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РАДА\"/>
    </mc:Choice>
  </mc:AlternateContent>
  <bookViews>
    <workbookView xWindow="-15" yWindow="3525" windowWidth="6000" windowHeight="3045"/>
  </bookViews>
  <sheets>
    <sheet name="аналіз" sheetId="21" r:id="rId1"/>
  </sheets>
  <definedNames>
    <definedName name="_xlnm._FilterDatabase" localSheetId="0" hidden="1">аналіз!$A$10:$GM$247</definedName>
    <definedName name="_xlnm.Print_Titles" localSheetId="0">аналіз!$7:$10</definedName>
    <definedName name="_xlnm.Print_Area" localSheetId="0">аналіз!$A$1:$V$247</definedName>
  </definedNames>
  <calcPr calcId="162913"/>
</workbook>
</file>

<file path=xl/calcChain.xml><?xml version="1.0" encoding="utf-8"?>
<calcChain xmlns="http://schemas.openxmlformats.org/spreadsheetml/2006/main">
  <c r="T179" i="21" l="1"/>
  <c r="T180" i="21"/>
  <c r="T181" i="21"/>
  <c r="T182" i="21"/>
  <c r="T183" i="21"/>
  <c r="T184" i="21"/>
  <c r="T185" i="21"/>
  <c r="T186" i="21"/>
  <c r="T187" i="21"/>
  <c r="T188" i="21"/>
  <c r="T189" i="21"/>
  <c r="T190" i="21"/>
  <c r="T191" i="21"/>
  <c r="T192" i="21"/>
  <c r="T193" i="21"/>
  <c r="T194" i="21"/>
  <c r="T195" i="21"/>
  <c r="T196" i="21"/>
  <c r="T197" i="21"/>
  <c r="T198" i="21"/>
  <c r="T199" i="21"/>
  <c r="T200" i="21"/>
  <c r="T201" i="21"/>
  <c r="T202" i="21"/>
  <c r="T203" i="21"/>
  <c r="T204" i="21"/>
  <c r="T205" i="21"/>
  <c r="T206" i="21"/>
  <c r="T207" i="21"/>
  <c r="T208" i="21"/>
  <c r="T209" i="21"/>
  <c r="T210" i="21"/>
  <c r="T211" i="21"/>
  <c r="T212" i="21"/>
  <c r="T213" i="21"/>
  <c r="T214" i="21"/>
  <c r="T215" i="21"/>
  <c r="T216" i="21"/>
  <c r="T217" i="21"/>
  <c r="T218" i="21"/>
  <c r="T219" i="21"/>
  <c r="T220" i="21"/>
  <c r="T221" i="21"/>
  <c r="T222" i="21"/>
  <c r="T223" i="21"/>
  <c r="T224" i="21"/>
  <c r="T225" i="21"/>
  <c r="T226" i="21"/>
  <c r="T227" i="21"/>
  <c r="T228" i="21"/>
  <c r="T229" i="21"/>
  <c r="T230" i="21"/>
  <c r="T231" i="21"/>
  <c r="T232" i="21"/>
  <c r="T233" i="21"/>
  <c r="T234" i="21"/>
  <c r="T235" i="21"/>
  <c r="T236" i="21"/>
  <c r="T237" i="21"/>
  <c r="T238" i="21"/>
  <c r="S179" i="21"/>
  <c r="S180" i="21"/>
  <c r="U180" i="21" s="1"/>
  <c r="S181" i="21"/>
  <c r="S182" i="21"/>
  <c r="S183" i="21"/>
  <c r="S184" i="21"/>
  <c r="S185" i="21"/>
  <c r="S186" i="21"/>
  <c r="S187" i="21"/>
  <c r="S188" i="21"/>
  <c r="S189" i="21"/>
  <c r="V189" i="21" s="1"/>
  <c r="S190" i="21"/>
  <c r="S191" i="21"/>
  <c r="S192" i="21"/>
  <c r="S193" i="21"/>
  <c r="S194" i="21"/>
  <c r="S195" i="21"/>
  <c r="S196" i="21"/>
  <c r="S197" i="21"/>
  <c r="S198" i="21"/>
  <c r="U198" i="21" s="1"/>
  <c r="S199" i="21"/>
  <c r="S200" i="21"/>
  <c r="S201" i="21"/>
  <c r="S202" i="21"/>
  <c r="S203" i="21"/>
  <c r="S204" i="21"/>
  <c r="U204" i="21" s="1"/>
  <c r="S205" i="21"/>
  <c r="S206" i="21"/>
  <c r="S207" i="21"/>
  <c r="S208" i="21"/>
  <c r="S209" i="21"/>
  <c r="S210" i="21"/>
  <c r="S211" i="21"/>
  <c r="S212" i="21"/>
  <c r="S213" i="21"/>
  <c r="S214" i="21"/>
  <c r="S215" i="21"/>
  <c r="S216" i="21"/>
  <c r="S217" i="21"/>
  <c r="S218" i="21"/>
  <c r="S219" i="21"/>
  <c r="S220" i="21"/>
  <c r="S221" i="21"/>
  <c r="S222" i="21"/>
  <c r="U222" i="21" s="1"/>
  <c r="S223" i="21"/>
  <c r="S224" i="21"/>
  <c r="S225" i="21"/>
  <c r="S226" i="21"/>
  <c r="S227" i="21"/>
  <c r="S228" i="21"/>
  <c r="S229" i="21"/>
  <c r="S230" i="21"/>
  <c r="S231" i="21"/>
  <c r="S232" i="21"/>
  <c r="S233" i="21"/>
  <c r="S234" i="21"/>
  <c r="S235" i="21"/>
  <c r="S236" i="21"/>
  <c r="S237" i="21"/>
  <c r="S238" i="21"/>
  <c r="V238" i="21" s="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2" i="21"/>
  <c r="R223" i="21"/>
  <c r="R224" i="21"/>
  <c r="R225" i="21"/>
  <c r="R226" i="21"/>
  <c r="R227" i="21"/>
  <c r="R228" i="21"/>
  <c r="R229" i="21"/>
  <c r="R230" i="21"/>
  <c r="R231" i="21"/>
  <c r="R232" i="21"/>
  <c r="R233" i="21"/>
  <c r="R234" i="21"/>
  <c r="R235" i="21"/>
  <c r="R236" i="21"/>
  <c r="R237" i="21"/>
  <c r="R238" i="21"/>
  <c r="Q179" i="21"/>
  <c r="Q180" i="21"/>
  <c r="Q181" i="21"/>
  <c r="Q182" i="21"/>
  <c r="Q183" i="21"/>
  <c r="Q184" i="21"/>
  <c r="Q185" i="21"/>
  <c r="Q186" i="21"/>
  <c r="Q187" i="21"/>
  <c r="Q188" i="21"/>
  <c r="Q189" i="21"/>
  <c r="Q190" i="21"/>
  <c r="Q191" i="21"/>
  <c r="Q192" i="21"/>
  <c r="Q193" i="21"/>
  <c r="Q194" i="21"/>
  <c r="Q195" i="21"/>
  <c r="Q196" i="21"/>
  <c r="Q197" i="21"/>
  <c r="Q198" i="21"/>
  <c r="Q199" i="21"/>
  <c r="Q200" i="21"/>
  <c r="Q201" i="21"/>
  <c r="Q202" i="21"/>
  <c r="Q203" i="21"/>
  <c r="Q204" i="21"/>
  <c r="Q205" i="21"/>
  <c r="Q206" i="21"/>
  <c r="Q207" i="21"/>
  <c r="Q208" i="21"/>
  <c r="Q209" i="21"/>
  <c r="Q210" i="21"/>
  <c r="Q211" i="21"/>
  <c r="Q212" i="21"/>
  <c r="Q213" i="21"/>
  <c r="Q214" i="21"/>
  <c r="Q215" i="21"/>
  <c r="Q216" i="21"/>
  <c r="Q217" i="21"/>
  <c r="Q218" i="21"/>
  <c r="Q219" i="21"/>
  <c r="Q220" i="21"/>
  <c r="Q221" i="21"/>
  <c r="Q222" i="21"/>
  <c r="Q223" i="21"/>
  <c r="Q224" i="21"/>
  <c r="Q225" i="21"/>
  <c r="Q226" i="21"/>
  <c r="Q227" i="21"/>
  <c r="Q228" i="21"/>
  <c r="Q229" i="21"/>
  <c r="Q230" i="21"/>
  <c r="Q231" i="21"/>
  <c r="Q232" i="21"/>
  <c r="Q233" i="21"/>
  <c r="Q234" i="21"/>
  <c r="Q235" i="21"/>
  <c r="Q236" i="21"/>
  <c r="Q237" i="21"/>
  <c r="Q238" i="21"/>
  <c r="P179" i="21"/>
  <c r="P180" i="21"/>
  <c r="P181" i="21"/>
  <c r="P182" i="21"/>
  <c r="P183" i="21"/>
  <c r="P184" i="21"/>
  <c r="P185" i="21"/>
  <c r="P186" i="21"/>
  <c r="P187" i="21"/>
  <c r="P188" i="21"/>
  <c r="P189" i="21"/>
  <c r="P190" i="21"/>
  <c r="P191" i="21"/>
  <c r="P192" i="21"/>
  <c r="P193" i="21"/>
  <c r="P194" i="21"/>
  <c r="P195" i="21"/>
  <c r="P196" i="21"/>
  <c r="P197" i="21"/>
  <c r="P198" i="21"/>
  <c r="P199" i="21"/>
  <c r="P200" i="21"/>
  <c r="P201" i="21"/>
  <c r="P202" i="21"/>
  <c r="P203" i="21"/>
  <c r="P204" i="21"/>
  <c r="P205" i="21"/>
  <c r="P206" i="21"/>
  <c r="P207" i="21"/>
  <c r="P208" i="21"/>
  <c r="P209" i="21"/>
  <c r="P210" i="21"/>
  <c r="P211" i="21"/>
  <c r="P212" i="21"/>
  <c r="P213" i="21"/>
  <c r="P214" i="21"/>
  <c r="P215" i="21"/>
  <c r="P216" i="21"/>
  <c r="P217" i="21"/>
  <c r="P218" i="21"/>
  <c r="P219" i="21"/>
  <c r="P220" i="21"/>
  <c r="P221" i="21"/>
  <c r="P222" i="21"/>
  <c r="P223" i="21"/>
  <c r="P224" i="21"/>
  <c r="P225" i="21"/>
  <c r="P226" i="21"/>
  <c r="P227" i="21"/>
  <c r="P228" i="21"/>
  <c r="P229" i="21"/>
  <c r="P230" i="21"/>
  <c r="P231" i="21"/>
  <c r="P232" i="21"/>
  <c r="P233" i="21"/>
  <c r="P234" i="21"/>
  <c r="P235" i="21"/>
  <c r="P236" i="21"/>
  <c r="P237" i="21"/>
  <c r="P238" i="21"/>
  <c r="O179" i="21"/>
  <c r="O180" i="21"/>
  <c r="O181" i="21"/>
  <c r="O182" i="21"/>
  <c r="O183" i="21"/>
  <c r="O184" i="21"/>
  <c r="O185" i="21"/>
  <c r="O186" i="21"/>
  <c r="O187" i="21"/>
  <c r="O188" i="21"/>
  <c r="O189" i="21"/>
  <c r="O190" i="21"/>
  <c r="O191" i="21"/>
  <c r="O192" i="21"/>
  <c r="O193" i="21"/>
  <c r="O194" i="21"/>
  <c r="O195" i="21"/>
  <c r="O196" i="21"/>
  <c r="O197" i="21"/>
  <c r="O198" i="21"/>
  <c r="O199" i="21"/>
  <c r="O200" i="21"/>
  <c r="O201" i="21"/>
  <c r="O202" i="21"/>
  <c r="O203" i="21"/>
  <c r="O204" i="21"/>
  <c r="O205" i="21"/>
  <c r="O206" i="21"/>
  <c r="O207" i="21"/>
  <c r="O208" i="21"/>
  <c r="O209" i="21"/>
  <c r="O210" i="21"/>
  <c r="O211" i="21"/>
  <c r="O212" i="21"/>
  <c r="O213" i="21"/>
  <c r="O214" i="21"/>
  <c r="O215" i="21"/>
  <c r="O216" i="21"/>
  <c r="O217" i="21"/>
  <c r="O218" i="21"/>
  <c r="O219" i="21"/>
  <c r="O220" i="21"/>
  <c r="O221" i="21"/>
  <c r="O222" i="21"/>
  <c r="O223" i="21"/>
  <c r="O224" i="21"/>
  <c r="O225" i="21"/>
  <c r="O226" i="21"/>
  <c r="O227" i="21"/>
  <c r="O228" i="21"/>
  <c r="O229" i="21"/>
  <c r="O230" i="21"/>
  <c r="O231" i="21"/>
  <c r="O232" i="21"/>
  <c r="O233" i="21"/>
  <c r="O234" i="21"/>
  <c r="O235" i="21"/>
  <c r="O236" i="21"/>
  <c r="O237" i="21"/>
  <c r="O23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V231" i="21" l="1"/>
  <c r="U183" i="21"/>
  <c r="V233" i="21"/>
  <c r="U225" i="21"/>
  <c r="U217" i="21"/>
  <c r="V185" i="21"/>
  <c r="V232" i="21"/>
  <c r="U216" i="21"/>
  <c r="V208" i="21"/>
  <c r="V200" i="21"/>
  <c r="U192" i="21"/>
  <c r="V180" i="21"/>
  <c r="V191" i="21"/>
  <c r="V183" i="21"/>
  <c r="U235" i="21"/>
  <c r="V179" i="21"/>
  <c r="V218" i="21"/>
  <c r="V210" i="21"/>
  <c r="U219" i="21"/>
  <c r="V195" i="21"/>
  <c r="V223" i="21"/>
  <c r="V207" i="21"/>
  <c r="U191" i="21"/>
  <c r="V226" i="21"/>
  <c r="V186" i="21"/>
  <c r="V214" i="21"/>
  <c r="V182" i="21"/>
  <c r="V213" i="21"/>
  <c r="V216" i="21"/>
  <c r="V204" i="21"/>
  <c r="V237" i="21"/>
  <c r="V235" i="21"/>
  <c r="U232" i="21"/>
  <c r="V229" i="21"/>
  <c r="V228" i="21"/>
  <c r="V230" i="21"/>
  <c r="U210" i="21"/>
  <c r="U208" i="21"/>
  <c r="U207" i="21"/>
  <c r="V202" i="21"/>
  <c r="V198" i="21"/>
  <c r="V197" i="21"/>
  <c r="V194" i="21"/>
  <c r="V190" i="21"/>
  <c r="V199" i="21"/>
  <c r="U230" i="21"/>
  <c r="U202" i="21"/>
  <c r="U229" i="21"/>
  <c r="U200" i="21"/>
  <c r="U223" i="21"/>
  <c r="U197" i="21"/>
  <c r="U189" i="21"/>
  <c r="U233" i="21"/>
  <c r="U228" i="21"/>
  <c r="U218" i="21"/>
  <c r="U194" i="21"/>
  <c r="V217" i="21"/>
  <c r="V193" i="21"/>
  <c r="U214" i="21"/>
  <c r="V192" i="21"/>
  <c r="U213" i="21"/>
  <c r="U190" i="21"/>
  <c r="V215" i="21"/>
  <c r="U237" i="21"/>
  <c r="U182" i="21"/>
  <c r="V211" i="21"/>
  <c r="V236" i="21"/>
  <c r="V187" i="21"/>
  <c r="U181" i="21"/>
  <c r="U221" i="21"/>
  <c r="U188" i="21"/>
  <c r="V234" i="21"/>
  <c r="U193" i="21"/>
  <c r="V212" i="21"/>
  <c r="U199" i="21"/>
  <c r="U224" i="21"/>
  <c r="U215" i="21"/>
  <c r="U231" i="21"/>
  <c r="V206" i="21"/>
  <c r="U205" i="21"/>
  <c r="U227" i="21"/>
  <c r="U220" i="21"/>
  <c r="V209" i="21"/>
  <c r="V203" i="21"/>
  <c r="V201" i="21"/>
  <c r="V196" i="21"/>
  <c r="U184" i="21"/>
  <c r="U179" i="21"/>
  <c r="V227" i="21"/>
  <c r="V222" i="21"/>
  <c r="V220" i="21"/>
  <c r="V219" i="21"/>
  <c r="U209" i="21"/>
  <c r="V205" i="21"/>
  <c r="U201" i="21"/>
  <c r="U195" i="21"/>
  <c r="U186" i="21"/>
  <c r="U238" i="21"/>
  <c r="U236" i="21"/>
  <c r="U234" i="21"/>
  <c r="U226" i="21"/>
  <c r="V225" i="21"/>
  <c r="V224" i="21"/>
  <c r="V221" i="21"/>
  <c r="U212" i="21"/>
  <c r="U211" i="21"/>
  <c r="U206" i="21"/>
  <c r="U203" i="21"/>
  <c r="U196" i="21"/>
  <c r="V188" i="21"/>
  <c r="U187" i="21"/>
  <c r="U185" i="21"/>
  <c r="V184" i="21"/>
  <c r="V181" i="21"/>
  <c r="M8" i="21"/>
  <c r="F12" i="21" l="1"/>
  <c r="G12" i="21"/>
  <c r="L12" i="21"/>
  <c r="M12" i="21"/>
  <c r="N12" i="21"/>
  <c r="K12" i="21"/>
  <c r="E12" i="21"/>
  <c r="S12" i="21" l="1"/>
  <c r="L175" i="21"/>
  <c r="L14" i="21" l="1"/>
  <c r="M14" i="21"/>
  <c r="N14" i="21"/>
  <c r="K14" i="21"/>
  <c r="F14" i="21"/>
  <c r="G14" i="21"/>
  <c r="E14" i="21"/>
  <c r="T46" i="21"/>
  <c r="S46" i="21"/>
  <c r="R46" i="21"/>
  <c r="Q46" i="21"/>
  <c r="P46" i="21"/>
  <c r="O46" i="21"/>
  <c r="J46" i="21"/>
  <c r="I46" i="21"/>
  <c r="V46" i="21" l="1"/>
  <c r="U46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1" i="21"/>
  <c r="S82" i="21"/>
  <c r="S83" i="21"/>
  <c r="S84" i="21"/>
  <c r="S86" i="21"/>
  <c r="S87" i="21"/>
  <c r="S88" i="21"/>
  <c r="S89" i="21"/>
  <c r="S90" i="21"/>
  <c r="S91" i="21"/>
  <c r="S92" i="21"/>
  <c r="S93" i="21"/>
  <c r="S94" i="21"/>
  <c r="S96" i="21"/>
  <c r="S97" i="21"/>
  <c r="S98" i="21"/>
  <c r="S99" i="21"/>
  <c r="S100" i="21"/>
  <c r="S101" i="21"/>
  <c r="S102" i="21"/>
  <c r="S103" i="21"/>
  <c r="S104" i="21"/>
  <c r="S105" i="21"/>
  <c r="S106" i="21"/>
  <c r="S107" i="21"/>
  <c r="S109" i="21"/>
  <c r="S110" i="21"/>
  <c r="S111" i="21"/>
  <c r="S112" i="21"/>
  <c r="S113" i="21"/>
  <c r="S114" i="21"/>
  <c r="S115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S140" i="21"/>
  <c r="S141" i="21"/>
  <c r="S142" i="21"/>
  <c r="S143" i="21"/>
  <c r="S144" i="21"/>
  <c r="S146" i="21"/>
  <c r="S147" i="21"/>
  <c r="S148" i="21"/>
  <c r="S149" i="21"/>
  <c r="S150" i="21"/>
  <c r="S151" i="21"/>
  <c r="S152" i="21"/>
  <c r="S153" i="21"/>
  <c r="S154" i="21"/>
  <c r="S155" i="21"/>
  <c r="S156" i="21"/>
  <c r="S158" i="21"/>
  <c r="S159" i="21"/>
  <c r="S160" i="21"/>
  <c r="S161" i="21"/>
  <c r="S162" i="21"/>
  <c r="S163" i="21"/>
  <c r="S164" i="21"/>
  <c r="S165" i="21"/>
  <c r="S166" i="21"/>
  <c r="S167" i="21"/>
  <c r="S168" i="21"/>
  <c r="S169" i="21"/>
  <c r="S170" i="21"/>
  <c r="S171" i="21"/>
  <c r="S172" i="21"/>
  <c r="S173" i="21"/>
  <c r="S174" i="21"/>
  <c r="S176" i="21"/>
  <c r="S177" i="21"/>
  <c r="S178" i="21"/>
  <c r="S239" i="21"/>
  <c r="S240" i="21"/>
  <c r="J33" i="21"/>
  <c r="L157" i="21" l="1"/>
  <c r="M47" i="21" l="1"/>
  <c r="M60" i="21"/>
  <c r="M80" i="21"/>
  <c r="M85" i="21"/>
  <c r="M95" i="21"/>
  <c r="M108" i="21"/>
  <c r="M145" i="21"/>
  <c r="M157" i="21"/>
  <c r="M175" i="21"/>
  <c r="M241" i="21" l="1"/>
  <c r="M11" i="21" s="1"/>
  <c r="M13" i="21"/>
  <c r="G175" i="21"/>
  <c r="T167" i="21"/>
  <c r="M246" i="21" l="1"/>
  <c r="N175" i="21" l="1"/>
  <c r="K175" i="21"/>
  <c r="F175" i="21"/>
  <c r="S175" i="21" s="1"/>
  <c r="E175" i="21"/>
  <c r="V167" i="21" l="1"/>
  <c r="U167" i="21"/>
  <c r="J167" i="21"/>
  <c r="I167" i="21"/>
  <c r="P167" i="21"/>
  <c r="O167" i="21"/>
  <c r="Q167" i="21"/>
  <c r="R167" i="21"/>
  <c r="Q12" i="21" l="1"/>
  <c r="R12" i="21" l="1"/>
  <c r="T12" i="21"/>
  <c r="P166" i="21"/>
  <c r="O166" i="21"/>
  <c r="T166" i="21"/>
  <c r="T168" i="21"/>
  <c r="J166" i="21"/>
  <c r="J168" i="21"/>
  <c r="I166" i="21"/>
  <c r="I168" i="21"/>
  <c r="P43" i="21"/>
  <c r="P44" i="21"/>
  <c r="P45" i="21"/>
  <c r="O43" i="21"/>
  <c r="O44" i="21"/>
  <c r="O45" i="21"/>
  <c r="J43" i="21"/>
  <c r="J44" i="21"/>
  <c r="J45" i="21"/>
  <c r="I43" i="21"/>
  <c r="I44" i="21"/>
  <c r="I45" i="21"/>
  <c r="T43" i="21"/>
  <c r="T44" i="21"/>
  <c r="R43" i="21"/>
  <c r="R44" i="21"/>
  <c r="Q43" i="21"/>
  <c r="Q44" i="21"/>
  <c r="V43" i="21" l="1"/>
  <c r="U44" i="21"/>
  <c r="U43" i="21"/>
  <c r="V44" i="21"/>
  <c r="L80" i="21"/>
  <c r="V166" i="21" l="1"/>
  <c r="U166" i="21"/>
  <c r="T45" i="21"/>
  <c r="R45" i="21"/>
  <c r="Q45" i="21"/>
  <c r="Q166" i="21"/>
  <c r="R166" i="21"/>
  <c r="V45" i="21" l="1"/>
  <c r="U45" i="21"/>
  <c r="T239" i="21" l="1"/>
  <c r="T240" i="21"/>
  <c r="R239" i="21"/>
  <c r="R240" i="21"/>
  <c r="Q239" i="21"/>
  <c r="Q240" i="21"/>
  <c r="P239" i="21"/>
  <c r="P240" i="21"/>
  <c r="O239" i="21"/>
  <c r="O240" i="21"/>
  <c r="J239" i="21"/>
  <c r="J240" i="21"/>
  <c r="R161" i="21"/>
  <c r="Q161" i="21"/>
  <c r="T161" i="21"/>
  <c r="P161" i="21"/>
  <c r="O161" i="21"/>
  <c r="J161" i="21"/>
  <c r="I161" i="21"/>
  <c r="U240" i="21" l="1"/>
  <c r="V239" i="21"/>
  <c r="V240" i="21"/>
  <c r="U239" i="21"/>
  <c r="V161" i="21"/>
  <c r="U161" i="21"/>
  <c r="T178" i="21" l="1"/>
  <c r="T176" i="21"/>
  <c r="T177" i="21"/>
  <c r="G60" i="21" l="1"/>
  <c r="Q178" i="21" l="1"/>
  <c r="Q176" i="21"/>
  <c r="Q177" i="21"/>
  <c r="P178" i="21"/>
  <c r="P176" i="21"/>
  <c r="P177" i="21"/>
  <c r="O178" i="21"/>
  <c r="O176" i="21"/>
  <c r="O177" i="21"/>
  <c r="I178" i="21" l="1"/>
  <c r="I176" i="21"/>
  <c r="I177" i="21"/>
  <c r="L108" i="21" l="1"/>
  <c r="N108" i="21"/>
  <c r="K108" i="21"/>
  <c r="J177" i="21" l="1"/>
  <c r="I164" i="21"/>
  <c r="J164" i="21" l="1"/>
  <c r="J165" i="21"/>
  <c r="J176" i="21"/>
  <c r="T242" i="21" l="1"/>
  <c r="T243" i="21"/>
  <c r="T244" i="21"/>
  <c r="R178" i="21"/>
  <c r="R176" i="21"/>
  <c r="R177" i="21"/>
  <c r="V176" i="21" l="1"/>
  <c r="U176" i="21"/>
  <c r="U177" i="21"/>
  <c r="V177" i="21"/>
  <c r="V178" i="21"/>
  <c r="U178" i="21"/>
  <c r="N157" i="21"/>
  <c r="K157" i="21"/>
  <c r="F157" i="21"/>
  <c r="S157" i="21" s="1"/>
  <c r="G157" i="21"/>
  <c r="E157" i="21"/>
  <c r="I244" i="21" l="1"/>
  <c r="I245" i="21"/>
  <c r="J244" i="21"/>
  <c r="J245" i="21"/>
  <c r="O244" i="21"/>
  <c r="O245" i="21"/>
  <c r="P244" i="21"/>
  <c r="P245" i="21"/>
  <c r="T245" i="21"/>
  <c r="S244" i="21"/>
  <c r="S245" i="21"/>
  <c r="Q244" i="21"/>
  <c r="Q245" i="21"/>
  <c r="V245" i="21" l="1"/>
  <c r="U244" i="21"/>
  <c r="U245" i="21"/>
  <c r="V244" i="21"/>
  <c r="J178" i="21"/>
  <c r="F60" i="21" l="1"/>
  <c r="S60" i="21" s="1"/>
  <c r="R102" i="21" l="1"/>
  <c r="P71" i="21" l="1"/>
  <c r="K80" i="21" l="1"/>
  <c r="F108" i="21" l="1"/>
  <c r="S108" i="21" s="1"/>
  <c r="G108" i="21"/>
  <c r="E108" i="21"/>
  <c r="T41" i="21"/>
  <c r="T42" i="21"/>
  <c r="R41" i="21"/>
  <c r="R42" i="21"/>
  <c r="Q41" i="21"/>
  <c r="Q42" i="21"/>
  <c r="P41" i="21"/>
  <c r="P42" i="21"/>
  <c r="O41" i="21"/>
  <c r="O42" i="21"/>
  <c r="J41" i="21"/>
  <c r="J42" i="21"/>
  <c r="I41" i="21"/>
  <c r="I42" i="21"/>
  <c r="V42" i="21" l="1"/>
  <c r="V41" i="21"/>
  <c r="U41" i="21"/>
  <c r="U42" i="21"/>
  <c r="T164" i="21" l="1"/>
  <c r="R164" i="21"/>
  <c r="Q16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8" i="21"/>
  <c r="P49" i="21"/>
  <c r="P50" i="21"/>
  <c r="P51" i="21"/>
  <c r="P52" i="21"/>
  <c r="P53" i="21"/>
  <c r="P54" i="21"/>
  <c r="P55" i="21"/>
  <c r="P56" i="21"/>
  <c r="P57" i="21"/>
  <c r="P58" i="21"/>
  <c r="P59" i="21"/>
  <c r="P61" i="21"/>
  <c r="P62" i="21"/>
  <c r="P63" i="21"/>
  <c r="P64" i="21"/>
  <c r="P65" i="21"/>
  <c r="P66" i="21"/>
  <c r="P67" i="21"/>
  <c r="P68" i="21"/>
  <c r="P69" i="21"/>
  <c r="P70" i="21"/>
  <c r="P72" i="21"/>
  <c r="P73" i="21"/>
  <c r="P74" i="21"/>
  <c r="P75" i="21"/>
  <c r="P76" i="21"/>
  <c r="P77" i="21"/>
  <c r="P78" i="21"/>
  <c r="P79" i="21"/>
  <c r="P81" i="21"/>
  <c r="P82" i="21"/>
  <c r="P83" i="21"/>
  <c r="P84" i="21"/>
  <c r="P86" i="21"/>
  <c r="P87" i="21"/>
  <c r="P88" i="21"/>
  <c r="P89" i="21"/>
  <c r="P90" i="21"/>
  <c r="P91" i="21"/>
  <c r="P92" i="21"/>
  <c r="P93" i="21"/>
  <c r="P94" i="21"/>
  <c r="P96" i="21"/>
  <c r="P97" i="21"/>
  <c r="P98" i="21"/>
  <c r="P99" i="21"/>
  <c r="P100" i="21"/>
  <c r="P101" i="21"/>
  <c r="P102" i="21"/>
  <c r="P103" i="21"/>
  <c r="P104" i="21"/>
  <c r="P105" i="21"/>
  <c r="P106" i="21"/>
  <c r="P107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39" i="21"/>
  <c r="P140" i="21"/>
  <c r="P141" i="21"/>
  <c r="P142" i="21"/>
  <c r="P143" i="21"/>
  <c r="P144" i="21"/>
  <c r="P146" i="21"/>
  <c r="P147" i="21"/>
  <c r="P148" i="21"/>
  <c r="P149" i="21"/>
  <c r="P150" i="21"/>
  <c r="P151" i="21"/>
  <c r="P152" i="21"/>
  <c r="P153" i="21"/>
  <c r="P154" i="21"/>
  <c r="P155" i="21"/>
  <c r="P156" i="21"/>
  <c r="P162" i="21"/>
  <c r="P163" i="21"/>
  <c r="P165" i="21"/>
  <c r="P158" i="21"/>
  <c r="P159" i="21"/>
  <c r="P168" i="21"/>
  <c r="P169" i="21"/>
  <c r="P160" i="21"/>
  <c r="P170" i="21"/>
  <c r="P171" i="21"/>
  <c r="P172" i="21"/>
  <c r="P173" i="21"/>
  <c r="P174" i="21"/>
  <c r="P16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1" i="21"/>
  <c r="O82" i="21"/>
  <c r="O83" i="21"/>
  <c r="O84" i="21"/>
  <c r="O86" i="21"/>
  <c r="O87" i="21"/>
  <c r="O88" i="21"/>
  <c r="O89" i="21"/>
  <c r="O90" i="21"/>
  <c r="O91" i="21"/>
  <c r="O92" i="21"/>
  <c r="O93" i="21"/>
  <c r="O94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9" i="21"/>
  <c r="O110" i="21"/>
  <c r="O111" i="21"/>
  <c r="O112" i="21"/>
  <c r="O113" i="21"/>
  <c r="O114" i="21"/>
  <c r="O115" i="21"/>
  <c r="O116" i="21"/>
  <c r="O117" i="21"/>
  <c r="O118" i="21"/>
  <c r="O119" i="21"/>
  <c r="O120" i="21"/>
  <c r="O121" i="21"/>
  <c r="O122" i="21"/>
  <c r="O123" i="21"/>
  <c r="O124" i="21"/>
  <c r="O125" i="21"/>
  <c r="O126" i="21"/>
  <c r="O127" i="21"/>
  <c r="O128" i="21"/>
  <c r="O129" i="21"/>
  <c r="O130" i="21"/>
  <c r="O131" i="21"/>
  <c r="O132" i="21"/>
  <c r="O133" i="21"/>
  <c r="O134" i="21"/>
  <c r="O135" i="21"/>
  <c r="O136" i="21"/>
  <c r="O137" i="21"/>
  <c r="O138" i="21"/>
  <c r="O139" i="21"/>
  <c r="O140" i="21"/>
  <c r="O141" i="21"/>
  <c r="O142" i="21"/>
  <c r="O143" i="21"/>
  <c r="O144" i="21"/>
  <c r="O146" i="21"/>
  <c r="O147" i="21"/>
  <c r="O148" i="21"/>
  <c r="O149" i="21"/>
  <c r="O150" i="21"/>
  <c r="O151" i="21"/>
  <c r="O152" i="21"/>
  <c r="O153" i="21"/>
  <c r="O154" i="21"/>
  <c r="O155" i="21"/>
  <c r="O156" i="21"/>
  <c r="O162" i="21"/>
  <c r="O163" i="21"/>
  <c r="O165" i="21"/>
  <c r="O158" i="21"/>
  <c r="O159" i="21"/>
  <c r="O168" i="21"/>
  <c r="O169" i="21"/>
  <c r="O160" i="21"/>
  <c r="O170" i="21"/>
  <c r="O171" i="21"/>
  <c r="O172" i="21"/>
  <c r="O173" i="21"/>
  <c r="O174" i="21"/>
  <c r="O164" i="21"/>
  <c r="V164" i="21" l="1"/>
  <c r="P157" i="21"/>
  <c r="O157" i="21"/>
  <c r="U164" i="21"/>
  <c r="O242" i="21" l="1"/>
  <c r="O243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1" i="21"/>
  <c r="I82" i="21"/>
  <c r="I83" i="21"/>
  <c r="I84" i="21"/>
  <c r="I86" i="21"/>
  <c r="I87" i="21"/>
  <c r="I88" i="21"/>
  <c r="I89" i="21"/>
  <c r="I90" i="21"/>
  <c r="I91" i="21"/>
  <c r="I92" i="21"/>
  <c r="I93" i="21"/>
  <c r="I94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6" i="21"/>
  <c r="I147" i="21"/>
  <c r="I148" i="21"/>
  <c r="I149" i="21"/>
  <c r="I150" i="21"/>
  <c r="I151" i="21"/>
  <c r="I152" i="21"/>
  <c r="I153" i="21"/>
  <c r="I154" i="21"/>
  <c r="I155" i="21"/>
  <c r="I156" i="21"/>
  <c r="I162" i="21"/>
  <c r="I163" i="21"/>
  <c r="I165" i="21"/>
  <c r="I158" i="21"/>
  <c r="I159" i="21"/>
  <c r="I169" i="21"/>
  <c r="I160" i="21"/>
  <c r="I170" i="21"/>
  <c r="I171" i="21"/>
  <c r="I172" i="21"/>
  <c r="I173" i="21"/>
  <c r="I174" i="21"/>
  <c r="I242" i="21"/>
  <c r="I243" i="21"/>
  <c r="J119" i="21" l="1"/>
  <c r="Q119" i="21"/>
  <c r="R119" i="21"/>
  <c r="T119" i="21"/>
  <c r="J121" i="21"/>
  <c r="Q121" i="21"/>
  <c r="R121" i="21"/>
  <c r="T121" i="21"/>
  <c r="J122" i="21"/>
  <c r="Q122" i="21"/>
  <c r="R122" i="21"/>
  <c r="T122" i="21"/>
  <c r="T163" i="21"/>
  <c r="T165" i="21"/>
  <c r="T158" i="21"/>
  <c r="T159" i="21"/>
  <c r="T169" i="21"/>
  <c r="T160" i="21"/>
  <c r="T170" i="21"/>
  <c r="T171" i="21"/>
  <c r="T172" i="21"/>
  <c r="T173" i="21"/>
  <c r="T174" i="21"/>
  <c r="V122" i="21" l="1"/>
  <c r="U119" i="21"/>
  <c r="U121" i="21"/>
  <c r="O12" i="21"/>
  <c r="P12" i="21"/>
  <c r="V119" i="21"/>
  <c r="U122" i="21"/>
  <c r="V121" i="21"/>
  <c r="I157" i="21" l="1"/>
  <c r="J174" i="21"/>
  <c r="R165" i="21"/>
  <c r="Q165" i="21"/>
  <c r="V165" i="21" l="1"/>
  <c r="U165" i="21"/>
  <c r="O175" i="21"/>
  <c r="I175" i="21"/>
  <c r="V174" i="21" l="1"/>
  <c r="U174" i="21"/>
  <c r="Q174" i="21" l="1"/>
  <c r="R174" i="21"/>
  <c r="J171" i="21" l="1"/>
  <c r="J163" i="21"/>
  <c r="N85" i="21" l="1"/>
  <c r="U163" i="21" l="1"/>
  <c r="V163" i="21"/>
  <c r="Q163" i="21"/>
  <c r="R163" i="21"/>
  <c r="J49" i="21" l="1"/>
  <c r="Q49" i="21"/>
  <c r="R49" i="21"/>
  <c r="T49" i="21"/>
  <c r="U49" i="21" l="1"/>
  <c r="V49" i="21"/>
  <c r="T97" i="21"/>
  <c r="J97" i="21" l="1"/>
  <c r="G145" i="21" l="1"/>
  <c r="O108" i="21" l="1"/>
  <c r="P108" i="21"/>
  <c r="J139" i="21"/>
  <c r="Q139" i="21"/>
  <c r="R139" i="21"/>
  <c r="T139" i="21"/>
  <c r="U139" i="21" l="1"/>
  <c r="V139" i="21"/>
  <c r="J173" i="21" l="1"/>
  <c r="V97" i="21" l="1"/>
  <c r="R97" i="21"/>
  <c r="R98" i="21"/>
  <c r="R99" i="21"/>
  <c r="R100" i="21"/>
  <c r="Q97" i="21"/>
  <c r="Q98" i="21"/>
  <c r="Q99" i="21"/>
  <c r="Q100" i="21"/>
  <c r="U97" i="21" l="1"/>
  <c r="P14" i="21" l="1"/>
  <c r="O14" i="21"/>
  <c r="J14" i="21"/>
  <c r="I14" i="21"/>
  <c r="T14" i="21"/>
  <c r="S14" i="21"/>
  <c r="R14" i="21"/>
  <c r="Q14" i="21"/>
  <c r="L95" i="21"/>
  <c r="N8" i="21" l="1"/>
  <c r="R173" i="21" l="1"/>
  <c r="R171" i="21"/>
  <c r="Q173" i="21"/>
  <c r="Q171" i="21"/>
  <c r="V171" i="21" l="1"/>
  <c r="U171" i="21"/>
  <c r="U173" i="21"/>
  <c r="V173" i="21"/>
  <c r="S15" i="21"/>
  <c r="R81" i="21" l="1"/>
  <c r="I108" i="21" l="1"/>
  <c r="T128" i="21"/>
  <c r="T129" i="21"/>
  <c r="T130" i="21"/>
  <c r="T131" i="21"/>
  <c r="T132" i="21"/>
  <c r="T133" i="21"/>
  <c r="T134" i="21"/>
  <c r="T135" i="21"/>
  <c r="J128" i="21"/>
  <c r="J129" i="21"/>
  <c r="J130" i="21"/>
  <c r="J131" i="21"/>
  <c r="J132" i="21"/>
  <c r="J133" i="21"/>
  <c r="J134" i="21"/>
  <c r="J135" i="21"/>
  <c r="T94" i="21"/>
  <c r="R94" i="21"/>
  <c r="Q94" i="21"/>
  <c r="J94" i="21"/>
  <c r="V135" i="21" l="1"/>
  <c r="U131" i="21"/>
  <c r="V94" i="21"/>
  <c r="U134" i="21"/>
  <c r="U130" i="21"/>
  <c r="V133" i="21"/>
  <c r="V129" i="21"/>
  <c r="U129" i="21"/>
  <c r="U132" i="21"/>
  <c r="U128" i="21"/>
  <c r="V132" i="21"/>
  <c r="V131" i="21"/>
  <c r="U133" i="21"/>
  <c r="V128" i="21"/>
  <c r="V134" i="21"/>
  <c r="V130" i="21"/>
  <c r="U135" i="21"/>
  <c r="U94" i="21"/>
  <c r="J172" i="21"/>
  <c r="J170" i="21"/>
  <c r="T36" i="21" l="1"/>
  <c r="R36" i="21"/>
  <c r="Q36" i="21"/>
  <c r="J36" i="21"/>
  <c r="J37" i="21"/>
  <c r="Q37" i="21"/>
  <c r="R37" i="21"/>
  <c r="T37" i="21"/>
  <c r="N47" i="21"/>
  <c r="L47" i="21"/>
  <c r="K47" i="21"/>
  <c r="P47" i="21" l="1"/>
  <c r="O47" i="21"/>
  <c r="I12" i="21"/>
  <c r="V36" i="21"/>
  <c r="U37" i="21"/>
  <c r="V37" i="21"/>
  <c r="U36" i="21"/>
  <c r="R175" i="21" l="1"/>
  <c r="G47" i="21"/>
  <c r="E47" i="21"/>
  <c r="F47" i="21"/>
  <c r="S47" i="21" s="1"/>
  <c r="I47" i="21" l="1"/>
  <c r="R160" i="21"/>
  <c r="R170" i="21"/>
  <c r="R172" i="21"/>
  <c r="Q160" i="21"/>
  <c r="Q170" i="21"/>
  <c r="Q172" i="21"/>
  <c r="V172" i="21" l="1"/>
  <c r="U172" i="21"/>
  <c r="U160" i="21"/>
  <c r="V160" i="21"/>
  <c r="U170" i="21"/>
  <c r="V170" i="21"/>
  <c r="J51" i="21"/>
  <c r="J52" i="21"/>
  <c r="T52" i="21"/>
  <c r="R52" i="21"/>
  <c r="Q52" i="21"/>
  <c r="V52" i="21" l="1"/>
  <c r="U52" i="21"/>
  <c r="T50" i="21" l="1"/>
  <c r="U50" i="21" s="1"/>
  <c r="T51" i="21"/>
  <c r="U51" i="21" s="1"/>
  <c r="T53" i="21"/>
  <c r="U53" i="21" s="1"/>
  <c r="R50" i="21"/>
  <c r="R51" i="21"/>
  <c r="R53" i="21"/>
  <c r="Q50" i="21"/>
  <c r="Q51" i="21"/>
  <c r="Q53" i="21"/>
  <c r="P242" i="21"/>
  <c r="P243" i="21"/>
  <c r="J242" i="21"/>
  <c r="J243" i="21"/>
  <c r="V53" i="21" l="1"/>
  <c r="V51" i="21"/>
  <c r="V50" i="21"/>
  <c r="T154" i="21" l="1"/>
  <c r="T155" i="21"/>
  <c r="R154" i="21"/>
  <c r="R155" i="21"/>
  <c r="Q154" i="21"/>
  <c r="Q155" i="21"/>
  <c r="J154" i="21"/>
  <c r="J155" i="21"/>
  <c r="Q128" i="21"/>
  <c r="Q129" i="21"/>
  <c r="Q130" i="21"/>
  <c r="Q131" i="21"/>
  <c r="Q132" i="21"/>
  <c r="Q133" i="21"/>
  <c r="Q134" i="21"/>
  <c r="Q135" i="21"/>
  <c r="Q136" i="21"/>
  <c r="Q137" i="21"/>
  <c r="Q138" i="21"/>
  <c r="Q140" i="21"/>
  <c r="Q141" i="21"/>
  <c r="Q142" i="21"/>
  <c r="Q143" i="21"/>
  <c r="Q144" i="21"/>
  <c r="R128" i="21"/>
  <c r="R129" i="21"/>
  <c r="R130" i="21"/>
  <c r="R131" i="21"/>
  <c r="R132" i="21"/>
  <c r="R133" i="21"/>
  <c r="R134" i="21"/>
  <c r="R135" i="21"/>
  <c r="R136" i="21"/>
  <c r="R137" i="21"/>
  <c r="R138" i="21"/>
  <c r="R140" i="21"/>
  <c r="R141" i="21"/>
  <c r="R142" i="21"/>
  <c r="R143" i="21"/>
  <c r="R144" i="21"/>
  <c r="T136" i="21"/>
  <c r="T137" i="21"/>
  <c r="T138" i="21"/>
  <c r="T140" i="21"/>
  <c r="T141" i="21"/>
  <c r="T142" i="21"/>
  <c r="T143" i="21"/>
  <c r="T144" i="21"/>
  <c r="J136" i="21"/>
  <c r="J137" i="21"/>
  <c r="J138" i="21"/>
  <c r="J140" i="21"/>
  <c r="J141" i="21"/>
  <c r="J142" i="21"/>
  <c r="J143" i="21"/>
  <c r="J144" i="21"/>
  <c r="U154" i="21" l="1"/>
  <c r="V155" i="21"/>
  <c r="V154" i="21"/>
  <c r="U155" i="21"/>
  <c r="Q108" i="21"/>
  <c r="K145" i="21"/>
  <c r="F145" i="21"/>
  <c r="E145" i="21"/>
  <c r="N145" i="21"/>
  <c r="L145" i="21"/>
  <c r="V136" i="21"/>
  <c r="V137" i="21"/>
  <c r="V138" i="21"/>
  <c r="V140" i="21"/>
  <c r="V141" i="21"/>
  <c r="V142" i="21"/>
  <c r="V143" i="21"/>
  <c r="I145" i="21" l="1"/>
  <c r="S145" i="21"/>
  <c r="O145" i="21"/>
  <c r="P145" i="21"/>
  <c r="R108" i="21"/>
  <c r="U144" i="21"/>
  <c r="V144" i="21"/>
  <c r="T156" i="21" l="1"/>
  <c r="T162" i="21"/>
  <c r="T175" i="21"/>
  <c r="T48" i="21"/>
  <c r="T54" i="21"/>
  <c r="U54" i="21" s="1"/>
  <c r="T55" i="21"/>
  <c r="U55" i="21" s="1"/>
  <c r="T56" i="21"/>
  <c r="U56" i="21" s="1"/>
  <c r="T57" i="21"/>
  <c r="T58" i="21"/>
  <c r="T59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1" i="21"/>
  <c r="T82" i="21"/>
  <c r="T83" i="21"/>
  <c r="T84" i="21"/>
  <c r="T86" i="21"/>
  <c r="T87" i="21"/>
  <c r="T88" i="21"/>
  <c r="T89" i="21"/>
  <c r="T90" i="21"/>
  <c r="T91" i="21"/>
  <c r="T92" i="21"/>
  <c r="T93" i="21"/>
  <c r="T96" i="21"/>
  <c r="T98" i="21"/>
  <c r="T99" i="21"/>
  <c r="T100" i="21"/>
  <c r="T101" i="21"/>
  <c r="T102" i="21"/>
  <c r="T103" i="21"/>
  <c r="T104" i="21"/>
  <c r="T105" i="21"/>
  <c r="T106" i="21"/>
  <c r="T107" i="21"/>
  <c r="T109" i="21"/>
  <c r="T110" i="21"/>
  <c r="T111" i="21"/>
  <c r="T112" i="21"/>
  <c r="T113" i="21"/>
  <c r="T114" i="21"/>
  <c r="T115" i="21"/>
  <c r="T116" i="21"/>
  <c r="T117" i="21"/>
  <c r="T118" i="21"/>
  <c r="T120" i="21"/>
  <c r="T123" i="21"/>
  <c r="T124" i="21"/>
  <c r="T125" i="21"/>
  <c r="T126" i="21"/>
  <c r="T127" i="21"/>
  <c r="T146" i="21"/>
  <c r="T147" i="21"/>
  <c r="T148" i="21"/>
  <c r="T149" i="21"/>
  <c r="T150" i="21"/>
  <c r="T151" i="21"/>
  <c r="T152" i="21"/>
  <c r="T153" i="21"/>
  <c r="T38" i="21"/>
  <c r="T39" i="21"/>
  <c r="T40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15" i="21"/>
  <c r="T108" i="21" l="1"/>
  <c r="V98" i="21"/>
  <c r="U98" i="21"/>
  <c r="V100" i="21"/>
  <c r="U100" i="21"/>
  <c r="V99" i="21"/>
  <c r="U99" i="21"/>
  <c r="U138" i="21"/>
  <c r="U141" i="21"/>
  <c r="U137" i="21"/>
  <c r="T145" i="21"/>
  <c r="U140" i="21"/>
  <c r="U136" i="21"/>
  <c r="U142" i="21"/>
  <c r="U143" i="21"/>
  <c r="V151" i="21"/>
  <c r="R151" i="21"/>
  <c r="Q151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4" i="21"/>
  <c r="J35" i="21"/>
  <c r="J38" i="21"/>
  <c r="J39" i="21"/>
  <c r="J40" i="21"/>
  <c r="J48" i="21"/>
  <c r="J50" i="21"/>
  <c r="J53" i="21"/>
  <c r="J54" i="21"/>
  <c r="J55" i="21"/>
  <c r="J56" i="21"/>
  <c r="J57" i="21"/>
  <c r="J58" i="21"/>
  <c r="J59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1" i="21"/>
  <c r="J82" i="21"/>
  <c r="J83" i="21"/>
  <c r="J84" i="21"/>
  <c r="J86" i="21"/>
  <c r="J87" i="21"/>
  <c r="J88" i="21"/>
  <c r="J89" i="21"/>
  <c r="J90" i="21"/>
  <c r="J91" i="21"/>
  <c r="J92" i="21"/>
  <c r="J93" i="21"/>
  <c r="J96" i="21"/>
  <c r="J98" i="21"/>
  <c r="J99" i="21"/>
  <c r="J100" i="21"/>
  <c r="J101" i="21"/>
  <c r="J102" i="21"/>
  <c r="J103" i="21"/>
  <c r="J104" i="21"/>
  <c r="J105" i="21"/>
  <c r="J106" i="21"/>
  <c r="J107" i="21"/>
  <c r="J109" i="21"/>
  <c r="J110" i="21"/>
  <c r="J111" i="21"/>
  <c r="J112" i="21"/>
  <c r="J113" i="21"/>
  <c r="J114" i="21"/>
  <c r="J115" i="21"/>
  <c r="J116" i="21"/>
  <c r="J117" i="21"/>
  <c r="J118" i="21"/>
  <c r="J120" i="21"/>
  <c r="J123" i="21"/>
  <c r="J124" i="21"/>
  <c r="J125" i="21"/>
  <c r="J126" i="21"/>
  <c r="J127" i="21"/>
  <c r="J146" i="21"/>
  <c r="J147" i="21"/>
  <c r="J148" i="21"/>
  <c r="J149" i="21"/>
  <c r="J150" i="21"/>
  <c r="J151" i="21"/>
  <c r="J152" i="21"/>
  <c r="J153" i="21"/>
  <c r="J156" i="21"/>
  <c r="J158" i="21"/>
  <c r="J159" i="21"/>
  <c r="J162" i="21"/>
  <c r="J169" i="21"/>
  <c r="J160" i="21"/>
  <c r="J15" i="21"/>
  <c r="J16" i="21"/>
  <c r="V152" i="21"/>
  <c r="V150" i="21"/>
  <c r="V149" i="21"/>
  <c r="P175" i="21" l="1"/>
  <c r="J175" i="21"/>
  <c r="T157" i="21" l="1"/>
  <c r="J157" i="21"/>
  <c r="J108" i="21" l="1"/>
  <c r="U151" i="21"/>
  <c r="G95" i="21"/>
  <c r="F95" i="21"/>
  <c r="S95" i="21" s="1"/>
  <c r="E95" i="21"/>
  <c r="N95" i="21"/>
  <c r="K95" i="21"/>
  <c r="U149" i="21"/>
  <c r="U150" i="21"/>
  <c r="Q150" i="21"/>
  <c r="R150" i="21"/>
  <c r="Q149" i="21"/>
  <c r="R149" i="21"/>
  <c r="P95" i="21" l="1"/>
  <c r="O95" i="21"/>
  <c r="I95" i="21"/>
  <c r="T95" i="21"/>
  <c r="J95" i="21"/>
  <c r="R103" i="21"/>
  <c r="Q103" i="21"/>
  <c r="V103" i="21" l="1"/>
  <c r="J12" i="21"/>
  <c r="U103" i="21"/>
  <c r="L85" i="21" l="1"/>
  <c r="R146" i="21" l="1"/>
  <c r="Q146" i="21"/>
  <c r="V146" i="21" l="1"/>
  <c r="J145" i="21"/>
  <c r="U146" i="21"/>
  <c r="Q169" i="21"/>
  <c r="R169" i="21"/>
  <c r="U169" i="21" l="1"/>
  <c r="V169" i="21"/>
  <c r="R242" i="21"/>
  <c r="S242" i="21" l="1"/>
  <c r="Q242" i="21"/>
  <c r="V242" i="21" l="1"/>
  <c r="U242" i="21"/>
  <c r="R168" i="21"/>
  <c r="Q168" i="21"/>
  <c r="V112" i="21"/>
  <c r="R112" i="21"/>
  <c r="Q112" i="21"/>
  <c r="N60" i="21"/>
  <c r="L60" i="21"/>
  <c r="K60" i="21"/>
  <c r="E60" i="21"/>
  <c r="V71" i="21"/>
  <c r="R71" i="21"/>
  <c r="Q71" i="21"/>
  <c r="V168" i="21" l="1"/>
  <c r="U168" i="21"/>
  <c r="O60" i="21"/>
  <c r="P60" i="21"/>
  <c r="I60" i="21"/>
  <c r="T60" i="21"/>
  <c r="J60" i="21"/>
  <c r="U112" i="21"/>
  <c r="U71" i="21"/>
  <c r="V115" i="21"/>
  <c r="R115" i="21"/>
  <c r="Q115" i="21"/>
  <c r="U115" i="21" l="1"/>
  <c r="R78" i="21" l="1"/>
  <c r="Q78" i="21"/>
  <c r="R77" i="21"/>
  <c r="Q77" i="21"/>
  <c r="V77" i="21" l="1"/>
  <c r="V78" i="21"/>
  <c r="U77" i="21"/>
  <c r="U78" i="21"/>
  <c r="R147" i="21"/>
  <c r="Q147" i="21"/>
  <c r="Q127" i="21"/>
  <c r="R127" i="21"/>
  <c r="V127" i="21"/>
  <c r="V107" i="21"/>
  <c r="R107" i="21"/>
  <c r="Q107" i="21"/>
  <c r="V70" i="21"/>
  <c r="R70" i="21"/>
  <c r="Q70" i="21"/>
  <c r="V147" i="21" l="1"/>
  <c r="U107" i="21"/>
  <c r="U147" i="21"/>
  <c r="U127" i="21"/>
  <c r="U70" i="21"/>
  <c r="V162" i="21" l="1"/>
  <c r="R162" i="21"/>
  <c r="Q162" i="21"/>
  <c r="U162" i="21" l="1"/>
  <c r="L241" i="21"/>
  <c r="L246" i="21" s="1"/>
  <c r="L13" i="21" l="1"/>
  <c r="V124" i="21" l="1"/>
  <c r="R124" i="21"/>
  <c r="Q124" i="21"/>
  <c r="V125" i="21"/>
  <c r="R125" i="21"/>
  <c r="Q125" i="21"/>
  <c r="U125" i="21" l="1"/>
  <c r="U124" i="21"/>
  <c r="R38" i="21"/>
  <c r="Q38" i="21"/>
  <c r="V38" i="21" l="1"/>
  <c r="U38" i="21"/>
  <c r="R33" i="21" l="1"/>
  <c r="Q33" i="21"/>
  <c r="V24" i="21"/>
  <c r="R24" i="21"/>
  <c r="Q24" i="21"/>
  <c r="V25" i="21"/>
  <c r="R25" i="21"/>
  <c r="Q25" i="21"/>
  <c r="R40" i="21"/>
  <c r="Q40" i="21"/>
  <c r="V33" i="21" l="1"/>
  <c r="V40" i="21"/>
  <c r="U33" i="21"/>
  <c r="U25" i="21"/>
  <c r="U40" i="21"/>
  <c r="U24" i="21"/>
  <c r="V114" i="21" l="1"/>
  <c r="R114" i="21"/>
  <c r="Q114" i="21"/>
  <c r="U114" i="21" l="1"/>
  <c r="G85" i="21" l="1"/>
  <c r="Q62" i="21" l="1"/>
  <c r="R62" i="21"/>
  <c r="V62" i="21"/>
  <c r="Q63" i="21"/>
  <c r="R63" i="21"/>
  <c r="V63" i="21"/>
  <c r="Q64" i="21"/>
  <c r="R64" i="21"/>
  <c r="V64" i="21"/>
  <c r="Q65" i="21"/>
  <c r="R65" i="21"/>
  <c r="V65" i="21"/>
  <c r="Q66" i="21"/>
  <c r="R66" i="21"/>
  <c r="V66" i="21"/>
  <c r="Q67" i="21"/>
  <c r="R67" i="21"/>
  <c r="V67" i="21"/>
  <c r="Q68" i="21"/>
  <c r="R68" i="21"/>
  <c r="V68" i="21"/>
  <c r="Q69" i="21"/>
  <c r="R69" i="21"/>
  <c r="V69" i="21"/>
  <c r="Q72" i="21"/>
  <c r="R72" i="21"/>
  <c r="V72" i="21"/>
  <c r="Q73" i="21"/>
  <c r="R73" i="21"/>
  <c r="V73" i="21"/>
  <c r="Q74" i="21"/>
  <c r="R74" i="21"/>
  <c r="V74" i="21"/>
  <c r="Q75" i="21"/>
  <c r="R75" i="21"/>
  <c r="V75" i="21"/>
  <c r="Q76" i="21"/>
  <c r="R76" i="21"/>
  <c r="V76" i="21"/>
  <c r="Q79" i="21"/>
  <c r="R79" i="21"/>
  <c r="V79" i="21"/>
  <c r="Q15" i="21"/>
  <c r="R15" i="21"/>
  <c r="Q16" i="21"/>
  <c r="R16" i="21"/>
  <c r="V16" i="21"/>
  <c r="Q17" i="21"/>
  <c r="R17" i="21"/>
  <c r="V17" i="21"/>
  <c r="Q18" i="21"/>
  <c r="R18" i="21"/>
  <c r="V18" i="21"/>
  <c r="Q19" i="21"/>
  <c r="R19" i="21"/>
  <c r="V19" i="21"/>
  <c r="Q20" i="21"/>
  <c r="R20" i="21"/>
  <c r="V20" i="21"/>
  <c r="Q21" i="21"/>
  <c r="R21" i="21"/>
  <c r="V21" i="21"/>
  <c r="Q22" i="21"/>
  <c r="R22" i="21"/>
  <c r="V22" i="21"/>
  <c r="Q23" i="21"/>
  <c r="R23" i="21"/>
  <c r="Q26" i="21"/>
  <c r="R26" i="21"/>
  <c r="V26" i="21"/>
  <c r="Q27" i="21"/>
  <c r="R27" i="21"/>
  <c r="V27" i="21"/>
  <c r="Q28" i="21"/>
  <c r="R28" i="21"/>
  <c r="V28" i="21"/>
  <c r="Q29" i="21"/>
  <c r="R29" i="21"/>
  <c r="V29" i="21"/>
  <c r="Q30" i="21"/>
  <c r="R30" i="21"/>
  <c r="V30" i="21"/>
  <c r="Q31" i="21"/>
  <c r="R31" i="21"/>
  <c r="V31" i="21"/>
  <c r="Q32" i="21"/>
  <c r="R32" i="21"/>
  <c r="V32" i="21"/>
  <c r="Q34" i="21"/>
  <c r="R34" i="21"/>
  <c r="Q35" i="21"/>
  <c r="R35" i="21"/>
  <c r="V35" i="21"/>
  <c r="Q39" i="21"/>
  <c r="R39" i="21"/>
  <c r="V39" i="21"/>
  <c r="Q48" i="21"/>
  <c r="R48" i="21"/>
  <c r="Q54" i="21"/>
  <c r="R54" i="21"/>
  <c r="V54" i="21"/>
  <c r="Q55" i="21"/>
  <c r="R55" i="21"/>
  <c r="Q56" i="21"/>
  <c r="R56" i="21"/>
  <c r="V56" i="21"/>
  <c r="Q57" i="21"/>
  <c r="R57" i="21"/>
  <c r="V57" i="21"/>
  <c r="Q58" i="21"/>
  <c r="R58" i="21"/>
  <c r="V58" i="21"/>
  <c r="Q59" i="21"/>
  <c r="R59" i="21"/>
  <c r="V59" i="21"/>
  <c r="Q81" i="21"/>
  <c r="V81" i="21"/>
  <c r="Q82" i="21"/>
  <c r="R82" i="21"/>
  <c r="V82" i="21"/>
  <c r="Q83" i="21"/>
  <c r="R83" i="21"/>
  <c r="V83" i="21"/>
  <c r="Q84" i="21"/>
  <c r="R84" i="21"/>
  <c r="V84" i="21"/>
  <c r="Q86" i="21"/>
  <c r="R86" i="21"/>
  <c r="V86" i="21"/>
  <c r="Q87" i="21"/>
  <c r="R87" i="21"/>
  <c r="V87" i="21"/>
  <c r="Q88" i="21"/>
  <c r="R88" i="21"/>
  <c r="V88" i="21"/>
  <c r="Q89" i="21"/>
  <c r="R89" i="21"/>
  <c r="V89" i="21"/>
  <c r="Q90" i="21"/>
  <c r="R90" i="21"/>
  <c r="V90" i="21"/>
  <c r="Q91" i="21"/>
  <c r="R91" i="21"/>
  <c r="V91" i="21"/>
  <c r="Q92" i="21"/>
  <c r="R92" i="21"/>
  <c r="V92" i="21"/>
  <c r="Q93" i="21"/>
  <c r="R93" i="21"/>
  <c r="V93" i="21"/>
  <c r="Q96" i="21"/>
  <c r="R96" i="21"/>
  <c r="V96" i="21"/>
  <c r="Q101" i="21"/>
  <c r="R101" i="21"/>
  <c r="V101" i="21"/>
  <c r="Q102" i="21"/>
  <c r="V102" i="21"/>
  <c r="Q104" i="21"/>
  <c r="R104" i="21"/>
  <c r="V104" i="21"/>
  <c r="Q105" i="21"/>
  <c r="R105" i="21"/>
  <c r="V105" i="21"/>
  <c r="Q106" i="21"/>
  <c r="R106" i="21"/>
  <c r="Q109" i="21"/>
  <c r="R109" i="21"/>
  <c r="Q110" i="21"/>
  <c r="R110" i="21"/>
  <c r="Q111" i="21"/>
  <c r="R111" i="21"/>
  <c r="V111" i="21"/>
  <c r="Q113" i="21"/>
  <c r="R113" i="21"/>
  <c r="V113" i="21"/>
  <c r="Q116" i="21"/>
  <c r="R116" i="21"/>
  <c r="V116" i="21"/>
  <c r="Q117" i="21"/>
  <c r="R117" i="21"/>
  <c r="V117" i="21"/>
  <c r="Q118" i="21"/>
  <c r="R118" i="21"/>
  <c r="V118" i="21"/>
  <c r="Q120" i="21"/>
  <c r="R120" i="21"/>
  <c r="V120" i="21"/>
  <c r="Q123" i="21"/>
  <c r="R123" i="21"/>
  <c r="V123" i="21"/>
  <c r="Q126" i="21"/>
  <c r="R126" i="21"/>
  <c r="V126" i="21"/>
  <c r="Q148" i="21"/>
  <c r="R148" i="21"/>
  <c r="Q152" i="21"/>
  <c r="R152" i="21"/>
  <c r="Q153" i="21"/>
  <c r="R153" i="21"/>
  <c r="Q156" i="21"/>
  <c r="R156" i="21"/>
  <c r="V156" i="21"/>
  <c r="Q157" i="21"/>
  <c r="R157" i="21"/>
  <c r="V157" i="21"/>
  <c r="Q158" i="21"/>
  <c r="R158" i="21"/>
  <c r="Q159" i="21"/>
  <c r="R159" i="21"/>
  <c r="Q175" i="21"/>
  <c r="V175" i="21"/>
  <c r="K85" i="21"/>
  <c r="F85" i="21"/>
  <c r="E85" i="21"/>
  <c r="I85" i="21" l="1"/>
  <c r="S85" i="21"/>
  <c r="U12" i="21"/>
  <c r="P85" i="21"/>
  <c r="O85" i="21"/>
  <c r="R145" i="21"/>
  <c r="V159" i="21"/>
  <c r="U159" i="21"/>
  <c r="U158" i="21"/>
  <c r="V158" i="21"/>
  <c r="R47" i="21"/>
  <c r="Q47" i="21"/>
  <c r="V48" i="21"/>
  <c r="T85" i="21"/>
  <c r="Q145" i="21"/>
  <c r="V148" i="21"/>
  <c r="V109" i="21"/>
  <c r="V108" i="21"/>
  <c r="V153" i="21"/>
  <c r="V110" i="21"/>
  <c r="J85" i="21"/>
  <c r="V55" i="21"/>
  <c r="V106" i="21"/>
  <c r="V34" i="21"/>
  <c r="V23" i="21"/>
  <c r="V15" i="21"/>
  <c r="Q95" i="21"/>
  <c r="R95" i="21"/>
  <c r="U148" i="21"/>
  <c r="R85" i="21"/>
  <c r="R80" i="21"/>
  <c r="Q85" i="21"/>
  <c r="Q80" i="21"/>
  <c r="U89" i="21"/>
  <c r="U175" i="21"/>
  <c r="U123" i="21"/>
  <c r="V12" i="21" l="1"/>
  <c r="V95" i="21"/>
  <c r="V14" i="21"/>
  <c r="V85" i="21"/>
  <c r="U145" i="21"/>
  <c r="V145" i="21"/>
  <c r="U108" i="21"/>
  <c r="U39" i="21" l="1"/>
  <c r="U35" i="21"/>
  <c r="U34" i="21"/>
  <c r="S243" i="21" l="1"/>
  <c r="Q243" i="21"/>
  <c r="N80" i="21"/>
  <c r="K241" i="21"/>
  <c r="K246" i="21" s="1"/>
  <c r="G80" i="21"/>
  <c r="F80" i="21"/>
  <c r="S80" i="21" s="1"/>
  <c r="E80" i="21"/>
  <c r="R61" i="21"/>
  <c r="Q61" i="21"/>
  <c r="Q60" i="21" s="1"/>
  <c r="Q241" i="21" s="1"/>
  <c r="T8" i="21"/>
  <c r="S8" i="21"/>
  <c r="G241" i="21" l="1"/>
  <c r="G246" i="21" s="1"/>
  <c r="G13" i="21"/>
  <c r="P80" i="21"/>
  <c r="O80" i="21"/>
  <c r="E241" i="21"/>
  <c r="E13" i="21"/>
  <c r="N241" i="21"/>
  <c r="F241" i="21"/>
  <c r="F246" i="21" s="1"/>
  <c r="I80" i="21"/>
  <c r="I241" i="21" s="1"/>
  <c r="Q11" i="21"/>
  <c r="R60" i="21"/>
  <c r="V243" i="21"/>
  <c r="T80" i="21"/>
  <c r="V80" i="21" s="1"/>
  <c r="K13" i="21"/>
  <c r="F13" i="21"/>
  <c r="N13" i="21"/>
  <c r="T47" i="21"/>
  <c r="J80" i="21"/>
  <c r="J47" i="21"/>
  <c r="S241" i="21"/>
  <c r="S11" i="21" s="1"/>
  <c r="V61" i="21"/>
  <c r="U105" i="21"/>
  <c r="U106" i="21"/>
  <c r="U109" i="21"/>
  <c r="U110" i="21"/>
  <c r="U116" i="21"/>
  <c r="U118" i="21"/>
  <c r="U28" i="21"/>
  <c r="U92" i="21"/>
  <c r="U95" i="21"/>
  <c r="U91" i="21"/>
  <c r="U126" i="21"/>
  <c r="U156" i="21"/>
  <c r="U27" i="21"/>
  <c r="U111" i="21"/>
  <c r="U117" i="21"/>
  <c r="U120" i="21"/>
  <c r="U152" i="21"/>
  <c r="U153" i="21"/>
  <c r="U157" i="21"/>
  <c r="U62" i="21"/>
  <c r="U68" i="21"/>
  <c r="U72" i="21"/>
  <c r="U73" i="21"/>
  <c r="U76" i="21"/>
  <c r="U79" i="21"/>
  <c r="U58" i="21"/>
  <c r="U90" i="21"/>
  <c r="U96" i="21"/>
  <c r="U104" i="21"/>
  <c r="U65" i="21"/>
  <c r="U57" i="21"/>
  <c r="U75" i="21"/>
  <c r="U86" i="21"/>
  <c r="U82" i="21"/>
  <c r="U59" i="21"/>
  <c r="U31" i="21"/>
  <c r="U74" i="21"/>
  <c r="U113" i="21"/>
  <c r="U83" i="21"/>
  <c r="U23" i="21"/>
  <c r="U88" i="21"/>
  <c r="U69" i="21"/>
  <c r="U32" i="21"/>
  <c r="U30" i="21"/>
  <c r="U243" i="21"/>
  <c r="U19" i="21"/>
  <c r="U21" i="21"/>
  <c r="U18" i="21"/>
  <c r="U16" i="21"/>
  <c r="U20" i="21"/>
  <c r="U101" i="21"/>
  <c r="U87" i="21"/>
  <c r="U84" i="21"/>
  <c r="U66" i="21"/>
  <c r="U29" i="21"/>
  <c r="U93" i="21"/>
  <c r="U64" i="21"/>
  <c r="U63" i="21"/>
  <c r="U67" i="21"/>
  <c r="U61" i="21"/>
  <c r="U26" i="21"/>
  <c r="U81" i="21"/>
  <c r="U15" i="21"/>
  <c r="U17" i="21"/>
  <c r="U22" i="21"/>
  <c r="U48" i="21"/>
  <c r="U102" i="21"/>
  <c r="R241" i="21" l="1"/>
  <c r="R11" i="21" s="1"/>
  <c r="T241" i="21"/>
  <c r="O241" i="21"/>
  <c r="N246" i="21"/>
  <c r="E11" i="21"/>
  <c r="E246" i="21"/>
  <c r="S13" i="21"/>
  <c r="P13" i="21"/>
  <c r="O13" i="21"/>
  <c r="P241" i="21"/>
  <c r="I13" i="21"/>
  <c r="F11" i="21"/>
  <c r="J241" i="21"/>
  <c r="G11" i="21"/>
  <c r="V47" i="21"/>
  <c r="V60" i="21"/>
  <c r="T13" i="21"/>
  <c r="J13" i="21"/>
  <c r="Q13" i="21"/>
  <c r="R13" i="21"/>
  <c r="U80" i="21"/>
  <c r="K11" i="21"/>
  <c r="L11" i="21"/>
  <c r="U85" i="21"/>
  <c r="U14" i="21"/>
  <c r="U60" i="21"/>
  <c r="N11" i="21"/>
  <c r="U47" i="21"/>
  <c r="H203" i="21" l="1"/>
  <c r="H228" i="21"/>
  <c r="H181" i="21"/>
  <c r="H182" i="21"/>
  <c r="H183" i="21"/>
  <c r="H195" i="21"/>
  <c r="H207" i="21"/>
  <c r="H219" i="21"/>
  <c r="H231" i="21"/>
  <c r="H209" i="21"/>
  <c r="H198" i="21"/>
  <c r="H222" i="21"/>
  <c r="H227" i="21"/>
  <c r="H180" i="21"/>
  <c r="H217" i="21"/>
  <c r="H230" i="21"/>
  <c r="H184" i="21"/>
  <c r="H196" i="21"/>
  <c r="H208" i="21"/>
  <c r="H220" i="21"/>
  <c r="H232" i="21"/>
  <c r="H185" i="21"/>
  <c r="H197" i="21"/>
  <c r="H221" i="21"/>
  <c r="H233" i="21"/>
  <c r="H186" i="21"/>
  <c r="H210" i="21"/>
  <c r="H234" i="21"/>
  <c r="H191" i="21"/>
  <c r="H192" i="21"/>
  <c r="H193" i="21"/>
  <c r="H194" i="21"/>
  <c r="H229" i="21"/>
  <c r="H187" i="21"/>
  <c r="H199" i="21"/>
  <c r="H211" i="21"/>
  <c r="H223" i="21"/>
  <c r="H235" i="21"/>
  <c r="H189" i="21"/>
  <c r="H213" i="21"/>
  <c r="H225" i="21"/>
  <c r="H190" i="21"/>
  <c r="H202" i="21"/>
  <c r="H226" i="21"/>
  <c r="H238" i="21"/>
  <c r="H179" i="21"/>
  <c r="H215" i="21"/>
  <c r="H216" i="21"/>
  <c r="H205" i="21"/>
  <c r="H218" i="21"/>
  <c r="H188" i="21"/>
  <c r="H200" i="21"/>
  <c r="H212" i="21"/>
  <c r="H224" i="21"/>
  <c r="H236" i="21"/>
  <c r="H201" i="21"/>
  <c r="H237" i="21"/>
  <c r="H214" i="21"/>
  <c r="H204" i="21"/>
  <c r="H206" i="21"/>
  <c r="H46" i="21"/>
  <c r="H167" i="21"/>
  <c r="H166" i="21"/>
  <c r="H45" i="21"/>
  <c r="H168" i="21"/>
  <c r="H43" i="21"/>
  <c r="H44" i="21"/>
  <c r="H161" i="21"/>
  <c r="H239" i="21"/>
  <c r="H240" i="21"/>
  <c r="H176" i="21"/>
  <c r="H177" i="21"/>
  <c r="H178" i="21"/>
  <c r="H245" i="21"/>
  <c r="H244" i="21"/>
  <c r="H165" i="21"/>
  <c r="H164" i="21"/>
  <c r="H119" i="21"/>
  <c r="H41" i="21"/>
  <c r="H42" i="21"/>
  <c r="O246" i="21"/>
  <c r="I246" i="21"/>
  <c r="H121" i="21"/>
  <c r="H122" i="21"/>
  <c r="H171" i="21"/>
  <c r="H174" i="21"/>
  <c r="U241" i="21"/>
  <c r="H49" i="21"/>
  <c r="H163" i="21"/>
  <c r="H139" i="21"/>
  <c r="H97" i="21"/>
  <c r="R246" i="21"/>
  <c r="Q246" i="21"/>
  <c r="V241" i="21"/>
  <c r="S246" i="21"/>
  <c r="H129" i="21"/>
  <c r="H130" i="21"/>
  <c r="H134" i="21"/>
  <c r="H131" i="21"/>
  <c r="H135" i="21"/>
  <c r="H128" i="21"/>
  <c r="H132" i="21"/>
  <c r="H133" i="21"/>
  <c r="H173" i="21"/>
  <c r="H94" i="21"/>
  <c r="H37" i="21"/>
  <c r="H36" i="21"/>
  <c r="H160" i="21"/>
  <c r="H170" i="21"/>
  <c r="H172" i="21"/>
  <c r="H51" i="21"/>
  <c r="H52" i="21"/>
  <c r="H242" i="21"/>
  <c r="H241" i="21"/>
  <c r="H175" i="21"/>
  <c r="H243" i="21"/>
  <c r="H246" i="21"/>
  <c r="P246" i="21"/>
  <c r="J246" i="21"/>
  <c r="H154" i="21"/>
  <c r="H155" i="21"/>
  <c r="H151" i="21"/>
  <c r="H138" i="21"/>
  <c r="H142" i="21"/>
  <c r="H144" i="21"/>
  <c r="H140" i="21"/>
  <c r="H137" i="21"/>
  <c r="H141" i="21"/>
  <c r="H143" i="21"/>
  <c r="H136" i="21"/>
  <c r="V13" i="21"/>
  <c r="P11" i="21"/>
  <c r="J11" i="21"/>
  <c r="H103" i="21"/>
  <c r="H150" i="21"/>
  <c r="H149" i="21"/>
  <c r="H146" i="21"/>
  <c r="H169" i="21"/>
  <c r="H105" i="21"/>
  <c r="H106" i="21"/>
  <c r="H104" i="21"/>
  <c r="H100" i="21"/>
  <c r="H112" i="21"/>
  <c r="H71" i="21"/>
  <c r="H78" i="21"/>
  <c r="H115" i="21"/>
  <c r="H147" i="21"/>
  <c r="H77" i="21"/>
  <c r="H127" i="21"/>
  <c r="H107" i="21"/>
  <c r="H162" i="21"/>
  <c r="H70" i="21"/>
  <c r="H108" i="21"/>
  <c r="H145" i="21"/>
  <c r="H124" i="21"/>
  <c r="H125" i="21"/>
  <c r="H38" i="21"/>
  <c r="H40" i="21"/>
  <c r="H33" i="21"/>
  <c r="H24" i="21"/>
  <c r="H25" i="21"/>
  <c r="H123" i="21"/>
  <c r="H114" i="21"/>
  <c r="H89" i="21"/>
  <c r="H39" i="21"/>
  <c r="H35" i="21"/>
  <c r="H34" i="21"/>
  <c r="U13" i="21"/>
  <c r="O11" i="21"/>
  <c r="H159" i="21"/>
  <c r="H158" i="21"/>
  <c r="H156" i="21"/>
  <c r="H153" i="21"/>
  <c r="H148" i="21"/>
  <c r="H157" i="21"/>
  <c r="H152" i="21"/>
  <c r="H117" i="21"/>
  <c r="H113" i="21"/>
  <c r="H110" i="21"/>
  <c r="H109" i="21"/>
  <c r="H102" i="21"/>
  <c r="H98" i="21"/>
  <c r="H96" i="21"/>
  <c r="H92" i="21"/>
  <c r="H90" i="21"/>
  <c r="H88" i="21"/>
  <c r="H86" i="21"/>
  <c r="H83" i="21"/>
  <c r="H81" i="21"/>
  <c r="H57" i="21"/>
  <c r="H55" i="21"/>
  <c r="H53" i="21"/>
  <c r="H48" i="21"/>
  <c r="H32" i="21"/>
  <c r="H30" i="21"/>
  <c r="H28" i="21"/>
  <c r="H26" i="21"/>
  <c r="H21" i="21"/>
  <c r="H19" i="21"/>
  <c r="H18" i="21"/>
  <c r="H16" i="21"/>
  <c r="H79" i="21"/>
  <c r="H75" i="21"/>
  <c r="H73" i="21"/>
  <c r="H69" i="21"/>
  <c r="H67" i="21"/>
  <c r="H65" i="21"/>
  <c r="H64" i="21"/>
  <c r="H62" i="21"/>
  <c r="H126" i="21"/>
  <c r="H118" i="21"/>
  <c r="H111" i="21"/>
  <c r="H101" i="21"/>
  <c r="H99" i="21"/>
  <c r="H93" i="21"/>
  <c r="H85" i="21"/>
  <c r="H82" i="21"/>
  <c r="H59" i="21"/>
  <c r="H56" i="21"/>
  <c r="H50" i="21"/>
  <c r="H47" i="21"/>
  <c r="H31" i="21"/>
  <c r="H27" i="21"/>
  <c r="H22" i="21"/>
  <c r="H17" i="21"/>
  <c r="H15" i="21"/>
  <c r="H120" i="21"/>
  <c r="H116" i="21"/>
  <c r="H95" i="21"/>
  <c r="H91" i="21"/>
  <c r="H87" i="21"/>
  <c r="H84" i="21"/>
  <c r="H80" i="21"/>
  <c r="H58" i="21"/>
  <c r="H54" i="21"/>
  <c r="H29" i="21"/>
  <c r="H23" i="21"/>
  <c r="H20" i="21"/>
  <c r="H74" i="21"/>
  <c r="H68" i="21"/>
  <c r="H61" i="21"/>
  <c r="H76" i="21"/>
  <c r="H72" i="21"/>
  <c r="H66" i="21"/>
  <c r="H63" i="21"/>
  <c r="I11" i="21"/>
  <c r="H12" i="21"/>
  <c r="H13" i="21"/>
  <c r="H14" i="21"/>
  <c r="H60" i="21"/>
  <c r="T246" i="21"/>
  <c r="T11" i="21"/>
  <c r="V246" i="21" l="1"/>
  <c r="V11" i="21"/>
  <c r="U11" i="21"/>
  <c r="U246" i="2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D2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D6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D13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D13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<sst xmlns="http://schemas.openxmlformats.org/spreadsheetml/2006/main" count="482" uniqueCount="392">
  <si>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</si>
  <si>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</si>
  <si>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</si>
  <si>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</si>
  <si>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</si>
  <si>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</si>
  <si>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ВИДАТКИ ТА  КРЕДИТУВАННЯ - усього</t>
  </si>
  <si>
    <t>виконання у %</t>
  </si>
  <si>
    <t>Охорона здоров'я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</si>
  <si>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</si>
  <si>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</si>
  <si>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</si>
  <si>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</si>
  <si>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</si>
  <si>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</si>
  <si>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</si>
  <si>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</si>
  <si>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</si>
  <si>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</si>
  <si>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</si>
  <si>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</si>
  <si>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</si>
  <si>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</si>
  <si>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</si>
  <si>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</si>
  <si>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</si>
  <si>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</si>
  <si>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</si>
  <si>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</si>
  <si>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</si>
  <si>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</si>
  <si>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</si>
  <si>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</si>
  <si>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</si>
  <si>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</si>
  <si>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</si>
  <si>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</si>
  <si>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</si>
  <si>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</si>
  <si>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</si>
  <si>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</si>
  <si>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</si>
  <si>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</si>
  <si>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</si>
  <si>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</si>
  <si>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</si>
  <si>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</si>
  <si>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</si>
  <si>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</si>
  <si>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</si>
  <si>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</si>
  <si>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</si>
  <si>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</si>
  <si>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</si>
  <si>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</si>
  <si>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</si>
  <si>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</si>
  <si>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</si>
  <si>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</si>
  <si>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</si>
  <si>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</si>
  <si>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</si>
  <si>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</si>
  <si>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</si>
  <si>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</si>
  <si>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</si>
  <si>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</si>
  <si>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</si>
  <si>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</si>
  <si>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</si>
  <si>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</si>
  <si>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3031</t>
  </si>
  <si>
    <t>3033</t>
  </si>
  <si>
    <t>Надання пільг окремим категоріям громадян з оплати послуг зв'язку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</si>
  <si>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</si>
  <si>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</si>
  <si>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</si>
  <si>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</si>
  <si>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</si>
  <si>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</si>
  <si>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</si>
  <si>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</si>
  <si>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</si>
  <si>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</si>
  <si>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</si>
  <si>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</si>
  <si>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</si>
  <si>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</si>
  <si>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</si>
  <si>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</si>
  <si>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</si>
  <si>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</si>
  <si>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</si>
  <si>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</si>
  <si>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</si>
  <si>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</si>
  <si>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</si>
  <si>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</si>
  <si>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</si>
  <si>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</si>
  <si>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</si>
  <si>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</si>
  <si>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</si>
  <si>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</si>
  <si>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</si>
  <si>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</si>
  <si>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</si>
  <si>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</si>
  <si>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</si>
  <si>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</si>
  <si>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</si>
  <si>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</si>
  <si>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</si>
  <si>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</si>
  <si>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</si>
  <si>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</si>
  <si>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</si>
  <si>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</si>
  <si>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</si>
  <si>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</si>
  <si>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</si>
  <si>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</si>
  <si>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</si>
  <si>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</si>
  <si>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</si>
  <si>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</si>
  <si>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</si>
  <si>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</si>
  <si>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</si>
  <si>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</si>
  <si>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</si>
  <si>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</si>
  <si>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</si>
  <si>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</si>
  <si>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</si>
  <si>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</si>
  <si>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</si>
  <si>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</si>
  <si>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</si>
  <si>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</si>
  <si>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</si>
  <si>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</si>
  <si>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</si>
  <si>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</si>
  <si>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</si>
  <si>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</si>
  <si>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</si>
  <si>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</si>
  <si>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</si>
  <si>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</si>
  <si>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</si>
  <si>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</si>
  <si>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</si>
  <si>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</si>
  <si>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</si>
  <si>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</si>
  <si>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</si>
  <si>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</si>
  <si>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</si>
  <si>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</si>
  <si>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</si>
  <si>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</si>
  <si>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</si>
  <si>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</si>
  <si>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</si>
  <si>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</si>
  <si>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</si>
  <si>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</si>
  <si>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</si>
  <si>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</si>
  <si>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</si>
  <si>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</si>
  <si>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</si>
  <si>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</si>
  <si>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</si>
  <si>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</si>
  <si>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</si>
  <si>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</si>
  <si>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</si>
  <si>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</si>
  <si>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</si>
  <si>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</si>
  <si>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</si>
  <si>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</si>
  <si>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</si>
  <si>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</si>
  <si>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</si>
  <si>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</si>
  <si>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</si>
  <si>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</si>
  <si>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</si>
  <si>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</si>
  <si>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</si>
  <si>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</si>
  <si>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</si>
  <si>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</si>
  <si>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</si>
  <si>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</si>
  <si>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</si>
  <si>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</si>
  <si>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</si>
  <si>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</si>
  <si>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</si>
  <si>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</si>
  <si>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</si>
  <si>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</si>
  <si>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</si>
  <si>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</si>
  <si>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</si>
  <si>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</si>
  <si>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</si>
  <si>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</si>
  <si>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</si>
  <si>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</si>
  <si>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</si>
  <si>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</si>
  <si>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</si>
  <si>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</si>
  <si>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</si>
  <si>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</si>
  <si>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</si>
  <si>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</si>
  <si>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</si>
  <si>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</si>
  <si>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</si>
  <si>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</si>
  <si>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</si>
  <si>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</si>
  <si>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</si>
  <si>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</si>
  <si>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</si>
  <si>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</si>
  <si>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</si>
  <si>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</si>
  <si>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</si>
  <si>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</si>
  <si>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</si>
  <si>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</si>
  <si>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</si>
  <si>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</si>
  <si>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</si>
  <si>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</si>
  <si>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</si>
  <si>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</si>
  <si>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</si>
  <si>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</si>
  <si>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</si>
  <si>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</si>
  <si>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</si>
  <si>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</si>
  <si>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</si>
  <si>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</si>
  <si>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</si>
  <si>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</si>
  <si>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</si>
  <si>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</si>
  <si>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</si>
  <si>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</si>
  <si>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</si>
  <si>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</si>
  <si>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</si>
  <si>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</si>
  <si>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</si>
  <si>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</si>
  <si>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</si>
  <si>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</si>
  <si>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</si>
  <si>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>у тому числі видатків за рахунок субвенцій  з інших бюджетів: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</si>
  <si>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</si>
  <si>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</si>
  <si>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Розвиток мережі центрів надання адміністративних послуг</t>
  </si>
  <si>
    <t>тис.грн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</si>
  <si>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</si>
  <si>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 т.ч.за рахунок субвенції (41058100)</t>
  </si>
  <si>
    <t>Забезпечення діяльності інклюзивно-ресурсних центрів за рахунок освітньої субвенції (41051000)</t>
  </si>
  <si>
    <t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 – 2025 роки)</t>
  </si>
  <si>
    <t>субвенція бюджету Полицької сільської територіальнї громади (на виконання заходів Програми матеріальної підтримки добровольчих формувань сил спротиву Полицької територіальної грмади,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2024 рік)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</si>
  <si>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на 2022 – 2024 роки)</t>
  </si>
  <si>
    <t>субвенція обласному бюджету Рівненської області (інша субвенція для надання соціальних послуг в інтернатних закладах Рівненської області)</t>
  </si>
  <si>
    <t>1291</t>
  </si>
  <si>
    <t>1292</t>
  </si>
  <si>
    <t>Співфінансування заходів, що реалізуються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</t>
  </si>
  <si>
    <t>Реалізація заходів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бюджету)(41051100)</t>
  </si>
  <si>
    <t>Надання бюджетних позичок суб'єктам господарювання</t>
  </si>
  <si>
    <t xml:space="preserve">Повернення бюджетних позичок, наданих суб'єктам господарювання
</t>
  </si>
  <si>
    <t xml:space="preserve">Соціально-культурна сфера, всього        </t>
  </si>
  <si>
    <t>6012</t>
  </si>
  <si>
    <t>Забезпечення діяльності з виробництва, транспортування, постачання теплової енергії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</si>
  <si>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</si>
  <si>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районному бюджету Вараського району Рівненської області на виконання заходів районної Програми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2024 рік</t>
  </si>
  <si>
    <t xml:space="preserve">субвенція для департаменту контррозвідки Служби Безпеки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</si>
  <si>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для військової частини 3045 НГУ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</si>
  <si>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3005 НГУ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</si>
  <si>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1141 НГУ (програма мобілізаційної підготовки, мобілізації та оборонної роботи у Вараській міській територіальній громаді на 2022 – 2025 роки)</t>
  </si>
  <si>
    <t xml:space="preserve">субвенція для військової частини А4576 МОУ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</si>
  <si>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для військової частини А4118 МОУ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</si>
  <si>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для військової частини А3091 МОУ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</si>
  <si>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А4594 МОУ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</si>
  <si>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А4667 МОУ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</si>
  <si>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3057 НГУ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</si>
  <si>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Державної установи "Центр обслуговування підрозділів Національної поліції України" для Рівненського управління Департаменту внутрішньої безпеки Національної поліції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</si>
  <si>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Управлінню Служби Безпеки України в Рівненській області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</si>
  <si>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Головного управління Державної податкової служби в Рівненській області для Вараської державної податкової інспеції (програма поліпшення сервісу обслуговування платників податків та забезпечення збільшення надходжень до бюджету Вараської міської територіальної громади на 2024 рік)</t>
  </si>
  <si>
    <t>субвенція для військової частини А4832 МОУ  (через військову частину А4447 МОУ) (програма мобілізаційної підготовки, мобілізації та оборонної роботи у Вараській міській територіальній громаді на 2022 – 2025 роки)</t>
  </si>
  <si>
    <t>3223</t>
  </si>
  <si>
    <t>Грошова компенсація за належні для отримання жилі приміщення для сімей осіб, визначених пунктами 2 - 5 частини першої статті 10-1 Закону України "Про статус ветеранів війни, гарантії їх соціального захисту", для осіб з інвалідністю I - II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у заходах, необхідних для забезпечення оборони України, захисту безпеки населення та інтересів держави у зв'язку з військовою агресією Російської Федерації проти України, визначених пунктами 11 - 14 частини другої статті 7 Закону України "Про статус ветеранів війни, гарантії їх соціального захисту", та які потребують поліпшення житлових умов (41050400)</t>
  </si>
  <si>
    <t>Грошова компенсація за належні для отримання жилі приміщення для сімей учасників бойових дій на території інших держав, визначених у абзаці першому пункту 1 статті 10 Закону України "Про статус ветеранів війни, гарантії їх соціального захисту", для осіб з інвалідністю I-II групи з числа учасників бойових дій на території інших держав, інвалідність яких настала внаслідок поранення, контузії, каліцтва або захворювання, пов'язаних з перебуванням у цих державах, визначених пунктом 7 частини другої статті 7 Закону України "Про статус ветеранів війни, гарантії їх соціального захисту", та які потребують поліпшення житлових умов (41050500)</t>
  </si>
  <si>
    <t>субвенція обласному бюджету Рівненської області на виконання заходів Програми забезпечення мобілізаційної підготовки та оборонної роботи в Рівненській області на 2024-2026 роки</t>
  </si>
  <si>
    <t>субвенція для військової частини А1823 МОУ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</si>
  <si>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Рівненському обласному територіальному центру комплектування та соціальної підтримки (для потреб Вараського районного ТЦК та СП)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</si>
  <si>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ГУ  ДСНС  України у Рівненській області (6 ДПРЗ  ГУ ДСНС)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</si>
  <si>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районному бюджету Вараського району Рівненської області на організаційне, інформаційно-аналітичне та матеріально-технічне забезпечення діяльності Вараської районної ради</t>
  </si>
  <si>
    <t>субвенція для військової частини 1241 НГУ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</si>
  <si>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бюджету Локницької сільської територіальної громади (на виконання заходів Програми мобілізаційної підготовки, мобілізації та оборонної роботи у Вараській міській територіальній громаді на 2022 – 2025 роки )</t>
  </si>
  <si>
    <t>1403</t>
  </si>
  <si>
    <t>у т.ч.субвенція з місцевого бюджету за рахунок залишку коштів освітньої субвенції, що утворився на початок бюджетного періоду (на закупівлю мультимедійного обладнання)</t>
  </si>
  <si>
    <t>у т.ч. субвенція з місцевого бюджету за рахунок залишку коштів освітньої субвенції, що утворився на початок бюджетного періоду (для оснащення навчальних кабінетів предмета "Захист України")</t>
  </si>
  <si>
    <t xml:space="preserve">субвенція бюджету Зарічненської селищної територіальної громади (на виконання заходів Програми мобілізаційної підготовки, мобілізації та оборонної роботи у Вараській міській територіальній громаді на 2022 – 2025 роки) </t>
  </si>
  <si>
    <t>субвенція для військової частини А3719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</si>
  <si>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обласному бюджету Рівненської області на експлуатаційне утримання автомобільних доріг загального користування місцевого значення та штучних споруд на них у Вараському районі Рівненської області (протяжність 447,0 км)</t>
  </si>
  <si>
    <t>субвенція для військової частини А4635 МОУ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</si>
  <si>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ГУ Національної поліції України в Рівненській області (програма мобілізаційної підготовки, мобілізації та оборонної роботи у Вараській міській територіальній громаді на 2022 – 2025 роки)</t>
  </si>
  <si>
    <t xml:space="preserve">субвенція для військової частини А0989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</si>
  <si>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державній установі "Полицька виправна колонія (№76)"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</si>
  <si>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Департаменту патрульної поліції (зведеній бригаді при департаменті патрульної поліції під умовним найменуванням "Хижак" (програма мобілізаційної підготовки, мобілізації та оборонної роботи у Вараській міській територіальній громаді на 2022 – 2025 роки)</t>
  </si>
  <si>
    <t>1600</t>
  </si>
  <si>
    <t>Здійснення соціальної роботи та надання соціальних послуг центрами соціальних служб та центрами надання соціальних послуг особам/сім’ям, які належать до вразливих груп населення та/або перебувають у складних життєвих обставинах</t>
  </si>
  <si>
    <t>Забезпечення молодіжними центрами соціального становлення та розвитку молоді та інші заходи у сфері молодіжної політики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</si>
  <si>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</si>
  <si>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Розвиток здібностей у дітей та молоді з фізичної культури та спорту комунальними дитячо-юнацькими спортивними школами</t>
  </si>
  <si>
    <t>субвенція для військової частини А4010 МОУ  (програма мобілізаційної підготовки, мобілізації та оборонної роботи у Вараській міській територіальній громаді на 2022 – 2025 роки)</t>
  </si>
  <si>
    <t xml:space="preserve">субвенція для військової частини 3017 НГУ (програма мобілізаційної підготовки, мобілізації та оборонної роботи у Вараській міській територіальній громаді на 2022 – 2025 роки) </t>
  </si>
  <si>
    <t>Здійснення доплат педагогічним працівникам закладів загальної середньої освіти за рахунок субвенції з державного бюджету місцевим бюджетам (41036300)</t>
  </si>
  <si>
    <t xml:space="preserve">Виконання окремих заходів з реалізації соціального проекту "Активні парки - локації здорової України" </t>
  </si>
  <si>
    <t>Проведення (надання) додаткових психолого-педагогічних і корекційно-розвиткових занять (послуг) за рахунок субвенції з державного бюджету місцевим бюджетам на надання державної підтримки особам з особливими освітніми потребами  (41035400)</t>
  </si>
  <si>
    <t>Забезпечення харчуванням учнів початкових класів закладів загальної середньої освіти за рахунок субвенції з державного бюджету місцевим бюджетам (41033300)</t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</si>
  <si>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8"/>
        <rFont val="Times New Roman"/>
        <family val="1"/>
        <charset val="204"/>
      </rPr>
      <t xml:space="preserve"> (41051700) </t>
    </r>
  </si>
  <si>
    <t>затверджено на 01.04.2025</t>
  </si>
  <si>
    <t>виконано станом на 01.04.2025</t>
  </si>
  <si>
    <t xml:space="preserve">субвенція для військової частини А1476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</si>
  <si>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для військової частини А4447 Міністерства оборони України (для потреб військової частини А4832 МОУ) 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</si>
  <si>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А4447 Міністерства оборони України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</si>
  <si>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А2363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</si>
  <si>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А4007 Міністерства оборони України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</si>
  <si>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А4122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</si>
  <si>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А4152 Міністерства оборони України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</si>
  <si>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А4638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</si>
  <si>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військової частини А4648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</si>
  <si>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А4714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</si>
  <si>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А4808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</si>
  <si>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 xml:space="preserve">субвенція для потреб військової частини А7032 Міністерства оборони України (104 бригада ТрО)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</si>
  <si>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для військової частини А7032 Міністерства оборони України для потреб військової частини А7073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</si>
  <si>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для потреб військової частини 9937 Державної прикордонної служби України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</si>
  <si>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ГУ Національної поліції України в Рівненській області (для Вараського РВП ГУНП в Рівнеській області) на виконання заходів програми "Безпечна громада та профілактика правопорушень на 2024-2028 роки"</t>
  </si>
  <si>
    <t>субвенція для потреб військової частини А0693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</si>
  <si>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А1994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</si>
  <si>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А4056 Міністерства оборони України 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</si>
  <si>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А4633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</si>
  <si>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А4640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</si>
  <si>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А4722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</si>
  <si>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потреб військової частини А4885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</si>
  <si>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квартирно-експлуатаційного відділу м.Рівне МОУ на проведення ремонтних робіт по об'єкту "Капітальний ремонт нежитлових будівель Літери А-2, Б-2,  В-2, військового містечка №80 за адресою м.Рівне, вул.Дубенська, 71а" (для військової частини А5509 Міністерства оборони України) по програмі мобілізаційної підготовки, мобілізації та оборонної роботи у Вараській міській територіальній громаді на 2022 – 2025 роки</t>
  </si>
  <si>
    <t xml:space="preserve">субвенція для потреб військової частини А5063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</si>
  <si>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для військової частини 1495 Державної прикордонної служби України (для потреб 9 прикордонного загону імені Січових Стрільців ДПСУ) 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</si>
  <si>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для потреб військової частини 9938 Державної прикордонної служби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</si>
  <si>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для Управління Служби Безпеки України в Рівненській області (для відділу м.Вараш Управління Служби безепки України в Рівненській області) на виконання заходів програми "Безпечна громада та профілактика правопорушень на 2024-2028 роки"</t>
  </si>
  <si>
    <t>субвенція військовій частини А0237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</t>
  </si>
  <si>
    <t>1183</t>
  </si>
  <si>
    <t>Співфінансування заходів, що реалізуються за рахунок субвенції з державного бюджету місцевим бюджетам на реалізацію публічного інвестиційного проекту на забезпечення якісної, сучасної та доступної загальної середньої освіти «Нова українська школа»</t>
  </si>
  <si>
    <t>1184</t>
  </si>
  <si>
    <t xml:space="preserve">субвенція військовій частині А1225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</si>
  <si>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військовій частині А0998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</si>
  <si>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військовій частині 9953 Державної прикордонної служби України  (5 прикордонний загін) (програма мобілізаційної підготовки, мобілізації та оборонної роботи у Вараській міській територіальній громаді на 2022 – 2025 роки)</t>
  </si>
  <si>
    <t xml:space="preserve">субвенція військовій частині 3028 Національної гвардії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</si>
  <si>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військовій частині 3012 Національної гвардії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</si>
  <si>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військовій частині А4848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</si>
  <si>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військовій частині А4935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</si>
  <si>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для військової частини А7028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</si>
  <si>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 xml:space="preserve">субвенція військовій частині А7039 Міністерства оборони України (програма мобілізаційної підготовки, мобілізації та оборонної роботи у Вараській міській територіальній громаді на 2022 – 2025 роки) </t>
  </si>
  <si>
    <t>субвенція Головному управлінню Національної поліції України в Рівненській області для потреб батальйону поліції особливого призначення (стрілецький) (програма мобілізаційної підготовки, мобілізації та оборонної роботи у Вараській міській територіальній громаді на 2022 – 2025 роки)</t>
  </si>
  <si>
    <t>субвенція ГУ ДСНС у Рівненській області (для потреб 6 Державно-рятувального загону ГУ ДСНС України у Рівненській області) на виконання заходів Комплексної програми розвитку цивільного захисту Вараської міської територіальної громади на 2021 – 2025 роки</t>
  </si>
  <si>
    <t>Виконання заходів, спрямованих на реалізацію публічного інвестиційного проекту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(41036000)</t>
  </si>
  <si>
    <t>субвенція обласному бюджету Рівненської області на реконструкцію будівлі навчального закладу з облаштуванням захисної споруди цивільного захисту (протирадіаційного укриття) за адресою: мкрн. Перемоги, буд. 8, м. Вараш, Вараський район, Рівненська область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</si>
  <si>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 громад) (41053900)  </t>
  </si>
  <si>
    <t>субвенція районному бюджету Вараського району на виконання заходів Програми мобілізаційної підготовки, мобілізації та оборонної роботи у Вараській міській територіальній громаді на 2022 – 2025 роки (для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2022-2025 роки)</t>
  </si>
  <si>
    <t>Додаток 2</t>
  </si>
  <si>
    <t>до рішення Вараської міської ради</t>
  </si>
  <si>
    <t>_________2025 року №_____________</t>
  </si>
  <si>
    <t xml:space="preserve"> № 7310-ЗВ-02-25</t>
  </si>
  <si>
    <t xml:space="preserve">             Звіт про виконання бюджету Вараської міської територіальної громади по видатках та кредитуванню за I квартал 2025 року                                                                                                                  </t>
  </si>
  <si>
    <t>Міський голова</t>
  </si>
  <si>
    <t>Олександр МЕНЗУЛ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</si>
</sst>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%"/>
    <numFmt numFmtId="166" formatCode="#,##0.0"/>
    <numFmt numFmtId="167" formatCode="0.000%"/>
    <numFmt numFmtId="168" formatCode="0.0000%"/>
  </numFmts>
  <fonts count="52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sz val="20"/>
      <name val="Times New Roman"/>
      <family val="1"/>
      <charset val="204"/>
    </font>
    <font>
      <sz val="10"/>
      <color theme="1"/>
      <name val="Arial Cyr"/>
      <family val="2"/>
      <charset val="204"/>
    </font>
    <font>
      <b/>
      <sz val="16"/>
      <color theme="1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16"/>
      <name val="Arial Cyr"/>
      <family val="2"/>
      <charset val="204"/>
    </font>
    <font>
      <sz val="16"/>
      <name val="Arial Cyr"/>
      <family val="2"/>
      <charset val="204"/>
    </font>
    <font>
      <b/>
      <sz val="18"/>
      <name val="Arial"/>
      <family val="2"/>
      <charset val="204"/>
    </font>
    <font>
      <sz val="18"/>
      <name val="Arial"/>
      <family val="2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i/>
      <sz val="18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rgb="FF333333"/>
      <name val="Times New Roman"/>
      <family val="1"/>
      <charset val="204"/>
    </font>
    <font>
      <b/>
      <sz val="18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i/>
      <sz val="18"/>
      <name val="Arial"/>
      <family val="2"/>
      <charset val="204"/>
    </font>
    <font>
      <i/>
      <sz val="18"/>
      <color theme="1"/>
      <name val="Arial"/>
      <family val="2"/>
      <charset val="204"/>
    </font>
    <font>
      <i/>
      <sz val="18"/>
      <color rgb="FFFF0000"/>
      <name val="Arial"/>
      <family val="2"/>
      <charset val="204"/>
    </font>
    <font>
      <b/>
      <i/>
      <sz val="18"/>
      <name val="Arial"/>
      <family val="2"/>
      <charset val="204"/>
    </font>
    <font>
      <sz val="10"/>
      <name val="Arial"/>
      <family val="2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10"/>
      <name val="Times New Roman"/>
      <family val="1"/>
      <charset val="204"/>
    </font>
    <font>
      <b/>
      <sz val="24"/>
      <name val="Times New Roman"/>
      <family val="1"/>
    </font>
    <font>
      <i/>
      <sz val="12"/>
      <name val="Times New Roman"/>
      <family val="1"/>
      <charset val="204"/>
    </font>
    <font>
      <sz val="2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0" fontId="11" fillId="0" borderId="0"/>
    <xf numFmtId="0" fontId="15" fillId="0" borderId="0"/>
    <xf numFmtId="9" fontId="16" fillId="0" borderId="0" applyFont="0" applyFill="0" applyBorder="0" applyAlignment="0" applyProtection="0"/>
    <xf numFmtId="0" fontId="16" fillId="0" borderId="0"/>
    <xf numFmtId="0" fontId="45" fillId="0" borderId="0"/>
  </cellStyleXfs>
  <cellXfs count="193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6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0" fontId="8" fillId="2" borderId="0" xfId="0" applyFont="1" applyFill="1" applyBorder="1" applyAlignment="1">
      <alignment horizontal="right" wrapText="1"/>
    </xf>
    <xf numFmtId="0" fontId="8" fillId="2" borderId="0" xfId="0" applyFont="1" applyFill="1" applyBorder="1" applyAlignment="1">
      <alignment wrapText="1"/>
    </xf>
    <xf numFmtId="0" fontId="8" fillId="2" borderId="0" xfId="0" applyFont="1" applyFill="1" applyAlignment="1">
      <alignment wrapText="1"/>
    </xf>
    <xf numFmtId="0" fontId="8" fillId="2" borderId="0" xfId="0" applyFont="1" applyFill="1"/>
    <xf numFmtId="0" fontId="9" fillId="2" borderId="0" xfId="0" applyFon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9" fillId="2" borderId="0" xfId="0" applyFont="1" applyFill="1" applyAlignment="1">
      <alignment wrapText="1"/>
    </xf>
    <xf numFmtId="0" fontId="9" fillId="2" borderId="0" xfId="0" applyFont="1" applyFill="1"/>
    <xf numFmtId="0" fontId="10" fillId="2" borderId="0" xfId="0" applyFont="1" applyFill="1" applyBorder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6" fontId="2" fillId="2" borderId="0" xfId="0" applyNumberFormat="1" applyFont="1" applyFill="1" applyBorder="1" applyAlignment="1">
      <alignment horizontal="right" wrapText="1"/>
    </xf>
    <xf numFmtId="0" fontId="8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8" fillId="2" borderId="3" xfId="0" applyFont="1" applyFill="1" applyBorder="1" applyAlignment="1">
      <alignment wrapText="1"/>
    </xf>
    <xf numFmtId="0" fontId="8" fillId="2" borderId="3" xfId="0" applyFont="1" applyFill="1" applyBorder="1"/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166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6" fontId="2" fillId="2" borderId="0" xfId="0" applyNumberFormat="1" applyFont="1" applyFill="1" applyAlignment="1">
      <alignment wrapText="1"/>
    </xf>
    <xf numFmtId="0" fontId="21" fillId="2" borderId="0" xfId="0" applyFont="1" applyFill="1" applyBorder="1" applyAlignment="1">
      <alignment horizontal="right" wrapText="1"/>
    </xf>
    <xf numFmtId="0" fontId="21" fillId="2" borderId="0" xfId="0" applyFont="1" applyFill="1" applyBorder="1" applyAlignment="1">
      <alignment wrapText="1"/>
    </xf>
    <xf numFmtId="0" fontId="21" fillId="2" borderId="0" xfId="0" applyFont="1" applyFill="1" applyBorder="1"/>
    <xf numFmtId="0" fontId="18" fillId="2" borderId="0" xfId="0" applyFont="1" applyFill="1" applyBorder="1" applyAlignment="1">
      <alignment horizontal="right" wrapText="1"/>
    </xf>
    <xf numFmtId="0" fontId="18" fillId="2" borderId="0" xfId="0" applyFont="1" applyFill="1" applyBorder="1" applyAlignment="1">
      <alignment wrapText="1"/>
    </xf>
    <xf numFmtId="0" fontId="18" fillId="2" borderId="0" xfId="0" applyFont="1" applyFill="1" applyAlignment="1">
      <alignment wrapText="1"/>
    </xf>
    <xf numFmtId="0" fontId="18" fillId="2" borderId="0" xfId="0" applyFont="1" applyFill="1"/>
    <xf numFmtId="0" fontId="20" fillId="2" borderId="0" xfId="0" applyFont="1" applyFill="1" applyBorder="1" applyAlignment="1">
      <alignment horizontal="center" wrapText="1"/>
    </xf>
    <xf numFmtId="0" fontId="20" fillId="2" borderId="0" xfId="0" applyFont="1" applyFill="1" applyAlignment="1">
      <alignment horizontal="center" wrapText="1"/>
    </xf>
    <xf numFmtId="0" fontId="20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166" fontId="5" fillId="2" borderId="0" xfId="0" applyNumberFormat="1" applyFont="1" applyFill="1" applyBorder="1" applyAlignment="1">
      <alignment horizontal="center" wrapText="1"/>
    </xf>
    <xf numFmtId="0" fontId="20" fillId="2" borderId="0" xfId="0" applyFont="1" applyFill="1" applyBorder="1" applyAlignment="1">
      <alignment wrapText="1"/>
    </xf>
    <xf numFmtId="166" fontId="14" fillId="2" borderId="0" xfId="0" applyNumberFormat="1" applyFont="1" applyFill="1" applyBorder="1" applyAlignment="1">
      <alignment horizontal="center" wrapText="1"/>
    </xf>
    <xf numFmtId="165" fontId="22" fillId="2" borderId="0" xfId="0" applyNumberFormat="1" applyFont="1" applyFill="1" applyBorder="1" applyAlignment="1">
      <alignment wrapText="1"/>
    </xf>
    <xf numFmtId="166" fontId="13" fillId="2" borderId="0" xfId="0" applyNumberFormat="1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wrapText="1"/>
    </xf>
    <xf numFmtId="0" fontId="23" fillId="2" borderId="3" xfId="0" applyFont="1" applyFill="1" applyBorder="1" applyAlignment="1">
      <alignment wrapText="1"/>
    </xf>
    <xf numFmtId="0" fontId="23" fillId="2" borderId="3" xfId="0" applyFont="1" applyFill="1" applyBorder="1"/>
    <xf numFmtId="0" fontId="23" fillId="2" borderId="0" xfId="0" applyFont="1" applyFill="1" applyBorder="1"/>
    <xf numFmtId="0" fontId="19" fillId="2" borderId="5" xfId="0" applyFont="1" applyFill="1" applyBorder="1" applyAlignment="1"/>
    <xf numFmtId="0" fontId="7" fillId="2" borderId="5" xfId="0" applyFont="1" applyFill="1" applyBorder="1" applyAlignment="1"/>
    <xf numFmtId="0" fontId="25" fillId="2" borderId="5" xfId="0" applyFont="1" applyFill="1" applyBorder="1" applyAlignment="1"/>
    <xf numFmtId="0" fontId="25" fillId="2" borderId="5" xfId="0" applyFont="1" applyFill="1" applyBorder="1" applyAlignment="1">
      <alignment horizontal="center"/>
    </xf>
    <xf numFmtId="0" fontId="24" fillId="2" borderId="5" xfId="0" applyFont="1" applyFill="1" applyBorder="1" applyAlignment="1"/>
    <xf numFmtId="0" fontId="26" fillId="2" borderId="5" xfId="0" applyFont="1" applyFill="1" applyBorder="1" applyAlignment="1"/>
    <xf numFmtId="166" fontId="2" fillId="2" borderId="0" xfId="0" applyNumberFormat="1" applyFont="1" applyFill="1" applyBorder="1" applyAlignment="1">
      <alignment horizontal="center" wrapText="1"/>
    </xf>
    <xf numFmtId="0" fontId="28" fillId="2" borderId="0" xfId="0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0" fontId="28" fillId="2" borderId="0" xfId="0" applyFont="1" applyFill="1" applyBorder="1"/>
    <xf numFmtId="0" fontId="7" fillId="2" borderId="5" xfId="0" applyFont="1" applyFill="1" applyBorder="1" applyAlignment="1">
      <alignment horizontal="center"/>
    </xf>
    <xf numFmtId="166" fontId="29" fillId="2" borderId="5" xfId="0" applyNumberFormat="1" applyFont="1" applyFill="1" applyBorder="1" applyAlignment="1">
      <alignment horizontal="center" wrapText="1"/>
    </xf>
    <xf numFmtId="165" fontId="29" fillId="2" borderId="5" xfId="0" applyNumberFormat="1" applyFont="1" applyFill="1" applyBorder="1" applyAlignment="1">
      <alignment horizontal="center" wrapText="1"/>
    </xf>
    <xf numFmtId="166" fontId="30" fillId="2" borderId="5" xfId="0" applyNumberFormat="1" applyFont="1" applyFill="1" applyBorder="1" applyAlignment="1" applyProtection="1">
      <alignment horizontal="center" wrapText="1"/>
      <protection locked="0"/>
    </xf>
    <xf numFmtId="166" fontId="29" fillId="2" borderId="5" xfId="0" applyNumberFormat="1" applyFont="1" applyFill="1" applyBorder="1" applyAlignment="1" applyProtection="1">
      <alignment horizontal="center" wrapText="1"/>
      <protection locked="0"/>
    </xf>
    <xf numFmtId="166" fontId="30" fillId="2" borderId="5" xfId="0" applyNumberFormat="1" applyFont="1" applyFill="1" applyBorder="1" applyAlignment="1">
      <alignment horizontal="center" wrapText="1"/>
    </xf>
    <xf numFmtId="165" fontId="30" fillId="2" borderId="5" xfId="0" applyNumberFormat="1" applyFont="1" applyFill="1" applyBorder="1" applyAlignment="1">
      <alignment horizontal="center" wrapText="1"/>
    </xf>
    <xf numFmtId="166" fontId="29" fillId="2" borderId="5" xfId="0" applyNumberFormat="1" applyFont="1" applyFill="1" applyBorder="1" applyAlignment="1" applyProtection="1">
      <alignment horizontal="center" wrapText="1"/>
    </xf>
    <xf numFmtId="0" fontId="31" fillId="2" borderId="5" xfId="0" applyFont="1" applyFill="1" applyBorder="1" applyAlignment="1"/>
    <xf numFmtId="0" fontId="31" fillId="2" borderId="5" xfId="0" applyFont="1" applyFill="1" applyBorder="1" applyAlignment="1">
      <alignment horizontal="center"/>
    </xf>
    <xf numFmtId="0" fontId="32" fillId="2" borderId="5" xfId="0" applyFont="1" applyFill="1" applyBorder="1" applyAlignment="1">
      <alignment horizontal="center" wrapText="1"/>
    </xf>
    <xf numFmtId="0" fontId="33" fillId="2" borderId="5" xfId="0" applyFont="1" applyFill="1" applyBorder="1" applyAlignment="1"/>
    <xf numFmtId="49" fontId="33" fillId="2" borderId="5" xfId="0" applyNumberFormat="1" applyFont="1" applyFill="1" applyBorder="1" applyAlignment="1">
      <alignment horizontal="center"/>
    </xf>
    <xf numFmtId="0" fontId="33" fillId="2" borderId="5" xfId="0" applyFont="1" applyFill="1" applyBorder="1" applyAlignment="1" applyProtection="1">
      <alignment horizontal="justify" wrapText="1"/>
      <protection locked="0"/>
    </xf>
    <xf numFmtId="0" fontId="34" fillId="2" borderId="5" xfId="0" applyFont="1" applyFill="1" applyBorder="1" applyAlignment="1"/>
    <xf numFmtId="49" fontId="34" fillId="2" borderId="5" xfId="0" applyNumberFormat="1" applyFont="1" applyFill="1" applyBorder="1" applyAlignment="1">
      <alignment horizontal="center"/>
    </xf>
    <xf numFmtId="0" fontId="33" fillId="2" borderId="5" xfId="0" applyFont="1" applyFill="1" applyBorder="1" applyAlignment="1">
      <alignment horizontal="justify" wrapText="1"/>
    </xf>
    <xf numFmtId="1" fontId="34" fillId="2" borderId="5" xfId="0" applyNumberFormat="1" applyFont="1" applyFill="1" applyBorder="1" applyAlignment="1">
      <alignment horizontal="center"/>
    </xf>
    <xf numFmtId="49" fontId="34" fillId="2" borderId="5" xfId="0" applyNumberFormat="1" applyFont="1" applyFill="1" applyBorder="1" applyAlignment="1" applyProtection="1">
      <alignment horizontal="justify" wrapText="1"/>
      <protection locked="0"/>
    </xf>
    <xf numFmtId="1" fontId="34" fillId="2" borderId="5" xfId="0" applyNumberFormat="1" applyFont="1" applyFill="1" applyBorder="1" applyAlignment="1" applyProtection="1">
      <alignment horizontal="center" wrapText="1"/>
      <protection locked="0"/>
    </xf>
    <xf numFmtId="49" fontId="34" fillId="2" borderId="5" xfId="0" applyNumberFormat="1" applyFont="1" applyFill="1" applyBorder="1" applyAlignment="1" applyProtection="1">
      <alignment horizontal="center" wrapText="1"/>
      <protection locked="0"/>
    </xf>
    <xf numFmtId="0" fontId="34" fillId="2" borderId="5" xfId="0" applyFont="1" applyFill="1" applyBorder="1" applyAlignment="1" applyProtection="1">
      <alignment horizontal="justify" wrapText="1"/>
      <protection locked="0"/>
    </xf>
    <xf numFmtId="49" fontId="34" fillId="2" borderId="5" xfId="0" applyNumberFormat="1" applyFont="1" applyFill="1" applyBorder="1" applyAlignment="1" applyProtection="1">
      <alignment horizontal="right" wrapText="1"/>
      <protection locked="0"/>
    </xf>
    <xf numFmtId="1" fontId="35" fillId="2" borderId="5" xfId="0" applyNumberFormat="1" applyFont="1" applyFill="1" applyBorder="1" applyAlignment="1" applyProtection="1">
      <alignment horizontal="center" wrapText="1"/>
      <protection locked="0"/>
    </xf>
    <xf numFmtId="49" fontId="35" fillId="2" borderId="5" xfId="0" applyNumberFormat="1" applyFont="1" applyFill="1" applyBorder="1" applyAlignment="1" applyProtection="1">
      <alignment horizontal="center" wrapText="1"/>
      <protection locked="0"/>
    </xf>
    <xf numFmtId="49" fontId="35" fillId="2" borderId="5" xfId="0" applyNumberFormat="1" applyFont="1" applyFill="1" applyBorder="1" applyAlignment="1" applyProtection="1">
      <alignment horizontal="justify" wrapText="1"/>
      <protection locked="0"/>
    </xf>
    <xf numFmtId="0" fontId="35" fillId="2" borderId="5" xfId="0" applyFont="1" applyFill="1" applyBorder="1" applyAlignment="1" applyProtection="1">
      <alignment horizontal="justify" wrapText="1"/>
      <protection locked="0"/>
    </xf>
    <xf numFmtId="49" fontId="34" fillId="2" borderId="5" xfId="0" applyNumberFormat="1" applyFont="1" applyFill="1" applyBorder="1" applyAlignment="1">
      <alignment horizontal="center" wrapText="1"/>
    </xf>
    <xf numFmtId="0" fontId="34" fillId="2" borderId="5" xfId="0" applyFont="1" applyFill="1" applyBorder="1" applyAlignment="1">
      <alignment horizontal="justify" wrapText="1"/>
    </xf>
    <xf numFmtId="49" fontId="35" fillId="2" borderId="5" xfId="0" applyNumberFormat="1" applyFont="1" applyFill="1" applyBorder="1" applyAlignment="1">
      <alignment horizontal="center" wrapText="1"/>
    </xf>
    <xf numFmtId="49" fontId="34" fillId="2" borderId="5" xfId="0" applyNumberFormat="1" applyFont="1" applyFill="1" applyBorder="1" applyAlignment="1">
      <alignment horizontal="justify" wrapText="1"/>
    </xf>
    <xf numFmtId="49" fontId="35" fillId="2" borderId="5" xfId="0" applyNumberFormat="1" applyFont="1" applyFill="1" applyBorder="1" applyAlignment="1">
      <alignment horizontal="justify" wrapText="1"/>
    </xf>
    <xf numFmtId="49" fontId="35" fillId="2" borderId="5" xfId="0" applyNumberFormat="1" applyFont="1" applyFill="1" applyBorder="1" applyAlignment="1">
      <alignment horizontal="center"/>
    </xf>
    <xf numFmtId="0" fontId="33" fillId="2" borderId="5" xfId="0" applyNumberFormat="1" applyFont="1" applyFill="1" applyBorder="1" applyAlignment="1" applyProtection="1">
      <alignment horizontal="justify" wrapText="1"/>
      <protection locked="0"/>
    </xf>
    <xf numFmtId="0" fontId="35" fillId="2" borderId="5" xfId="0" applyFont="1" applyFill="1" applyBorder="1" applyAlignment="1">
      <alignment horizontal="justify" wrapText="1"/>
    </xf>
    <xf numFmtId="0" fontId="34" fillId="2" borderId="5" xfId="1" applyFont="1" applyFill="1" applyBorder="1" applyAlignment="1" applyProtection="1">
      <alignment horizontal="justify" wrapText="1"/>
    </xf>
    <xf numFmtId="3" fontId="34" fillId="2" borderId="5" xfId="0" applyNumberFormat="1" applyFont="1" applyFill="1" applyBorder="1" applyAlignment="1">
      <alignment horizontal="justify" wrapText="1"/>
    </xf>
    <xf numFmtId="3" fontId="35" fillId="2" borderId="5" xfId="0" applyNumberFormat="1" applyFont="1" applyFill="1" applyBorder="1" applyAlignment="1">
      <alignment horizontal="justify" wrapText="1"/>
    </xf>
    <xf numFmtId="49" fontId="32" fillId="2" borderId="5" xfId="0" applyNumberFormat="1" applyFont="1" applyFill="1" applyBorder="1" applyAlignment="1">
      <alignment horizontal="center"/>
    </xf>
    <xf numFmtId="0" fontId="32" fillId="2" borderId="5" xfId="0" applyFont="1" applyFill="1" applyBorder="1" applyAlignment="1" applyProtection="1">
      <alignment horizontal="justify" wrapText="1"/>
      <protection locked="0"/>
    </xf>
    <xf numFmtId="49" fontId="33" fillId="2" borderId="5" xfId="0" applyNumberFormat="1" applyFont="1" applyFill="1" applyBorder="1" applyAlignment="1">
      <alignment horizontal="center" wrapText="1"/>
    </xf>
    <xf numFmtId="0" fontId="35" fillId="2" borderId="9" xfId="0" applyFont="1" applyFill="1" applyBorder="1" applyAlignment="1">
      <alignment horizontal="justify" wrapText="1"/>
    </xf>
    <xf numFmtId="49" fontId="35" fillId="2" borderId="7" xfId="0" applyNumberFormat="1" applyFont="1" applyFill="1" applyBorder="1" applyAlignment="1">
      <alignment horizontal="center"/>
    </xf>
    <xf numFmtId="49" fontId="35" fillId="2" borderId="5" xfId="4" applyNumberFormat="1" applyFont="1" applyFill="1" applyBorder="1" applyAlignment="1">
      <alignment horizontal="justify" vertical="center" wrapText="1"/>
    </xf>
    <xf numFmtId="0" fontId="35" fillId="2" borderId="8" xfId="0" applyFont="1" applyFill="1" applyBorder="1" applyAlignment="1">
      <alignment horizontal="justify" wrapText="1"/>
    </xf>
    <xf numFmtId="0" fontId="36" fillId="2" borderId="5" xfId="0" applyFont="1" applyFill="1" applyBorder="1" applyAlignment="1"/>
    <xf numFmtId="49" fontId="36" fillId="2" borderId="5" xfId="0" applyNumberFormat="1" applyFont="1" applyFill="1" applyBorder="1" applyAlignment="1">
      <alignment horizontal="center"/>
    </xf>
    <xf numFmtId="0" fontId="36" fillId="2" borderId="5" xfId="0" applyFont="1" applyFill="1" applyBorder="1" applyAlignment="1">
      <alignment horizontal="justify" wrapText="1"/>
    </xf>
    <xf numFmtId="0" fontId="37" fillId="2" borderId="5" xfId="0" applyFont="1" applyFill="1" applyBorder="1" applyAlignment="1" applyProtection="1">
      <alignment wrapText="1"/>
      <protection locked="0"/>
    </xf>
    <xf numFmtId="0" fontId="33" fillId="2" borderId="5" xfId="0" applyFont="1" applyFill="1" applyBorder="1" applyAlignment="1" applyProtection="1">
      <alignment wrapText="1"/>
      <protection locked="0"/>
    </xf>
    <xf numFmtId="0" fontId="38" fillId="2" borderId="0" xfId="0" applyFont="1" applyFill="1"/>
    <xf numFmtId="0" fontId="33" fillId="2" borderId="5" xfId="0" applyFont="1" applyFill="1" applyBorder="1" applyAlignment="1" applyProtection="1">
      <alignment vertical="top" wrapText="1"/>
      <protection locked="0"/>
    </xf>
    <xf numFmtId="0" fontId="33" fillId="2" borderId="5" xfId="0" applyFont="1" applyFill="1" applyBorder="1" applyAlignment="1">
      <alignment horizontal="center" wrapText="1"/>
    </xf>
    <xf numFmtId="166" fontId="39" fillId="2" borderId="5" xfId="0" applyNumberFormat="1" applyFont="1" applyFill="1" applyBorder="1" applyAlignment="1">
      <alignment horizontal="center" wrapText="1"/>
    </xf>
    <xf numFmtId="165" fontId="39" fillId="2" borderId="5" xfId="0" applyNumberFormat="1" applyFont="1" applyFill="1" applyBorder="1" applyAlignment="1">
      <alignment horizontal="center" wrapText="1"/>
    </xf>
    <xf numFmtId="166" fontId="30" fillId="2" borderId="5" xfId="0" applyNumberFormat="1" applyFont="1" applyFill="1" applyBorder="1" applyAlignment="1" applyProtection="1">
      <alignment horizontal="center" wrapText="1"/>
    </xf>
    <xf numFmtId="166" fontId="40" fillId="2" borderId="5" xfId="0" applyNumberFormat="1" applyFont="1" applyFill="1" applyBorder="1" applyAlignment="1" applyProtection="1">
      <alignment horizontal="center" wrapText="1"/>
    </xf>
    <xf numFmtId="164" fontId="30" fillId="2" borderId="5" xfId="0" applyNumberFormat="1" applyFont="1" applyFill="1" applyBorder="1" applyAlignment="1">
      <alignment horizontal="center" wrapText="1"/>
    </xf>
    <xf numFmtId="0" fontId="30" fillId="2" borderId="5" xfId="0" applyFont="1" applyFill="1" applyBorder="1" applyAlignment="1">
      <alignment horizontal="center" wrapText="1"/>
    </xf>
    <xf numFmtId="10" fontId="30" fillId="2" borderId="5" xfId="0" applyNumberFormat="1" applyFont="1" applyFill="1" applyBorder="1" applyAlignment="1">
      <alignment horizontal="center" wrapText="1"/>
    </xf>
    <xf numFmtId="166" fontId="41" fillId="2" borderId="5" xfId="0" applyNumberFormat="1" applyFont="1" applyFill="1" applyBorder="1" applyAlignment="1" applyProtection="1">
      <alignment horizontal="center" wrapText="1"/>
    </xf>
    <xf numFmtId="165" fontId="41" fillId="2" borderId="5" xfId="0" applyNumberFormat="1" applyFont="1" applyFill="1" applyBorder="1" applyAlignment="1">
      <alignment horizontal="center" wrapText="1"/>
    </xf>
    <xf numFmtId="166" fontId="41" fillId="2" borderId="5" xfId="0" applyNumberFormat="1" applyFont="1" applyFill="1" applyBorder="1" applyAlignment="1">
      <alignment horizontal="center" wrapText="1"/>
    </xf>
    <xf numFmtId="167" fontId="30" fillId="2" borderId="5" xfId="0" applyNumberFormat="1" applyFont="1" applyFill="1" applyBorder="1" applyAlignment="1">
      <alignment horizontal="center" wrapText="1"/>
    </xf>
    <xf numFmtId="167" fontId="41" fillId="2" borderId="5" xfId="0" applyNumberFormat="1" applyFont="1" applyFill="1" applyBorder="1" applyAlignment="1">
      <alignment horizontal="center" wrapText="1"/>
    </xf>
    <xf numFmtId="166" fontId="42" fillId="2" borderId="5" xfId="0" applyNumberFormat="1" applyFont="1" applyFill="1" applyBorder="1" applyAlignment="1" applyProtection="1">
      <alignment horizontal="center" wrapText="1"/>
    </xf>
    <xf numFmtId="10" fontId="41" fillId="2" borderId="5" xfId="0" applyNumberFormat="1" applyFont="1" applyFill="1" applyBorder="1" applyAlignment="1">
      <alignment horizontal="center" wrapText="1"/>
    </xf>
    <xf numFmtId="164" fontId="30" fillId="2" borderId="5" xfId="0" applyNumberFormat="1" applyFont="1" applyFill="1" applyBorder="1" applyAlignment="1" applyProtection="1">
      <alignment horizontal="center" wrapText="1"/>
      <protection locked="0"/>
    </xf>
    <xf numFmtId="168" fontId="30" fillId="2" borderId="5" xfId="0" applyNumberFormat="1" applyFont="1" applyFill="1" applyBorder="1" applyAlignment="1">
      <alignment horizontal="center" wrapText="1"/>
    </xf>
    <xf numFmtId="166" fontId="41" fillId="2" borderId="5" xfId="0" applyNumberFormat="1" applyFont="1" applyFill="1" applyBorder="1" applyAlignment="1" applyProtection="1">
      <alignment horizontal="center" wrapText="1"/>
      <protection locked="0"/>
    </xf>
    <xf numFmtId="166" fontId="42" fillId="2" borderId="5" xfId="0" applyNumberFormat="1" applyFont="1" applyFill="1" applyBorder="1" applyAlignment="1">
      <alignment horizontal="center" wrapText="1"/>
    </xf>
    <xf numFmtId="166" fontId="40" fillId="2" borderId="5" xfId="0" applyNumberFormat="1" applyFont="1" applyFill="1" applyBorder="1" applyAlignment="1">
      <alignment horizontal="center" wrapText="1"/>
    </xf>
    <xf numFmtId="166" fontId="43" fillId="2" borderId="5" xfId="0" applyNumberFormat="1" applyFont="1" applyFill="1" applyBorder="1" applyAlignment="1">
      <alignment horizontal="center" wrapText="1"/>
    </xf>
    <xf numFmtId="166" fontId="44" fillId="2" borderId="5" xfId="0" applyNumberFormat="1" applyFont="1" applyFill="1" applyBorder="1" applyAlignment="1">
      <alignment horizontal="center" wrapText="1"/>
    </xf>
    <xf numFmtId="0" fontId="41" fillId="2" borderId="5" xfId="0" applyFont="1" applyFill="1" applyBorder="1" applyAlignment="1">
      <alignment horizontal="center" wrapText="1"/>
    </xf>
    <xf numFmtId="164" fontId="41" fillId="2" borderId="5" xfId="0" applyNumberFormat="1" applyFont="1" applyFill="1" applyBorder="1" applyAlignment="1">
      <alignment horizontal="center" wrapText="1"/>
    </xf>
    <xf numFmtId="166" fontId="39" fillId="2" borderId="5" xfId="0" applyNumberFormat="1" applyFont="1" applyFill="1" applyBorder="1" applyAlignment="1" applyProtection="1">
      <alignment horizontal="center" wrapText="1"/>
      <protection locked="0"/>
    </xf>
    <xf numFmtId="166" fontId="42" fillId="2" borderId="5" xfId="0" applyNumberFormat="1" applyFont="1" applyFill="1" applyBorder="1" applyAlignment="1" applyProtection="1">
      <alignment horizontal="center" wrapText="1"/>
      <protection locked="0"/>
    </xf>
    <xf numFmtId="165" fontId="41" fillId="2" borderId="5" xfId="3" applyNumberFormat="1" applyFont="1" applyFill="1" applyBorder="1" applyAlignment="1">
      <alignment horizontal="center" wrapText="1"/>
    </xf>
    <xf numFmtId="166" fontId="43" fillId="2" borderId="5" xfId="0" applyNumberFormat="1" applyFont="1" applyFill="1" applyBorder="1" applyAlignment="1" applyProtection="1">
      <alignment horizontal="center" wrapText="1"/>
      <protection locked="0"/>
    </xf>
    <xf numFmtId="165" fontId="40" fillId="2" borderId="5" xfId="0" applyNumberFormat="1" applyFont="1" applyFill="1" applyBorder="1" applyAlignment="1">
      <alignment horizontal="center" wrapText="1"/>
    </xf>
    <xf numFmtId="166" fontId="42" fillId="2" borderId="6" xfId="0" applyNumberFormat="1" applyFont="1" applyFill="1" applyBorder="1" applyAlignment="1" applyProtection="1">
      <alignment horizontal="center" wrapText="1"/>
      <protection locked="0"/>
    </xf>
    <xf numFmtId="0" fontId="33" fillId="2" borderId="5" xfId="0" applyFont="1" applyFill="1" applyBorder="1" applyAlignment="1">
      <alignment horizontal="center"/>
    </xf>
    <xf numFmtId="0" fontId="22" fillId="0" borderId="0" xfId="0" applyFont="1"/>
    <xf numFmtId="0" fontId="48" fillId="0" borderId="0" xfId="2" applyFont="1"/>
    <xf numFmtId="0" fontId="33" fillId="0" borderId="0" xfId="2" applyFont="1" applyAlignment="1">
      <alignment horizontal="center"/>
    </xf>
    <xf numFmtId="0" fontId="50" fillId="2" borderId="0" xfId="0" applyFont="1" applyFill="1" applyBorder="1" applyAlignment="1">
      <alignment wrapText="1"/>
    </xf>
    <xf numFmtId="0" fontId="49" fillId="0" borderId="0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/>
    </xf>
    <xf numFmtId="0" fontId="51" fillId="2" borderId="0" xfId="0" applyFont="1" applyFill="1" applyBorder="1" applyAlignment="1"/>
    <xf numFmtId="0" fontId="33" fillId="2" borderId="5" xfId="0" applyFont="1" applyFill="1" applyBorder="1" applyAlignment="1">
      <alignment horizontal="center"/>
    </xf>
    <xf numFmtId="0" fontId="34" fillId="2" borderId="5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165" fontId="20" fillId="2" borderId="5" xfId="0" applyNumberFormat="1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51" fillId="2" borderId="0" xfId="0" applyFont="1" applyFill="1" applyBorder="1" applyAlignment="1">
      <alignment horizontal="left" wrapText="1"/>
    </xf>
    <xf numFmtId="0" fontId="46" fillId="0" borderId="0" xfId="0" applyFont="1" applyAlignment="1">
      <alignment horizontal="center"/>
    </xf>
    <xf numFmtId="0" fontId="47" fillId="0" borderId="0" xfId="0" applyFont="1" applyAlignment="1"/>
    <xf numFmtId="0" fontId="22" fillId="0" borderId="0" xfId="0" applyFont="1" applyFill="1" applyAlignment="1">
      <alignment wrapText="1"/>
    </xf>
    <xf numFmtId="0" fontId="47" fillId="0" borderId="0" xfId="0" applyFont="1" applyAlignment="1">
      <alignment horizontal="center"/>
    </xf>
    <xf numFmtId="0" fontId="22" fillId="0" borderId="0" xfId="0" applyFont="1" applyAlignment="1">
      <alignment wrapText="1"/>
    </xf>
    <xf numFmtId="0" fontId="22" fillId="0" borderId="0" xfId="2" applyFont="1" applyAlignment="1">
      <alignment horizontal="center"/>
    </xf>
    <xf numFmtId="0" fontId="22" fillId="0" borderId="0" xfId="0" applyFont="1" applyAlignment="1"/>
    <xf numFmtId="0" fontId="17" fillId="2" borderId="5" xfId="0" applyFont="1" applyFill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</cellXfs>
  <cellStyles count="6">
    <cellStyle name="Normal_Доходи" xfId="5"/>
    <cellStyle name="Обычный" xfId="0" builtinId="0"/>
    <cellStyle name="Обычный 2" xfId="2"/>
    <cellStyle name="Обычный 3" xfId="4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66"/>
  <sheetViews>
    <sheetView showZeros="0" tabSelected="1" showOutlineSymbols="0" view="pageBreakPreview" zoomScale="71" zoomScaleNormal="80" zoomScaleSheetLayoutView="71" workbookViewId="0">
      <pane xSplit="4" ySplit="12" topLeftCell="F16" activePane="bottomRight" state="frozen"/>
      <selection pane="topRight" activeCell="F1" sqref="F1"/>
      <selection pane="bottomLeft" activeCell="A8" sqref="A8"/>
      <selection pane="bottomRight" activeCell="D81" sqref="D81"/>
    </sheetView>
  </sheetViews>
  <sheetFormatPr defaultColWidth="9.140625" defaultRowHeight="12.75" x14ac:dyDescent="0.2"/>
  <cols>
    <col min="1" max="1" width="5.140625" style="3" customWidth="1"/>
    <col min="2" max="2" width="10.7109375" style="45" customWidth="1"/>
    <col min="3" max="3" width="8.5703125" style="45" customWidth="1"/>
    <col min="4" max="4" width="93.5703125" style="8" customWidth="1"/>
    <col min="5" max="5" width="20.42578125" style="8" customWidth="1"/>
    <col min="6" max="6" width="18" style="8" customWidth="1"/>
    <col min="7" max="7" width="16.7109375" style="8" customWidth="1"/>
    <col min="8" max="8" width="14.28515625" style="8" customWidth="1"/>
    <col min="9" max="9" width="18.85546875" style="8" customWidth="1"/>
    <col min="10" max="10" width="17.28515625" style="51" customWidth="1"/>
    <col min="11" max="11" width="19.7109375" style="8" customWidth="1"/>
    <col min="12" max="12" width="20.140625" style="8" customWidth="1"/>
    <col min="13" max="13" width="16" style="8" customWidth="1"/>
    <col min="14" max="14" width="18.42578125" style="8" customWidth="1"/>
    <col min="15" max="15" width="16.42578125" style="52" customWidth="1"/>
    <col min="16" max="16" width="16.7109375" style="8" customWidth="1"/>
    <col min="17" max="17" width="20.5703125" style="8" customWidth="1"/>
    <col min="18" max="18" width="21.7109375" style="8" customWidth="1"/>
    <col min="19" max="22" width="17.28515625" style="8" customWidth="1"/>
    <col min="23" max="23" width="17.42578125" style="6" customWidth="1"/>
    <col min="24" max="24" width="16.28515625" style="6" customWidth="1"/>
    <col min="25" max="185" width="9.140625" style="6"/>
    <col min="186" max="195" width="9.140625" style="8"/>
    <col min="196" max="16384" width="9.140625" style="3"/>
  </cols>
  <sheetData>
    <row r="1" spans="1:196" ht="25.7" customHeight="1" x14ac:dyDescent="0.4">
      <c r="A1"/>
      <c r="B1"/>
      <c r="C1"/>
      <c r="D1" s="183"/>
      <c r="E1" s="184"/>
      <c r="F1" s="184"/>
      <c r="G1" s="184"/>
      <c r="H1"/>
      <c r="I1"/>
      <c r="J1"/>
      <c r="K1"/>
      <c r="L1"/>
      <c r="M1"/>
      <c r="N1"/>
      <c r="O1"/>
      <c r="P1"/>
      <c r="Q1"/>
      <c r="R1" s="168"/>
      <c r="S1" s="185" t="s">
        <v>385</v>
      </c>
      <c r="T1" s="185"/>
      <c r="U1" s="185"/>
      <c r="V1" s="185"/>
      <c r="W1" s="185"/>
      <c r="GD1" s="6"/>
      <c r="GN1" s="8"/>
    </row>
    <row r="2" spans="1:196" ht="28.5" customHeight="1" x14ac:dyDescent="0.4">
      <c r="A2"/>
      <c r="B2"/>
      <c r="C2"/>
      <c r="D2" s="183"/>
      <c r="E2" s="186"/>
      <c r="F2" s="186"/>
      <c r="G2" s="186"/>
      <c r="H2"/>
      <c r="I2"/>
      <c r="J2"/>
      <c r="K2"/>
      <c r="L2"/>
      <c r="M2"/>
      <c r="N2"/>
      <c r="O2"/>
      <c r="P2"/>
      <c r="Q2"/>
      <c r="R2" s="187" t="s">
        <v>386</v>
      </c>
      <c r="S2" s="187"/>
      <c r="T2" s="187"/>
      <c r="U2" s="187"/>
      <c r="V2" s="187"/>
      <c r="W2" s="187"/>
      <c r="GD2" s="6"/>
      <c r="GN2" s="8"/>
    </row>
    <row r="3" spans="1:196" ht="39" customHeight="1" x14ac:dyDescent="0.4">
      <c r="A3" s="169"/>
      <c r="B3" s="170"/>
      <c r="C3" s="170"/>
      <c r="D3" s="188"/>
      <c r="E3" s="188"/>
      <c r="F3" s="188"/>
      <c r="G3" s="188"/>
      <c r="H3"/>
      <c r="I3"/>
      <c r="J3"/>
      <c r="K3"/>
      <c r="L3"/>
      <c r="M3"/>
      <c r="N3"/>
      <c r="O3"/>
      <c r="P3"/>
      <c r="Q3"/>
      <c r="R3" s="189" t="s">
        <v>387</v>
      </c>
      <c r="S3" s="189"/>
      <c r="T3" s="189"/>
      <c r="U3" s="189"/>
      <c r="V3" s="189"/>
      <c r="W3" s="189"/>
      <c r="GD3" s="6"/>
      <c r="GN3" s="8"/>
    </row>
    <row r="4" spans="1:196" ht="10.5" customHeight="1" x14ac:dyDescent="0.2">
      <c r="D4" s="45"/>
      <c r="J4" s="8"/>
      <c r="K4" s="51"/>
      <c r="O4" s="8"/>
      <c r="P4" s="52"/>
      <c r="W4" s="8"/>
      <c r="GD4" s="6"/>
      <c r="GN4" s="8"/>
    </row>
    <row r="5" spans="1:196" s="1" customFormat="1" ht="43.5" customHeight="1" x14ac:dyDescent="0.25">
      <c r="A5" s="181" t="s">
        <v>389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71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1" customFormat="1" ht="47.25" customHeight="1" x14ac:dyDescent="0.3">
      <c r="A6" s="172"/>
      <c r="B6" s="172"/>
      <c r="C6" s="172"/>
      <c r="D6" s="172"/>
      <c r="E6" s="172"/>
      <c r="F6" s="172"/>
      <c r="G6" s="172"/>
      <c r="H6" s="172"/>
      <c r="I6" s="172"/>
      <c r="J6" s="173" t="s">
        <v>388</v>
      </c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65" t="s">
        <v>271</v>
      </c>
      <c r="V6" s="172"/>
      <c r="W6" s="171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2" customFormat="1" ht="25.5" customHeight="1" x14ac:dyDescent="0.2">
      <c r="A7" s="190" t="s">
        <v>0</v>
      </c>
      <c r="B7" s="190" t="s">
        <v>246</v>
      </c>
      <c r="C7" s="190" t="s">
        <v>11</v>
      </c>
      <c r="D7" s="190" t="s">
        <v>15</v>
      </c>
      <c r="E7" s="191" t="s">
        <v>1</v>
      </c>
      <c r="F7" s="191"/>
      <c r="G7" s="191"/>
      <c r="H7" s="191"/>
      <c r="I7" s="191"/>
      <c r="J7" s="191"/>
      <c r="K7" s="191" t="s">
        <v>2</v>
      </c>
      <c r="L7" s="192"/>
      <c r="M7" s="192"/>
      <c r="N7" s="192"/>
      <c r="O7" s="192"/>
      <c r="P7" s="192"/>
      <c r="Q7" s="191" t="s">
        <v>3</v>
      </c>
      <c r="R7" s="191"/>
      <c r="S7" s="191"/>
      <c r="T7" s="191"/>
      <c r="U7" s="191"/>
      <c r="V7" s="191"/>
    </row>
    <row r="8" spans="1:196" s="2" customFormat="1" ht="12.75" customHeight="1" x14ac:dyDescent="0.2">
      <c r="A8" s="190"/>
      <c r="B8" s="190"/>
      <c r="C8" s="190"/>
      <c r="D8" s="190"/>
      <c r="E8" s="177" t="s">
        <v>138</v>
      </c>
      <c r="F8" s="177" t="s">
        <v>337</v>
      </c>
      <c r="G8" s="177" t="s">
        <v>338</v>
      </c>
      <c r="H8" s="177" t="s">
        <v>4</v>
      </c>
      <c r="I8" s="177" t="s">
        <v>168</v>
      </c>
      <c r="J8" s="180" t="s">
        <v>7</v>
      </c>
      <c r="K8" s="177" t="s">
        <v>138</v>
      </c>
      <c r="L8" s="177" t="s">
        <v>227</v>
      </c>
      <c r="M8" s="178" t="str">
        <f>F8</f>
        <v>затверджено на 01.04.2025</v>
      </c>
      <c r="N8" s="177" t="str">
        <f>G8</f>
        <v>виконано станом на 01.04.2025</v>
      </c>
      <c r="O8" s="177" t="s">
        <v>169</v>
      </c>
      <c r="P8" s="180" t="s">
        <v>7</v>
      </c>
      <c r="Q8" s="177" t="s">
        <v>138</v>
      </c>
      <c r="R8" s="177" t="s">
        <v>227</v>
      </c>
      <c r="S8" s="177" t="str">
        <f>F8</f>
        <v>затверджено на 01.04.2025</v>
      </c>
      <c r="T8" s="177" t="str">
        <f>G8</f>
        <v>виконано станом на 01.04.2025</v>
      </c>
      <c r="U8" s="177" t="s">
        <v>170</v>
      </c>
      <c r="V8" s="180" t="s">
        <v>7</v>
      </c>
    </row>
    <row r="9" spans="1:196" s="2" customFormat="1" ht="60.75" customHeight="1" x14ac:dyDescent="0.2">
      <c r="A9" s="190"/>
      <c r="B9" s="190"/>
      <c r="C9" s="190"/>
      <c r="D9" s="190"/>
      <c r="E9" s="177"/>
      <c r="F9" s="177"/>
      <c r="G9" s="177"/>
      <c r="H9" s="177"/>
      <c r="I9" s="177"/>
      <c r="J9" s="177"/>
      <c r="K9" s="177"/>
      <c r="L9" s="177"/>
      <c r="M9" s="179"/>
      <c r="N9" s="177"/>
      <c r="O9" s="177"/>
      <c r="P9" s="177"/>
      <c r="Q9" s="177"/>
      <c r="R9" s="177"/>
      <c r="S9" s="177"/>
      <c r="T9" s="177"/>
      <c r="U9" s="177"/>
      <c r="V9" s="177"/>
    </row>
    <row r="10" spans="1:196" s="4" customFormat="1" ht="18.75" customHeight="1" x14ac:dyDescent="0.25">
      <c r="A10" s="69">
        <v>1</v>
      </c>
      <c r="B10" s="69">
        <v>2</v>
      </c>
      <c r="C10" s="69">
        <v>3</v>
      </c>
      <c r="D10" s="69">
        <v>4</v>
      </c>
      <c r="E10" s="69">
        <v>5</v>
      </c>
      <c r="F10" s="69">
        <v>6</v>
      </c>
      <c r="G10" s="69">
        <v>7</v>
      </c>
      <c r="H10" s="69">
        <v>8</v>
      </c>
      <c r="I10" s="69">
        <v>9</v>
      </c>
      <c r="J10" s="69">
        <v>10</v>
      </c>
      <c r="K10" s="69">
        <v>11</v>
      </c>
      <c r="L10" s="69">
        <v>12</v>
      </c>
      <c r="M10" s="69">
        <v>13</v>
      </c>
      <c r="N10" s="69">
        <v>14</v>
      </c>
      <c r="O10" s="69">
        <v>15</v>
      </c>
      <c r="P10" s="69">
        <v>16</v>
      </c>
      <c r="Q10" s="69">
        <v>17</v>
      </c>
      <c r="R10" s="69">
        <v>18</v>
      </c>
      <c r="S10" s="69">
        <v>19</v>
      </c>
      <c r="T10" s="69">
        <v>20</v>
      </c>
      <c r="U10" s="69">
        <v>21</v>
      </c>
      <c r="V10" s="69">
        <v>22</v>
      </c>
    </row>
    <row r="11" spans="1:196" s="74" customFormat="1" ht="29.25" customHeight="1" x14ac:dyDescent="0.35">
      <c r="A11" s="93"/>
      <c r="B11" s="94"/>
      <c r="C11" s="94"/>
      <c r="D11" s="95" t="s">
        <v>5</v>
      </c>
      <c r="E11" s="138">
        <f>SUM(E241)</f>
        <v>1073715.7</v>
      </c>
      <c r="F11" s="138">
        <f>SUM(F241)</f>
        <v>333858.7</v>
      </c>
      <c r="G11" s="138">
        <f>SUM(G241)</f>
        <v>272866.10000000003</v>
      </c>
      <c r="H11" s="139">
        <v>1</v>
      </c>
      <c r="I11" s="138">
        <f>G11-F11</f>
        <v>-60992.599999999977</v>
      </c>
      <c r="J11" s="139">
        <f>IFERROR(100%*(G11/F11),"")</f>
        <v>0.81731013749229842</v>
      </c>
      <c r="K11" s="86">
        <f>SUM(K241)</f>
        <v>109867.6</v>
      </c>
      <c r="L11" s="138">
        <f>SUM(L241)</f>
        <v>111347.3</v>
      </c>
      <c r="M11" s="138">
        <f>SUM(M241)</f>
        <v>63398.700000000004</v>
      </c>
      <c r="N11" s="138">
        <f>SUM(N241)</f>
        <v>49401.600000000006</v>
      </c>
      <c r="O11" s="138">
        <f t="shared" ref="O11:O75" si="0">N11-M11</f>
        <v>-13997.099999999999</v>
      </c>
      <c r="P11" s="139">
        <f t="shared" ref="P11:P75" si="1">IFERROR(100%*(N11/M11),"")</f>
        <v>0.77922102503679103</v>
      </c>
      <c r="Q11" s="138">
        <f>SUM(Q241)</f>
        <v>1183583.3</v>
      </c>
      <c r="R11" s="138">
        <f>SUM(R241)</f>
        <v>1185063</v>
      </c>
      <c r="S11" s="138">
        <f>SUM(S241)</f>
        <v>397257.4</v>
      </c>
      <c r="T11" s="138">
        <f>SUM(T241)</f>
        <v>322267.7</v>
      </c>
      <c r="U11" s="138">
        <f>T11-S11</f>
        <v>-74989.700000000012</v>
      </c>
      <c r="V11" s="139">
        <f>IFERROR(100%*(T11/S11),"")</f>
        <v>0.81123145849517209</v>
      </c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</row>
    <row r="12" spans="1:196" s="13" customFormat="1" ht="48.95" customHeight="1" x14ac:dyDescent="0.35">
      <c r="A12" s="96"/>
      <c r="B12" s="97"/>
      <c r="C12" s="97"/>
      <c r="D12" s="98" t="s">
        <v>267</v>
      </c>
      <c r="E12" s="86">
        <f>SUM(E23,E33,E34,E36,E38,E39,E40,E42,E45,E71,E77,E78,E119,E46)</f>
        <v>136226</v>
      </c>
      <c r="F12" s="86">
        <f>SUM(F23,F33,F34,F36,F38,F39,F40,F42,F45,F71,F77,F78,F119,F46)</f>
        <v>48073.700000000004</v>
      </c>
      <c r="G12" s="86">
        <f>SUM(G23,G33,G34,G36,G38,G39,G40,G42,G45,G71,G77,G78,G119,G46)</f>
        <v>47693.7</v>
      </c>
      <c r="H12" s="87">
        <f>G12/$G$11</f>
        <v>0.17478792711883223</v>
      </c>
      <c r="I12" s="86">
        <f>G12-F12</f>
        <v>-380.00000000000728</v>
      </c>
      <c r="J12" s="87">
        <f t="shared" ref="J12:J13" si="2">IFERROR(100%*(G12/F12),"")</f>
        <v>0.99209547008031407</v>
      </c>
      <c r="K12" s="86">
        <f>SUM(K23,K33,K34,K36,K38,K39,K40,K42,K45,K71,K77,K78,K89,K119,K46)</f>
        <v>22988</v>
      </c>
      <c r="L12" s="86">
        <f t="shared" ref="L12:N12" si="3">SUM(L23,L33,L34,L36,L38,L39,L40,L42,L45,L71,L77,L78,L89,L119,L46)</f>
        <v>22988</v>
      </c>
      <c r="M12" s="86">
        <f t="shared" si="3"/>
        <v>7634.2999999999993</v>
      </c>
      <c r="N12" s="86">
        <f t="shared" si="3"/>
        <v>1938.9</v>
      </c>
      <c r="O12" s="86">
        <f t="shared" si="0"/>
        <v>-5695.4</v>
      </c>
      <c r="P12" s="87">
        <f t="shared" si="1"/>
        <v>0.25397220439333013</v>
      </c>
      <c r="Q12" s="86">
        <f>SUM(E12,K12)</f>
        <v>159214</v>
      </c>
      <c r="R12" s="86">
        <f t="shared" ref="R12:R46" si="4">SUM(E12,L12)</f>
        <v>159214</v>
      </c>
      <c r="S12" s="86">
        <f>SUM(F12,M12)</f>
        <v>55708</v>
      </c>
      <c r="T12" s="86">
        <f t="shared" ref="T12:T46" si="5">SUM(G12,N12)</f>
        <v>49632.6</v>
      </c>
      <c r="U12" s="86">
        <f t="shared" ref="U12:U91" si="6">T12-S12</f>
        <v>-6075.4000000000015</v>
      </c>
      <c r="V12" s="87">
        <f t="shared" ref="V12:V79" si="7">IFERROR(100%*(T12/S12),"")</f>
        <v>0.89094205500107704</v>
      </c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</row>
    <row r="13" spans="1:196" s="1" customFormat="1" ht="27.75" customHeight="1" x14ac:dyDescent="0.35">
      <c r="A13" s="99"/>
      <c r="B13" s="100"/>
      <c r="C13" s="100"/>
      <c r="D13" s="101" t="s">
        <v>285</v>
      </c>
      <c r="E13" s="86">
        <f>SUM(E85,E80,E60,E47,E14)</f>
        <v>552906.4</v>
      </c>
      <c r="F13" s="86">
        <f>SUM(F85,F80,F60,F47,F14)</f>
        <v>163242.9</v>
      </c>
      <c r="G13" s="86">
        <f>SUM(G85,G80,G60,G47,G14)</f>
        <v>136956.80000000002</v>
      </c>
      <c r="H13" s="87">
        <f t="shared" ref="H13:H91" si="8">G13/$G$11</f>
        <v>0.50191943960792496</v>
      </c>
      <c r="I13" s="86">
        <f t="shared" ref="I13:I82" si="9">G13-F13</f>
        <v>-26286.099999999977</v>
      </c>
      <c r="J13" s="87">
        <f t="shared" si="2"/>
        <v>0.83897553890552068</v>
      </c>
      <c r="K13" s="86">
        <f>SUM(K85,K80,K60,K47,K14)</f>
        <v>50666.3</v>
      </c>
      <c r="L13" s="86">
        <f>SUM(L85,L80,L60,L47,L14)</f>
        <v>52065.100000000006</v>
      </c>
      <c r="M13" s="86">
        <f>SUM(M85,M80,M60,M47,M14)</f>
        <v>13546.5</v>
      </c>
      <c r="N13" s="86">
        <f>SUM(N85,N80,N60,N47,N14)</f>
        <v>3945.2000000000003</v>
      </c>
      <c r="O13" s="86">
        <f t="shared" si="0"/>
        <v>-9601.2999999999993</v>
      </c>
      <c r="P13" s="87">
        <f t="shared" si="1"/>
        <v>0.29123389805484812</v>
      </c>
      <c r="Q13" s="86">
        <f t="shared" ref="Q13:Q46" si="10">SUM(E13,K13)</f>
        <v>603572.70000000007</v>
      </c>
      <c r="R13" s="86">
        <f t="shared" si="4"/>
        <v>604971.5</v>
      </c>
      <c r="S13" s="86">
        <f t="shared" ref="S13:S76" si="11">SUM(F13,M13)</f>
        <v>176789.4</v>
      </c>
      <c r="T13" s="86">
        <f t="shared" si="5"/>
        <v>140902.00000000003</v>
      </c>
      <c r="U13" s="86">
        <f t="shared" si="6"/>
        <v>-35887.399999999965</v>
      </c>
      <c r="V13" s="87">
        <f t="shared" si="7"/>
        <v>0.79700479779896327</v>
      </c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</row>
    <row r="14" spans="1:196" ht="30.75" customHeight="1" x14ac:dyDescent="0.35">
      <c r="A14" s="75">
        <v>1</v>
      </c>
      <c r="B14" s="97" t="s">
        <v>16</v>
      </c>
      <c r="C14" s="97"/>
      <c r="D14" s="98" t="s">
        <v>247</v>
      </c>
      <c r="E14" s="86">
        <f>E15+E16+E23+E24+E26+E29+E30+E31+E32+E34+E35+E37+E38+E39+E40+E41+E42+E45+E46</f>
        <v>458725.3</v>
      </c>
      <c r="F14" s="138">
        <f t="shared" ref="F14:G14" si="12">F15+F16+F23+F24+F26+F29+F30+F31+F32+F34+F35+F37+F38+F39+F40+F41+F42+F45+F46</f>
        <v>133153</v>
      </c>
      <c r="G14" s="86">
        <f t="shared" si="12"/>
        <v>116419.1</v>
      </c>
      <c r="H14" s="87">
        <f t="shared" si="8"/>
        <v>0.4266528528094915</v>
      </c>
      <c r="I14" s="86">
        <f t="shared" si="9"/>
        <v>-16733.899999999994</v>
      </c>
      <c r="J14" s="87">
        <f>IFERROR(100%*(G14/F14),"")</f>
        <v>0.87432577561151459</v>
      </c>
      <c r="K14" s="86">
        <f>K15+K16+K23+K24+K26+K29+K30+K31+K32+K34+K35+K37+K38+K39+K40+K41+K42+K45+K46</f>
        <v>45461</v>
      </c>
      <c r="L14" s="86">
        <f t="shared" ref="L14:N14" si="13">L15+L16+L23+L24+L26+L29+L30+L31+L32+L34+L35+L37+L38+L39+L40+L41+L42+L45+L46</f>
        <v>46690.9</v>
      </c>
      <c r="M14" s="86">
        <f t="shared" si="13"/>
        <v>11355</v>
      </c>
      <c r="N14" s="86">
        <f t="shared" si="13"/>
        <v>3820.3</v>
      </c>
      <c r="O14" s="86">
        <f t="shared" si="0"/>
        <v>-7534.7</v>
      </c>
      <c r="P14" s="87">
        <f t="shared" si="1"/>
        <v>0.33644209599295466</v>
      </c>
      <c r="Q14" s="86">
        <f t="shared" si="10"/>
        <v>504186.3</v>
      </c>
      <c r="R14" s="86">
        <f t="shared" si="4"/>
        <v>505416.2</v>
      </c>
      <c r="S14" s="86">
        <f t="shared" si="11"/>
        <v>144508</v>
      </c>
      <c r="T14" s="138">
        <f t="shared" si="5"/>
        <v>120239.40000000001</v>
      </c>
      <c r="U14" s="86">
        <f t="shared" si="6"/>
        <v>-24268.599999999991</v>
      </c>
      <c r="V14" s="87">
        <f t="shared" si="7"/>
        <v>0.83206050876076076</v>
      </c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</row>
    <row r="15" spans="1:196" ht="30.75" customHeight="1" x14ac:dyDescent="0.35">
      <c r="A15" s="76"/>
      <c r="B15" s="102">
        <v>1010</v>
      </c>
      <c r="C15" s="100" t="s">
        <v>17</v>
      </c>
      <c r="D15" s="103" t="s">
        <v>82</v>
      </c>
      <c r="E15" s="140">
        <v>149451</v>
      </c>
      <c r="F15" s="140">
        <v>36352.400000000001</v>
      </c>
      <c r="G15" s="140">
        <v>31430.7</v>
      </c>
      <c r="H15" s="91">
        <f t="shared" si="8"/>
        <v>0.11518726584211082</v>
      </c>
      <c r="I15" s="90">
        <f t="shared" si="9"/>
        <v>-4921.7000000000007</v>
      </c>
      <c r="J15" s="91">
        <f t="shared" ref="J15:J82" si="14">IFERROR(100%*(G15/F15),"")</f>
        <v>0.8646114149272125</v>
      </c>
      <c r="K15" s="90">
        <v>7769</v>
      </c>
      <c r="L15" s="90">
        <v>7818.9</v>
      </c>
      <c r="M15" s="90">
        <v>735.4</v>
      </c>
      <c r="N15" s="90">
        <v>735.4</v>
      </c>
      <c r="O15" s="90">
        <f t="shared" si="0"/>
        <v>0</v>
      </c>
      <c r="P15" s="91">
        <f t="shared" si="1"/>
        <v>1</v>
      </c>
      <c r="Q15" s="90">
        <f t="shared" si="10"/>
        <v>157220</v>
      </c>
      <c r="R15" s="90">
        <f t="shared" si="4"/>
        <v>157269.9</v>
      </c>
      <c r="S15" s="90">
        <f t="shared" si="11"/>
        <v>37087.800000000003</v>
      </c>
      <c r="T15" s="90">
        <f t="shared" si="5"/>
        <v>32166.100000000002</v>
      </c>
      <c r="U15" s="90">
        <f t="shared" si="6"/>
        <v>-4921.7000000000007</v>
      </c>
      <c r="V15" s="91">
        <f t="shared" si="7"/>
        <v>0.86729598412415942</v>
      </c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</row>
    <row r="16" spans="1:196" s="59" customFormat="1" ht="53.1" customHeight="1" x14ac:dyDescent="0.35">
      <c r="A16" s="76"/>
      <c r="B16" s="104">
        <v>1021</v>
      </c>
      <c r="C16" s="105" t="s">
        <v>18</v>
      </c>
      <c r="D16" s="103" t="s">
        <v>263</v>
      </c>
      <c r="E16" s="140">
        <v>137197.6</v>
      </c>
      <c r="F16" s="140">
        <v>40105.199999999997</v>
      </c>
      <c r="G16" s="141">
        <v>29660.1</v>
      </c>
      <c r="H16" s="91">
        <f t="shared" si="8"/>
        <v>0.10869836890694738</v>
      </c>
      <c r="I16" s="90">
        <f t="shared" si="9"/>
        <v>-10445.099999999999</v>
      </c>
      <c r="J16" s="91">
        <f t="shared" si="14"/>
        <v>0.73955746387002186</v>
      </c>
      <c r="K16" s="90">
        <v>9656.2999999999993</v>
      </c>
      <c r="L16" s="90">
        <v>10836.3</v>
      </c>
      <c r="M16" s="90">
        <v>1280.7</v>
      </c>
      <c r="N16" s="90">
        <v>1075.7</v>
      </c>
      <c r="O16" s="90">
        <f t="shared" si="0"/>
        <v>-205</v>
      </c>
      <c r="P16" s="91">
        <f t="shared" si="1"/>
        <v>0.83993128757710622</v>
      </c>
      <c r="Q16" s="90">
        <f t="shared" si="10"/>
        <v>146853.9</v>
      </c>
      <c r="R16" s="90">
        <f t="shared" si="4"/>
        <v>148033.9</v>
      </c>
      <c r="S16" s="90">
        <f t="shared" si="11"/>
        <v>41385.899999999994</v>
      </c>
      <c r="T16" s="90">
        <f t="shared" si="5"/>
        <v>30735.8</v>
      </c>
      <c r="U16" s="90">
        <f t="shared" si="6"/>
        <v>-10650.099999999995</v>
      </c>
      <c r="V16" s="91">
        <f t="shared" si="7"/>
        <v>0.74266356416074086</v>
      </c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8"/>
      <c r="GE16" s="58"/>
      <c r="GF16" s="58"/>
      <c r="GG16" s="58"/>
      <c r="GH16" s="58"/>
      <c r="GI16" s="58"/>
      <c r="GJ16" s="58"/>
      <c r="GK16" s="58"/>
      <c r="GL16" s="58"/>
      <c r="GM16" s="58"/>
    </row>
    <row r="17" spans="1:195" s="59" customFormat="1" ht="80.849999999999994" hidden="1" customHeight="1" x14ac:dyDescent="0.35">
      <c r="A17" s="76"/>
      <c r="B17" s="104"/>
      <c r="C17" s="105"/>
      <c r="D17" s="106" t="s">
        <v>167</v>
      </c>
      <c r="E17" s="140"/>
      <c r="F17" s="140"/>
      <c r="G17" s="140"/>
      <c r="H17" s="91">
        <f t="shared" si="8"/>
        <v>0</v>
      </c>
      <c r="I17" s="90">
        <f t="shared" si="9"/>
        <v>0</v>
      </c>
      <c r="J17" s="91" t="str">
        <f t="shared" si="14"/>
        <v/>
      </c>
      <c r="K17" s="90"/>
      <c r="L17" s="90"/>
      <c r="M17" s="90"/>
      <c r="N17" s="90"/>
      <c r="O17" s="86">
        <f t="shared" si="0"/>
        <v>0</v>
      </c>
      <c r="P17" s="87" t="str">
        <f t="shared" si="1"/>
        <v/>
      </c>
      <c r="Q17" s="90">
        <f t="shared" si="10"/>
        <v>0</v>
      </c>
      <c r="R17" s="90">
        <f t="shared" si="4"/>
        <v>0</v>
      </c>
      <c r="S17" s="90">
        <f t="shared" si="11"/>
        <v>0</v>
      </c>
      <c r="T17" s="90">
        <f t="shared" si="5"/>
        <v>0</v>
      </c>
      <c r="U17" s="90">
        <f t="shared" si="6"/>
        <v>0</v>
      </c>
      <c r="V17" s="91" t="str">
        <f t="shared" si="7"/>
        <v/>
      </c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8"/>
      <c r="GE17" s="58"/>
      <c r="GF17" s="58"/>
      <c r="GG17" s="58"/>
      <c r="GH17" s="58"/>
      <c r="GI17" s="58"/>
      <c r="GJ17" s="58"/>
      <c r="GK17" s="58"/>
      <c r="GL17" s="58"/>
      <c r="GM17" s="58"/>
    </row>
    <row r="18" spans="1:195" s="59" customFormat="1" ht="80.849999999999994" hidden="1" customHeight="1" x14ac:dyDescent="0.35">
      <c r="A18" s="76"/>
      <c r="B18" s="104"/>
      <c r="C18" s="105"/>
      <c r="D18" s="106" t="s">
        <v>166</v>
      </c>
      <c r="E18" s="140"/>
      <c r="F18" s="140"/>
      <c r="G18" s="140"/>
      <c r="H18" s="91">
        <f t="shared" si="8"/>
        <v>0</v>
      </c>
      <c r="I18" s="90">
        <f t="shared" si="9"/>
        <v>0</v>
      </c>
      <c r="J18" s="91" t="str">
        <f t="shared" si="14"/>
        <v/>
      </c>
      <c r="K18" s="90"/>
      <c r="L18" s="90"/>
      <c r="M18" s="90"/>
      <c r="N18" s="90"/>
      <c r="O18" s="86">
        <f t="shared" si="0"/>
        <v>0</v>
      </c>
      <c r="P18" s="87" t="str">
        <f t="shared" si="1"/>
        <v/>
      </c>
      <c r="Q18" s="90">
        <f t="shared" si="10"/>
        <v>0</v>
      </c>
      <c r="R18" s="90">
        <f t="shared" si="4"/>
        <v>0</v>
      </c>
      <c r="S18" s="90">
        <f t="shared" si="11"/>
        <v>0</v>
      </c>
      <c r="T18" s="90">
        <f t="shared" si="5"/>
        <v>0</v>
      </c>
      <c r="U18" s="90">
        <f t="shared" si="6"/>
        <v>0</v>
      </c>
      <c r="V18" s="91" t="str">
        <f t="shared" si="7"/>
        <v/>
      </c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8"/>
      <c r="GE18" s="58"/>
      <c r="GF18" s="58"/>
      <c r="GG18" s="58"/>
      <c r="GH18" s="58"/>
      <c r="GI18" s="58"/>
      <c r="GJ18" s="58"/>
      <c r="GK18" s="58"/>
      <c r="GL18" s="58"/>
      <c r="GM18" s="58"/>
    </row>
    <row r="19" spans="1:195" s="62" customFormat="1" ht="80.849999999999994" hidden="1" customHeight="1" x14ac:dyDescent="0.35">
      <c r="A19" s="85"/>
      <c r="B19" s="104"/>
      <c r="C19" s="105"/>
      <c r="D19" s="106" t="s">
        <v>147</v>
      </c>
      <c r="E19" s="90"/>
      <c r="F19" s="142"/>
      <c r="G19" s="142"/>
      <c r="H19" s="91">
        <f t="shared" si="8"/>
        <v>0</v>
      </c>
      <c r="I19" s="90">
        <f t="shared" si="9"/>
        <v>0</v>
      </c>
      <c r="J19" s="91" t="str">
        <f t="shared" si="14"/>
        <v/>
      </c>
      <c r="K19" s="143"/>
      <c r="L19" s="143"/>
      <c r="M19" s="143"/>
      <c r="N19" s="143"/>
      <c r="O19" s="86">
        <f t="shared" si="0"/>
        <v>0</v>
      </c>
      <c r="P19" s="87" t="str">
        <f t="shared" si="1"/>
        <v/>
      </c>
      <c r="Q19" s="90">
        <f t="shared" si="10"/>
        <v>0</v>
      </c>
      <c r="R19" s="90">
        <f t="shared" si="4"/>
        <v>0</v>
      </c>
      <c r="S19" s="90">
        <f t="shared" si="11"/>
        <v>0</v>
      </c>
      <c r="T19" s="90">
        <f t="shared" si="5"/>
        <v>0</v>
      </c>
      <c r="U19" s="90">
        <f t="shared" si="6"/>
        <v>0</v>
      </c>
      <c r="V19" s="91" t="str">
        <f t="shared" si="7"/>
        <v/>
      </c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1"/>
      <c r="GE19" s="61"/>
      <c r="GF19" s="61"/>
      <c r="GG19" s="61"/>
      <c r="GH19" s="61"/>
      <c r="GI19" s="61"/>
      <c r="GJ19" s="61"/>
      <c r="GK19" s="61"/>
      <c r="GL19" s="61"/>
      <c r="GM19" s="61"/>
    </row>
    <row r="20" spans="1:195" s="62" customFormat="1" ht="80.849999999999994" hidden="1" customHeight="1" x14ac:dyDescent="0.35">
      <c r="A20" s="85"/>
      <c r="B20" s="104"/>
      <c r="C20" s="105"/>
      <c r="D20" s="106" t="s">
        <v>163</v>
      </c>
      <c r="E20" s="142"/>
      <c r="F20" s="143"/>
      <c r="G20" s="142"/>
      <c r="H20" s="91">
        <f t="shared" si="8"/>
        <v>0</v>
      </c>
      <c r="I20" s="90">
        <f t="shared" si="9"/>
        <v>0</v>
      </c>
      <c r="J20" s="91" t="str">
        <f t="shared" si="14"/>
        <v/>
      </c>
      <c r="K20" s="142"/>
      <c r="L20" s="142"/>
      <c r="M20" s="142"/>
      <c r="N20" s="142"/>
      <c r="O20" s="86">
        <f t="shared" si="0"/>
        <v>0</v>
      </c>
      <c r="P20" s="87" t="str">
        <f t="shared" si="1"/>
        <v/>
      </c>
      <c r="Q20" s="142">
        <f t="shared" si="10"/>
        <v>0</v>
      </c>
      <c r="R20" s="142">
        <f t="shared" si="4"/>
        <v>0</v>
      </c>
      <c r="S20" s="90">
        <f t="shared" si="11"/>
        <v>0</v>
      </c>
      <c r="T20" s="90">
        <f t="shared" si="5"/>
        <v>0</v>
      </c>
      <c r="U20" s="90">
        <f t="shared" si="6"/>
        <v>0</v>
      </c>
      <c r="V20" s="91" t="str">
        <f t="shared" si="7"/>
        <v/>
      </c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1"/>
      <c r="GE20" s="61"/>
      <c r="GF20" s="61"/>
      <c r="GG20" s="61"/>
      <c r="GH20" s="61"/>
      <c r="GI20" s="61"/>
      <c r="GJ20" s="61"/>
      <c r="GK20" s="61"/>
      <c r="GL20" s="61"/>
      <c r="GM20" s="61"/>
    </row>
    <row r="21" spans="1:195" s="62" customFormat="1" ht="80.849999999999994" hidden="1" customHeight="1" x14ac:dyDescent="0.35">
      <c r="A21" s="85"/>
      <c r="B21" s="104"/>
      <c r="C21" s="105"/>
      <c r="D21" s="106" t="s">
        <v>162</v>
      </c>
      <c r="E21" s="143"/>
      <c r="F21" s="143"/>
      <c r="G21" s="143"/>
      <c r="H21" s="144">
        <f t="shared" si="8"/>
        <v>0</v>
      </c>
      <c r="I21" s="90">
        <f t="shared" si="9"/>
        <v>0</v>
      </c>
      <c r="J21" s="91" t="str">
        <f t="shared" si="14"/>
        <v/>
      </c>
      <c r="K21" s="142"/>
      <c r="L21" s="142"/>
      <c r="M21" s="142"/>
      <c r="N21" s="142"/>
      <c r="O21" s="86">
        <f t="shared" si="0"/>
        <v>0</v>
      </c>
      <c r="P21" s="87" t="str">
        <f t="shared" si="1"/>
        <v/>
      </c>
      <c r="Q21" s="142">
        <f t="shared" si="10"/>
        <v>0</v>
      </c>
      <c r="R21" s="142">
        <f t="shared" si="4"/>
        <v>0</v>
      </c>
      <c r="S21" s="90">
        <f t="shared" si="11"/>
        <v>0</v>
      </c>
      <c r="T21" s="90">
        <f t="shared" si="5"/>
        <v>0</v>
      </c>
      <c r="U21" s="90">
        <f t="shared" si="6"/>
        <v>0</v>
      </c>
      <c r="V21" s="91" t="str">
        <f t="shared" si="7"/>
        <v/>
      </c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1"/>
      <c r="GE21" s="61"/>
      <c r="GF21" s="61"/>
      <c r="GG21" s="61"/>
      <c r="GH21" s="61"/>
      <c r="GI21" s="61"/>
      <c r="GJ21" s="61"/>
      <c r="GK21" s="61"/>
      <c r="GL21" s="61"/>
      <c r="GM21" s="61"/>
    </row>
    <row r="22" spans="1:195" s="62" customFormat="1" ht="80.849999999999994" hidden="1" customHeight="1" x14ac:dyDescent="0.35">
      <c r="A22" s="85"/>
      <c r="B22" s="104"/>
      <c r="C22" s="105"/>
      <c r="D22" s="106" t="s">
        <v>195</v>
      </c>
      <c r="E22" s="90"/>
      <c r="F22" s="90"/>
      <c r="G22" s="90"/>
      <c r="H22" s="91">
        <f t="shared" si="8"/>
        <v>0</v>
      </c>
      <c r="I22" s="90">
        <f t="shared" si="9"/>
        <v>0</v>
      </c>
      <c r="J22" s="91" t="str">
        <f t="shared" si="14"/>
        <v/>
      </c>
      <c r="K22" s="142"/>
      <c r="L22" s="142"/>
      <c r="M22" s="142"/>
      <c r="N22" s="142"/>
      <c r="O22" s="86">
        <f t="shared" si="0"/>
        <v>0</v>
      </c>
      <c r="P22" s="87" t="str">
        <f t="shared" si="1"/>
        <v/>
      </c>
      <c r="Q22" s="90">
        <f t="shared" si="10"/>
        <v>0</v>
      </c>
      <c r="R22" s="90">
        <f t="shared" si="4"/>
        <v>0</v>
      </c>
      <c r="S22" s="90">
        <f t="shared" si="11"/>
        <v>0</v>
      </c>
      <c r="T22" s="90">
        <f t="shared" si="5"/>
        <v>0</v>
      </c>
      <c r="U22" s="90">
        <f t="shared" si="6"/>
        <v>0</v>
      </c>
      <c r="V22" s="91" t="str">
        <f t="shared" si="7"/>
        <v/>
      </c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60"/>
      <c r="FC22" s="60"/>
      <c r="FD22" s="60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61"/>
      <c r="GE22" s="61"/>
      <c r="GF22" s="61"/>
      <c r="GG22" s="61"/>
      <c r="GH22" s="61"/>
      <c r="GI22" s="61"/>
      <c r="GJ22" s="61"/>
      <c r="GK22" s="61"/>
      <c r="GL22" s="61"/>
      <c r="GM22" s="61"/>
    </row>
    <row r="23" spans="1:195" s="59" customFormat="1" ht="50.25" customHeight="1" x14ac:dyDescent="0.35">
      <c r="A23" s="76"/>
      <c r="B23" s="104">
        <v>1031</v>
      </c>
      <c r="C23" s="105" t="s">
        <v>18</v>
      </c>
      <c r="D23" s="103" t="s">
        <v>264</v>
      </c>
      <c r="E23" s="140">
        <v>125226.2</v>
      </c>
      <c r="F23" s="140">
        <v>42977.7</v>
      </c>
      <c r="G23" s="140">
        <v>42977.599999999999</v>
      </c>
      <c r="H23" s="91">
        <f t="shared" si="8"/>
        <v>0.15750435836478036</v>
      </c>
      <c r="I23" s="90">
        <f t="shared" si="9"/>
        <v>-9.9999999998544808E-2</v>
      </c>
      <c r="J23" s="91">
        <f t="shared" si="14"/>
        <v>0.99999767321192157</v>
      </c>
      <c r="K23" s="90"/>
      <c r="L23" s="90"/>
      <c r="M23" s="90"/>
      <c r="N23" s="90"/>
      <c r="O23" s="86">
        <f t="shared" si="0"/>
        <v>0</v>
      </c>
      <c r="P23" s="87" t="str">
        <f t="shared" si="1"/>
        <v/>
      </c>
      <c r="Q23" s="90">
        <f t="shared" si="10"/>
        <v>125226.2</v>
      </c>
      <c r="R23" s="90">
        <f t="shared" si="4"/>
        <v>125226.2</v>
      </c>
      <c r="S23" s="90">
        <f t="shared" si="11"/>
        <v>42977.7</v>
      </c>
      <c r="T23" s="90">
        <f t="shared" si="5"/>
        <v>42977.599999999999</v>
      </c>
      <c r="U23" s="90">
        <f t="shared" si="6"/>
        <v>-9.9999999998544808E-2</v>
      </c>
      <c r="V23" s="91">
        <f t="shared" si="7"/>
        <v>0.99999767321192157</v>
      </c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8"/>
      <c r="GE23" s="58"/>
      <c r="GF23" s="58"/>
      <c r="GG23" s="58"/>
      <c r="GH23" s="58"/>
      <c r="GI23" s="58"/>
      <c r="GJ23" s="58"/>
      <c r="GK23" s="58"/>
      <c r="GL23" s="58"/>
      <c r="GM23" s="58"/>
    </row>
    <row r="24" spans="1:195" ht="80.849999999999994" hidden="1" customHeight="1" x14ac:dyDescent="0.35">
      <c r="A24" s="76"/>
      <c r="B24" s="104">
        <v>1060</v>
      </c>
      <c r="C24" s="105"/>
      <c r="D24" s="107" t="s">
        <v>203</v>
      </c>
      <c r="E24" s="140"/>
      <c r="F24" s="140"/>
      <c r="G24" s="140"/>
      <c r="H24" s="91">
        <f t="shared" ref="H24" si="15">G24/$G$11</f>
        <v>0</v>
      </c>
      <c r="I24" s="90">
        <f t="shared" si="9"/>
        <v>0</v>
      </c>
      <c r="J24" s="91" t="str">
        <f t="shared" si="14"/>
        <v/>
      </c>
      <c r="K24" s="90"/>
      <c r="L24" s="90"/>
      <c r="M24" s="90"/>
      <c r="N24" s="90"/>
      <c r="O24" s="86">
        <f t="shared" si="0"/>
        <v>0</v>
      </c>
      <c r="P24" s="87" t="str">
        <f t="shared" si="1"/>
        <v/>
      </c>
      <c r="Q24" s="90">
        <f t="shared" si="10"/>
        <v>0</v>
      </c>
      <c r="R24" s="90">
        <f t="shared" si="4"/>
        <v>0</v>
      </c>
      <c r="S24" s="90">
        <f t="shared" si="11"/>
        <v>0</v>
      </c>
      <c r="T24" s="90">
        <f t="shared" si="5"/>
        <v>0</v>
      </c>
      <c r="U24" s="90">
        <f t="shared" ref="U24" si="16">T24-S24</f>
        <v>0</v>
      </c>
      <c r="V24" s="91" t="str">
        <f t="shared" si="7"/>
        <v/>
      </c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</row>
    <row r="25" spans="1:195" s="17" customFormat="1" ht="80.849999999999994" hidden="1" customHeight="1" x14ac:dyDescent="0.35">
      <c r="A25" s="77"/>
      <c r="B25" s="108">
        <v>1061</v>
      </c>
      <c r="C25" s="109" t="s">
        <v>18</v>
      </c>
      <c r="D25" s="110" t="s">
        <v>204</v>
      </c>
      <c r="E25" s="145"/>
      <c r="F25" s="145"/>
      <c r="G25" s="145"/>
      <c r="H25" s="146">
        <f t="shared" ref="H25" si="17">G25/$G$11</f>
        <v>0</v>
      </c>
      <c r="I25" s="90">
        <f t="shared" si="9"/>
        <v>0</v>
      </c>
      <c r="J25" s="91" t="str">
        <f t="shared" si="14"/>
        <v/>
      </c>
      <c r="K25" s="147"/>
      <c r="L25" s="147"/>
      <c r="M25" s="147"/>
      <c r="N25" s="147"/>
      <c r="O25" s="86">
        <f t="shared" si="0"/>
        <v>0</v>
      </c>
      <c r="P25" s="87" t="str">
        <f t="shared" si="1"/>
        <v/>
      </c>
      <c r="Q25" s="147">
        <f t="shared" si="10"/>
        <v>0</v>
      </c>
      <c r="R25" s="147">
        <f t="shared" si="4"/>
        <v>0</v>
      </c>
      <c r="S25" s="90">
        <f t="shared" si="11"/>
        <v>0</v>
      </c>
      <c r="T25" s="90">
        <f t="shared" si="5"/>
        <v>0</v>
      </c>
      <c r="U25" s="147">
        <f t="shared" ref="U25" si="18">T25-S25</f>
        <v>0</v>
      </c>
      <c r="V25" s="91" t="str">
        <f t="shared" si="7"/>
        <v/>
      </c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6"/>
      <c r="GE25" s="16"/>
      <c r="GF25" s="16"/>
      <c r="GG25" s="16"/>
      <c r="GH25" s="16"/>
      <c r="GI25" s="16"/>
      <c r="GJ25" s="16"/>
      <c r="GK25" s="16"/>
      <c r="GL25" s="16"/>
      <c r="GM25" s="16"/>
    </row>
    <row r="26" spans="1:195" ht="51" customHeight="1" x14ac:dyDescent="0.35">
      <c r="A26" s="76"/>
      <c r="B26" s="104">
        <v>1070</v>
      </c>
      <c r="C26" s="105" t="s">
        <v>22</v>
      </c>
      <c r="D26" s="103" t="s">
        <v>175</v>
      </c>
      <c r="E26" s="140">
        <v>7739.3</v>
      </c>
      <c r="F26" s="140">
        <v>1889.5</v>
      </c>
      <c r="G26" s="140">
        <v>1707.5</v>
      </c>
      <c r="H26" s="91">
        <f t="shared" si="8"/>
        <v>6.2576479819222682E-3</v>
      </c>
      <c r="I26" s="90">
        <f t="shared" si="9"/>
        <v>-182</v>
      </c>
      <c r="J26" s="91">
        <f t="shared" si="14"/>
        <v>0.90367822175178614</v>
      </c>
      <c r="K26" s="90"/>
      <c r="L26" s="90"/>
      <c r="M26" s="90"/>
      <c r="N26" s="90"/>
      <c r="O26" s="90">
        <f t="shared" si="0"/>
        <v>0</v>
      </c>
      <c r="P26" s="91" t="str">
        <f t="shared" si="1"/>
        <v/>
      </c>
      <c r="Q26" s="90">
        <f t="shared" si="10"/>
        <v>7739.3</v>
      </c>
      <c r="R26" s="90">
        <f t="shared" si="4"/>
        <v>7739.3</v>
      </c>
      <c r="S26" s="90">
        <f t="shared" si="11"/>
        <v>1889.5</v>
      </c>
      <c r="T26" s="90">
        <f t="shared" si="5"/>
        <v>1707.5</v>
      </c>
      <c r="U26" s="90">
        <f t="shared" si="6"/>
        <v>-182</v>
      </c>
      <c r="V26" s="91">
        <f t="shared" si="7"/>
        <v>0.90367822175178614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</row>
    <row r="27" spans="1:195" s="17" customFormat="1" ht="80.849999999999994" hidden="1" customHeight="1" x14ac:dyDescent="0.35">
      <c r="A27" s="77"/>
      <c r="B27" s="108"/>
      <c r="C27" s="109"/>
      <c r="D27" s="111" t="s">
        <v>159</v>
      </c>
      <c r="E27" s="145"/>
      <c r="F27" s="145"/>
      <c r="G27" s="145"/>
      <c r="H27" s="146">
        <f t="shared" si="8"/>
        <v>0</v>
      </c>
      <c r="I27" s="90">
        <f t="shared" si="9"/>
        <v>0</v>
      </c>
      <c r="J27" s="91" t="str">
        <f t="shared" si="14"/>
        <v/>
      </c>
      <c r="K27" s="147"/>
      <c r="L27" s="147"/>
      <c r="M27" s="147"/>
      <c r="N27" s="147"/>
      <c r="O27" s="86">
        <f t="shared" si="0"/>
        <v>0</v>
      </c>
      <c r="P27" s="87" t="str">
        <f t="shared" si="1"/>
        <v/>
      </c>
      <c r="Q27" s="147">
        <f t="shared" si="10"/>
        <v>0</v>
      </c>
      <c r="R27" s="147">
        <f t="shared" si="4"/>
        <v>0</v>
      </c>
      <c r="S27" s="90">
        <f t="shared" si="11"/>
        <v>0</v>
      </c>
      <c r="T27" s="90">
        <f t="shared" si="5"/>
        <v>0</v>
      </c>
      <c r="U27" s="147">
        <f t="shared" si="6"/>
        <v>0</v>
      </c>
      <c r="V27" s="91" t="str">
        <f t="shared" si="7"/>
        <v/>
      </c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6"/>
      <c r="GE27" s="16"/>
      <c r="GF27" s="16"/>
      <c r="GG27" s="16"/>
      <c r="GH27" s="16"/>
      <c r="GI27" s="16"/>
      <c r="GJ27" s="16"/>
      <c r="GK27" s="16"/>
      <c r="GL27" s="16"/>
      <c r="GM27" s="16"/>
    </row>
    <row r="28" spans="1:195" s="17" customFormat="1" ht="80.849999999999994" hidden="1" customHeight="1" x14ac:dyDescent="0.35">
      <c r="A28" s="77"/>
      <c r="B28" s="108"/>
      <c r="C28" s="109"/>
      <c r="D28" s="111" t="s">
        <v>149</v>
      </c>
      <c r="E28" s="145"/>
      <c r="F28" s="145"/>
      <c r="G28" s="145"/>
      <c r="H28" s="146">
        <f t="shared" si="8"/>
        <v>0</v>
      </c>
      <c r="I28" s="90">
        <f t="shared" si="9"/>
        <v>0</v>
      </c>
      <c r="J28" s="91" t="str">
        <f t="shared" si="14"/>
        <v/>
      </c>
      <c r="K28" s="147"/>
      <c r="L28" s="147"/>
      <c r="M28" s="147"/>
      <c r="N28" s="147"/>
      <c r="O28" s="86">
        <f t="shared" si="0"/>
        <v>0</v>
      </c>
      <c r="P28" s="87" t="str">
        <f t="shared" si="1"/>
        <v/>
      </c>
      <c r="Q28" s="147">
        <f t="shared" si="10"/>
        <v>0</v>
      </c>
      <c r="R28" s="147">
        <f t="shared" si="4"/>
        <v>0</v>
      </c>
      <c r="S28" s="90">
        <f t="shared" si="11"/>
        <v>0</v>
      </c>
      <c r="T28" s="90">
        <f t="shared" si="5"/>
        <v>0</v>
      </c>
      <c r="U28" s="147">
        <f t="shared" si="6"/>
        <v>0</v>
      </c>
      <c r="V28" s="91" t="str">
        <f t="shared" si="7"/>
        <v/>
      </c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6"/>
      <c r="GE28" s="16"/>
      <c r="GF28" s="16"/>
      <c r="GG28" s="16"/>
      <c r="GH28" s="16"/>
      <c r="GI28" s="16"/>
      <c r="GJ28" s="16"/>
      <c r="GK28" s="16"/>
      <c r="GL28" s="16"/>
      <c r="GM28" s="16"/>
    </row>
    <row r="29" spans="1:195" ht="30.75" customHeight="1" x14ac:dyDescent="0.35">
      <c r="A29" s="76"/>
      <c r="B29" s="104">
        <v>1080</v>
      </c>
      <c r="C29" s="105" t="s">
        <v>21</v>
      </c>
      <c r="D29" s="103" t="s">
        <v>244</v>
      </c>
      <c r="E29" s="140">
        <v>12265.1</v>
      </c>
      <c r="F29" s="140">
        <v>3259.9</v>
      </c>
      <c r="G29" s="140">
        <v>2913.5</v>
      </c>
      <c r="H29" s="91">
        <f t="shared" si="8"/>
        <v>1.067739818174555E-2</v>
      </c>
      <c r="I29" s="90">
        <f t="shared" si="9"/>
        <v>-346.40000000000009</v>
      </c>
      <c r="J29" s="91">
        <f t="shared" si="14"/>
        <v>0.89373907175066714</v>
      </c>
      <c r="K29" s="90">
        <v>313.7</v>
      </c>
      <c r="L29" s="90">
        <v>313.7</v>
      </c>
      <c r="M29" s="90">
        <v>70.3</v>
      </c>
      <c r="N29" s="90">
        <v>70.3</v>
      </c>
      <c r="O29" s="90">
        <f t="shared" si="0"/>
        <v>0</v>
      </c>
      <c r="P29" s="91">
        <f t="shared" si="1"/>
        <v>1</v>
      </c>
      <c r="Q29" s="90">
        <f t="shared" si="10"/>
        <v>12578.800000000001</v>
      </c>
      <c r="R29" s="90">
        <f t="shared" si="4"/>
        <v>12578.800000000001</v>
      </c>
      <c r="S29" s="90">
        <f t="shared" si="11"/>
        <v>3330.2000000000003</v>
      </c>
      <c r="T29" s="90">
        <f t="shared" si="5"/>
        <v>2983.8</v>
      </c>
      <c r="U29" s="90">
        <f t="shared" si="6"/>
        <v>-346.40000000000009</v>
      </c>
      <c r="V29" s="91">
        <f t="shared" si="7"/>
        <v>0.89598222328989252</v>
      </c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</row>
    <row r="30" spans="1:195" ht="28.5" customHeight="1" x14ac:dyDescent="0.35">
      <c r="A30" s="76"/>
      <c r="B30" s="112" t="s">
        <v>183</v>
      </c>
      <c r="C30" s="112" t="s">
        <v>19</v>
      </c>
      <c r="D30" s="103" t="s">
        <v>184</v>
      </c>
      <c r="E30" s="140">
        <v>9300.2999999999993</v>
      </c>
      <c r="F30" s="140">
        <v>2404.9</v>
      </c>
      <c r="G30" s="140">
        <v>2255.1</v>
      </c>
      <c r="H30" s="91">
        <f t="shared" si="8"/>
        <v>8.2644930975302525E-3</v>
      </c>
      <c r="I30" s="90">
        <f t="shared" si="9"/>
        <v>-149.80000000000018</v>
      </c>
      <c r="J30" s="91">
        <f t="shared" si="14"/>
        <v>0.93771050771341835</v>
      </c>
      <c r="K30" s="90">
        <v>200</v>
      </c>
      <c r="L30" s="90">
        <v>200</v>
      </c>
      <c r="M30" s="90"/>
      <c r="N30" s="90"/>
      <c r="O30" s="86">
        <f t="shared" si="0"/>
        <v>0</v>
      </c>
      <c r="P30" s="87" t="str">
        <f t="shared" si="1"/>
        <v/>
      </c>
      <c r="Q30" s="90">
        <f t="shared" si="10"/>
        <v>9500.2999999999993</v>
      </c>
      <c r="R30" s="90">
        <f t="shared" si="4"/>
        <v>9500.2999999999993</v>
      </c>
      <c r="S30" s="90">
        <f t="shared" si="11"/>
        <v>2404.9</v>
      </c>
      <c r="T30" s="90">
        <f t="shared" si="5"/>
        <v>2255.1</v>
      </c>
      <c r="U30" s="90">
        <f t="shared" si="6"/>
        <v>-149.80000000000018</v>
      </c>
      <c r="V30" s="91">
        <f t="shared" si="7"/>
        <v>0.93771050771341835</v>
      </c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</row>
    <row r="31" spans="1:195" ht="27.2" customHeight="1" x14ac:dyDescent="0.35">
      <c r="A31" s="76"/>
      <c r="B31" s="112" t="s">
        <v>185</v>
      </c>
      <c r="C31" s="112" t="s">
        <v>19</v>
      </c>
      <c r="D31" s="113" t="s">
        <v>107</v>
      </c>
      <c r="E31" s="140">
        <v>16.3</v>
      </c>
      <c r="F31" s="140">
        <v>1.8</v>
      </c>
      <c r="G31" s="140">
        <v>1.8</v>
      </c>
      <c r="H31" s="148">
        <f t="shared" si="8"/>
        <v>6.5966420892884818E-6</v>
      </c>
      <c r="I31" s="90">
        <f t="shared" si="9"/>
        <v>0</v>
      </c>
      <c r="J31" s="91">
        <f t="shared" si="14"/>
        <v>1</v>
      </c>
      <c r="K31" s="90"/>
      <c r="L31" s="90"/>
      <c r="M31" s="90"/>
      <c r="N31" s="90"/>
      <c r="O31" s="86">
        <f t="shared" si="0"/>
        <v>0</v>
      </c>
      <c r="P31" s="87" t="str">
        <f t="shared" si="1"/>
        <v/>
      </c>
      <c r="Q31" s="90">
        <f t="shared" si="10"/>
        <v>16.3</v>
      </c>
      <c r="R31" s="90">
        <f t="shared" si="4"/>
        <v>16.3</v>
      </c>
      <c r="S31" s="90">
        <f t="shared" si="11"/>
        <v>1.8</v>
      </c>
      <c r="T31" s="90">
        <f t="shared" si="5"/>
        <v>1.8</v>
      </c>
      <c r="U31" s="90">
        <f t="shared" si="6"/>
        <v>0</v>
      </c>
      <c r="V31" s="91">
        <f t="shared" si="7"/>
        <v>1</v>
      </c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195" ht="46.5" x14ac:dyDescent="0.35">
      <c r="A32" s="76"/>
      <c r="B32" s="112" t="s">
        <v>186</v>
      </c>
      <c r="C32" s="112" t="s">
        <v>19</v>
      </c>
      <c r="D32" s="103" t="s">
        <v>187</v>
      </c>
      <c r="E32" s="140">
        <v>876.7</v>
      </c>
      <c r="F32" s="140">
        <v>195.2</v>
      </c>
      <c r="G32" s="140">
        <v>127.7</v>
      </c>
      <c r="H32" s="91">
        <f t="shared" si="8"/>
        <v>4.6799510822341061E-4</v>
      </c>
      <c r="I32" s="90">
        <f t="shared" si="9"/>
        <v>-67.499999999999986</v>
      </c>
      <c r="J32" s="91">
        <f t="shared" si="14"/>
        <v>0.65420081967213117</v>
      </c>
      <c r="K32" s="90"/>
      <c r="L32" s="90"/>
      <c r="M32" s="90"/>
      <c r="N32" s="90"/>
      <c r="O32" s="90">
        <f t="shared" si="0"/>
        <v>0</v>
      </c>
      <c r="P32" s="91" t="str">
        <f t="shared" si="1"/>
        <v/>
      </c>
      <c r="Q32" s="90">
        <f t="shared" si="10"/>
        <v>876.7</v>
      </c>
      <c r="R32" s="90">
        <f t="shared" si="4"/>
        <v>876.7</v>
      </c>
      <c r="S32" s="90">
        <f t="shared" si="11"/>
        <v>195.2</v>
      </c>
      <c r="T32" s="90">
        <f t="shared" si="5"/>
        <v>127.7</v>
      </c>
      <c r="U32" s="90">
        <f t="shared" si="6"/>
        <v>-67.499999999999986</v>
      </c>
      <c r="V32" s="91">
        <f t="shared" si="7"/>
        <v>0.65420081967213117</v>
      </c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</row>
    <row r="33" spans="1:195" s="17" customFormat="1" ht="71.45" customHeight="1" x14ac:dyDescent="0.35">
      <c r="A33" s="77"/>
      <c r="B33" s="114"/>
      <c r="C33" s="114"/>
      <c r="D33" s="110" t="s">
        <v>261</v>
      </c>
      <c r="E33" s="145">
        <v>75</v>
      </c>
      <c r="F33" s="145">
        <v>16.399999999999999</v>
      </c>
      <c r="G33" s="145"/>
      <c r="H33" s="149">
        <f t="shared" ref="H33" si="19">G33/$G$11</f>
        <v>0</v>
      </c>
      <c r="I33" s="90">
        <f t="shared" si="9"/>
        <v>-16.399999999999999</v>
      </c>
      <c r="J33" s="91">
        <f t="shared" si="14"/>
        <v>0</v>
      </c>
      <c r="K33" s="147"/>
      <c r="L33" s="147"/>
      <c r="M33" s="147"/>
      <c r="N33" s="147"/>
      <c r="O33" s="90">
        <f t="shared" si="0"/>
        <v>0</v>
      </c>
      <c r="P33" s="91" t="str">
        <f t="shared" si="1"/>
        <v/>
      </c>
      <c r="Q33" s="147">
        <f t="shared" si="10"/>
        <v>75</v>
      </c>
      <c r="R33" s="147">
        <f t="shared" si="4"/>
        <v>75</v>
      </c>
      <c r="S33" s="147">
        <f t="shared" si="11"/>
        <v>16.399999999999999</v>
      </c>
      <c r="T33" s="147">
        <f t="shared" si="5"/>
        <v>0</v>
      </c>
      <c r="U33" s="147">
        <f t="shared" si="6"/>
        <v>-16.399999999999999</v>
      </c>
      <c r="V33" s="146">
        <f t="shared" si="7"/>
        <v>0</v>
      </c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6"/>
      <c r="GE33" s="16"/>
      <c r="GF33" s="16"/>
      <c r="GG33" s="16"/>
      <c r="GH33" s="16"/>
      <c r="GI33" s="16"/>
      <c r="GJ33" s="16"/>
      <c r="GK33" s="16"/>
      <c r="GL33" s="16"/>
      <c r="GM33" s="16"/>
    </row>
    <row r="34" spans="1:195" ht="51.6" customHeight="1" x14ac:dyDescent="0.35">
      <c r="A34" s="76"/>
      <c r="B34" s="112" t="s">
        <v>192</v>
      </c>
      <c r="C34" s="112" t="s">
        <v>19</v>
      </c>
      <c r="D34" s="103" t="s">
        <v>274</v>
      </c>
      <c r="E34" s="141">
        <v>1258.8</v>
      </c>
      <c r="F34" s="141">
        <v>432</v>
      </c>
      <c r="G34" s="140">
        <v>432</v>
      </c>
      <c r="H34" s="91">
        <f t="shared" si="8"/>
        <v>1.5831941014292357E-3</v>
      </c>
      <c r="I34" s="90">
        <f t="shared" si="9"/>
        <v>0</v>
      </c>
      <c r="J34" s="91">
        <f t="shared" si="14"/>
        <v>1</v>
      </c>
      <c r="K34" s="90"/>
      <c r="L34" s="90"/>
      <c r="M34" s="90"/>
      <c r="N34" s="90"/>
      <c r="O34" s="90">
        <f t="shared" si="0"/>
        <v>0</v>
      </c>
      <c r="P34" s="91" t="str">
        <f t="shared" si="1"/>
        <v/>
      </c>
      <c r="Q34" s="90">
        <f t="shared" si="10"/>
        <v>1258.8</v>
      </c>
      <c r="R34" s="90">
        <f t="shared" si="4"/>
        <v>1258.8</v>
      </c>
      <c r="S34" s="90">
        <f t="shared" si="11"/>
        <v>432</v>
      </c>
      <c r="T34" s="90">
        <f t="shared" si="5"/>
        <v>432</v>
      </c>
      <c r="U34" s="90">
        <f t="shared" ref="U34" si="20">T34-S34</f>
        <v>0</v>
      </c>
      <c r="V34" s="91">
        <f t="shared" si="7"/>
        <v>1</v>
      </c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</row>
    <row r="35" spans="1:195" ht="47.85" customHeight="1" x14ac:dyDescent="0.35">
      <c r="A35" s="76"/>
      <c r="B35" s="112" t="s">
        <v>188</v>
      </c>
      <c r="C35" s="112" t="s">
        <v>19</v>
      </c>
      <c r="D35" s="103" t="s">
        <v>189</v>
      </c>
      <c r="E35" s="141">
        <v>2991.4</v>
      </c>
      <c r="F35" s="141">
        <v>693.3</v>
      </c>
      <c r="G35" s="140">
        <v>629</v>
      </c>
      <c r="H35" s="91">
        <f t="shared" si="8"/>
        <v>2.3051599300902528E-3</v>
      </c>
      <c r="I35" s="90">
        <f t="shared" si="9"/>
        <v>-64.299999999999955</v>
      </c>
      <c r="J35" s="91">
        <f t="shared" si="14"/>
        <v>0.90725515649790867</v>
      </c>
      <c r="K35" s="90"/>
      <c r="L35" s="90"/>
      <c r="M35" s="90"/>
      <c r="N35" s="90"/>
      <c r="O35" s="90">
        <f t="shared" si="0"/>
        <v>0</v>
      </c>
      <c r="P35" s="91" t="str">
        <f t="shared" si="1"/>
        <v/>
      </c>
      <c r="Q35" s="90">
        <f t="shared" si="10"/>
        <v>2991.4</v>
      </c>
      <c r="R35" s="90">
        <f t="shared" si="4"/>
        <v>2991.4</v>
      </c>
      <c r="S35" s="90">
        <f t="shared" si="11"/>
        <v>693.3</v>
      </c>
      <c r="T35" s="90">
        <f t="shared" si="5"/>
        <v>629</v>
      </c>
      <c r="U35" s="90">
        <f t="shared" si="6"/>
        <v>-64.299999999999955</v>
      </c>
      <c r="V35" s="91">
        <f t="shared" si="7"/>
        <v>0.90725515649790867</v>
      </c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</row>
    <row r="36" spans="1:195" s="17" customFormat="1" ht="98.1" customHeight="1" x14ac:dyDescent="0.35">
      <c r="A36" s="77"/>
      <c r="B36" s="114"/>
      <c r="C36" s="114"/>
      <c r="D36" s="110" t="s">
        <v>383</v>
      </c>
      <c r="E36" s="150">
        <v>104.6</v>
      </c>
      <c r="F36" s="150">
        <v>30</v>
      </c>
      <c r="G36" s="145"/>
      <c r="H36" s="146">
        <f>G36/$G$11</f>
        <v>0</v>
      </c>
      <c r="I36" s="90">
        <f t="shared" si="9"/>
        <v>-30</v>
      </c>
      <c r="J36" s="146">
        <f>IFERROR(100%*(G36/F36),"")</f>
        <v>0</v>
      </c>
      <c r="K36" s="147"/>
      <c r="L36" s="147"/>
      <c r="M36" s="147"/>
      <c r="N36" s="147"/>
      <c r="O36" s="147">
        <f t="shared" si="0"/>
        <v>0</v>
      </c>
      <c r="P36" s="146" t="str">
        <f t="shared" si="1"/>
        <v/>
      </c>
      <c r="Q36" s="147">
        <f t="shared" si="10"/>
        <v>104.6</v>
      </c>
      <c r="R36" s="147">
        <f t="shared" si="4"/>
        <v>104.6</v>
      </c>
      <c r="S36" s="147">
        <f t="shared" si="11"/>
        <v>30</v>
      </c>
      <c r="T36" s="147">
        <f t="shared" si="5"/>
        <v>0</v>
      </c>
      <c r="U36" s="147">
        <f>T36-S36</f>
        <v>-30</v>
      </c>
      <c r="V36" s="146">
        <f>IFERROR(100%*(T36/S36),"")</f>
        <v>0</v>
      </c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6"/>
      <c r="GE36" s="16"/>
      <c r="GF36" s="16"/>
      <c r="GG36" s="16"/>
      <c r="GH36" s="16"/>
      <c r="GI36" s="16"/>
      <c r="GJ36" s="16"/>
      <c r="GK36" s="16"/>
      <c r="GL36" s="16"/>
      <c r="GM36" s="16"/>
    </row>
    <row r="37" spans="1:195" ht="122.25" customHeight="1" x14ac:dyDescent="0.35">
      <c r="A37" s="76"/>
      <c r="B37" s="112" t="s">
        <v>367</v>
      </c>
      <c r="C37" s="112" t="s">
        <v>19</v>
      </c>
      <c r="D37" s="103" t="s">
        <v>368</v>
      </c>
      <c r="E37" s="140">
        <v>2617.6999999999998</v>
      </c>
      <c r="F37" s="140"/>
      <c r="G37" s="140"/>
      <c r="H37" s="144">
        <f t="shared" si="8"/>
        <v>0</v>
      </c>
      <c r="I37" s="90">
        <f t="shared" si="9"/>
        <v>0</v>
      </c>
      <c r="J37" s="91" t="str">
        <f t="shared" si="14"/>
        <v/>
      </c>
      <c r="K37" s="90">
        <v>2899.7</v>
      </c>
      <c r="L37" s="90">
        <v>2899.7</v>
      </c>
      <c r="M37" s="90"/>
      <c r="N37" s="90"/>
      <c r="O37" s="90">
        <f t="shared" si="0"/>
        <v>0</v>
      </c>
      <c r="P37" s="91" t="str">
        <f t="shared" si="1"/>
        <v/>
      </c>
      <c r="Q37" s="90">
        <f t="shared" si="10"/>
        <v>5517.4</v>
      </c>
      <c r="R37" s="90">
        <f t="shared" si="4"/>
        <v>5517.4</v>
      </c>
      <c r="S37" s="90">
        <f t="shared" si="11"/>
        <v>0</v>
      </c>
      <c r="T37" s="90">
        <f t="shared" si="5"/>
        <v>0</v>
      </c>
      <c r="U37" s="90">
        <f t="shared" si="6"/>
        <v>0</v>
      </c>
      <c r="V37" s="91" t="str">
        <f t="shared" si="7"/>
        <v/>
      </c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</row>
    <row r="38" spans="1:195" ht="125.1" customHeight="1" x14ac:dyDescent="0.35">
      <c r="A38" s="76"/>
      <c r="B38" s="112" t="s">
        <v>369</v>
      </c>
      <c r="C38" s="112" t="s">
        <v>19</v>
      </c>
      <c r="D38" s="103" t="s">
        <v>381</v>
      </c>
      <c r="E38" s="140">
        <v>86.1</v>
      </c>
      <c r="F38" s="140"/>
      <c r="G38" s="140"/>
      <c r="H38" s="91">
        <f t="shared" si="8"/>
        <v>0</v>
      </c>
      <c r="I38" s="90">
        <f t="shared" si="9"/>
        <v>0</v>
      </c>
      <c r="J38" s="91" t="str">
        <f t="shared" si="14"/>
        <v/>
      </c>
      <c r="K38" s="90">
        <v>12788</v>
      </c>
      <c r="L38" s="90">
        <v>12788</v>
      </c>
      <c r="M38" s="90"/>
      <c r="N38" s="90"/>
      <c r="O38" s="90">
        <f t="shared" si="0"/>
        <v>0</v>
      </c>
      <c r="P38" s="91" t="str">
        <f t="shared" si="1"/>
        <v/>
      </c>
      <c r="Q38" s="90">
        <f t="shared" si="10"/>
        <v>12874.1</v>
      </c>
      <c r="R38" s="90">
        <f t="shared" si="4"/>
        <v>12874.1</v>
      </c>
      <c r="S38" s="90">
        <f t="shared" si="11"/>
        <v>0</v>
      </c>
      <c r="T38" s="90">
        <f t="shared" si="5"/>
        <v>0</v>
      </c>
      <c r="U38" s="90">
        <f t="shared" si="6"/>
        <v>0</v>
      </c>
      <c r="V38" s="91" t="str">
        <f t="shared" si="7"/>
        <v/>
      </c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</row>
    <row r="39" spans="1:195" ht="118.5" customHeight="1" x14ac:dyDescent="0.35">
      <c r="A39" s="76"/>
      <c r="B39" s="112" t="s">
        <v>193</v>
      </c>
      <c r="C39" s="112" t="s">
        <v>19</v>
      </c>
      <c r="D39" s="103" t="s">
        <v>334</v>
      </c>
      <c r="E39" s="140">
        <v>600.9</v>
      </c>
      <c r="F39" s="140">
        <v>180.3</v>
      </c>
      <c r="G39" s="140">
        <v>172.5</v>
      </c>
      <c r="H39" s="144">
        <f t="shared" si="8"/>
        <v>6.3217820022347946E-4</v>
      </c>
      <c r="I39" s="90">
        <f t="shared" si="9"/>
        <v>-7.8000000000000114</v>
      </c>
      <c r="J39" s="91">
        <f t="shared" si="14"/>
        <v>0.95673876871880192</v>
      </c>
      <c r="K39" s="90"/>
      <c r="L39" s="90"/>
      <c r="M39" s="90"/>
      <c r="N39" s="90"/>
      <c r="O39" s="90">
        <f t="shared" si="0"/>
        <v>0</v>
      </c>
      <c r="P39" s="91" t="str">
        <f t="shared" si="1"/>
        <v/>
      </c>
      <c r="Q39" s="90">
        <f t="shared" si="10"/>
        <v>600.9</v>
      </c>
      <c r="R39" s="90">
        <f t="shared" si="4"/>
        <v>600.9</v>
      </c>
      <c r="S39" s="90">
        <f t="shared" si="11"/>
        <v>180.3</v>
      </c>
      <c r="T39" s="90">
        <f t="shared" si="5"/>
        <v>172.5</v>
      </c>
      <c r="U39" s="90">
        <f t="shared" si="6"/>
        <v>-7.8000000000000114</v>
      </c>
      <c r="V39" s="91">
        <f t="shared" si="7"/>
        <v>0.95673876871880192</v>
      </c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</row>
    <row r="40" spans="1:195" ht="84.2" hidden="1" customHeight="1" x14ac:dyDescent="0.35">
      <c r="A40" s="76"/>
      <c r="B40" s="112" t="s">
        <v>201</v>
      </c>
      <c r="C40" s="112" t="s">
        <v>19</v>
      </c>
      <c r="D40" s="103" t="s">
        <v>336</v>
      </c>
      <c r="E40" s="140"/>
      <c r="F40" s="140"/>
      <c r="G40" s="141"/>
      <c r="H40" s="144">
        <f t="shared" ref="H40:H46" si="21">G40/$G$11</f>
        <v>0</v>
      </c>
      <c r="I40" s="90">
        <f t="shared" si="9"/>
        <v>0</v>
      </c>
      <c r="J40" s="91" t="str">
        <f t="shared" si="14"/>
        <v/>
      </c>
      <c r="K40" s="90"/>
      <c r="L40" s="90"/>
      <c r="M40" s="90"/>
      <c r="N40" s="90"/>
      <c r="O40" s="90">
        <f t="shared" si="0"/>
        <v>0</v>
      </c>
      <c r="P40" s="91" t="str">
        <f t="shared" si="1"/>
        <v/>
      </c>
      <c r="Q40" s="90">
        <f t="shared" si="10"/>
        <v>0</v>
      </c>
      <c r="R40" s="90">
        <f t="shared" si="4"/>
        <v>0</v>
      </c>
      <c r="S40" s="90">
        <f t="shared" si="11"/>
        <v>0</v>
      </c>
      <c r="T40" s="90">
        <f t="shared" si="5"/>
        <v>0</v>
      </c>
      <c r="U40" s="90">
        <f t="shared" ref="U40:U46" si="22">T40-S40</f>
        <v>0</v>
      </c>
      <c r="V40" s="91" t="str">
        <f t="shared" si="7"/>
        <v/>
      </c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</row>
    <row r="41" spans="1:195" ht="118.15" customHeight="1" x14ac:dyDescent="0.35">
      <c r="A41" s="76"/>
      <c r="B41" s="112" t="s">
        <v>279</v>
      </c>
      <c r="C41" s="112" t="s">
        <v>19</v>
      </c>
      <c r="D41" s="103" t="s">
        <v>281</v>
      </c>
      <c r="E41" s="140">
        <v>223.5</v>
      </c>
      <c r="F41" s="140">
        <v>223.5</v>
      </c>
      <c r="G41" s="141"/>
      <c r="H41" s="144">
        <f t="shared" si="21"/>
        <v>0</v>
      </c>
      <c r="I41" s="90">
        <f t="shared" si="9"/>
        <v>-223.5</v>
      </c>
      <c r="J41" s="91">
        <f t="shared" si="14"/>
        <v>0</v>
      </c>
      <c r="K41" s="90">
        <v>1634.3</v>
      </c>
      <c r="L41" s="90">
        <v>1634.3</v>
      </c>
      <c r="M41" s="90">
        <v>1634.3</v>
      </c>
      <c r="N41" s="90"/>
      <c r="O41" s="90">
        <f t="shared" si="0"/>
        <v>-1634.3</v>
      </c>
      <c r="P41" s="91">
        <f t="shared" si="1"/>
        <v>0</v>
      </c>
      <c r="Q41" s="90">
        <f t="shared" si="10"/>
        <v>1857.8</v>
      </c>
      <c r="R41" s="90">
        <f t="shared" si="4"/>
        <v>1857.8</v>
      </c>
      <c r="S41" s="90">
        <f t="shared" si="11"/>
        <v>1857.8</v>
      </c>
      <c r="T41" s="90">
        <f t="shared" si="5"/>
        <v>0</v>
      </c>
      <c r="U41" s="90">
        <f t="shared" si="22"/>
        <v>-1857.8</v>
      </c>
      <c r="V41" s="91">
        <f t="shared" si="7"/>
        <v>0</v>
      </c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195" ht="125.85" customHeight="1" x14ac:dyDescent="0.35">
      <c r="A42" s="76"/>
      <c r="B42" s="112" t="s">
        <v>280</v>
      </c>
      <c r="C42" s="112" t="s">
        <v>19</v>
      </c>
      <c r="D42" s="103" t="s">
        <v>282</v>
      </c>
      <c r="E42" s="140"/>
      <c r="F42" s="140"/>
      <c r="G42" s="141"/>
      <c r="H42" s="144">
        <f t="shared" si="21"/>
        <v>0</v>
      </c>
      <c r="I42" s="90">
        <f t="shared" si="9"/>
        <v>0</v>
      </c>
      <c r="J42" s="91" t="str">
        <f t="shared" si="14"/>
        <v/>
      </c>
      <c r="K42" s="90">
        <v>4334.8999999999996</v>
      </c>
      <c r="L42" s="90">
        <v>4334.8999999999996</v>
      </c>
      <c r="M42" s="90">
        <v>4334.8999999999996</v>
      </c>
      <c r="N42" s="90"/>
      <c r="O42" s="90">
        <f t="shared" si="0"/>
        <v>-4334.8999999999996</v>
      </c>
      <c r="P42" s="91">
        <f t="shared" si="1"/>
        <v>0</v>
      </c>
      <c r="Q42" s="90">
        <f t="shared" si="10"/>
        <v>4334.8999999999996</v>
      </c>
      <c r="R42" s="90">
        <f t="shared" si="4"/>
        <v>4334.8999999999996</v>
      </c>
      <c r="S42" s="90">
        <f t="shared" si="11"/>
        <v>4334.8999999999996</v>
      </c>
      <c r="T42" s="90">
        <f t="shared" si="5"/>
        <v>0</v>
      </c>
      <c r="U42" s="90">
        <f t="shared" si="22"/>
        <v>-4334.8999999999996</v>
      </c>
      <c r="V42" s="91">
        <f t="shared" si="7"/>
        <v>0</v>
      </c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  <row r="43" spans="1:195" s="17" customFormat="1" ht="63.75" hidden="1" customHeight="1" x14ac:dyDescent="0.35">
      <c r="A43" s="77"/>
      <c r="B43" s="114"/>
      <c r="C43" s="114"/>
      <c r="D43" s="110" t="s">
        <v>315</v>
      </c>
      <c r="E43" s="145"/>
      <c r="F43" s="145"/>
      <c r="G43" s="150"/>
      <c r="H43" s="151">
        <f t="shared" si="21"/>
        <v>0</v>
      </c>
      <c r="I43" s="147">
        <f t="shared" si="9"/>
        <v>0</v>
      </c>
      <c r="J43" s="146" t="str">
        <f t="shared" si="14"/>
        <v/>
      </c>
      <c r="K43" s="147"/>
      <c r="L43" s="147"/>
      <c r="M43" s="147"/>
      <c r="N43" s="147"/>
      <c r="O43" s="147">
        <f t="shared" si="0"/>
        <v>0</v>
      </c>
      <c r="P43" s="146" t="str">
        <f t="shared" si="1"/>
        <v/>
      </c>
      <c r="Q43" s="147">
        <f t="shared" si="10"/>
        <v>0</v>
      </c>
      <c r="R43" s="147">
        <f t="shared" si="4"/>
        <v>0</v>
      </c>
      <c r="S43" s="147">
        <f t="shared" si="11"/>
        <v>0</v>
      </c>
      <c r="T43" s="147">
        <f t="shared" si="5"/>
        <v>0</v>
      </c>
      <c r="U43" s="147">
        <f t="shared" si="22"/>
        <v>0</v>
      </c>
      <c r="V43" s="146" t="str">
        <f t="shared" si="7"/>
        <v/>
      </c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6"/>
      <c r="GE43" s="16"/>
      <c r="GF43" s="16"/>
      <c r="GG43" s="16"/>
      <c r="GH43" s="16"/>
      <c r="GI43" s="16"/>
      <c r="GJ43" s="16"/>
      <c r="GK43" s="16"/>
      <c r="GL43" s="16"/>
      <c r="GM43" s="16"/>
    </row>
    <row r="44" spans="1:195" s="17" customFormat="1" ht="63" hidden="1" customHeight="1" x14ac:dyDescent="0.35">
      <c r="A44" s="77"/>
      <c r="B44" s="114"/>
      <c r="C44" s="114"/>
      <c r="D44" s="110" t="s">
        <v>316</v>
      </c>
      <c r="E44" s="145"/>
      <c r="F44" s="145"/>
      <c r="G44" s="150"/>
      <c r="H44" s="151">
        <f t="shared" si="21"/>
        <v>0</v>
      </c>
      <c r="I44" s="147">
        <f t="shared" si="9"/>
        <v>0</v>
      </c>
      <c r="J44" s="146" t="str">
        <f t="shared" si="14"/>
        <v/>
      </c>
      <c r="K44" s="147"/>
      <c r="L44" s="147"/>
      <c r="M44" s="147"/>
      <c r="N44" s="147"/>
      <c r="O44" s="147">
        <f t="shared" si="0"/>
        <v>0</v>
      </c>
      <c r="P44" s="146" t="str">
        <f t="shared" si="1"/>
        <v/>
      </c>
      <c r="Q44" s="147">
        <f t="shared" si="10"/>
        <v>0</v>
      </c>
      <c r="R44" s="147">
        <f t="shared" si="4"/>
        <v>0</v>
      </c>
      <c r="S44" s="147">
        <f t="shared" si="11"/>
        <v>0</v>
      </c>
      <c r="T44" s="147">
        <f t="shared" si="5"/>
        <v>0</v>
      </c>
      <c r="U44" s="147">
        <f t="shared" si="22"/>
        <v>0</v>
      </c>
      <c r="V44" s="146" t="str">
        <f t="shared" si="7"/>
        <v/>
      </c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6"/>
      <c r="GE44" s="16"/>
      <c r="GF44" s="16"/>
      <c r="GG44" s="16"/>
      <c r="GH44" s="16"/>
      <c r="GI44" s="16"/>
      <c r="GJ44" s="16"/>
      <c r="GK44" s="16"/>
      <c r="GL44" s="16"/>
      <c r="GM44" s="16"/>
    </row>
    <row r="45" spans="1:195" ht="72.75" customHeight="1" x14ac:dyDescent="0.35">
      <c r="A45" s="76"/>
      <c r="B45" s="112" t="s">
        <v>314</v>
      </c>
      <c r="C45" s="112" t="s">
        <v>19</v>
      </c>
      <c r="D45" s="103" t="s">
        <v>335</v>
      </c>
      <c r="E45" s="140"/>
      <c r="F45" s="140"/>
      <c r="G45" s="141"/>
      <c r="H45" s="144">
        <f t="shared" si="21"/>
        <v>0</v>
      </c>
      <c r="I45" s="90">
        <f t="shared" si="9"/>
        <v>0</v>
      </c>
      <c r="J45" s="91" t="str">
        <f t="shared" si="14"/>
        <v/>
      </c>
      <c r="K45" s="90">
        <v>5865.1</v>
      </c>
      <c r="L45" s="90">
        <v>5865.1</v>
      </c>
      <c r="M45" s="90">
        <v>3299.4</v>
      </c>
      <c r="N45" s="90">
        <v>1938.9</v>
      </c>
      <c r="O45" s="90">
        <f t="shared" si="0"/>
        <v>-1360.5</v>
      </c>
      <c r="P45" s="91">
        <f t="shared" si="1"/>
        <v>0.58765230041825789</v>
      </c>
      <c r="Q45" s="90">
        <f t="shared" si="10"/>
        <v>5865.1</v>
      </c>
      <c r="R45" s="90">
        <f t="shared" si="4"/>
        <v>5865.1</v>
      </c>
      <c r="S45" s="90">
        <f t="shared" si="11"/>
        <v>3299.4</v>
      </c>
      <c r="T45" s="90">
        <f t="shared" si="5"/>
        <v>1938.9</v>
      </c>
      <c r="U45" s="90">
        <f t="shared" si="22"/>
        <v>-1360.5</v>
      </c>
      <c r="V45" s="91">
        <f t="shared" si="7"/>
        <v>0.58765230041825789</v>
      </c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</row>
    <row r="46" spans="1:195" ht="74.099999999999994" customHeight="1" x14ac:dyDescent="0.35">
      <c r="A46" s="76"/>
      <c r="B46" s="112" t="s">
        <v>325</v>
      </c>
      <c r="C46" s="112" t="s">
        <v>19</v>
      </c>
      <c r="D46" s="103" t="s">
        <v>332</v>
      </c>
      <c r="E46" s="140">
        <v>8874.4</v>
      </c>
      <c r="F46" s="140">
        <v>4437.3</v>
      </c>
      <c r="G46" s="141">
        <v>4111.6000000000004</v>
      </c>
      <c r="H46" s="144">
        <f t="shared" si="21"/>
        <v>1.506819645239918E-2</v>
      </c>
      <c r="I46" s="90">
        <f t="shared" si="9"/>
        <v>-325.69999999999982</v>
      </c>
      <c r="J46" s="91">
        <f t="shared" si="14"/>
        <v>0.92659950871025176</v>
      </c>
      <c r="K46" s="90"/>
      <c r="L46" s="90"/>
      <c r="M46" s="90"/>
      <c r="N46" s="90"/>
      <c r="O46" s="90">
        <f t="shared" si="0"/>
        <v>0</v>
      </c>
      <c r="P46" s="91" t="str">
        <f t="shared" si="1"/>
        <v/>
      </c>
      <c r="Q46" s="90">
        <f t="shared" si="10"/>
        <v>8874.4</v>
      </c>
      <c r="R46" s="90">
        <f t="shared" si="4"/>
        <v>8874.4</v>
      </c>
      <c r="S46" s="90">
        <f t="shared" si="11"/>
        <v>4437.3</v>
      </c>
      <c r="T46" s="90">
        <f t="shared" si="5"/>
        <v>4111.6000000000004</v>
      </c>
      <c r="U46" s="90">
        <f t="shared" si="22"/>
        <v>-325.69999999999982</v>
      </c>
      <c r="V46" s="91">
        <f t="shared" si="7"/>
        <v>0.92659950871025176</v>
      </c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195" s="26" customFormat="1" ht="34.700000000000003" customHeight="1" x14ac:dyDescent="0.35">
      <c r="A47" s="75">
        <v>2</v>
      </c>
      <c r="B47" s="97" t="s">
        <v>66</v>
      </c>
      <c r="C47" s="97"/>
      <c r="D47" s="101" t="s">
        <v>8</v>
      </c>
      <c r="E47" s="86">
        <f>E48+E50+E51+E52+E53+E54+E57+E59</f>
        <v>18701.3</v>
      </c>
      <c r="F47" s="86">
        <f>F48+F50+F51+F52+F53+F54+F57+F59</f>
        <v>6015.4</v>
      </c>
      <c r="G47" s="138">
        <f>G48+G50+G51+G52+G53+G54+G57+G59</f>
        <v>3754.7</v>
      </c>
      <c r="H47" s="87">
        <f t="shared" si="8"/>
        <v>1.3760228918139701E-2</v>
      </c>
      <c r="I47" s="86">
        <f t="shared" si="9"/>
        <v>-2260.6999999999998</v>
      </c>
      <c r="J47" s="87">
        <f t="shared" si="14"/>
        <v>0.62418126807859831</v>
      </c>
      <c r="K47" s="86">
        <f>SUM(K48:K59)</f>
        <v>4866.6000000000004</v>
      </c>
      <c r="L47" s="86">
        <f>SUM(L48:L59)</f>
        <v>4866.6000000000004</v>
      </c>
      <c r="M47" s="86">
        <f>SUM(M48:M59)</f>
        <v>2066.6</v>
      </c>
      <c r="N47" s="86">
        <f>SUM(N48:N59)</f>
        <v>0</v>
      </c>
      <c r="O47" s="86">
        <f t="shared" si="0"/>
        <v>-2066.6</v>
      </c>
      <c r="P47" s="87">
        <f t="shared" si="1"/>
        <v>0</v>
      </c>
      <c r="Q47" s="138">
        <f>Q48+Q50+Q51+Q52+Q53+Q54+Q57+Q59</f>
        <v>23567.9</v>
      </c>
      <c r="R47" s="86">
        <f>R48+R50+R51+R52+R53+R54+R57+R59</f>
        <v>23567.9</v>
      </c>
      <c r="S47" s="86">
        <f t="shared" si="11"/>
        <v>8082</v>
      </c>
      <c r="T47" s="86">
        <f t="shared" ref="T47:T78" si="23">SUM(G47,N47)</f>
        <v>3754.7</v>
      </c>
      <c r="U47" s="86">
        <f t="shared" si="6"/>
        <v>-4327.3</v>
      </c>
      <c r="V47" s="87">
        <f t="shared" si="7"/>
        <v>0.46457560009898535</v>
      </c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25"/>
      <c r="GE47" s="25"/>
      <c r="GF47" s="25"/>
      <c r="GG47" s="25"/>
      <c r="GH47" s="25"/>
      <c r="GI47" s="25"/>
      <c r="GJ47" s="25"/>
      <c r="GK47" s="25"/>
      <c r="GL47" s="25"/>
      <c r="GM47" s="25"/>
    </row>
    <row r="48" spans="1:195" ht="31.7" customHeight="1" x14ac:dyDescent="0.35">
      <c r="A48" s="76"/>
      <c r="B48" s="112" t="s">
        <v>171</v>
      </c>
      <c r="C48" s="112" t="s">
        <v>178</v>
      </c>
      <c r="D48" s="115" t="s">
        <v>172</v>
      </c>
      <c r="E48" s="90">
        <v>10381.299999999999</v>
      </c>
      <c r="F48" s="90">
        <v>3972.4</v>
      </c>
      <c r="G48" s="90">
        <v>2333.6999999999998</v>
      </c>
      <c r="H48" s="91">
        <f t="shared" si="8"/>
        <v>8.5525464687625161E-3</v>
      </c>
      <c r="I48" s="90">
        <f t="shared" si="9"/>
        <v>-1638.7000000000003</v>
      </c>
      <c r="J48" s="91">
        <f t="shared" si="14"/>
        <v>0.58747860235625815</v>
      </c>
      <c r="K48" s="90">
        <v>2166.6</v>
      </c>
      <c r="L48" s="90">
        <v>2166.6</v>
      </c>
      <c r="M48" s="90">
        <v>1366.6</v>
      </c>
      <c r="N48" s="90"/>
      <c r="O48" s="90">
        <f t="shared" si="0"/>
        <v>-1366.6</v>
      </c>
      <c r="P48" s="91">
        <f t="shared" si="1"/>
        <v>0</v>
      </c>
      <c r="Q48" s="90">
        <f t="shared" ref="Q48:Q59" si="24">SUM(E48,K48)</f>
        <v>12547.9</v>
      </c>
      <c r="R48" s="90">
        <f t="shared" ref="R48:R59" si="25">SUM(E48,L48)</f>
        <v>12547.9</v>
      </c>
      <c r="S48" s="90">
        <f t="shared" si="11"/>
        <v>5339</v>
      </c>
      <c r="T48" s="90">
        <f t="shared" si="23"/>
        <v>2333.6999999999998</v>
      </c>
      <c r="U48" s="90">
        <f t="shared" si="6"/>
        <v>-3005.3</v>
      </c>
      <c r="V48" s="91">
        <f t="shared" si="7"/>
        <v>0.43710432665293125</v>
      </c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195" s="21" customFormat="1" ht="80.849999999999994" hidden="1" customHeight="1" x14ac:dyDescent="0.35">
      <c r="A49" s="77"/>
      <c r="B49" s="114"/>
      <c r="C49" s="114"/>
      <c r="D49" s="116" t="s">
        <v>234</v>
      </c>
      <c r="E49" s="147"/>
      <c r="F49" s="147"/>
      <c r="G49" s="147"/>
      <c r="H49" s="146">
        <f t="shared" si="8"/>
        <v>0</v>
      </c>
      <c r="I49" s="90">
        <f t="shared" si="9"/>
        <v>0</v>
      </c>
      <c r="J49" s="91" t="str">
        <f t="shared" si="14"/>
        <v/>
      </c>
      <c r="K49" s="147"/>
      <c r="L49" s="147"/>
      <c r="M49" s="147"/>
      <c r="N49" s="147"/>
      <c r="O49" s="90">
        <f t="shared" si="0"/>
        <v>0</v>
      </c>
      <c r="P49" s="91" t="str">
        <f t="shared" si="1"/>
        <v/>
      </c>
      <c r="Q49" s="90">
        <f t="shared" si="24"/>
        <v>0</v>
      </c>
      <c r="R49" s="90">
        <f t="shared" si="25"/>
        <v>0</v>
      </c>
      <c r="S49" s="90">
        <f t="shared" si="11"/>
        <v>0</v>
      </c>
      <c r="T49" s="90">
        <f t="shared" si="23"/>
        <v>0</v>
      </c>
      <c r="U49" s="90">
        <f t="shared" si="6"/>
        <v>0</v>
      </c>
      <c r="V49" s="91" t="str">
        <f t="shared" si="7"/>
        <v/>
      </c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20"/>
      <c r="GE49" s="20"/>
      <c r="GF49" s="20"/>
      <c r="GG49" s="20"/>
      <c r="GH49" s="20"/>
      <c r="GI49" s="20"/>
      <c r="GJ49" s="20"/>
      <c r="GK49" s="20"/>
      <c r="GL49" s="20"/>
      <c r="GM49" s="20"/>
    </row>
    <row r="50" spans="1:195" ht="50.25" customHeight="1" x14ac:dyDescent="0.35">
      <c r="A50" s="76"/>
      <c r="B50" s="100" t="s">
        <v>126</v>
      </c>
      <c r="C50" s="100" t="s">
        <v>127</v>
      </c>
      <c r="D50" s="115" t="s">
        <v>125</v>
      </c>
      <c r="E50" s="90">
        <v>620</v>
      </c>
      <c r="F50" s="90">
        <v>170</v>
      </c>
      <c r="G50" s="90">
        <v>163</v>
      </c>
      <c r="H50" s="144">
        <f t="shared" si="8"/>
        <v>5.9736258919667912E-4</v>
      </c>
      <c r="I50" s="90">
        <f t="shared" si="9"/>
        <v>-7</v>
      </c>
      <c r="J50" s="91">
        <f t="shared" si="14"/>
        <v>0.95882352941176474</v>
      </c>
      <c r="K50" s="90">
        <v>2700</v>
      </c>
      <c r="L50" s="90">
        <v>2700</v>
      </c>
      <c r="M50" s="90">
        <v>700</v>
      </c>
      <c r="N50" s="90"/>
      <c r="O50" s="90">
        <f t="shared" si="0"/>
        <v>-700</v>
      </c>
      <c r="P50" s="91">
        <f t="shared" si="1"/>
        <v>0</v>
      </c>
      <c r="Q50" s="90">
        <f t="shared" si="24"/>
        <v>3320</v>
      </c>
      <c r="R50" s="90">
        <f t="shared" si="25"/>
        <v>3320</v>
      </c>
      <c r="S50" s="90">
        <f t="shared" si="11"/>
        <v>870</v>
      </c>
      <c r="T50" s="90">
        <f t="shared" si="23"/>
        <v>163</v>
      </c>
      <c r="U50" s="90">
        <f t="shared" si="6"/>
        <v>-707</v>
      </c>
      <c r="V50" s="91">
        <f t="shared" si="7"/>
        <v>0.18735632183908046</v>
      </c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</row>
    <row r="51" spans="1:195" ht="80.849999999999994" hidden="1" customHeight="1" x14ac:dyDescent="0.35">
      <c r="A51" s="76"/>
      <c r="B51" s="100" t="s">
        <v>254</v>
      </c>
      <c r="C51" s="100" t="s">
        <v>256</v>
      </c>
      <c r="D51" s="113" t="s">
        <v>255</v>
      </c>
      <c r="E51" s="90"/>
      <c r="F51" s="90"/>
      <c r="G51" s="90"/>
      <c r="H51" s="144">
        <f t="shared" si="8"/>
        <v>0</v>
      </c>
      <c r="I51" s="90">
        <f t="shared" si="9"/>
        <v>0</v>
      </c>
      <c r="J51" s="91" t="str">
        <f t="shared" si="14"/>
        <v/>
      </c>
      <c r="K51" s="90"/>
      <c r="L51" s="90"/>
      <c r="M51" s="90"/>
      <c r="N51" s="90"/>
      <c r="O51" s="86">
        <f t="shared" si="0"/>
        <v>0</v>
      </c>
      <c r="P51" s="87" t="str">
        <f t="shared" si="1"/>
        <v/>
      </c>
      <c r="Q51" s="90">
        <f t="shared" si="24"/>
        <v>0</v>
      </c>
      <c r="R51" s="90">
        <f t="shared" si="25"/>
        <v>0</v>
      </c>
      <c r="S51" s="90">
        <f t="shared" si="11"/>
        <v>0</v>
      </c>
      <c r="T51" s="90">
        <f t="shared" si="23"/>
        <v>0</v>
      </c>
      <c r="U51" s="90">
        <f t="shared" si="6"/>
        <v>0</v>
      </c>
      <c r="V51" s="91" t="str">
        <f t="shared" si="7"/>
        <v/>
      </c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1:195" ht="80.849999999999994" hidden="1" customHeight="1" x14ac:dyDescent="0.35">
      <c r="A52" s="76"/>
      <c r="B52" s="100" t="s">
        <v>257</v>
      </c>
      <c r="C52" s="100" t="s">
        <v>23</v>
      </c>
      <c r="D52" s="113" t="s">
        <v>258</v>
      </c>
      <c r="E52" s="90"/>
      <c r="F52" s="90"/>
      <c r="G52" s="90"/>
      <c r="H52" s="144">
        <f t="shared" si="8"/>
        <v>0</v>
      </c>
      <c r="I52" s="90">
        <f t="shared" si="9"/>
        <v>0</v>
      </c>
      <c r="J52" s="91" t="str">
        <f t="shared" si="14"/>
        <v/>
      </c>
      <c r="K52" s="90"/>
      <c r="L52" s="90"/>
      <c r="M52" s="90"/>
      <c r="N52" s="90"/>
      <c r="O52" s="86">
        <f t="shared" si="0"/>
        <v>0</v>
      </c>
      <c r="P52" s="87" t="str">
        <f t="shared" si="1"/>
        <v/>
      </c>
      <c r="Q52" s="90">
        <f t="shared" si="24"/>
        <v>0</v>
      </c>
      <c r="R52" s="90">
        <f t="shared" si="25"/>
        <v>0</v>
      </c>
      <c r="S52" s="90">
        <f t="shared" si="11"/>
        <v>0</v>
      </c>
      <c r="T52" s="90">
        <f t="shared" si="23"/>
        <v>0</v>
      </c>
      <c r="U52" s="90">
        <f t="shared" si="6"/>
        <v>0</v>
      </c>
      <c r="V52" s="91" t="str">
        <f t="shared" si="7"/>
        <v/>
      </c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</row>
    <row r="53" spans="1:195" ht="31.9" customHeight="1" x14ac:dyDescent="0.35">
      <c r="A53" s="76"/>
      <c r="B53" s="100" t="s">
        <v>83</v>
      </c>
      <c r="C53" s="100" t="s">
        <v>23</v>
      </c>
      <c r="D53" s="115" t="s">
        <v>10</v>
      </c>
      <c r="E53" s="90">
        <v>57</v>
      </c>
      <c r="F53" s="90">
        <v>57</v>
      </c>
      <c r="G53" s="90"/>
      <c r="H53" s="144">
        <f t="shared" si="8"/>
        <v>0</v>
      </c>
      <c r="I53" s="90">
        <f t="shared" si="9"/>
        <v>-57</v>
      </c>
      <c r="J53" s="91">
        <f t="shared" si="14"/>
        <v>0</v>
      </c>
      <c r="K53" s="90"/>
      <c r="L53" s="90"/>
      <c r="M53" s="90"/>
      <c r="N53" s="90"/>
      <c r="O53" s="86">
        <f t="shared" si="0"/>
        <v>0</v>
      </c>
      <c r="P53" s="87" t="str">
        <f t="shared" si="1"/>
        <v/>
      </c>
      <c r="Q53" s="90">
        <f t="shared" si="24"/>
        <v>57</v>
      </c>
      <c r="R53" s="90">
        <f t="shared" si="25"/>
        <v>57</v>
      </c>
      <c r="S53" s="90">
        <f t="shared" si="11"/>
        <v>57</v>
      </c>
      <c r="T53" s="90">
        <f t="shared" si="23"/>
        <v>0</v>
      </c>
      <c r="U53" s="90">
        <f t="shared" si="6"/>
        <v>-57</v>
      </c>
      <c r="V53" s="91">
        <f t="shared" si="7"/>
        <v>0</v>
      </c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</row>
    <row r="54" spans="1:195" ht="80.849999999999994" hidden="1" customHeight="1" x14ac:dyDescent="0.35">
      <c r="A54" s="76"/>
      <c r="B54" s="100" t="s">
        <v>84</v>
      </c>
      <c r="C54" s="100" t="s">
        <v>23</v>
      </c>
      <c r="D54" s="115" t="s">
        <v>85</v>
      </c>
      <c r="E54" s="90"/>
      <c r="F54" s="90"/>
      <c r="G54" s="90"/>
      <c r="H54" s="91">
        <f t="shared" si="8"/>
        <v>0</v>
      </c>
      <c r="I54" s="90">
        <f t="shared" si="9"/>
        <v>0</v>
      </c>
      <c r="J54" s="91" t="str">
        <f t="shared" si="14"/>
        <v/>
      </c>
      <c r="K54" s="90"/>
      <c r="L54" s="90"/>
      <c r="M54" s="90"/>
      <c r="N54" s="90"/>
      <c r="O54" s="86">
        <f t="shared" si="0"/>
        <v>0</v>
      </c>
      <c r="P54" s="87" t="str">
        <f t="shared" si="1"/>
        <v/>
      </c>
      <c r="Q54" s="90">
        <f t="shared" si="24"/>
        <v>0</v>
      </c>
      <c r="R54" s="90">
        <f t="shared" si="25"/>
        <v>0</v>
      </c>
      <c r="S54" s="90">
        <f t="shared" si="11"/>
        <v>0</v>
      </c>
      <c r="T54" s="90">
        <f t="shared" si="23"/>
        <v>0</v>
      </c>
      <c r="U54" s="90">
        <f t="shared" si="6"/>
        <v>0</v>
      </c>
      <c r="V54" s="91" t="str">
        <f t="shared" si="7"/>
        <v/>
      </c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</row>
    <row r="55" spans="1:195" s="17" customFormat="1" ht="80.849999999999994" hidden="1" customHeight="1" x14ac:dyDescent="0.35">
      <c r="A55" s="77"/>
      <c r="B55" s="117"/>
      <c r="C55" s="117"/>
      <c r="D55" s="111" t="s">
        <v>202</v>
      </c>
      <c r="E55" s="147"/>
      <c r="F55" s="147"/>
      <c r="G55" s="147"/>
      <c r="H55" s="146">
        <f t="shared" si="8"/>
        <v>0</v>
      </c>
      <c r="I55" s="90">
        <f t="shared" si="9"/>
        <v>0</v>
      </c>
      <c r="J55" s="91" t="str">
        <f t="shared" si="14"/>
        <v/>
      </c>
      <c r="K55" s="147"/>
      <c r="L55" s="147"/>
      <c r="M55" s="147"/>
      <c r="N55" s="147"/>
      <c r="O55" s="86">
        <f t="shared" si="0"/>
        <v>0</v>
      </c>
      <c r="P55" s="87" t="str">
        <f t="shared" si="1"/>
        <v/>
      </c>
      <c r="Q55" s="147">
        <f t="shared" si="24"/>
        <v>0</v>
      </c>
      <c r="R55" s="147">
        <f t="shared" si="25"/>
        <v>0</v>
      </c>
      <c r="S55" s="90">
        <f t="shared" si="11"/>
        <v>0</v>
      </c>
      <c r="T55" s="90">
        <f t="shared" si="23"/>
        <v>0</v>
      </c>
      <c r="U55" s="90">
        <f t="shared" si="6"/>
        <v>0</v>
      </c>
      <c r="V55" s="91" t="str">
        <f t="shared" si="7"/>
        <v/>
      </c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6"/>
      <c r="GE55" s="16"/>
      <c r="GF55" s="16"/>
      <c r="GG55" s="16"/>
      <c r="GH55" s="16"/>
      <c r="GI55" s="16"/>
      <c r="GJ55" s="16"/>
      <c r="GK55" s="16"/>
      <c r="GL55" s="16"/>
      <c r="GM55" s="16"/>
    </row>
    <row r="56" spans="1:195" s="17" customFormat="1" ht="80.849999999999994" hidden="1" customHeight="1" x14ac:dyDescent="0.35">
      <c r="A56" s="77"/>
      <c r="B56" s="117"/>
      <c r="C56" s="117"/>
      <c r="D56" s="111" t="s">
        <v>164</v>
      </c>
      <c r="E56" s="147"/>
      <c r="F56" s="147"/>
      <c r="G56" s="147"/>
      <c r="H56" s="146">
        <f t="shared" si="8"/>
        <v>0</v>
      </c>
      <c r="I56" s="90">
        <f t="shared" si="9"/>
        <v>0</v>
      </c>
      <c r="J56" s="91" t="str">
        <f t="shared" si="14"/>
        <v/>
      </c>
      <c r="K56" s="147"/>
      <c r="L56" s="147"/>
      <c r="M56" s="147"/>
      <c r="N56" s="147"/>
      <c r="O56" s="86">
        <f t="shared" si="0"/>
        <v>0</v>
      </c>
      <c r="P56" s="87" t="str">
        <f t="shared" si="1"/>
        <v/>
      </c>
      <c r="Q56" s="147">
        <f t="shared" si="24"/>
        <v>0</v>
      </c>
      <c r="R56" s="147">
        <f t="shared" si="25"/>
        <v>0</v>
      </c>
      <c r="S56" s="90">
        <f t="shared" si="11"/>
        <v>0</v>
      </c>
      <c r="T56" s="90">
        <f t="shared" si="23"/>
        <v>0</v>
      </c>
      <c r="U56" s="90">
        <f t="shared" si="6"/>
        <v>0</v>
      </c>
      <c r="V56" s="91" t="str">
        <f t="shared" si="7"/>
        <v/>
      </c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6"/>
      <c r="GE56" s="16"/>
      <c r="GF56" s="16"/>
      <c r="GG56" s="16"/>
      <c r="GH56" s="16"/>
      <c r="GI56" s="16"/>
      <c r="GJ56" s="16"/>
      <c r="GK56" s="16"/>
      <c r="GL56" s="16"/>
      <c r="GM56" s="16"/>
    </row>
    <row r="57" spans="1:195" ht="29.85" customHeight="1" x14ac:dyDescent="0.35">
      <c r="A57" s="76"/>
      <c r="B57" s="100" t="s">
        <v>86</v>
      </c>
      <c r="C57" s="100" t="s">
        <v>23</v>
      </c>
      <c r="D57" s="115" t="s">
        <v>9</v>
      </c>
      <c r="E57" s="90">
        <v>3700</v>
      </c>
      <c r="F57" s="90">
        <v>807</v>
      </c>
      <c r="G57" s="90">
        <v>582.79999999999995</v>
      </c>
      <c r="H57" s="91">
        <f t="shared" si="8"/>
        <v>2.1358461164651815E-3</v>
      </c>
      <c r="I57" s="90">
        <f t="shared" si="9"/>
        <v>-224.20000000000005</v>
      </c>
      <c r="J57" s="91">
        <f t="shared" si="14"/>
        <v>0.72218091697645592</v>
      </c>
      <c r="K57" s="90"/>
      <c r="L57" s="90"/>
      <c r="M57" s="90"/>
      <c r="N57" s="90"/>
      <c r="O57" s="86">
        <f t="shared" si="0"/>
        <v>0</v>
      </c>
      <c r="P57" s="87" t="str">
        <f t="shared" si="1"/>
        <v/>
      </c>
      <c r="Q57" s="90">
        <f t="shared" si="24"/>
        <v>3700</v>
      </c>
      <c r="R57" s="90">
        <f t="shared" si="25"/>
        <v>3700</v>
      </c>
      <c r="S57" s="90">
        <f t="shared" si="11"/>
        <v>807</v>
      </c>
      <c r="T57" s="90">
        <f t="shared" si="23"/>
        <v>582.79999999999995</v>
      </c>
      <c r="U57" s="90">
        <f t="shared" si="6"/>
        <v>-224.20000000000005</v>
      </c>
      <c r="V57" s="91">
        <f t="shared" si="7"/>
        <v>0.72218091697645592</v>
      </c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</row>
    <row r="58" spans="1:195" ht="80.849999999999994" hidden="1" customHeight="1" x14ac:dyDescent="0.35">
      <c r="A58" s="76"/>
      <c r="B58" s="100" t="s">
        <v>102</v>
      </c>
      <c r="C58" s="100" t="s">
        <v>23</v>
      </c>
      <c r="D58" s="115" t="s">
        <v>101</v>
      </c>
      <c r="E58" s="90"/>
      <c r="F58" s="90"/>
      <c r="G58" s="90"/>
      <c r="H58" s="144">
        <f t="shared" si="8"/>
        <v>0</v>
      </c>
      <c r="I58" s="90">
        <f t="shared" si="9"/>
        <v>0</v>
      </c>
      <c r="J58" s="91" t="str">
        <f t="shared" si="14"/>
        <v/>
      </c>
      <c r="K58" s="90"/>
      <c r="L58" s="90"/>
      <c r="M58" s="90"/>
      <c r="N58" s="90"/>
      <c r="O58" s="86">
        <f t="shared" si="0"/>
        <v>0</v>
      </c>
      <c r="P58" s="87" t="str">
        <f t="shared" si="1"/>
        <v/>
      </c>
      <c r="Q58" s="90">
        <f t="shared" si="24"/>
        <v>0</v>
      </c>
      <c r="R58" s="90">
        <f t="shared" si="25"/>
        <v>0</v>
      </c>
      <c r="S58" s="90">
        <f t="shared" si="11"/>
        <v>0</v>
      </c>
      <c r="T58" s="90">
        <f t="shared" si="23"/>
        <v>0</v>
      </c>
      <c r="U58" s="90">
        <f t="shared" si="6"/>
        <v>0</v>
      </c>
      <c r="V58" s="91" t="str">
        <f t="shared" si="7"/>
        <v/>
      </c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</row>
    <row r="59" spans="1:195" ht="28.15" customHeight="1" x14ac:dyDescent="0.35">
      <c r="A59" s="76"/>
      <c r="B59" s="112" t="s">
        <v>87</v>
      </c>
      <c r="C59" s="112" t="s">
        <v>23</v>
      </c>
      <c r="D59" s="113" t="s">
        <v>88</v>
      </c>
      <c r="E59" s="90">
        <v>3943</v>
      </c>
      <c r="F59" s="90">
        <v>1009</v>
      </c>
      <c r="G59" s="90">
        <v>675.2</v>
      </c>
      <c r="H59" s="91">
        <f t="shared" si="8"/>
        <v>2.4744737437153242E-3</v>
      </c>
      <c r="I59" s="90">
        <f t="shared" si="9"/>
        <v>-333.79999999999995</v>
      </c>
      <c r="J59" s="91">
        <f t="shared" si="14"/>
        <v>0.66917740336967302</v>
      </c>
      <c r="K59" s="90"/>
      <c r="L59" s="90"/>
      <c r="M59" s="90"/>
      <c r="N59" s="90"/>
      <c r="O59" s="86">
        <f t="shared" si="0"/>
        <v>0</v>
      </c>
      <c r="P59" s="87" t="str">
        <f t="shared" si="1"/>
        <v/>
      </c>
      <c r="Q59" s="90">
        <f t="shared" si="24"/>
        <v>3943</v>
      </c>
      <c r="R59" s="90">
        <f t="shared" si="25"/>
        <v>3943</v>
      </c>
      <c r="S59" s="90">
        <f t="shared" si="11"/>
        <v>1009</v>
      </c>
      <c r="T59" s="90">
        <f t="shared" si="23"/>
        <v>675.2</v>
      </c>
      <c r="U59" s="90">
        <f t="shared" si="6"/>
        <v>-333.79999999999995</v>
      </c>
      <c r="V59" s="91">
        <f t="shared" si="7"/>
        <v>0.66917740336967302</v>
      </c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</row>
    <row r="60" spans="1:195" s="1" customFormat="1" ht="32.65" customHeight="1" x14ac:dyDescent="0.35">
      <c r="A60" s="75">
        <v>3</v>
      </c>
      <c r="B60" s="97" t="s">
        <v>65</v>
      </c>
      <c r="C60" s="97"/>
      <c r="D60" s="118" t="s">
        <v>53</v>
      </c>
      <c r="E60" s="138">
        <f>SUM(E61:E70,E72:E79)</f>
        <v>52831</v>
      </c>
      <c r="F60" s="138">
        <f>SUM(F61:F70,F72:F79)</f>
        <v>17877.5</v>
      </c>
      <c r="G60" s="86">
        <f>SUM(G61:G70,G72:G79)</f>
        <v>12160.9</v>
      </c>
      <c r="H60" s="87">
        <f t="shared" ref="H60:H69" si="26">G60/$G$11</f>
        <v>4.4567280435349049E-2</v>
      </c>
      <c r="I60" s="86">
        <f t="shared" si="9"/>
        <v>-5716.6</v>
      </c>
      <c r="J60" s="87">
        <f t="shared" si="14"/>
        <v>0.68023493217731779</v>
      </c>
      <c r="K60" s="86">
        <f>SUM(K61:K70,K72:K79)</f>
        <v>136.19999999999999</v>
      </c>
      <c r="L60" s="86">
        <f>SUM(L61:L70,L72:L79)</f>
        <v>150.5</v>
      </c>
      <c r="M60" s="86">
        <f>SUM(M61:M70,M72:M79)</f>
        <v>5.8</v>
      </c>
      <c r="N60" s="138">
        <f>SUM(N61:N70,N72:N79)</f>
        <v>5.8</v>
      </c>
      <c r="O60" s="86">
        <f t="shared" si="0"/>
        <v>0</v>
      </c>
      <c r="P60" s="87">
        <f t="shared" si="1"/>
        <v>1</v>
      </c>
      <c r="Q60" s="86">
        <f>SUM(Q61:Q70,Q72:Q79)</f>
        <v>52967.200000000004</v>
      </c>
      <c r="R60" s="86">
        <f>SUM(R61:R70,R72:R79)</f>
        <v>52981.5</v>
      </c>
      <c r="S60" s="86">
        <f t="shared" si="11"/>
        <v>17883.3</v>
      </c>
      <c r="T60" s="138">
        <f t="shared" si="23"/>
        <v>12166.699999999999</v>
      </c>
      <c r="U60" s="86">
        <f t="shared" ref="U60:U69" si="27">T60-S60</f>
        <v>-5716.6</v>
      </c>
      <c r="V60" s="87">
        <f t="shared" si="7"/>
        <v>0.68033863996018629</v>
      </c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</row>
    <row r="61" spans="1:195" s="1" customFormat="1" ht="51.6" customHeight="1" x14ac:dyDescent="0.35">
      <c r="A61" s="76"/>
      <c r="B61" s="100" t="s">
        <v>71</v>
      </c>
      <c r="C61" s="112" t="s">
        <v>51</v>
      </c>
      <c r="D61" s="113" t="s">
        <v>75</v>
      </c>
      <c r="E61" s="88">
        <v>130</v>
      </c>
      <c r="F61" s="88">
        <v>60</v>
      </c>
      <c r="G61" s="88">
        <v>46.2</v>
      </c>
      <c r="H61" s="144">
        <f t="shared" si="26"/>
        <v>1.6931381362507103E-4</v>
      </c>
      <c r="I61" s="90">
        <f t="shared" si="9"/>
        <v>-13.799999999999997</v>
      </c>
      <c r="J61" s="91">
        <f t="shared" si="14"/>
        <v>0.77</v>
      </c>
      <c r="K61" s="90"/>
      <c r="L61" s="90"/>
      <c r="M61" s="90"/>
      <c r="N61" s="88"/>
      <c r="O61" s="86">
        <f t="shared" si="0"/>
        <v>0</v>
      </c>
      <c r="P61" s="87" t="str">
        <f t="shared" si="1"/>
        <v/>
      </c>
      <c r="Q61" s="90">
        <f t="shared" ref="Q61:Q79" si="28">SUM(E61,K61)</f>
        <v>130</v>
      </c>
      <c r="R61" s="90">
        <f t="shared" ref="R61:S79" si="29">SUM(E61,L61)</f>
        <v>130</v>
      </c>
      <c r="S61" s="90">
        <f t="shared" si="11"/>
        <v>60</v>
      </c>
      <c r="T61" s="90">
        <f t="shared" si="23"/>
        <v>46.2</v>
      </c>
      <c r="U61" s="90">
        <f t="shared" si="27"/>
        <v>-13.799999999999997</v>
      </c>
      <c r="V61" s="91">
        <f t="shared" si="7"/>
        <v>0.77</v>
      </c>
      <c r="W61" s="7"/>
      <c r="X61" s="7"/>
      <c r="Y61" s="2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</row>
    <row r="62" spans="1:195" s="1" customFormat="1" ht="46.15" customHeight="1" x14ac:dyDescent="0.35">
      <c r="A62" s="76"/>
      <c r="B62" s="100" t="s">
        <v>76</v>
      </c>
      <c r="C62" s="112" t="s">
        <v>52</v>
      </c>
      <c r="D62" s="113" t="s">
        <v>73</v>
      </c>
      <c r="E62" s="88">
        <v>16.2</v>
      </c>
      <c r="F62" s="88">
        <v>5.0999999999999996</v>
      </c>
      <c r="G62" s="88">
        <v>1.1000000000000001</v>
      </c>
      <c r="H62" s="148">
        <f t="shared" si="26"/>
        <v>4.0312812767874062E-6</v>
      </c>
      <c r="I62" s="90">
        <f t="shared" si="9"/>
        <v>-3.9999999999999996</v>
      </c>
      <c r="J62" s="91">
        <f t="shared" si="14"/>
        <v>0.21568627450980396</v>
      </c>
      <c r="K62" s="90"/>
      <c r="L62" s="90"/>
      <c r="M62" s="90"/>
      <c r="N62" s="88"/>
      <c r="O62" s="86">
        <f t="shared" si="0"/>
        <v>0</v>
      </c>
      <c r="P62" s="87" t="str">
        <f t="shared" si="1"/>
        <v/>
      </c>
      <c r="Q62" s="90">
        <f t="shared" si="28"/>
        <v>16.2</v>
      </c>
      <c r="R62" s="90">
        <f t="shared" si="29"/>
        <v>16.2</v>
      </c>
      <c r="S62" s="90">
        <f t="shared" si="11"/>
        <v>5.0999999999999996</v>
      </c>
      <c r="T62" s="90">
        <f t="shared" si="23"/>
        <v>1.1000000000000001</v>
      </c>
      <c r="U62" s="90">
        <f t="shared" si="27"/>
        <v>-3.9999999999999996</v>
      </c>
      <c r="V62" s="91">
        <f t="shared" si="7"/>
        <v>0.21568627450980396</v>
      </c>
      <c r="W62" s="7"/>
      <c r="X62" s="7"/>
      <c r="Y62" s="2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</row>
    <row r="63" spans="1:195" s="1" customFormat="1" ht="44.1" customHeight="1" x14ac:dyDescent="0.35">
      <c r="A63" s="76"/>
      <c r="B63" s="100" t="s">
        <v>72</v>
      </c>
      <c r="C63" s="112" t="s">
        <v>52</v>
      </c>
      <c r="D63" s="113" t="s">
        <v>55</v>
      </c>
      <c r="E63" s="88">
        <v>2070.8000000000002</v>
      </c>
      <c r="F63" s="88">
        <v>1900</v>
      </c>
      <c r="G63" s="88">
        <v>1299.7</v>
      </c>
      <c r="H63" s="91">
        <f t="shared" si="26"/>
        <v>4.7631420685823557E-3</v>
      </c>
      <c r="I63" s="90">
        <f t="shared" si="9"/>
        <v>-600.29999999999995</v>
      </c>
      <c r="J63" s="91">
        <f t="shared" si="14"/>
        <v>0.68405263157894736</v>
      </c>
      <c r="K63" s="90"/>
      <c r="L63" s="90"/>
      <c r="M63" s="90"/>
      <c r="N63" s="88"/>
      <c r="O63" s="86">
        <f t="shared" si="0"/>
        <v>0</v>
      </c>
      <c r="P63" s="87" t="str">
        <f t="shared" si="1"/>
        <v/>
      </c>
      <c r="Q63" s="90">
        <f t="shared" si="28"/>
        <v>2070.8000000000002</v>
      </c>
      <c r="R63" s="90">
        <f t="shared" si="29"/>
        <v>2070.8000000000002</v>
      </c>
      <c r="S63" s="90">
        <f t="shared" si="11"/>
        <v>1900</v>
      </c>
      <c r="T63" s="90">
        <f t="shared" si="23"/>
        <v>1299.7</v>
      </c>
      <c r="U63" s="90">
        <f t="shared" si="27"/>
        <v>-600.29999999999995</v>
      </c>
      <c r="V63" s="91">
        <f t="shared" si="7"/>
        <v>0.68405263157894736</v>
      </c>
      <c r="W63" s="7"/>
      <c r="X63" s="7"/>
      <c r="Y63" s="2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</row>
    <row r="64" spans="1:195" s="1" customFormat="1" ht="48.2" customHeight="1" x14ac:dyDescent="0.35">
      <c r="A64" s="76"/>
      <c r="B64" s="112" t="s">
        <v>228</v>
      </c>
      <c r="C64" s="112" t="s">
        <v>52</v>
      </c>
      <c r="D64" s="113" t="s">
        <v>229</v>
      </c>
      <c r="E64" s="88">
        <v>3.8</v>
      </c>
      <c r="F64" s="88">
        <v>2</v>
      </c>
      <c r="G64" s="152"/>
      <c r="H64" s="153">
        <f t="shared" si="26"/>
        <v>0</v>
      </c>
      <c r="I64" s="90">
        <f t="shared" si="9"/>
        <v>-2</v>
      </c>
      <c r="J64" s="91">
        <f t="shared" si="14"/>
        <v>0</v>
      </c>
      <c r="K64" s="90"/>
      <c r="L64" s="90"/>
      <c r="M64" s="90"/>
      <c r="N64" s="88"/>
      <c r="O64" s="86">
        <f t="shared" si="0"/>
        <v>0</v>
      </c>
      <c r="P64" s="87" t="str">
        <f t="shared" si="1"/>
        <v/>
      </c>
      <c r="Q64" s="90">
        <f t="shared" si="28"/>
        <v>3.8</v>
      </c>
      <c r="R64" s="90">
        <f t="shared" si="29"/>
        <v>3.8</v>
      </c>
      <c r="S64" s="90">
        <f t="shared" si="11"/>
        <v>2</v>
      </c>
      <c r="T64" s="90">
        <f t="shared" si="23"/>
        <v>0</v>
      </c>
      <c r="U64" s="90">
        <f t="shared" si="27"/>
        <v>-2</v>
      </c>
      <c r="V64" s="91">
        <f t="shared" si="7"/>
        <v>0</v>
      </c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</row>
    <row r="65" spans="1:195" s="1" customFormat="1" ht="80.849999999999994" hidden="1" customHeight="1" x14ac:dyDescent="0.35">
      <c r="A65" s="76"/>
      <c r="B65" s="112" t="s">
        <v>57</v>
      </c>
      <c r="C65" s="112" t="s">
        <v>58</v>
      </c>
      <c r="D65" s="115" t="s">
        <v>59</v>
      </c>
      <c r="E65" s="88"/>
      <c r="F65" s="88"/>
      <c r="G65" s="88"/>
      <c r="H65" s="91">
        <f t="shared" si="26"/>
        <v>0</v>
      </c>
      <c r="I65" s="90">
        <f t="shared" si="9"/>
        <v>0</v>
      </c>
      <c r="J65" s="91" t="str">
        <f t="shared" si="14"/>
        <v/>
      </c>
      <c r="K65" s="90"/>
      <c r="L65" s="90"/>
      <c r="M65" s="90"/>
      <c r="N65" s="88"/>
      <c r="O65" s="90">
        <f t="shared" si="0"/>
        <v>0</v>
      </c>
      <c r="P65" s="91" t="str">
        <f t="shared" si="1"/>
        <v/>
      </c>
      <c r="Q65" s="90">
        <f t="shared" si="28"/>
        <v>0</v>
      </c>
      <c r="R65" s="90">
        <f t="shared" si="29"/>
        <v>0</v>
      </c>
      <c r="S65" s="90">
        <f t="shared" si="11"/>
        <v>0</v>
      </c>
      <c r="T65" s="90">
        <f t="shared" si="23"/>
        <v>0</v>
      </c>
      <c r="U65" s="90">
        <f t="shared" si="27"/>
        <v>0</v>
      </c>
      <c r="V65" s="91" t="str">
        <f t="shared" si="7"/>
        <v/>
      </c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</row>
    <row r="66" spans="1:195" s="1" customFormat="1" ht="48.2" customHeight="1" x14ac:dyDescent="0.35">
      <c r="A66" s="76"/>
      <c r="B66" s="100" t="s">
        <v>60</v>
      </c>
      <c r="C66" s="112" t="s">
        <v>56</v>
      </c>
      <c r="D66" s="113" t="s">
        <v>77</v>
      </c>
      <c r="E66" s="88">
        <v>18821.2</v>
      </c>
      <c r="F66" s="88">
        <v>4586.5</v>
      </c>
      <c r="G66" s="88">
        <v>4073</v>
      </c>
      <c r="H66" s="91">
        <f t="shared" si="26"/>
        <v>1.4926735127595547E-2</v>
      </c>
      <c r="I66" s="90">
        <f t="shared" si="9"/>
        <v>-513.5</v>
      </c>
      <c r="J66" s="91">
        <f t="shared" si="14"/>
        <v>0.88804098986155022</v>
      </c>
      <c r="K66" s="90">
        <v>16.2</v>
      </c>
      <c r="L66" s="90">
        <v>18.8</v>
      </c>
      <c r="M66" s="90">
        <v>3.5</v>
      </c>
      <c r="N66" s="88">
        <v>3.5</v>
      </c>
      <c r="O66" s="90">
        <f t="shared" si="0"/>
        <v>0</v>
      </c>
      <c r="P66" s="91">
        <f t="shared" si="1"/>
        <v>1</v>
      </c>
      <c r="Q66" s="90">
        <f t="shared" si="28"/>
        <v>18837.400000000001</v>
      </c>
      <c r="R66" s="90">
        <f t="shared" si="29"/>
        <v>18840</v>
      </c>
      <c r="S66" s="90">
        <f t="shared" si="11"/>
        <v>4590</v>
      </c>
      <c r="T66" s="90">
        <f t="shared" si="23"/>
        <v>4076.5</v>
      </c>
      <c r="U66" s="90">
        <f t="shared" si="27"/>
        <v>-513.5</v>
      </c>
      <c r="V66" s="91">
        <f t="shared" si="7"/>
        <v>0.88812636165577341</v>
      </c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</row>
    <row r="67" spans="1:195" s="28" customFormat="1" ht="80.849999999999994" hidden="1" customHeight="1" x14ac:dyDescent="0.35">
      <c r="A67" s="77"/>
      <c r="B67" s="117"/>
      <c r="C67" s="114"/>
      <c r="D67" s="119" t="s">
        <v>148</v>
      </c>
      <c r="E67" s="154"/>
      <c r="F67" s="154"/>
      <c r="G67" s="154"/>
      <c r="H67" s="146">
        <f t="shared" si="26"/>
        <v>0</v>
      </c>
      <c r="I67" s="90">
        <f t="shared" si="9"/>
        <v>0</v>
      </c>
      <c r="J67" s="91" t="str">
        <f t="shared" si="14"/>
        <v/>
      </c>
      <c r="K67" s="147"/>
      <c r="L67" s="147"/>
      <c r="M67" s="147"/>
      <c r="N67" s="154"/>
      <c r="O67" s="86">
        <f t="shared" si="0"/>
        <v>0</v>
      </c>
      <c r="P67" s="87" t="str">
        <f t="shared" si="1"/>
        <v/>
      </c>
      <c r="Q67" s="147">
        <f t="shared" si="28"/>
        <v>0</v>
      </c>
      <c r="R67" s="147">
        <f t="shared" si="29"/>
        <v>0</v>
      </c>
      <c r="S67" s="90">
        <f t="shared" si="11"/>
        <v>0</v>
      </c>
      <c r="T67" s="90">
        <f t="shared" si="23"/>
        <v>0</v>
      </c>
      <c r="U67" s="147">
        <f t="shared" si="27"/>
        <v>0</v>
      </c>
      <c r="V67" s="91" t="str">
        <f t="shared" si="7"/>
        <v/>
      </c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</row>
    <row r="68" spans="1:195" s="1" customFormat="1" ht="45.75" customHeight="1" x14ac:dyDescent="0.35">
      <c r="A68" s="76"/>
      <c r="B68" s="112" t="s">
        <v>61</v>
      </c>
      <c r="C68" s="112" t="s">
        <v>54</v>
      </c>
      <c r="D68" s="103" t="s">
        <v>62</v>
      </c>
      <c r="E68" s="88">
        <v>118.5</v>
      </c>
      <c r="F68" s="88"/>
      <c r="G68" s="152"/>
      <c r="H68" s="144">
        <f t="shared" si="26"/>
        <v>0</v>
      </c>
      <c r="I68" s="90">
        <f t="shared" si="9"/>
        <v>0</v>
      </c>
      <c r="J68" s="91" t="str">
        <f t="shared" si="14"/>
        <v/>
      </c>
      <c r="K68" s="90"/>
      <c r="L68" s="90"/>
      <c r="M68" s="90"/>
      <c r="N68" s="88"/>
      <c r="O68" s="86">
        <f t="shared" si="0"/>
        <v>0</v>
      </c>
      <c r="P68" s="87" t="str">
        <f t="shared" si="1"/>
        <v/>
      </c>
      <c r="Q68" s="90">
        <f t="shared" si="28"/>
        <v>118.5</v>
      </c>
      <c r="R68" s="90">
        <f t="shared" si="29"/>
        <v>118.5</v>
      </c>
      <c r="S68" s="90">
        <f t="shared" si="11"/>
        <v>0</v>
      </c>
      <c r="T68" s="90">
        <f t="shared" si="23"/>
        <v>0</v>
      </c>
      <c r="U68" s="90">
        <f t="shared" si="27"/>
        <v>0</v>
      </c>
      <c r="V68" s="91" t="str">
        <f t="shared" si="7"/>
        <v/>
      </c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</row>
    <row r="69" spans="1:195" s="1" customFormat="1" ht="98.45" customHeight="1" x14ac:dyDescent="0.35">
      <c r="A69" s="76"/>
      <c r="B69" s="112" t="s">
        <v>78</v>
      </c>
      <c r="C69" s="112" t="s">
        <v>54</v>
      </c>
      <c r="D69" s="115" t="s">
        <v>326</v>
      </c>
      <c r="E69" s="88">
        <v>16523.7</v>
      </c>
      <c r="F69" s="88">
        <v>4305.8</v>
      </c>
      <c r="G69" s="88">
        <v>3828.7</v>
      </c>
      <c r="H69" s="91">
        <f t="shared" si="26"/>
        <v>1.4031424204032672E-2</v>
      </c>
      <c r="I69" s="90">
        <f t="shared" si="9"/>
        <v>-477.10000000000036</v>
      </c>
      <c r="J69" s="91">
        <f t="shared" si="14"/>
        <v>0.88919596822890046</v>
      </c>
      <c r="K69" s="90">
        <v>120</v>
      </c>
      <c r="L69" s="90">
        <v>131.69999999999999</v>
      </c>
      <c r="M69" s="90">
        <v>2.2999999999999998</v>
      </c>
      <c r="N69" s="88">
        <v>2.2999999999999998</v>
      </c>
      <c r="O69" s="90">
        <f t="shared" si="0"/>
        <v>0</v>
      </c>
      <c r="P69" s="91">
        <f t="shared" si="1"/>
        <v>1</v>
      </c>
      <c r="Q69" s="90">
        <f t="shared" si="28"/>
        <v>16643.7</v>
      </c>
      <c r="R69" s="90">
        <f t="shared" si="29"/>
        <v>16655.400000000001</v>
      </c>
      <c r="S69" s="90">
        <f t="shared" si="11"/>
        <v>4308.1000000000004</v>
      </c>
      <c r="T69" s="90">
        <f t="shared" si="23"/>
        <v>3831</v>
      </c>
      <c r="U69" s="90">
        <f t="shared" si="27"/>
        <v>-477.10000000000036</v>
      </c>
      <c r="V69" s="91">
        <f t="shared" si="7"/>
        <v>0.88925512406861484</v>
      </c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</row>
    <row r="70" spans="1:195" s="1" customFormat="1" ht="80.849999999999994" hidden="1" customHeight="1" x14ac:dyDescent="0.35">
      <c r="A70" s="76"/>
      <c r="B70" s="112" t="s">
        <v>211</v>
      </c>
      <c r="C70" s="112" t="s">
        <v>54</v>
      </c>
      <c r="D70" s="115" t="s">
        <v>215</v>
      </c>
      <c r="E70" s="88"/>
      <c r="F70" s="88"/>
      <c r="G70" s="88"/>
      <c r="H70" s="148">
        <f t="shared" ref="H70:H71" si="30">G70/$G$11</f>
        <v>0</v>
      </c>
      <c r="I70" s="90">
        <f t="shared" si="9"/>
        <v>0</v>
      </c>
      <c r="J70" s="91" t="str">
        <f t="shared" si="14"/>
        <v/>
      </c>
      <c r="K70" s="90"/>
      <c r="L70" s="90"/>
      <c r="M70" s="90"/>
      <c r="N70" s="88"/>
      <c r="O70" s="90">
        <f t="shared" si="0"/>
        <v>0</v>
      </c>
      <c r="P70" s="91" t="str">
        <f t="shared" si="1"/>
        <v/>
      </c>
      <c r="Q70" s="90">
        <f t="shared" si="28"/>
        <v>0</v>
      </c>
      <c r="R70" s="90">
        <f t="shared" si="29"/>
        <v>0</v>
      </c>
      <c r="S70" s="90">
        <f t="shared" si="11"/>
        <v>0</v>
      </c>
      <c r="T70" s="90">
        <f t="shared" si="23"/>
        <v>0</v>
      </c>
      <c r="U70" s="90">
        <f t="shared" ref="U70:U71" si="31">T70-S70</f>
        <v>0</v>
      </c>
      <c r="V70" s="91" t="str">
        <f t="shared" si="7"/>
        <v/>
      </c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</row>
    <row r="71" spans="1:195" s="24" customFormat="1" ht="80.849999999999994" hidden="1" customHeight="1" x14ac:dyDescent="0.35">
      <c r="A71" s="78"/>
      <c r="B71" s="108"/>
      <c r="C71" s="109"/>
      <c r="D71" s="111" t="s">
        <v>272</v>
      </c>
      <c r="E71" s="147"/>
      <c r="F71" s="147"/>
      <c r="G71" s="147"/>
      <c r="H71" s="151">
        <f t="shared" si="30"/>
        <v>0</v>
      </c>
      <c r="I71" s="147">
        <f t="shared" si="9"/>
        <v>0</v>
      </c>
      <c r="J71" s="146" t="str">
        <f t="shared" si="14"/>
        <v/>
      </c>
      <c r="K71" s="147"/>
      <c r="L71" s="147"/>
      <c r="M71" s="147"/>
      <c r="N71" s="147"/>
      <c r="O71" s="147">
        <f t="shared" si="0"/>
        <v>0</v>
      </c>
      <c r="P71" s="91" t="str">
        <f t="shared" si="1"/>
        <v/>
      </c>
      <c r="Q71" s="147">
        <f t="shared" si="28"/>
        <v>0</v>
      </c>
      <c r="R71" s="147">
        <f t="shared" si="29"/>
        <v>0</v>
      </c>
      <c r="S71" s="90">
        <f t="shared" si="11"/>
        <v>0</v>
      </c>
      <c r="T71" s="147">
        <f t="shared" si="23"/>
        <v>0</v>
      </c>
      <c r="U71" s="147">
        <f t="shared" si="31"/>
        <v>0</v>
      </c>
      <c r="V71" s="91" t="str">
        <f t="shared" si="7"/>
        <v/>
      </c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3"/>
      <c r="GE71" s="23"/>
      <c r="GF71" s="23"/>
      <c r="GG71" s="23"/>
      <c r="GH71" s="23"/>
      <c r="GI71" s="23"/>
      <c r="GJ71" s="23"/>
      <c r="GK71" s="23"/>
      <c r="GL71" s="23"/>
      <c r="GM71" s="23"/>
    </row>
    <row r="72" spans="1:195" ht="80.849999999999994" hidden="1" customHeight="1" x14ac:dyDescent="0.35">
      <c r="A72" s="76"/>
      <c r="B72" s="112" t="s">
        <v>63</v>
      </c>
      <c r="C72" s="112" t="s">
        <v>54</v>
      </c>
      <c r="D72" s="115" t="s">
        <v>70</v>
      </c>
      <c r="E72" s="90"/>
      <c r="F72" s="90"/>
      <c r="G72" s="90"/>
      <c r="H72" s="91">
        <f>G72/$G$11</f>
        <v>0</v>
      </c>
      <c r="I72" s="90">
        <f t="shared" si="9"/>
        <v>0</v>
      </c>
      <c r="J72" s="91" t="str">
        <f t="shared" si="14"/>
        <v/>
      </c>
      <c r="K72" s="90"/>
      <c r="L72" s="90"/>
      <c r="M72" s="90"/>
      <c r="N72" s="90"/>
      <c r="O72" s="86">
        <f t="shared" si="0"/>
        <v>0</v>
      </c>
      <c r="P72" s="87" t="str">
        <f t="shared" si="1"/>
        <v/>
      </c>
      <c r="Q72" s="90">
        <f t="shared" si="28"/>
        <v>0</v>
      </c>
      <c r="R72" s="90">
        <f t="shared" si="29"/>
        <v>0</v>
      </c>
      <c r="S72" s="90">
        <f t="shared" si="11"/>
        <v>0</v>
      </c>
      <c r="T72" s="90">
        <f t="shared" si="23"/>
        <v>0</v>
      </c>
      <c r="U72" s="90">
        <f>T72-S72</f>
        <v>0</v>
      </c>
      <c r="V72" s="91" t="str">
        <f t="shared" si="7"/>
        <v/>
      </c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</row>
    <row r="73" spans="1:195" ht="51" customHeight="1" x14ac:dyDescent="0.35">
      <c r="A73" s="76"/>
      <c r="B73" s="112" t="s">
        <v>79</v>
      </c>
      <c r="C73" s="112" t="s">
        <v>54</v>
      </c>
      <c r="D73" s="115" t="s">
        <v>327</v>
      </c>
      <c r="E73" s="90">
        <v>887.4</v>
      </c>
      <c r="F73" s="90">
        <v>247.5</v>
      </c>
      <c r="G73" s="90">
        <v>176.1</v>
      </c>
      <c r="H73" s="91">
        <f>G73/$G$11</f>
        <v>6.4537148440205639E-4</v>
      </c>
      <c r="I73" s="90">
        <f t="shared" si="9"/>
        <v>-71.400000000000006</v>
      </c>
      <c r="J73" s="91">
        <f t="shared" si="14"/>
        <v>0.71151515151515154</v>
      </c>
      <c r="K73" s="90"/>
      <c r="L73" s="90"/>
      <c r="M73" s="90"/>
      <c r="N73" s="90"/>
      <c r="O73" s="90">
        <f t="shared" si="0"/>
        <v>0</v>
      </c>
      <c r="P73" s="91" t="str">
        <f t="shared" si="1"/>
        <v/>
      </c>
      <c r="Q73" s="90">
        <f t="shared" si="28"/>
        <v>887.4</v>
      </c>
      <c r="R73" s="90">
        <f t="shared" si="29"/>
        <v>887.4</v>
      </c>
      <c r="S73" s="90">
        <f t="shared" si="11"/>
        <v>247.5</v>
      </c>
      <c r="T73" s="90">
        <f t="shared" si="23"/>
        <v>176.1</v>
      </c>
      <c r="U73" s="90">
        <f>T73-S73</f>
        <v>-71.400000000000006</v>
      </c>
      <c r="V73" s="91">
        <f t="shared" si="7"/>
        <v>0.71151515151515154</v>
      </c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</row>
    <row r="74" spans="1:195" ht="98.1" customHeight="1" x14ac:dyDescent="0.35">
      <c r="A74" s="76"/>
      <c r="B74" s="112" t="s">
        <v>103</v>
      </c>
      <c r="C74" s="112" t="s">
        <v>54</v>
      </c>
      <c r="D74" s="115" t="s">
        <v>104</v>
      </c>
      <c r="E74" s="90">
        <v>1275.9000000000001</v>
      </c>
      <c r="F74" s="90">
        <v>933.1</v>
      </c>
      <c r="G74" s="142">
        <v>11.3</v>
      </c>
      <c r="H74" s="144">
        <f>G74/$G$11</f>
        <v>4.1412253116088801E-5</v>
      </c>
      <c r="I74" s="90">
        <f t="shared" si="9"/>
        <v>-921.80000000000007</v>
      </c>
      <c r="J74" s="91">
        <f t="shared" si="14"/>
        <v>1.2110170399742793E-2</v>
      </c>
      <c r="K74" s="90"/>
      <c r="L74" s="90"/>
      <c r="M74" s="90"/>
      <c r="N74" s="90"/>
      <c r="O74" s="86">
        <f t="shared" si="0"/>
        <v>0</v>
      </c>
      <c r="P74" s="87" t="str">
        <f t="shared" si="1"/>
        <v/>
      </c>
      <c r="Q74" s="90">
        <f t="shared" si="28"/>
        <v>1275.9000000000001</v>
      </c>
      <c r="R74" s="90">
        <f t="shared" si="29"/>
        <v>1275.9000000000001</v>
      </c>
      <c r="S74" s="90">
        <f t="shared" si="11"/>
        <v>933.1</v>
      </c>
      <c r="T74" s="90">
        <f t="shared" si="23"/>
        <v>11.3</v>
      </c>
      <c r="U74" s="90">
        <f>T74-S74</f>
        <v>-921.80000000000007</v>
      </c>
      <c r="V74" s="91">
        <f t="shared" si="7"/>
        <v>1.2110170399742793E-2</v>
      </c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</row>
    <row r="75" spans="1:195" ht="101.85" customHeight="1" x14ac:dyDescent="0.35">
      <c r="A75" s="76"/>
      <c r="B75" s="112" t="s">
        <v>64</v>
      </c>
      <c r="C75" s="112" t="s">
        <v>56</v>
      </c>
      <c r="D75" s="113" t="s">
        <v>328</v>
      </c>
      <c r="E75" s="90">
        <v>120</v>
      </c>
      <c r="F75" s="90">
        <v>45</v>
      </c>
      <c r="G75" s="90">
        <v>14.3</v>
      </c>
      <c r="H75" s="144">
        <f>G75/$G$11</f>
        <v>5.2406656598236271E-5</v>
      </c>
      <c r="I75" s="90">
        <f t="shared" si="9"/>
        <v>-30.7</v>
      </c>
      <c r="J75" s="91">
        <f t="shared" si="14"/>
        <v>0.31777777777777777</v>
      </c>
      <c r="K75" s="90"/>
      <c r="L75" s="90"/>
      <c r="M75" s="90"/>
      <c r="N75" s="90"/>
      <c r="O75" s="86">
        <f t="shared" si="0"/>
        <v>0</v>
      </c>
      <c r="P75" s="87" t="str">
        <f t="shared" si="1"/>
        <v/>
      </c>
      <c r="Q75" s="90">
        <f t="shared" si="28"/>
        <v>120</v>
      </c>
      <c r="R75" s="90">
        <f t="shared" si="29"/>
        <v>120</v>
      </c>
      <c r="S75" s="90">
        <f t="shared" si="11"/>
        <v>45</v>
      </c>
      <c r="T75" s="90">
        <f t="shared" si="23"/>
        <v>14.3</v>
      </c>
      <c r="U75" s="90">
        <f>T75-S75</f>
        <v>-30.7</v>
      </c>
      <c r="V75" s="91">
        <f t="shared" si="7"/>
        <v>0.31777777777777777</v>
      </c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pans="1:195" ht="80.849999999999994" hidden="1" customHeight="1" x14ac:dyDescent="0.35">
      <c r="A76" s="76"/>
      <c r="B76" s="112" t="s">
        <v>106</v>
      </c>
      <c r="C76" s="112" t="s">
        <v>51</v>
      </c>
      <c r="D76" s="113" t="s">
        <v>105</v>
      </c>
      <c r="E76" s="90"/>
      <c r="F76" s="90"/>
      <c r="G76" s="90"/>
      <c r="H76" s="153">
        <f>G76/$G$11</f>
        <v>0</v>
      </c>
      <c r="I76" s="90">
        <f t="shared" si="9"/>
        <v>0</v>
      </c>
      <c r="J76" s="91" t="str">
        <f t="shared" si="14"/>
        <v/>
      </c>
      <c r="K76" s="90"/>
      <c r="L76" s="90"/>
      <c r="M76" s="90"/>
      <c r="N76" s="90"/>
      <c r="O76" s="86">
        <f t="shared" ref="O76:O139" si="32">N76-M76</f>
        <v>0</v>
      </c>
      <c r="P76" s="87" t="str">
        <f t="shared" ref="P76:P139" si="33">IFERROR(100%*(N76/M76),"")</f>
        <v/>
      </c>
      <c r="Q76" s="90">
        <f t="shared" si="28"/>
        <v>0</v>
      </c>
      <c r="R76" s="90">
        <f t="shared" si="29"/>
        <v>0</v>
      </c>
      <c r="S76" s="90">
        <f t="shared" si="11"/>
        <v>0</v>
      </c>
      <c r="T76" s="90">
        <f t="shared" si="23"/>
        <v>0</v>
      </c>
      <c r="U76" s="90">
        <f>T76-S76</f>
        <v>0</v>
      </c>
      <c r="V76" s="91" t="str">
        <f t="shared" si="7"/>
        <v/>
      </c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</row>
    <row r="77" spans="1:195" s="17" customFormat="1" ht="292.7" hidden="1" customHeight="1" x14ac:dyDescent="0.35">
      <c r="A77" s="76"/>
      <c r="B77" s="112" t="s">
        <v>218</v>
      </c>
      <c r="C77" s="112" t="s">
        <v>219</v>
      </c>
      <c r="D77" s="113" t="s">
        <v>305</v>
      </c>
      <c r="E77" s="147"/>
      <c r="F77" s="147"/>
      <c r="G77" s="147"/>
      <c r="H77" s="149">
        <f t="shared" ref="H77:H78" si="34">G77/$G$11</f>
        <v>0</v>
      </c>
      <c r="I77" s="90">
        <f t="shared" si="9"/>
        <v>0</v>
      </c>
      <c r="J77" s="91" t="str">
        <f t="shared" si="14"/>
        <v/>
      </c>
      <c r="K77" s="155"/>
      <c r="L77" s="155"/>
      <c r="M77" s="147"/>
      <c r="N77" s="147"/>
      <c r="O77" s="90">
        <f t="shared" si="32"/>
        <v>0</v>
      </c>
      <c r="P77" s="91" t="str">
        <f t="shared" si="33"/>
        <v/>
      </c>
      <c r="Q77" s="147">
        <f t="shared" si="28"/>
        <v>0</v>
      </c>
      <c r="R77" s="147">
        <f t="shared" si="29"/>
        <v>0</v>
      </c>
      <c r="S77" s="147">
        <f t="shared" si="29"/>
        <v>0</v>
      </c>
      <c r="T77" s="90">
        <f t="shared" si="23"/>
        <v>0</v>
      </c>
      <c r="U77" s="147">
        <f t="shared" ref="U77:U78" si="35">T77-S77</f>
        <v>0</v>
      </c>
      <c r="V77" s="91" t="str">
        <f t="shared" si="7"/>
        <v/>
      </c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6"/>
      <c r="GE77" s="16"/>
      <c r="GF77" s="16"/>
      <c r="GG77" s="16"/>
      <c r="GH77" s="16"/>
      <c r="GI77" s="16"/>
      <c r="GJ77" s="16"/>
      <c r="GK77" s="16"/>
      <c r="GL77" s="16"/>
      <c r="GM77" s="16"/>
    </row>
    <row r="78" spans="1:195" s="17" customFormat="1" ht="207" hidden="1" customHeight="1" x14ac:dyDescent="0.35">
      <c r="A78" s="76"/>
      <c r="B78" s="112" t="s">
        <v>304</v>
      </c>
      <c r="C78" s="112" t="s">
        <v>219</v>
      </c>
      <c r="D78" s="113" t="s">
        <v>306</v>
      </c>
      <c r="E78" s="147"/>
      <c r="F78" s="147"/>
      <c r="G78" s="147"/>
      <c r="H78" s="149">
        <f t="shared" si="34"/>
        <v>0</v>
      </c>
      <c r="I78" s="90">
        <f t="shared" si="9"/>
        <v>0</v>
      </c>
      <c r="J78" s="91" t="str">
        <f t="shared" si="14"/>
        <v/>
      </c>
      <c r="K78" s="147"/>
      <c r="L78" s="147"/>
      <c r="M78" s="147"/>
      <c r="N78" s="147"/>
      <c r="O78" s="90">
        <f t="shared" si="32"/>
        <v>0</v>
      </c>
      <c r="P78" s="91" t="str">
        <f t="shared" si="33"/>
        <v/>
      </c>
      <c r="Q78" s="147">
        <f t="shared" si="28"/>
        <v>0</v>
      </c>
      <c r="R78" s="147">
        <f t="shared" si="29"/>
        <v>0</v>
      </c>
      <c r="S78" s="147">
        <f t="shared" si="29"/>
        <v>0</v>
      </c>
      <c r="T78" s="90">
        <f t="shared" si="23"/>
        <v>0</v>
      </c>
      <c r="U78" s="147">
        <f t="shared" si="35"/>
        <v>0</v>
      </c>
      <c r="V78" s="91" t="str">
        <f t="shared" si="7"/>
        <v/>
      </c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6"/>
      <c r="GE78" s="16"/>
      <c r="GF78" s="16"/>
      <c r="GG78" s="16"/>
      <c r="GH78" s="16"/>
      <c r="GI78" s="16"/>
      <c r="GJ78" s="16"/>
      <c r="GK78" s="16"/>
      <c r="GL78" s="16"/>
      <c r="GM78" s="16"/>
    </row>
    <row r="79" spans="1:195" s="30" customFormat="1" ht="46.15" customHeight="1" x14ac:dyDescent="0.35">
      <c r="A79" s="76"/>
      <c r="B79" s="100" t="s">
        <v>80</v>
      </c>
      <c r="C79" s="100" t="s">
        <v>20</v>
      </c>
      <c r="D79" s="113" t="s">
        <v>81</v>
      </c>
      <c r="E79" s="90">
        <v>12863.5</v>
      </c>
      <c r="F79" s="90">
        <v>5792.5</v>
      </c>
      <c r="G79" s="90">
        <v>2710.5</v>
      </c>
      <c r="H79" s="91">
        <f>G79/$G$11</f>
        <v>9.9334435461202394E-3</v>
      </c>
      <c r="I79" s="90">
        <f t="shared" si="9"/>
        <v>-3082</v>
      </c>
      <c r="J79" s="91">
        <f t="shared" si="14"/>
        <v>0.46793267155804918</v>
      </c>
      <c r="K79" s="90"/>
      <c r="L79" s="90"/>
      <c r="M79" s="90"/>
      <c r="N79" s="90"/>
      <c r="O79" s="86">
        <f t="shared" si="32"/>
        <v>0</v>
      </c>
      <c r="P79" s="87" t="str">
        <f t="shared" si="33"/>
        <v/>
      </c>
      <c r="Q79" s="90">
        <f t="shared" si="28"/>
        <v>12863.5</v>
      </c>
      <c r="R79" s="90">
        <f t="shared" si="29"/>
        <v>12863.5</v>
      </c>
      <c r="S79" s="90">
        <f t="shared" si="29"/>
        <v>5792.5</v>
      </c>
      <c r="T79" s="90">
        <f t="shared" ref="T79:T107" si="36">SUM(G79,N79)</f>
        <v>2710.5</v>
      </c>
      <c r="U79" s="90">
        <f>T79-S79</f>
        <v>-3082</v>
      </c>
      <c r="V79" s="91">
        <f t="shared" si="7"/>
        <v>0.46793267155804918</v>
      </c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29"/>
      <c r="GE79" s="29"/>
      <c r="GF79" s="29"/>
      <c r="GG79" s="29"/>
      <c r="GH79" s="29"/>
      <c r="GI79" s="29"/>
      <c r="GJ79" s="29"/>
      <c r="GK79" s="29"/>
      <c r="GL79" s="29"/>
      <c r="GM79" s="29"/>
    </row>
    <row r="80" spans="1:195" s="26" customFormat="1" ht="31.7" customHeight="1" x14ac:dyDescent="0.35">
      <c r="A80" s="75">
        <v>4</v>
      </c>
      <c r="B80" s="97" t="s">
        <v>67</v>
      </c>
      <c r="C80" s="97"/>
      <c r="D80" s="101" t="s">
        <v>249</v>
      </c>
      <c r="E80" s="86">
        <f>SUM(E81:E84)</f>
        <v>16490.599999999999</v>
      </c>
      <c r="F80" s="86">
        <f t="shared" ref="F80:G80" si="37">SUM(F81:F84)</f>
        <v>4159.1000000000004</v>
      </c>
      <c r="G80" s="86">
        <f t="shared" si="37"/>
        <v>3482.1000000000004</v>
      </c>
      <c r="H80" s="87">
        <f t="shared" si="8"/>
        <v>1.276120412172857E-2</v>
      </c>
      <c r="I80" s="86">
        <f t="shared" si="9"/>
        <v>-677</v>
      </c>
      <c r="J80" s="87">
        <f t="shared" si="14"/>
        <v>0.83722439950950933</v>
      </c>
      <c r="K80" s="86">
        <f>SUM(K81:K84)</f>
        <v>87.7</v>
      </c>
      <c r="L80" s="86">
        <f>SUM(L81:L84)</f>
        <v>207.09999999999997</v>
      </c>
      <c r="M80" s="86">
        <f>SUM(M81:M84)</f>
        <v>119.10000000000001</v>
      </c>
      <c r="N80" s="86">
        <f t="shared" ref="N80" si="38">SUM(N81:N84)</f>
        <v>119.10000000000001</v>
      </c>
      <c r="O80" s="86">
        <f t="shared" si="32"/>
        <v>0</v>
      </c>
      <c r="P80" s="87">
        <f t="shared" si="33"/>
        <v>1</v>
      </c>
      <c r="Q80" s="86">
        <f>SUM(Q81:Q84)</f>
        <v>16578.3</v>
      </c>
      <c r="R80" s="86">
        <f t="shared" ref="R80" si="39">SUM(R81:R84)</f>
        <v>16697.7</v>
      </c>
      <c r="S80" s="86">
        <f t="shared" ref="S80:S143" si="40">SUM(F80,M80)</f>
        <v>4278.2000000000007</v>
      </c>
      <c r="T80" s="86">
        <f t="shared" si="36"/>
        <v>3601.2000000000003</v>
      </c>
      <c r="U80" s="86">
        <f t="shared" si="6"/>
        <v>-677.00000000000045</v>
      </c>
      <c r="V80" s="87">
        <f t="shared" ref="V80:V115" si="41">IFERROR(100%*(T80/S80),"")</f>
        <v>0.84175587864054968</v>
      </c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25"/>
      <c r="GE80" s="25"/>
      <c r="GF80" s="25"/>
      <c r="GG80" s="25"/>
      <c r="GH80" s="25"/>
      <c r="GI80" s="25"/>
      <c r="GJ80" s="25"/>
      <c r="GK80" s="25"/>
      <c r="GL80" s="25"/>
      <c r="GM80" s="25"/>
    </row>
    <row r="81" spans="1:195" ht="29.25" customHeight="1" x14ac:dyDescent="0.35">
      <c r="A81" s="76"/>
      <c r="B81" s="112" t="s">
        <v>90</v>
      </c>
      <c r="C81" s="112" t="s">
        <v>25</v>
      </c>
      <c r="D81" s="103" t="s">
        <v>89</v>
      </c>
      <c r="E81" s="90">
        <v>6606.7</v>
      </c>
      <c r="F81" s="90">
        <v>1643.9</v>
      </c>
      <c r="G81" s="90">
        <v>1460.4</v>
      </c>
      <c r="H81" s="91">
        <f t="shared" si="8"/>
        <v>5.3520756151093883E-3</v>
      </c>
      <c r="I81" s="90">
        <f t="shared" si="9"/>
        <v>-183.5</v>
      </c>
      <c r="J81" s="91">
        <f t="shared" si="14"/>
        <v>0.8883752053044589</v>
      </c>
      <c r="K81" s="90">
        <v>28</v>
      </c>
      <c r="L81" s="90">
        <v>135.69999999999999</v>
      </c>
      <c r="M81" s="90">
        <v>107.7</v>
      </c>
      <c r="N81" s="90">
        <v>107.7</v>
      </c>
      <c r="O81" s="90">
        <f t="shared" si="32"/>
        <v>0</v>
      </c>
      <c r="P81" s="91">
        <f t="shared" si="33"/>
        <v>1</v>
      </c>
      <c r="Q81" s="90">
        <f>SUM(E81,K81)</f>
        <v>6634.7</v>
      </c>
      <c r="R81" s="90">
        <f t="shared" ref="R81:R84" si="42">SUM(E81,L81)</f>
        <v>6742.4</v>
      </c>
      <c r="S81" s="90">
        <f t="shared" si="40"/>
        <v>1751.6000000000001</v>
      </c>
      <c r="T81" s="90">
        <f t="shared" si="36"/>
        <v>1568.1000000000001</v>
      </c>
      <c r="U81" s="90">
        <f t="shared" si="6"/>
        <v>-183.5</v>
      </c>
      <c r="V81" s="91">
        <f t="shared" si="41"/>
        <v>0.8952386389586664</v>
      </c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</row>
    <row r="82" spans="1:195" ht="57.2" customHeight="1" x14ac:dyDescent="0.35">
      <c r="A82" s="76"/>
      <c r="B82" s="112" t="s">
        <v>24</v>
      </c>
      <c r="C82" s="112" t="s">
        <v>26</v>
      </c>
      <c r="D82" s="115" t="s">
        <v>91</v>
      </c>
      <c r="E82" s="90">
        <v>5710.9</v>
      </c>
      <c r="F82" s="90">
        <v>1476.4</v>
      </c>
      <c r="G82" s="90">
        <v>1159.7</v>
      </c>
      <c r="H82" s="91">
        <f t="shared" si="8"/>
        <v>4.2500699060821403E-3</v>
      </c>
      <c r="I82" s="90">
        <f t="shared" si="9"/>
        <v>-316.70000000000005</v>
      </c>
      <c r="J82" s="91">
        <f t="shared" si="14"/>
        <v>0.78549173665673255</v>
      </c>
      <c r="K82" s="90">
        <v>17.7</v>
      </c>
      <c r="L82" s="90">
        <v>17.7</v>
      </c>
      <c r="M82" s="90">
        <v>0.7</v>
      </c>
      <c r="N82" s="90">
        <v>0.7</v>
      </c>
      <c r="O82" s="90">
        <f t="shared" si="32"/>
        <v>0</v>
      </c>
      <c r="P82" s="91">
        <f t="shared" si="33"/>
        <v>1</v>
      </c>
      <c r="Q82" s="90">
        <f>SUM(E82,K82)</f>
        <v>5728.5999999999995</v>
      </c>
      <c r="R82" s="90">
        <f t="shared" si="42"/>
        <v>5728.5999999999995</v>
      </c>
      <c r="S82" s="90">
        <f t="shared" si="40"/>
        <v>1477.1000000000001</v>
      </c>
      <c r="T82" s="90">
        <f t="shared" si="36"/>
        <v>1160.4000000000001</v>
      </c>
      <c r="U82" s="90">
        <f t="shared" si="6"/>
        <v>-316.70000000000005</v>
      </c>
      <c r="V82" s="91">
        <f t="shared" si="41"/>
        <v>0.78559339245819515</v>
      </c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</row>
    <row r="83" spans="1:195" ht="47.85" customHeight="1" x14ac:dyDescent="0.35">
      <c r="A83" s="76"/>
      <c r="B83" s="112" t="s">
        <v>92</v>
      </c>
      <c r="C83" s="112" t="s">
        <v>27</v>
      </c>
      <c r="D83" s="103" t="s">
        <v>93</v>
      </c>
      <c r="E83" s="90">
        <v>4023</v>
      </c>
      <c r="F83" s="90">
        <v>1018.5</v>
      </c>
      <c r="G83" s="90">
        <v>842</v>
      </c>
      <c r="H83" s="91">
        <f t="shared" si="8"/>
        <v>3.0857625773227232E-3</v>
      </c>
      <c r="I83" s="90">
        <f t="shared" ref="I83:I146" si="43">G83-F83</f>
        <v>-176.5</v>
      </c>
      <c r="J83" s="91">
        <f t="shared" ref="J83:J150" si="44">IFERROR(100%*(G83/F83),"")</f>
        <v>0.82670594010800191</v>
      </c>
      <c r="K83" s="90">
        <v>42</v>
      </c>
      <c r="L83" s="90">
        <v>53.7</v>
      </c>
      <c r="M83" s="90">
        <v>10.7</v>
      </c>
      <c r="N83" s="90">
        <v>10.7</v>
      </c>
      <c r="O83" s="90">
        <f t="shared" si="32"/>
        <v>0</v>
      </c>
      <c r="P83" s="91">
        <f t="shared" si="33"/>
        <v>1</v>
      </c>
      <c r="Q83" s="90">
        <f>SUM(E83,K83)</f>
        <v>4065</v>
      </c>
      <c r="R83" s="90">
        <f t="shared" si="42"/>
        <v>4076.7</v>
      </c>
      <c r="S83" s="90">
        <f t="shared" si="40"/>
        <v>1029.2</v>
      </c>
      <c r="T83" s="90">
        <f t="shared" si="36"/>
        <v>852.7</v>
      </c>
      <c r="U83" s="90">
        <f t="shared" si="6"/>
        <v>-176.5</v>
      </c>
      <c r="V83" s="91">
        <f t="shared" si="41"/>
        <v>0.82850757870190439</v>
      </c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</row>
    <row r="84" spans="1:195" ht="33.4" customHeight="1" thickBot="1" x14ac:dyDescent="0.4">
      <c r="A84" s="76"/>
      <c r="B84" s="112" t="s">
        <v>94</v>
      </c>
      <c r="C84" s="112" t="s">
        <v>27</v>
      </c>
      <c r="D84" s="113" t="s">
        <v>95</v>
      </c>
      <c r="E84" s="90">
        <v>150</v>
      </c>
      <c r="F84" s="90">
        <v>20.3</v>
      </c>
      <c r="G84" s="90">
        <v>20</v>
      </c>
      <c r="H84" s="144">
        <f t="shared" si="8"/>
        <v>7.3296023214316467E-5</v>
      </c>
      <c r="I84" s="90">
        <f t="shared" si="43"/>
        <v>-0.30000000000000071</v>
      </c>
      <c r="J84" s="91">
        <f t="shared" si="44"/>
        <v>0.98522167487684731</v>
      </c>
      <c r="K84" s="90"/>
      <c r="L84" s="90"/>
      <c r="M84" s="90"/>
      <c r="N84" s="90"/>
      <c r="O84" s="90">
        <f t="shared" si="32"/>
        <v>0</v>
      </c>
      <c r="P84" s="91" t="str">
        <f t="shared" si="33"/>
        <v/>
      </c>
      <c r="Q84" s="90">
        <f>SUM(E84,K84)</f>
        <v>150</v>
      </c>
      <c r="R84" s="90">
        <f t="shared" si="42"/>
        <v>150</v>
      </c>
      <c r="S84" s="90">
        <f t="shared" si="40"/>
        <v>20.3</v>
      </c>
      <c r="T84" s="90">
        <f t="shared" si="36"/>
        <v>20</v>
      </c>
      <c r="U84" s="90">
        <f t="shared" si="6"/>
        <v>-0.30000000000000071</v>
      </c>
      <c r="V84" s="91">
        <f t="shared" si="41"/>
        <v>0.98522167487684731</v>
      </c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</row>
    <row r="85" spans="1:195" s="32" customFormat="1" ht="40.700000000000003" customHeight="1" thickBot="1" x14ac:dyDescent="0.4">
      <c r="A85" s="75">
        <v>5</v>
      </c>
      <c r="B85" s="97" t="s">
        <v>69</v>
      </c>
      <c r="C85" s="97"/>
      <c r="D85" s="98" t="s">
        <v>248</v>
      </c>
      <c r="E85" s="138">
        <f>SUM(E86:E90)</f>
        <v>6158.2</v>
      </c>
      <c r="F85" s="86">
        <f t="shared" ref="F85:G85" si="45">SUM(F86:F90)</f>
        <v>2037.9</v>
      </c>
      <c r="G85" s="86">
        <f t="shared" si="45"/>
        <v>1140</v>
      </c>
      <c r="H85" s="87">
        <f t="shared" si="8"/>
        <v>4.1778733232160385E-3</v>
      </c>
      <c r="I85" s="86">
        <f t="shared" si="43"/>
        <v>-897.90000000000009</v>
      </c>
      <c r="J85" s="87">
        <f t="shared" si="44"/>
        <v>0.55939938171647285</v>
      </c>
      <c r="K85" s="86">
        <f>SUM(K86:K90)</f>
        <v>114.8</v>
      </c>
      <c r="L85" s="86">
        <f t="shared" ref="L85" si="46">SUM(L86:L90)</f>
        <v>150</v>
      </c>
      <c r="M85" s="86">
        <f t="shared" ref="M85" si="47">SUM(M86:M90)</f>
        <v>0</v>
      </c>
      <c r="N85" s="86">
        <f>SUM(N86:N90)</f>
        <v>0</v>
      </c>
      <c r="O85" s="86">
        <f t="shared" si="32"/>
        <v>0</v>
      </c>
      <c r="P85" s="87" t="str">
        <f t="shared" si="33"/>
        <v/>
      </c>
      <c r="Q85" s="86">
        <f>SUM(Q86:Q90)</f>
        <v>6273</v>
      </c>
      <c r="R85" s="86">
        <f t="shared" ref="R85" si="48">SUM(R86:R90)</f>
        <v>6308.2</v>
      </c>
      <c r="S85" s="86">
        <f t="shared" si="40"/>
        <v>2037.9</v>
      </c>
      <c r="T85" s="86">
        <f t="shared" si="36"/>
        <v>1140</v>
      </c>
      <c r="U85" s="86">
        <f t="shared" si="6"/>
        <v>-897.90000000000009</v>
      </c>
      <c r="V85" s="87">
        <f t="shared" si="41"/>
        <v>0.55939938171647285</v>
      </c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31"/>
      <c r="GE85" s="31"/>
      <c r="GF85" s="31"/>
      <c r="GG85" s="31"/>
      <c r="GH85" s="31"/>
      <c r="GI85" s="31"/>
      <c r="GJ85" s="31"/>
      <c r="GK85" s="31"/>
      <c r="GL85" s="31"/>
      <c r="GM85" s="31"/>
    </row>
    <row r="86" spans="1:195" ht="50.25" customHeight="1" x14ac:dyDescent="0.35">
      <c r="A86" s="76"/>
      <c r="B86" s="112" t="s">
        <v>28</v>
      </c>
      <c r="C86" s="112" t="s">
        <v>29</v>
      </c>
      <c r="D86" s="103" t="s">
        <v>30</v>
      </c>
      <c r="E86" s="90">
        <v>1436.4</v>
      </c>
      <c r="F86" s="90">
        <v>771.9</v>
      </c>
      <c r="G86" s="90">
        <v>322.2</v>
      </c>
      <c r="H86" s="91">
        <f t="shared" si="8"/>
        <v>1.1807989339826382E-3</v>
      </c>
      <c r="I86" s="90">
        <f t="shared" si="43"/>
        <v>-449.7</v>
      </c>
      <c r="J86" s="91">
        <f t="shared" si="44"/>
        <v>0.41741158181111543</v>
      </c>
      <c r="K86" s="90"/>
      <c r="L86" s="90"/>
      <c r="M86" s="90"/>
      <c r="N86" s="90"/>
      <c r="O86" s="86">
        <f t="shared" si="32"/>
        <v>0</v>
      </c>
      <c r="P86" s="87" t="str">
        <f t="shared" si="33"/>
        <v/>
      </c>
      <c r="Q86" s="90">
        <f t="shared" ref="Q86:Q94" si="49">SUM(E86,K86)</f>
        <v>1436.4</v>
      </c>
      <c r="R86" s="90">
        <f t="shared" ref="R86:R94" si="50">SUM(E86,L86)</f>
        <v>1436.4</v>
      </c>
      <c r="S86" s="90">
        <f t="shared" si="40"/>
        <v>771.9</v>
      </c>
      <c r="T86" s="90">
        <f t="shared" si="36"/>
        <v>322.2</v>
      </c>
      <c r="U86" s="90">
        <f t="shared" si="6"/>
        <v>-449.7</v>
      </c>
      <c r="V86" s="91">
        <f t="shared" si="41"/>
        <v>0.41741158181111543</v>
      </c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</row>
    <row r="87" spans="1:195" ht="55.15" customHeight="1" x14ac:dyDescent="0.35">
      <c r="A87" s="76"/>
      <c r="B87" s="112" t="s">
        <v>31</v>
      </c>
      <c r="C87" s="112" t="s">
        <v>29</v>
      </c>
      <c r="D87" s="103" t="s">
        <v>32</v>
      </c>
      <c r="E87" s="90">
        <v>288.8</v>
      </c>
      <c r="F87" s="90">
        <v>150.69999999999999</v>
      </c>
      <c r="G87" s="90">
        <v>36.200000000000003</v>
      </c>
      <c r="H87" s="144">
        <f t="shared" si="8"/>
        <v>1.3266580201791282E-4</v>
      </c>
      <c r="I87" s="90">
        <f t="shared" si="43"/>
        <v>-114.49999999999999</v>
      </c>
      <c r="J87" s="91">
        <f t="shared" si="44"/>
        <v>0.24021234240212347</v>
      </c>
      <c r="K87" s="90"/>
      <c r="L87" s="90"/>
      <c r="M87" s="90"/>
      <c r="N87" s="90"/>
      <c r="O87" s="86">
        <f t="shared" si="32"/>
        <v>0</v>
      </c>
      <c r="P87" s="87" t="str">
        <f t="shared" si="33"/>
        <v/>
      </c>
      <c r="Q87" s="90">
        <f t="shared" si="49"/>
        <v>288.8</v>
      </c>
      <c r="R87" s="90">
        <f t="shared" si="50"/>
        <v>288.8</v>
      </c>
      <c r="S87" s="90">
        <f t="shared" si="40"/>
        <v>150.69999999999999</v>
      </c>
      <c r="T87" s="90">
        <f t="shared" si="36"/>
        <v>36.200000000000003</v>
      </c>
      <c r="U87" s="90">
        <f t="shared" si="6"/>
        <v>-114.49999999999999</v>
      </c>
      <c r="V87" s="91">
        <f t="shared" si="41"/>
        <v>0.24021234240212347</v>
      </c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</row>
    <row r="88" spans="1:195" s="34" customFormat="1" ht="75.400000000000006" customHeight="1" x14ac:dyDescent="0.35">
      <c r="A88" s="76"/>
      <c r="B88" s="112" t="s">
        <v>33</v>
      </c>
      <c r="C88" s="112" t="s">
        <v>29</v>
      </c>
      <c r="D88" s="115" t="s">
        <v>329</v>
      </c>
      <c r="E88" s="90">
        <v>4354</v>
      </c>
      <c r="F88" s="90">
        <v>1107.4000000000001</v>
      </c>
      <c r="G88" s="90">
        <v>781.6</v>
      </c>
      <c r="H88" s="91">
        <f t="shared" si="8"/>
        <v>2.8644085872154873E-3</v>
      </c>
      <c r="I88" s="90">
        <f t="shared" si="43"/>
        <v>-325.80000000000007</v>
      </c>
      <c r="J88" s="91">
        <f t="shared" si="44"/>
        <v>0.70579736319306485</v>
      </c>
      <c r="K88" s="90">
        <v>114.8</v>
      </c>
      <c r="L88" s="90">
        <v>150</v>
      </c>
      <c r="M88" s="90"/>
      <c r="N88" s="90"/>
      <c r="O88" s="90">
        <f t="shared" si="32"/>
        <v>0</v>
      </c>
      <c r="P88" s="91" t="str">
        <f t="shared" si="33"/>
        <v/>
      </c>
      <c r="Q88" s="90">
        <f t="shared" si="49"/>
        <v>4468.8</v>
      </c>
      <c r="R88" s="90">
        <f t="shared" si="50"/>
        <v>4504</v>
      </c>
      <c r="S88" s="90">
        <f t="shared" si="40"/>
        <v>1107.4000000000001</v>
      </c>
      <c r="T88" s="90">
        <f t="shared" si="36"/>
        <v>781.6</v>
      </c>
      <c r="U88" s="90">
        <f t="shared" si="6"/>
        <v>-325.80000000000007</v>
      </c>
      <c r="V88" s="91">
        <f t="shared" si="41"/>
        <v>0.70579736319306485</v>
      </c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33"/>
      <c r="GE88" s="33"/>
      <c r="GF88" s="33"/>
      <c r="GG88" s="33"/>
      <c r="GH88" s="33"/>
      <c r="GI88" s="33"/>
      <c r="GJ88" s="33"/>
      <c r="GK88" s="33"/>
      <c r="GL88" s="33"/>
      <c r="GM88" s="33"/>
    </row>
    <row r="89" spans="1:195" s="34" customFormat="1" ht="56.45" customHeight="1" thickBot="1" x14ac:dyDescent="0.4">
      <c r="A89" s="76"/>
      <c r="B89" s="112" t="s">
        <v>269</v>
      </c>
      <c r="C89" s="112" t="s">
        <v>29</v>
      </c>
      <c r="D89" s="115" t="s">
        <v>333</v>
      </c>
      <c r="E89" s="90">
        <v>79</v>
      </c>
      <c r="F89" s="90">
        <v>7.9</v>
      </c>
      <c r="G89" s="90"/>
      <c r="H89" s="144">
        <f t="shared" ref="H89" si="51">G89/$G$11</f>
        <v>0</v>
      </c>
      <c r="I89" s="90">
        <f t="shared" si="43"/>
        <v>-7.9</v>
      </c>
      <c r="J89" s="91">
        <f t="shared" si="44"/>
        <v>0</v>
      </c>
      <c r="K89" s="90"/>
      <c r="L89" s="90"/>
      <c r="M89" s="90"/>
      <c r="N89" s="90"/>
      <c r="O89" s="86">
        <f t="shared" si="32"/>
        <v>0</v>
      </c>
      <c r="P89" s="87" t="str">
        <f t="shared" si="33"/>
        <v/>
      </c>
      <c r="Q89" s="90">
        <f t="shared" si="49"/>
        <v>79</v>
      </c>
      <c r="R89" s="90">
        <f t="shared" si="50"/>
        <v>79</v>
      </c>
      <c r="S89" s="90">
        <f t="shared" si="40"/>
        <v>7.9</v>
      </c>
      <c r="T89" s="90">
        <f t="shared" si="36"/>
        <v>0</v>
      </c>
      <c r="U89" s="90">
        <f t="shared" si="6"/>
        <v>-7.9</v>
      </c>
      <c r="V89" s="91">
        <f t="shared" si="41"/>
        <v>0</v>
      </c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33"/>
      <c r="GE89" s="33"/>
      <c r="GF89" s="33"/>
      <c r="GG89" s="33"/>
      <c r="GH89" s="33"/>
      <c r="GI89" s="33"/>
      <c r="GJ89" s="33"/>
      <c r="GK89" s="33"/>
      <c r="GL89" s="33"/>
      <c r="GM89" s="33"/>
    </row>
    <row r="90" spans="1:195" s="34" customFormat="1" ht="48.2" hidden="1" customHeight="1" thickBot="1" x14ac:dyDescent="0.4">
      <c r="A90" s="76"/>
      <c r="B90" s="112" t="s">
        <v>140</v>
      </c>
      <c r="C90" s="112" t="s">
        <v>29</v>
      </c>
      <c r="D90" s="115" t="s">
        <v>146</v>
      </c>
      <c r="E90" s="90"/>
      <c r="F90" s="90"/>
      <c r="G90" s="90"/>
      <c r="H90" s="144">
        <f t="shared" si="8"/>
        <v>0</v>
      </c>
      <c r="I90" s="90">
        <f t="shared" si="43"/>
        <v>0</v>
      </c>
      <c r="J90" s="91" t="str">
        <f t="shared" si="44"/>
        <v/>
      </c>
      <c r="K90" s="90"/>
      <c r="L90" s="90"/>
      <c r="M90" s="90"/>
      <c r="N90" s="90"/>
      <c r="O90" s="86">
        <f t="shared" si="32"/>
        <v>0</v>
      </c>
      <c r="P90" s="87" t="str">
        <f t="shared" si="33"/>
        <v/>
      </c>
      <c r="Q90" s="90">
        <f t="shared" si="49"/>
        <v>0</v>
      </c>
      <c r="R90" s="90">
        <f t="shared" si="50"/>
        <v>0</v>
      </c>
      <c r="S90" s="90">
        <f t="shared" si="40"/>
        <v>0</v>
      </c>
      <c r="T90" s="90">
        <f t="shared" si="36"/>
        <v>0</v>
      </c>
      <c r="U90" s="90">
        <f t="shared" si="6"/>
        <v>0</v>
      </c>
      <c r="V90" s="91" t="str">
        <f t="shared" si="41"/>
        <v/>
      </c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33"/>
      <c r="GE90" s="33"/>
      <c r="GF90" s="33"/>
      <c r="GG90" s="33"/>
      <c r="GH90" s="33"/>
      <c r="GI90" s="33"/>
      <c r="GJ90" s="33"/>
      <c r="GK90" s="33"/>
      <c r="GL90" s="33"/>
      <c r="GM90" s="33"/>
    </row>
    <row r="91" spans="1:195" s="32" customFormat="1" ht="98.45" customHeight="1" thickBot="1" x14ac:dyDescent="0.4">
      <c r="A91" s="75">
        <v>6</v>
      </c>
      <c r="B91" s="97" t="s">
        <v>96</v>
      </c>
      <c r="C91" s="97" t="s">
        <v>14</v>
      </c>
      <c r="D91" s="98" t="s">
        <v>74</v>
      </c>
      <c r="E91" s="86">
        <v>46522.9</v>
      </c>
      <c r="F91" s="86">
        <v>14133.5</v>
      </c>
      <c r="G91" s="86">
        <v>12112.3</v>
      </c>
      <c r="H91" s="87">
        <f t="shared" si="8"/>
        <v>4.4389171098938265E-2</v>
      </c>
      <c r="I91" s="86">
        <f t="shared" si="43"/>
        <v>-2021.2000000000007</v>
      </c>
      <c r="J91" s="87">
        <f t="shared" si="44"/>
        <v>0.85699225244985311</v>
      </c>
      <c r="K91" s="86">
        <v>13.4</v>
      </c>
      <c r="L91" s="86">
        <v>13.4</v>
      </c>
      <c r="M91" s="86"/>
      <c r="N91" s="86"/>
      <c r="O91" s="86">
        <f t="shared" si="32"/>
        <v>0</v>
      </c>
      <c r="P91" s="87" t="str">
        <f t="shared" si="33"/>
        <v/>
      </c>
      <c r="Q91" s="86">
        <f t="shared" si="49"/>
        <v>46536.3</v>
      </c>
      <c r="R91" s="86">
        <f t="shared" si="50"/>
        <v>46536.3</v>
      </c>
      <c r="S91" s="86">
        <f t="shared" si="40"/>
        <v>14133.5</v>
      </c>
      <c r="T91" s="86">
        <f t="shared" si="36"/>
        <v>12112.3</v>
      </c>
      <c r="U91" s="86">
        <f t="shared" si="6"/>
        <v>-2021.2000000000007</v>
      </c>
      <c r="V91" s="87">
        <f t="shared" si="41"/>
        <v>0.85699225244985311</v>
      </c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31"/>
      <c r="GE91" s="31"/>
      <c r="GF91" s="31"/>
      <c r="GG91" s="31"/>
      <c r="GH91" s="31"/>
      <c r="GI91" s="31"/>
      <c r="GJ91" s="31"/>
      <c r="GK91" s="31"/>
      <c r="GL91" s="31"/>
      <c r="GM91" s="31"/>
    </row>
    <row r="92" spans="1:195" s="5" customFormat="1" ht="52.35" customHeight="1" thickBot="1" x14ac:dyDescent="0.4">
      <c r="A92" s="75">
        <v>7</v>
      </c>
      <c r="B92" s="97" t="s">
        <v>97</v>
      </c>
      <c r="C92" s="97" t="s">
        <v>14</v>
      </c>
      <c r="D92" s="98" t="s">
        <v>179</v>
      </c>
      <c r="E92" s="86">
        <v>58033.9</v>
      </c>
      <c r="F92" s="86">
        <v>18395.8</v>
      </c>
      <c r="G92" s="138">
        <v>16439.2</v>
      </c>
      <c r="H92" s="87">
        <f t="shared" ref="H92:H157" si="52">G92/$G$11</f>
        <v>6.0246399241239562E-2</v>
      </c>
      <c r="I92" s="86">
        <f t="shared" si="43"/>
        <v>-1956.5999999999985</v>
      </c>
      <c r="J92" s="87">
        <f t="shared" si="44"/>
        <v>0.89363876537035636</v>
      </c>
      <c r="K92" s="86">
        <v>172</v>
      </c>
      <c r="L92" s="86">
        <v>252.9</v>
      </c>
      <c r="M92" s="86">
        <v>221.9</v>
      </c>
      <c r="N92" s="86">
        <v>135.80000000000001</v>
      </c>
      <c r="O92" s="86">
        <f t="shared" si="32"/>
        <v>-86.1</v>
      </c>
      <c r="P92" s="87">
        <f t="shared" si="33"/>
        <v>0.61198738170347011</v>
      </c>
      <c r="Q92" s="86">
        <f t="shared" si="49"/>
        <v>58205.9</v>
      </c>
      <c r="R92" s="86">
        <f t="shared" si="50"/>
        <v>58286.8</v>
      </c>
      <c r="S92" s="86">
        <f t="shared" si="40"/>
        <v>18617.7</v>
      </c>
      <c r="T92" s="86">
        <f t="shared" si="36"/>
        <v>16575</v>
      </c>
      <c r="U92" s="86">
        <f t="shared" ref="U92:U157" si="53">T92-S92</f>
        <v>-2042.7000000000007</v>
      </c>
      <c r="V92" s="87">
        <f t="shared" si="41"/>
        <v>0.89028182858247795</v>
      </c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9"/>
      <c r="GE92" s="9"/>
      <c r="GF92" s="9"/>
      <c r="GG92" s="9"/>
      <c r="GH92" s="9"/>
      <c r="GI92" s="9"/>
      <c r="GJ92" s="9"/>
      <c r="GK92" s="9"/>
      <c r="GL92" s="9"/>
      <c r="GM92" s="9"/>
    </row>
    <row r="93" spans="1:195" s="5" customFormat="1" ht="36" customHeight="1" thickBot="1" x14ac:dyDescent="0.4">
      <c r="A93" s="75">
        <v>8</v>
      </c>
      <c r="B93" s="97" t="s">
        <v>13</v>
      </c>
      <c r="C93" s="97" t="s">
        <v>47</v>
      </c>
      <c r="D93" s="98" t="s">
        <v>132</v>
      </c>
      <c r="E93" s="86">
        <v>700</v>
      </c>
      <c r="F93" s="86">
        <v>200</v>
      </c>
      <c r="G93" s="86">
        <v>136.9</v>
      </c>
      <c r="H93" s="87">
        <f t="shared" si="52"/>
        <v>5.0171127890199618E-4</v>
      </c>
      <c r="I93" s="86">
        <f t="shared" si="43"/>
        <v>-63.099999999999994</v>
      </c>
      <c r="J93" s="87">
        <f t="shared" si="44"/>
        <v>0.6845</v>
      </c>
      <c r="K93" s="86"/>
      <c r="L93" s="86"/>
      <c r="M93" s="86"/>
      <c r="N93" s="86"/>
      <c r="O93" s="86">
        <f t="shared" si="32"/>
        <v>0</v>
      </c>
      <c r="P93" s="87" t="str">
        <f t="shared" si="33"/>
        <v/>
      </c>
      <c r="Q93" s="86">
        <f t="shared" si="49"/>
        <v>700</v>
      </c>
      <c r="R93" s="86">
        <f t="shared" si="50"/>
        <v>700</v>
      </c>
      <c r="S93" s="86">
        <f t="shared" si="40"/>
        <v>200</v>
      </c>
      <c r="T93" s="86">
        <f t="shared" si="36"/>
        <v>136.9</v>
      </c>
      <c r="U93" s="86">
        <f t="shared" si="53"/>
        <v>-63.099999999999994</v>
      </c>
      <c r="V93" s="87">
        <f t="shared" si="41"/>
        <v>0.6845</v>
      </c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9"/>
      <c r="GE93" s="9"/>
      <c r="GF93" s="9"/>
      <c r="GG93" s="9"/>
      <c r="GH93" s="9"/>
      <c r="GI93" s="9"/>
      <c r="GJ93" s="9"/>
      <c r="GK93" s="9"/>
      <c r="GL93" s="9"/>
      <c r="GM93" s="9"/>
    </row>
    <row r="94" spans="1:195" s="5" customFormat="1" ht="34.700000000000003" customHeight="1" thickBot="1" x14ac:dyDescent="0.4">
      <c r="A94" s="75">
        <v>9</v>
      </c>
      <c r="B94" s="97" t="s">
        <v>259</v>
      </c>
      <c r="C94" s="97" t="s">
        <v>97</v>
      </c>
      <c r="D94" s="98" t="s">
        <v>260</v>
      </c>
      <c r="E94" s="86">
        <v>16</v>
      </c>
      <c r="F94" s="86">
        <v>3.9</v>
      </c>
      <c r="G94" s="86"/>
      <c r="H94" s="87">
        <f t="shared" si="52"/>
        <v>0</v>
      </c>
      <c r="I94" s="86">
        <f t="shared" si="43"/>
        <v>-3.9</v>
      </c>
      <c r="J94" s="87">
        <f t="shared" si="44"/>
        <v>0</v>
      </c>
      <c r="K94" s="86"/>
      <c r="L94" s="86"/>
      <c r="M94" s="86"/>
      <c r="N94" s="86"/>
      <c r="O94" s="86">
        <f t="shared" si="32"/>
        <v>0</v>
      </c>
      <c r="P94" s="87" t="str">
        <f t="shared" si="33"/>
        <v/>
      </c>
      <c r="Q94" s="86">
        <f t="shared" si="49"/>
        <v>16</v>
      </c>
      <c r="R94" s="86">
        <f t="shared" si="50"/>
        <v>16</v>
      </c>
      <c r="S94" s="86">
        <f t="shared" si="40"/>
        <v>3.9</v>
      </c>
      <c r="T94" s="86">
        <f t="shared" si="36"/>
        <v>0</v>
      </c>
      <c r="U94" s="86">
        <f t="shared" si="53"/>
        <v>-3.9</v>
      </c>
      <c r="V94" s="87">
        <f t="shared" si="41"/>
        <v>0</v>
      </c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9"/>
      <c r="GE94" s="9"/>
      <c r="GF94" s="9"/>
      <c r="GG94" s="9"/>
      <c r="GH94" s="9"/>
      <c r="GI94" s="9"/>
      <c r="GJ94" s="9"/>
      <c r="GK94" s="9"/>
      <c r="GL94" s="9"/>
      <c r="GM94" s="9"/>
    </row>
    <row r="95" spans="1:195" s="5" customFormat="1" ht="34.700000000000003" customHeight="1" thickBot="1" x14ac:dyDescent="0.4">
      <c r="A95" s="75">
        <v>10</v>
      </c>
      <c r="B95" s="97" t="s">
        <v>68</v>
      </c>
      <c r="C95" s="97"/>
      <c r="D95" s="98" t="s">
        <v>37</v>
      </c>
      <c r="E95" s="138">
        <f>SUM(E96:E102,E104:E107)</f>
        <v>68259.199999999997</v>
      </c>
      <c r="F95" s="86">
        <f t="shared" ref="F95" si="54">SUM(F96:F102,F104:F107)</f>
        <v>19990.7</v>
      </c>
      <c r="G95" s="86">
        <f t="shared" ref="G95" si="55">SUM(G96:G102,G104:G107)</f>
        <v>17683.100000000002</v>
      </c>
      <c r="H95" s="87">
        <f t="shared" si="52"/>
        <v>6.4805045405053982E-2</v>
      </c>
      <c r="I95" s="86">
        <f t="shared" si="43"/>
        <v>-2307.5999999999985</v>
      </c>
      <c r="J95" s="87">
        <f t="shared" si="44"/>
        <v>0.88456632334035334</v>
      </c>
      <c r="K95" s="86">
        <f>SUM(K96:K102,K104:K107)</f>
        <v>0</v>
      </c>
      <c r="L95" s="86">
        <f t="shared" ref="L95:N95" si="56">SUM(L96:L102,L104:L107)</f>
        <v>0</v>
      </c>
      <c r="M95" s="86">
        <f t="shared" si="56"/>
        <v>0</v>
      </c>
      <c r="N95" s="86">
        <f t="shared" si="56"/>
        <v>0</v>
      </c>
      <c r="O95" s="86">
        <f t="shared" si="32"/>
        <v>0</v>
      </c>
      <c r="P95" s="87" t="str">
        <f t="shared" si="33"/>
        <v/>
      </c>
      <c r="Q95" s="86">
        <f>SUM(Q96:Q102,Q104:Q107)</f>
        <v>68259.199999999997</v>
      </c>
      <c r="R95" s="86">
        <f t="shared" ref="R95" si="57">SUM(R96:R102,R104:R107)</f>
        <v>68259.199999999997</v>
      </c>
      <c r="S95" s="86">
        <f t="shared" si="40"/>
        <v>19990.7</v>
      </c>
      <c r="T95" s="138">
        <f t="shared" si="36"/>
        <v>17683.100000000002</v>
      </c>
      <c r="U95" s="86">
        <f t="shared" si="53"/>
        <v>-2307.5999999999985</v>
      </c>
      <c r="V95" s="87">
        <f t="shared" si="41"/>
        <v>0.88456632334035334</v>
      </c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9"/>
      <c r="GE95" s="9"/>
      <c r="GF95" s="9"/>
      <c r="GG95" s="9"/>
      <c r="GH95" s="9"/>
      <c r="GI95" s="9"/>
      <c r="GJ95" s="9"/>
      <c r="GK95" s="9"/>
      <c r="GL95" s="9"/>
      <c r="GM95" s="9"/>
    </row>
    <row r="96" spans="1:195" ht="44.45" hidden="1" customHeight="1" x14ac:dyDescent="0.35">
      <c r="A96" s="76"/>
      <c r="B96" s="112" t="s">
        <v>286</v>
      </c>
      <c r="C96" s="112" t="s">
        <v>35</v>
      </c>
      <c r="D96" s="115" t="s">
        <v>287</v>
      </c>
      <c r="E96" s="90"/>
      <c r="F96" s="90"/>
      <c r="G96" s="90"/>
      <c r="H96" s="91">
        <f t="shared" si="52"/>
        <v>0</v>
      </c>
      <c r="I96" s="90">
        <f t="shared" si="43"/>
        <v>0</v>
      </c>
      <c r="J96" s="91" t="str">
        <f t="shared" si="44"/>
        <v/>
      </c>
      <c r="K96" s="90"/>
      <c r="L96" s="90"/>
      <c r="M96" s="90"/>
      <c r="N96" s="90"/>
      <c r="O96" s="90">
        <f t="shared" si="32"/>
        <v>0</v>
      </c>
      <c r="P96" s="91" t="str">
        <f t="shared" si="33"/>
        <v/>
      </c>
      <c r="Q96" s="90">
        <f t="shared" ref="Q96:Q127" si="58">SUM(E96,K96)</f>
        <v>0</v>
      </c>
      <c r="R96" s="90">
        <f t="shared" ref="R96:R127" si="59">SUM(E96,L96)</f>
        <v>0</v>
      </c>
      <c r="S96" s="90">
        <f t="shared" si="40"/>
        <v>0</v>
      </c>
      <c r="T96" s="90">
        <f t="shared" si="36"/>
        <v>0</v>
      </c>
      <c r="U96" s="90">
        <f t="shared" si="53"/>
        <v>0</v>
      </c>
      <c r="V96" s="91" t="str">
        <f t="shared" si="41"/>
        <v/>
      </c>
      <c r="W96" s="7"/>
      <c r="X96" s="2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pans="1:195" ht="51.6" customHeight="1" x14ac:dyDescent="0.35">
      <c r="A97" s="76"/>
      <c r="B97" s="112" t="s">
        <v>265</v>
      </c>
      <c r="C97" s="112" t="s">
        <v>35</v>
      </c>
      <c r="D97" s="115" t="s">
        <v>266</v>
      </c>
      <c r="E97" s="90">
        <v>199.4</v>
      </c>
      <c r="F97" s="90"/>
      <c r="G97" s="90"/>
      <c r="H97" s="91">
        <f t="shared" si="52"/>
        <v>0</v>
      </c>
      <c r="I97" s="90">
        <f t="shared" si="43"/>
        <v>0</v>
      </c>
      <c r="J97" s="91" t="str">
        <f t="shared" si="44"/>
        <v/>
      </c>
      <c r="K97" s="90"/>
      <c r="L97" s="90"/>
      <c r="M97" s="90"/>
      <c r="N97" s="90"/>
      <c r="O97" s="90">
        <f t="shared" si="32"/>
        <v>0</v>
      </c>
      <c r="P97" s="91" t="str">
        <f t="shared" si="33"/>
        <v/>
      </c>
      <c r="Q97" s="90">
        <f t="shared" si="58"/>
        <v>199.4</v>
      </c>
      <c r="R97" s="90">
        <f t="shared" si="59"/>
        <v>199.4</v>
      </c>
      <c r="S97" s="90">
        <f t="shared" si="40"/>
        <v>0</v>
      </c>
      <c r="T97" s="90">
        <f t="shared" si="36"/>
        <v>0</v>
      </c>
      <c r="U97" s="90">
        <f t="shared" si="53"/>
        <v>0</v>
      </c>
      <c r="V97" s="91" t="str">
        <f t="shared" si="41"/>
        <v/>
      </c>
      <c r="W97" s="7"/>
      <c r="X97" s="2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</row>
    <row r="98" spans="1:195" ht="30.2" hidden="1" customHeight="1" x14ac:dyDescent="0.35">
      <c r="A98" s="76"/>
      <c r="B98" s="112" t="s">
        <v>108</v>
      </c>
      <c r="C98" s="112" t="s">
        <v>35</v>
      </c>
      <c r="D98" s="115" t="s">
        <v>109</v>
      </c>
      <c r="E98" s="90"/>
      <c r="F98" s="90"/>
      <c r="G98" s="90"/>
      <c r="H98" s="144">
        <f t="shared" si="52"/>
        <v>0</v>
      </c>
      <c r="I98" s="90">
        <f t="shared" si="43"/>
        <v>0</v>
      </c>
      <c r="J98" s="91" t="str">
        <f t="shared" si="44"/>
        <v/>
      </c>
      <c r="K98" s="90"/>
      <c r="L98" s="90"/>
      <c r="M98" s="90"/>
      <c r="N98" s="90"/>
      <c r="O98" s="90">
        <f t="shared" si="32"/>
        <v>0</v>
      </c>
      <c r="P98" s="91" t="str">
        <f t="shared" si="33"/>
        <v/>
      </c>
      <c r="Q98" s="90">
        <f t="shared" si="58"/>
        <v>0</v>
      </c>
      <c r="R98" s="90">
        <f t="shared" si="59"/>
        <v>0</v>
      </c>
      <c r="S98" s="90">
        <f t="shared" si="40"/>
        <v>0</v>
      </c>
      <c r="T98" s="90">
        <f t="shared" si="36"/>
        <v>0</v>
      </c>
      <c r="U98" s="90">
        <f t="shared" si="53"/>
        <v>0</v>
      </c>
      <c r="V98" s="91" t="str">
        <f t="shared" si="41"/>
        <v/>
      </c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</row>
    <row r="99" spans="1:195" ht="80.849999999999994" hidden="1" customHeight="1" x14ac:dyDescent="0.35">
      <c r="A99" s="76"/>
      <c r="B99" s="112" t="s">
        <v>110</v>
      </c>
      <c r="C99" s="112" t="s">
        <v>35</v>
      </c>
      <c r="D99" s="115" t="s">
        <v>111</v>
      </c>
      <c r="E99" s="90"/>
      <c r="F99" s="90"/>
      <c r="G99" s="90"/>
      <c r="H99" s="91">
        <f t="shared" si="52"/>
        <v>0</v>
      </c>
      <c r="I99" s="90">
        <f t="shared" si="43"/>
        <v>0</v>
      </c>
      <c r="J99" s="91" t="str">
        <f t="shared" si="44"/>
        <v/>
      </c>
      <c r="K99" s="90"/>
      <c r="L99" s="90"/>
      <c r="M99" s="90"/>
      <c r="N99" s="90"/>
      <c r="O99" s="90">
        <f t="shared" si="32"/>
        <v>0</v>
      </c>
      <c r="P99" s="91" t="str">
        <f t="shared" si="33"/>
        <v/>
      </c>
      <c r="Q99" s="90">
        <f t="shared" si="58"/>
        <v>0</v>
      </c>
      <c r="R99" s="90">
        <f t="shared" si="59"/>
        <v>0</v>
      </c>
      <c r="S99" s="90">
        <f t="shared" si="40"/>
        <v>0</v>
      </c>
      <c r="T99" s="90">
        <f t="shared" si="36"/>
        <v>0</v>
      </c>
      <c r="U99" s="90">
        <f t="shared" si="53"/>
        <v>0</v>
      </c>
      <c r="V99" s="91" t="str">
        <f t="shared" si="41"/>
        <v/>
      </c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</row>
    <row r="100" spans="1:195" ht="80.849999999999994" hidden="1" customHeight="1" x14ac:dyDescent="0.35">
      <c r="A100" s="76"/>
      <c r="B100" s="112" t="s">
        <v>122</v>
      </c>
      <c r="C100" s="112" t="s">
        <v>35</v>
      </c>
      <c r="D100" s="120" t="s">
        <v>36</v>
      </c>
      <c r="E100" s="90"/>
      <c r="F100" s="90"/>
      <c r="G100" s="90"/>
      <c r="H100" s="144">
        <f t="shared" ref="H100" si="60">G100/$G$11</f>
        <v>0</v>
      </c>
      <c r="I100" s="90">
        <f t="shared" si="43"/>
        <v>0</v>
      </c>
      <c r="J100" s="91" t="str">
        <f t="shared" si="44"/>
        <v/>
      </c>
      <c r="K100" s="90"/>
      <c r="L100" s="90"/>
      <c r="M100" s="90"/>
      <c r="N100" s="90"/>
      <c r="O100" s="90">
        <f t="shared" si="32"/>
        <v>0</v>
      </c>
      <c r="P100" s="87" t="str">
        <f t="shared" si="33"/>
        <v/>
      </c>
      <c r="Q100" s="90">
        <f t="shared" si="58"/>
        <v>0</v>
      </c>
      <c r="R100" s="90">
        <f t="shared" si="59"/>
        <v>0</v>
      </c>
      <c r="S100" s="90">
        <f t="shared" si="40"/>
        <v>0</v>
      </c>
      <c r="T100" s="90">
        <f t="shared" si="36"/>
        <v>0</v>
      </c>
      <c r="U100" s="90">
        <f t="shared" si="53"/>
        <v>0</v>
      </c>
      <c r="V100" s="91" t="str">
        <f t="shared" si="41"/>
        <v/>
      </c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</row>
    <row r="101" spans="1:195" ht="69.400000000000006" customHeight="1" x14ac:dyDescent="0.35">
      <c r="A101" s="76"/>
      <c r="B101" s="112" t="s">
        <v>136</v>
      </c>
      <c r="C101" s="112" t="s">
        <v>35</v>
      </c>
      <c r="D101" s="120" t="s">
        <v>137</v>
      </c>
      <c r="E101" s="90">
        <v>9925.6</v>
      </c>
      <c r="F101" s="156">
        <v>2481.4</v>
      </c>
      <c r="G101" s="90">
        <v>2481.4</v>
      </c>
      <c r="H101" s="91">
        <f t="shared" si="52"/>
        <v>9.0938376002002441E-3</v>
      </c>
      <c r="I101" s="90">
        <f t="shared" si="43"/>
        <v>0</v>
      </c>
      <c r="J101" s="91">
        <f t="shared" si="44"/>
        <v>1</v>
      </c>
      <c r="K101" s="90"/>
      <c r="L101" s="90"/>
      <c r="M101" s="90"/>
      <c r="N101" s="90"/>
      <c r="O101" s="86">
        <f t="shared" si="32"/>
        <v>0</v>
      </c>
      <c r="P101" s="87" t="str">
        <f t="shared" si="33"/>
        <v/>
      </c>
      <c r="Q101" s="90">
        <f t="shared" si="58"/>
        <v>9925.6</v>
      </c>
      <c r="R101" s="90">
        <f t="shared" si="59"/>
        <v>9925.6</v>
      </c>
      <c r="S101" s="90">
        <f t="shared" si="40"/>
        <v>2481.4</v>
      </c>
      <c r="T101" s="90">
        <f t="shared" si="36"/>
        <v>2481.4</v>
      </c>
      <c r="U101" s="90">
        <f t="shared" si="53"/>
        <v>0</v>
      </c>
      <c r="V101" s="91">
        <f t="shared" si="41"/>
        <v>1</v>
      </c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</row>
    <row r="102" spans="1:195" ht="31.7" customHeight="1" x14ac:dyDescent="0.35">
      <c r="A102" s="76"/>
      <c r="B102" s="112" t="s">
        <v>98</v>
      </c>
      <c r="C102" s="112" t="s">
        <v>35</v>
      </c>
      <c r="D102" s="121" t="s">
        <v>99</v>
      </c>
      <c r="E102" s="88">
        <v>58134.2</v>
      </c>
      <c r="F102" s="88">
        <v>17509.3</v>
      </c>
      <c r="G102" s="88">
        <v>15201.7</v>
      </c>
      <c r="H102" s="91">
        <f t="shared" si="52"/>
        <v>5.5711207804853731E-2</v>
      </c>
      <c r="I102" s="90">
        <f t="shared" si="43"/>
        <v>-2307.5999999999985</v>
      </c>
      <c r="J102" s="91">
        <f t="shared" si="44"/>
        <v>0.8682071813264951</v>
      </c>
      <c r="K102" s="90"/>
      <c r="L102" s="90"/>
      <c r="M102" s="90"/>
      <c r="N102" s="90"/>
      <c r="O102" s="90">
        <f t="shared" si="32"/>
        <v>0</v>
      </c>
      <c r="P102" s="91" t="str">
        <f t="shared" si="33"/>
        <v/>
      </c>
      <c r="Q102" s="90">
        <f t="shared" si="58"/>
        <v>58134.2</v>
      </c>
      <c r="R102" s="90">
        <f t="shared" si="59"/>
        <v>58134.2</v>
      </c>
      <c r="S102" s="90">
        <f t="shared" si="40"/>
        <v>17509.3</v>
      </c>
      <c r="T102" s="90">
        <f t="shared" si="36"/>
        <v>15201.7</v>
      </c>
      <c r="U102" s="90">
        <f t="shared" si="53"/>
        <v>-2307.5999999999985</v>
      </c>
      <c r="V102" s="91">
        <f t="shared" si="41"/>
        <v>0.8682071813264951</v>
      </c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</row>
    <row r="103" spans="1:195" s="17" customFormat="1" ht="80.849999999999994" hidden="1" customHeight="1" x14ac:dyDescent="0.35">
      <c r="A103" s="77"/>
      <c r="B103" s="117"/>
      <c r="C103" s="117"/>
      <c r="D103" s="111" t="s">
        <v>233</v>
      </c>
      <c r="E103" s="147"/>
      <c r="F103" s="147"/>
      <c r="G103" s="147"/>
      <c r="H103" s="146">
        <f t="shared" si="52"/>
        <v>0</v>
      </c>
      <c r="I103" s="90">
        <f t="shared" si="43"/>
        <v>0</v>
      </c>
      <c r="J103" s="91" t="str">
        <f t="shared" si="44"/>
        <v/>
      </c>
      <c r="K103" s="147"/>
      <c r="L103" s="147"/>
      <c r="M103" s="147"/>
      <c r="N103" s="157"/>
      <c r="O103" s="90">
        <f t="shared" si="32"/>
        <v>0</v>
      </c>
      <c r="P103" s="91" t="str">
        <f t="shared" si="33"/>
        <v/>
      </c>
      <c r="Q103" s="147">
        <f t="shared" si="58"/>
        <v>0</v>
      </c>
      <c r="R103" s="147">
        <f t="shared" si="59"/>
        <v>0</v>
      </c>
      <c r="S103" s="90">
        <f t="shared" si="40"/>
        <v>0</v>
      </c>
      <c r="T103" s="90">
        <f t="shared" si="36"/>
        <v>0</v>
      </c>
      <c r="U103" s="90">
        <f t="shared" si="53"/>
        <v>0</v>
      </c>
      <c r="V103" s="91" t="str">
        <f t="shared" si="41"/>
        <v/>
      </c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</row>
    <row r="104" spans="1:195" s="17" customFormat="1" ht="80.849999999999994" hidden="1" customHeight="1" x14ac:dyDescent="0.35">
      <c r="A104" s="77"/>
      <c r="B104" s="114" t="s">
        <v>232</v>
      </c>
      <c r="C104" s="114" t="s">
        <v>214</v>
      </c>
      <c r="D104" s="122" t="s">
        <v>235</v>
      </c>
      <c r="E104" s="154"/>
      <c r="F104" s="154"/>
      <c r="G104" s="154"/>
      <c r="H104" s="146">
        <f t="shared" ref="H104:H106" si="61">G104/$G$11</f>
        <v>0</v>
      </c>
      <c r="I104" s="90">
        <f t="shared" si="43"/>
        <v>0</v>
      </c>
      <c r="J104" s="91" t="str">
        <f t="shared" si="44"/>
        <v/>
      </c>
      <c r="K104" s="147"/>
      <c r="L104" s="147"/>
      <c r="M104" s="147"/>
      <c r="N104" s="157"/>
      <c r="O104" s="90">
        <f t="shared" si="32"/>
        <v>0</v>
      </c>
      <c r="P104" s="91" t="str">
        <f t="shared" si="33"/>
        <v/>
      </c>
      <c r="Q104" s="147">
        <f t="shared" si="58"/>
        <v>0</v>
      </c>
      <c r="R104" s="147">
        <f t="shared" si="59"/>
        <v>0</v>
      </c>
      <c r="S104" s="90">
        <f t="shared" si="40"/>
        <v>0</v>
      </c>
      <c r="T104" s="90">
        <f t="shared" si="36"/>
        <v>0</v>
      </c>
      <c r="U104" s="147">
        <f t="shared" si="53"/>
        <v>0</v>
      </c>
      <c r="V104" s="91" t="str">
        <f t="shared" si="41"/>
        <v/>
      </c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</row>
    <row r="105" spans="1:195" ht="80.849999999999994" hidden="1" customHeight="1" x14ac:dyDescent="0.35">
      <c r="A105" s="76"/>
      <c r="B105" s="112" t="s">
        <v>128</v>
      </c>
      <c r="C105" s="112" t="s">
        <v>34</v>
      </c>
      <c r="D105" s="121" t="s">
        <v>129</v>
      </c>
      <c r="E105" s="88"/>
      <c r="F105" s="88"/>
      <c r="G105" s="88"/>
      <c r="H105" s="91">
        <f t="shared" si="61"/>
        <v>0</v>
      </c>
      <c r="I105" s="90">
        <f t="shared" si="43"/>
        <v>0</v>
      </c>
      <c r="J105" s="91" t="str">
        <f t="shared" si="44"/>
        <v/>
      </c>
      <c r="K105" s="90"/>
      <c r="L105" s="90"/>
      <c r="M105" s="90"/>
      <c r="N105" s="90"/>
      <c r="O105" s="90">
        <f t="shared" si="32"/>
        <v>0</v>
      </c>
      <c r="P105" s="91" t="str">
        <f t="shared" si="33"/>
        <v/>
      </c>
      <c r="Q105" s="90">
        <f t="shared" si="58"/>
        <v>0</v>
      </c>
      <c r="R105" s="90">
        <f t="shared" si="59"/>
        <v>0</v>
      </c>
      <c r="S105" s="90">
        <f t="shared" si="40"/>
        <v>0</v>
      </c>
      <c r="T105" s="90">
        <f t="shared" si="36"/>
        <v>0</v>
      </c>
      <c r="U105" s="90">
        <f t="shared" si="53"/>
        <v>0</v>
      </c>
      <c r="V105" s="91" t="str">
        <f t="shared" si="41"/>
        <v/>
      </c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</row>
    <row r="106" spans="1:195" s="17" customFormat="1" ht="80.849999999999994" hidden="1" customHeight="1" x14ac:dyDescent="0.35">
      <c r="A106" s="77"/>
      <c r="B106" s="114" t="s">
        <v>154</v>
      </c>
      <c r="C106" s="114" t="s">
        <v>34</v>
      </c>
      <c r="D106" s="122" t="s">
        <v>268</v>
      </c>
      <c r="E106" s="154"/>
      <c r="F106" s="154"/>
      <c r="G106" s="154"/>
      <c r="H106" s="146">
        <f t="shared" si="61"/>
        <v>0</v>
      </c>
      <c r="I106" s="90">
        <f t="shared" si="43"/>
        <v>0</v>
      </c>
      <c r="J106" s="91" t="str">
        <f t="shared" si="44"/>
        <v/>
      </c>
      <c r="K106" s="147"/>
      <c r="L106" s="147"/>
      <c r="M106" s="147"/>
      <c r="N106" s="147"/>
      <c r="O106" s="90">
        <f t="shared" si="32"/>
        <v>0</v>
      </c>
      <c r="P106" s="91" t="str">
        <f t="shared" si="33"/>
        <v/>
      </c>
      <c r="Q106" s="147">
        <f t="shared" si="58"/>
        <v>0</v>
      </c>
      <c r="R106" s="147">
        <f t="shared" si="59"/>
        <v>0</v>
      </c>
      <c r="S106" s="90">
        <f t="shared" si="40"/>
        <v>0</v>
      </c>
      <c r="T106" s="90">
        <f t="shared" si="36"/>
        <v>0</v>
      </c>
      <c r="U106" s="158">
        <f t="shared" si="53"/>
        <v>0</v>
      </c>
      <c r="V106" s="91" t="str">
        <f t="shared" si="41"/>
        <v/>
      </c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</row>
    <row r="107" spans="1:195" ht="32.65" hidden="1" customHeight="1" x14ac:dyDescent="0.35">
      <c r="A107" s="76"/>
      <c r="B107" s="112" t="s">
        <v>212</v>
      </c>
      <c r="C107" s="112" t="s">
        <v>214</v>
      </c>
      <c r="D107" s="121" t="s">
        <v>213</v>
      </c>
      <c r="E107" s="88"/>
      <c r="F107" s="88"/>
      <c r="G107" s="88"/>
      <c r="H107" s="91">
        <f t="shared" ref="H107" si="62">G107/$G$11</f>
        <v>0</v>
      </c>
      <c r="I107" s="90">
        <f t="shared" si="43"/>
        <v>0</v>
      </c>
      <c r="J107" s="91" t="str">
        <f t="shared" si="44"/>
        <v/>
      </c>
      <c r="K107" s="90"/>
      <c r="L107" s="90"/>
      <c r="M107" s="90"/>
      <c r="N107" s="90"/>
      <c r="O107" s="90">
        <f t="shared" si="32"/>
        <v>0</v>
      </c>
      <c r="P107" s="91" t="str">
        <f t="shared" si="33"/>
        <v/>
      </c>
      <c r="Q107" s="90">
        <f t="shared" si="58"/>
        <v>0</v>
      </c>
      <c r="R107" s="90">
        <f t="shared" si="59"/>
        <v>0</v>
      </c>
      <c r="S107" s="90">
        <f t="shared" si="40"/>
        <v>0</v>
      </c>
      <c r="T107" s="90">
        <f t="shared" si="36"/>
        <v>0</v>
      </c>
      <c r="U107" s="90">
        <f t="shared" ref="U107" si="63">T107-S107</f>
        <v>0</v>
      </c>
      <c r="V107" s="91" t="str">
        <f t="shared" si="41"/>
        <v/>
      </c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</row>
    <row r="108" spans="1:195" s="73" customFormat="1" ht="33.950000000000003" customHeight="1" thickBot="1" x14ac:dyDescent="0.4">
      <c r="A108" s="79">
        <v>11</v>
      </c>
      <c r="B108" s="123" t="s">
        <v>207</v>
      </c>
      <c r="C108" s="123"/>
      <c r="D108" s="124" t="s">
        <v>208</v>
      </c>
      <c r="E108" s="138">
        <f>E109+E110+E111+E113+E114+E115+E116+E117+E118+E120+E123+E124+E126+E127+E135+E140+E142+E143+E144+E129</f>
        <v>2927.4</v>
      </c>
      <c r="F108" s="138">
        <f t="shared" ref="F108:G108" si="64">F109+F110+F111+F113+F114+F115+F116+F117+F118+F120+F123+F124+F126+F127+F135+F140+F142+F143+F144+F129</f>
        <v>1669</v>
      </c>
      <c r="G108" s="138">
        <f t="shared" si="64"/>
        <v>0</v>
      </c>
      <c r="H108" s="139">
        <f t="shared" ref="H108" si="65">G108/$G$11</f>
        <v>0</v>
      </c>
      <c r="I108" s="138">
        <f t="shared" si="43"/>
        <v>-1669</v>
      </c>
      <c r="J108" s="139">
        <f t="shared" si="44"/>
        <v>0</v>
      </c>
      <c r="K108" s="138">
        <f>SUM(K109:K144)</f>
        <v>7803</v>
      </c>
      <c r="L108" s="138">
        <f t="shared" ref="L108:N108" si="66">SUM(L109:L144)</f>
        <v>7803</v>
      </c>
      <c r="M108" s="138">
        <f t="shared" si="66"/>
        <v>25</v>
      </c>
      <c r="N108" s="138">
        <f t="shared" si="66"/>
        <v>0</v>
      </c>
      <c r="O108" s="138">
        <f t="shared" si="32"/>
        <v>-25</v>
      </c>
      <c r="P108" s="139">
        <f t="shared" si="33"/>
        <v>0</v>
      </c>
      <c r="Q108" s="138">
        <f t="shared" si="58"/>
        <v>10730.4</v>
      </c>
      <c r="R108" s="138">
        <f t="shared" si="59"/>
        <v>10730.4</v>
      </c>
      <c r="S108" s="86">
        <f t="shared" si="40"/>
        <v>1694</v>
      </c>
      <c r="T108" s="138">
        <f>T109+T110+T111+T113+T114+T115+T116+T117+T118+T120+T123+T124+T126+T127+T140+T142+T143+T144+T129</f>
        <v>0</v>
      </c>
      <c r="U108" s="138">
        <f t="shared" ref="U108" si="67">T108-S108</f>
        <v>-1694</v>
      </c>
      <c r="V108" s="139">
        <f t="shared" si="41"/>
        <v>0</v>
      </c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2"/>
      <c r="GE108" s="72"/>
      <c r="GF108" s="72"/>
      <c r="GG108" s="72"/>
      <c r="GH108" s="72"/>
      <c r="GI108" s="72"/>
      <c r="GJ108" s="72"/>
      <c r="GK108" s="72"/>
      <c r="GL108" s="72"/>
      <c r="GM108" s="72"/>
    </row>
    <row r="109" spans="1:195" s="5" customFormat="1" ht="32.65" customHeight="1" thickBot="1" x14ac:dyDescent="0.4">
      <c r="A109" s="76"/>
      <c r="B109" s="112" t="s">
        <v>155</v>
      </c>
      <c r="C109" s="112" t="s">
        <v>157</v>
      </c>
      <c r="D109" s="115" t="s">
        <v>156</v>
      </c>
      <c r="E109" s="140">
        <v>120</v>
      </c>
      <c r="F109" s="140">
        <v>10</v>
      </c>
      <c r="G109" s="140"/>
      <c r="H109" s="144">
        <f t="shared" si="52"/>
        <v>0</v>
      </c>
      <c r="I109" s="90">
        <f t="shared" si="43"/>
        <v>-10</v>
      </c>
      <c r="J109" s="91">
        <f t="shared" si="44"/>
        <v>0</v>
      </c>
      <c r="K109" s="90">
        <v>370</v>
      </c>
      <c r="L109" s="90">
        <v>370</v>
      </c>
      <c r="M109" s="90">
        <v>25</v>
      </c>
      <c r="N109" s="140"/>
      <c r="O109" s="90">
        <f t="shared" si="32"/>
        <v>-25</v>
      </c>
      <c r="P109" s="91">
        <f t="shared" si="33"/>
        <v>0</v>
      </c>
      <c r="Q109" s="90">
        <f t="shared" si="58"/>
        <v>490</v>
      </c>
      <c r="R109" s="90">
        <f t="shared" si="59"/>
        <v>490</v>
      </c>
      <c r="S109" s="90">
        <f t="shared" si="40"/>
        <v>35</v>
      </c>
      <c r="T109" s="90">
        <f t="shared" ref="T109:T144" si="68">SUM(G109,N109)</f>
        <v>0</v>
      </c>
      <c r="U109" s="90">
        <f>T109-S109</f>
        <v>-35</v>
      </c>
      <c r="V109" s="91">
        <f t="shared" si="41"/>
        <v>0</v>
      </c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9"/>
      <c r="GE109" s="9"/>
      <c r="GF109" s="9"/>
      <c r="GG109" s="9"/>
      <c r="GH109" s="9"/>
      <c r="GI109" s="9"/>
      <c r="GJ109" s="9"/>
      <c r="GK109" s="9"/>
      <c r="GL109" s="9"/>
      <c r="GM109" s="9"/>
    </row>
    <row r="110" spans="1:195" s="5" customFormat="1" ht="80.849999999999994" hidden="1" customHeight="1" thickBot="1" x14ac:dyDescent="0.4">
      <c r="A110" s="76"/>
      <c r="B110" s="112" t="s">
        <v>39</v>
      </c>
      <c r="C110" s="112" t="s">
        <v>112</v>
      </c>
      <c r="D110" s="115" t="s">
        <v>113</v>
      </c>
      <c r="E110" s="140"/>
      <c r="F110" s="140"/>
      <c r="G110" s="140"/>
      <c r="H110" s="91">
        <f t="shared" si="52"/>
        <v>0</v>
      </c>
      <c r="I110" s="90">
        <f t="shared" si="43"/>
        <v>0</v>
      </c>
      <c r="J110" s="91" t="str">
        <f t="shared" si="44"/>
        <v/>
      </c>
      <c r="K110" s="90"/>
      <c r="L110" s="90"/>
      <c r="M110" s="90"/>
      <c r="N110" s="140"/>
      <c r="O110" s="90">
        <f t="shared" si="32"/>
        <v>0</v>
      </c>
      <c r="P110" s="91" t="str">
        <f t="shared" si="33"/>
        <v/>
      </c>
      <c r="Q110" s="90">
        <f t="shared" si="58"/>
        <v>0</v>
      </c>
      <c r="R110" s="90">
        <f t="shared" si="59"/>
        <v>0</v>
      </c>
      <c r="S110" s="90">
        <f t="shared" si="40"/>
        <v>0</v>
      </c>
      <c r="T110" s="90">
        <f t="shared" si="68"/>
        <v>0</v>
      </c>
      <c r="U110" s="90">
        <f t="shared" si="53"/>
        <v>0</v>
      </c>
      <c r="V110" s="91" t="str">
        <f t="shared" si="41"/>
        <v/>
      </c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9"/>
      <c r="GE110" s="9"/>
      <c r="GF110" s="9"/>
      <c r="GG110" s="9"/>
      <c r="GH110" s="9"/>
      <c r="GI110" s="9"/>
      <c r="GJ110" s="9"/>
      <c r="GK110" s="9"/>
      <c r="GL110" s="9"/>
      <c r="GM110" s="9"/>
    </row>
    <row r="111" spans="1:195" s="5" customFormat="1" ht="27.2" hidden="1" customHeight="1" thickBot="1" x14ac:dyDescent="0.4">
      <c r="A111" s="76"/>
      <c r="B111" s="112" t="s">
        <v>133</v>
      </c>
      <c r="C111" s="112" t="s">
        <v>112</v>
      </c>
      <c r="D111" s="115" t="s">
        <v>134</v>
      </c>
      <c r="E111" s="140"/>
      <c r="F111" s="140"/>
      <c r="G111" s="140"/>
      <c r="H111" s="91">
        <f t="shared" si="52"/>
        <v>0</v>
      </c>
      <c r="I111" s="90">
        <f t="shared" si="43"/>
        <v>0</v>
      </c>
      <c r="J111" s="91" t="str">
        <f t="shared" si="44"/>
        <v/>
      </c>
      <c r="K111" s="90"/>
      <c r="L111" s="90"/>
      <c r="M111" s="90"/>
      <c r="N111" s="140"/>
      <c r="O111" s="90">
        <f t="shared" si="32"/>
        <v>0</v>
      </c>
      <c r="P111" s="91" t="str">
        <f t="shared" si="33"/>
        <v/>
      </c>
      <c r="Q111" s="90">
        <f t="shared" si="58"/>
        <v>0</v>
      </c>
      <c r="R111" s="90">
        <f t="shared" si="59"/>
        <v>0</v>
      </c>
      <c r="S111" s="90">
        <f t="shared" si="40"/>
        <v>0</v>
      </c>
      <c r="T111" s="90">
        <f t="shared" si="68"/>
        <v>0</v>
      </c>
      <c r="U111" s="90">
        <f t="shared" si="53"/>
        <v>0</v>
      </c>
      <c r="V111" s="91" t="str">
        <f t="shared" si="41"/>
        <v/>
      </c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9"/>
      <c r="GE111" s="9"/>
      <c r="GF111" s="9"/>
      <c r="GG111" s="9"/>
      <c r="GH111" s="9"/>
      <c r="GI111" s="9"/>
      <c r="GJ111" s="9"/>
      <c r="GK111" s="9"/>
      <c r="GL111" s="9"/>
      <c r="GM111" s="9"/>
    </row>
    <row r="112" spans="1:195" s="17" customFormat="1" ht="80.849999999999994" hidden="1" customHeight="1" x14ac:dyDescent="0.35">
      <c r="A112" s="77"/>
      <c r="B112" s="117"/>
      <c r="C112" s="117"/>
      <c r="D112" s="111" t="s">
        <v>225</v>
      </c>
      <c r="E112" s="147"/>
      <c r="F112" s="147"/>
      <c r="G112" s="147"/>
      <c r="H112" s="146">
        <f t="shared" si="52"/>
        <v>0</v>
      </c>
      <c r="I112" s="90">
        <f t="shared" si="43"/>
        <v>0</v>
      </c>
      <c r="J112" s="91" t="str">
        <f t="shared" si="44"/>
        <v/>
      </c>
      <c r="K112" s="147"/>
      <c r="L112" s="147"/>
      <c r="M112" s="147"/>
      <c r="N112" s="147"/>
      <c r="O112" s="90">
        <f t="shared" si="32"/>
        <v>0</v>
      </c>
      <c r="P112" s="91" t="str">
        <f t="shared" si="33"/>
        <v/>
      </c>
      <c r="Q112" s="147">
        <f t="shared" si="58"/>
        <v>0</v>
      </c>
      <c r="R112" s="147">
        <f t="shared" si="59"/>
        <v>0</v>
      </c>
      <c r="S112" s="90">
        <f t="shared" si="40"/>
        <v>0</v>
      </c>
      <c r="T112" s="90">
        <f t="shared" si="68"/>
        <v>0</v>
      </c>
      <c r="U112" s="147">
        <f t="shared" si="53"/>
        <v>0</v>
      </c>
      <c r="V112" s="91" t="str">
        <f t="shared" si="41"/>
        <v/>
      </c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</row>
    <row r="113" spans="1:195" s="5" customFormat="1" ht="26.1" hidden="1" customHeight="1" thickBot="1" x14ac:dyDescent="0.4">
      <c r="A113" s="76"/>
      <c r="B113" s="112" t="s">
        <v>176</v>
      </c>
      <c r="C113" s="112" t="s">
        <v>112</v>
      </c>
      <c r="D113" s="115" t="s">
        <v>177</v>
      </c>
      <c r="E113" s="140"/>
      <c r="F113" s="140"/>
      <c r="G113" s="140"/>
      <c r="H113" s="91">
        <f t="shared" si="52"/>
        <v>0</v>
      </c>
      <c r="I113" s="90">
        <f t="shared" si="43"/>
        <v>0</v>
      </c>
      <c r="J113" s="91" t="str">
        <f t="shared" si="44"/>
        <v/>
      </c>
      <c r="K113" s="90"/>
      <c r="L113" s="90"/>
      <c r="M113" s="90"/>
      <c r="N113" s="140"/>
      <c r="O113" s="90">
        <f t="shared" si="32"/>
        <v>0</v>
      </c>
      <c r="P113" s="91" t="str">
        <f t="shared" si="33"/>
        <v/>
      </c>
      <c r="Q113" s="90">
        <f t="shared" si="58"/>
        <v>0</v>
      </c>
      <c r="R113" s="90">
        <f t="shared" si="59"/>
        <v>0</v>
      </c>
      <c r="S113" s="90">
        <f t="shared" si="40"/>
        <v>0</v>
      </c>
      <c r="T113" s="90">
        <f t="shared" si="68"/>
        <v>0</v>
      </c>
      <c r="U113" s="90">
        <f t="shared" si="53"/>
        <v>0</v>
      </c>
      <c r="V113" s="91" t="str">
        <f t="shared" si="41"/>
        <v/>
      </c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9"/>
      <c r="GE113" s="9"/>
      <c r="GF113" s="9"/>
      <c r="GG113" s="9"/>
      <c r="GH113" s="9"/>
      <c r="GI113" s="9"/>
      <c r="GJ113" s="9"/>
      <c r="GK113" s="9"/>
      <c r="GL113" s="9"/>
      <c r="GM113" s="9"/>
    </row>
    <row r="114" spans="1:195" s="5" customFormat="1" ht="80.849999999999994" hidden="1" customHeight="1" thickBot="1" x14ac:dyDescent="0.4">
      <c r="A114" s="76"/>
      <c r="B114" s="112" t="s">
        <v>199</v>
      </c>
      <c r="C114" s="112" t="s">
        <v>112</v>
      </c>
      <c r="D114" s="115" t="s">
        <v>200</v>
      </c>
      <c r="E114" s="140"/>
      <c r="F114" s="140"/>
      <c r="G114" s="140"/>
      <c r="H114" s="91">
        <f t="shared" ref="H114" si="69">G114/$G$11</f>
        <v>0</v>
      </c>
      <c r="I114" s="90">
        <f t="shared" si="43"/>
        <v>0</v>
      </c>
      <c r="J114" s="91" t="str">
        <f t="shared" si="44"/>
        <v/>
      </c>
      <c r="K114" s="90"/>
      <c r="L114" s="90"/>
      <c r="M114" s="90"/>
      <c r="N114" s="140"/>
      <c r="O114" s="90">
        <f t="shared" si="32"/>
        <v>0</v>
      </c>
      <c r="P114" s="91" t="str">
        <f t="shared" si="33"/>
        <v/>
      </c>
      <c r="Q114" s="90">
        <f t="shared" si="58"/>
        <v>0</v>
      </c>
      <c r="R114" s="90">
        <f t="shared" si="59"/>
        <v>0</v>
      </c>
      <c r="S114" s="90">
        <f t="shared" si="40"/>
        <v>0</v>
      </c>
      <c r="T114" s="90">
        <f t="shared" si="68"/>
        <v>0</v>
      </c>
      <c r="U114" s="90">
        <f t="shared" ref="U114" si="70">T114-S114</f>
        <v>0</v>
      </c>
      <c r="V114" s="91" t="str">
        <f t="shared" si="41"/>
        <v/>
      </c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9"/>
      <c r="GE114" s="9"/>
      <c r="GF114" s="9"/>
      <c r="GG114" s="9"/>
      <c r="GH114" s="9"/>
      <c r="GI114" s="9"/>
      <c r="GJ114" s="9"/>
      <c r="GK114" s="9"/>
      <c r="GL114" s="9"/>
      <c r="GM114" s="9"/>
    </row>
    <row r="115" spans="1:195" s="5" customFormat="1" ht="80.849999999999994" hidden="1" customHeight="1" thickBot="1" x14ac:dyDescent="0.4">
      <c r="A115" s="76"/>
      <c r="B115" s="112" t="s">
        <v>220</v>
      </c>
      <c r="C115" s="112" t="s">
        <v>112</v>
      </c>
      <c r="D115" s="115" t="s">
        <v>221</v>
      </c>
      <c r="E115" s="140"/>
      <c r="F115" s="140"/>
      <c r="G115" s="140"/>
      <c r="H115" s="91">
        <f t="shared" ref="H115" si="71">G115/$G$11</f>
        <v>0</v>
      </c>
      <c r="I115" s="90">
        <f t="shared" si="43"/>
        <v>0</v>
      </c>
      <c r="J115" s="91" t="str">
        <f t="shared" si="44"/>
        <v/>
      </c>
      <c r="K115" s="90"/>
      <c r="L115" s="90"/>
      <c r="M115" s="90"/>
      <c r="N115" s="140"/>
      <c r="O115" s="90">
        <f t="shared" si="32"/>
        <v>0</v>
      </c>
      <c r="P115" s="91" t="str">
        <f t="shared" si="33"/>
        <v/>
      </c>
      <c r="Q115" s="90">
        <f t="shared" si="58"/>
        <v>0</v>
      </c>
      <c r="R115" s="90">
        <f t="shared" si="59"/>
        <v>0</v>
      </c>
      <c r="S115" s="90">
        <f t="shared" si="40"/>
        <v>0</v>
      </c>
      <c r="T115" s="90">
        <f t="shared" si="68"/>
        <v>0</v>
      </c>
      <c r="U115" s="90">
        <f t="shared" ref="U115" si="72">T115-S115</f>
        <v>0</v>
      </c>
      <c r="V115" s="91" t="str">
        <f t="shared" si="41"/>
        <v/>
      </c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9"/>
      <c r="GE115" s="9"/>
      <c r="GF115" s="9"/>
      <c r="GG115" s="9"/>
      <c r="GH115" s="9"/>
      <c r="GI115" s="9"/>
      <c r="GJ115" s="9"/>
      <c r="GK115" s="9"/>
      <c r="GL115" s="9"/>
      <c r="GM115" s="9"/>
    </row>
    <row r="116" spans="1:195" s="5" customFormat="1" ht="29.45" customHeight="1" thickBot="1" x14ac:dyDescent="0.4">
      <c r="A116" s="76"/>
      <c r="B116" s="112" t="s">
        <v>114</v>
      </c>
      <c r="C116" s="112" t="s">
        <v>112</v>
      </c>
      <c r="D116" s="115" t="s">
        <v>139</v>
      </c>
      <c r="E116" s="140"/>
      <c r="F116" s="140"/>
      <c r="G116" s="140"/>
      <c r="H116" s="91">
        <f t="shared" si="52"/>
        <v>0</v>
      </c>
      <c r="I116" s="90">
        <f t="shared" si="43"/>
        <v>0</v>
      </c>
      <c r="J116" s="91" t="str">
        <f t="shared" si="44"/>
        <v/>
      </c>
      <c r="K116" s="90">
        <v>4744.8</v>
      </c>
      <c r="L116" s="90">
        <v>4744.8</v>
      </c>
      <c r="M116" s="90"/>
      <c r="N116" s="140"/>
      <c r="O116" s="90">
        <f t="shared" si="32"/>
        <v>0</v>
      </c>
      <c r="P116" s="91" t="str">
        <f t="shared" si="33"/>
        <v/>
      </c>
      <c r="Q116" s="90">
        <f t="shared" si="58"/>
        <v>4744.8</v>
      </c>
      <c r="R116" s="90">
        <f t="shared" si="59"/>
        <v>4744.8</v>
      </c>
      <c r="S116" s="90">
        <f t="shared" si="40"/>
        <v>0</v>
      </c>
      <c r="T116" s="90">
        <f t="shared" si="68"/>
        <v>0</v>
      </c>
      <c r="U116" s="90">
        <f t="shared" si="53"/>
        <v>0</v>
      </c>
      <c r="V116" s="91" t="str">
        <f t="shared" ref="V116:V246" si="73">IFERROR(100%*(T116/S116),"")</f>
        <v/>
      </c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9"/>
      <c r="GE116" s="9"/>
      <c r="GF116" s="9"/>
      <c r="GG116" s="9"/>
      <c r="GH116" s="9"/>
      <c r="GI116" s="9"/>
      <c r="GJ116" s="9"/>
      <c r="GK116" s="9"/>
      <c r="GL116" s="9"/>
      <c r="GM116" s="9"/>
    </row>
    <row r="117" spans="1:195" s="5" customFormat="1" ht="80.849999999999994" hidden="1" customHeight="1" thickBot="1" x14ac:dyDescent="0.4">
      <c r="A117" s="76"/>
      <c r="B117" s="112" t="s">
        <v>130</v>
      </c>
      <c r="C117" s="112" t="s">
        <v>112</v>
      </c>
      <c r="D117" s="115" t="s">
        <v>131</v>
      </c>
      <c r="E117" s="140"/>
      <c r="F117" s="140"/>
      <c r="G117" s="140"/>
      <c r="H117" s="91">
        <f t="shared" si="52"/>
        <v>0</v>
      </c>
      <c r="I117" s="90">
        <f t="shared" si="43"/>
        <v>0</v>
      </c>
      <c r="J117" s="91" t="str">
        <f t="shared" si="44"/>
        <v/>
      </c>
      <c r="K117" s="90"/>
      <c r="L117" s="90"/>
      <c r="M117" s="90"/>
      <c r="N117" s="140"/>
      <c r="O117" s="90">
        <f t="shared" si="32"/>
        <v>0</v>
      </c>
      <c r="P117" s="91" t="str">
        <f t="shared" si="33"/>
        <v/>
      </c>
      <c r="Q117" s="90">
        <f t="shared" si="58"/>
        <v>0</v>
      </c>
      <c r="R117" s="90">
        <f t="shared" si="59"/>
        <v>0</v>
      </c>
      <c r="S117" s="90">
        <f t="shared" si="40"/>
        <v>0</v>
      </c>
      <c r="T117" s="90">
        <f t="shared" si="68"/>
        <v>0</v>
      </c>
      <c r="U117" s="90">
        <f t="shared" si="53"/>
        <v>0</v>
      </c>
      <c r="V117" s="91" t="str">
        <f t="shared" si="73"/>
        <v/>
      </c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9"/>
      <c r="GE117" s="9"/>
      <c r="GF117" s="9"/>
      <c r="GG117" s="9"/>
      <c r="GH117" s="9"/>
      <c r="GI117" s="9"/>
      <c r="GJ117" s="9"/>
      <c r="GK117" s="9"/>
      <c r="GL117" s="9"/>
      <c r="GM117" s="9"/>
    </row>
    <row r="118" spans="1:195" s="5" customFormat="1" ht="44.45" customHeight="1" thickBot="1" x14ac:dyDescent="0.4">
      <c r="A118" s="76"/>
      <c r="B118" s="112" t="s">
        <v>242</v>
      </c>
      <c r="C118" s="112" t="s">
        <v>112</v>
      </c>
      <c r="D118" s="115" t="s">
        <v>243</v>
      </c>
      <c r="E118" s="140"/>
      <c r="F118" s="140"/>
      <c r="G118" s="140"/>
      <c r="H118" s="91">
        <f t="shared" si="52"/>
        <v>0</v>
      </c>
      <c r="I118" s="90">
        <f t="shared" si="43"/>
        <v>0</v>
      </c>
      <c r="J118" s="91" t="str">
        <f t="shared" si="44"/>
        <v/>
      </c>
      <c r="K118" s="90">
        <v>2688.2</v>
      </c>
      <c r="L118" s="90">
        <v>2688.2</v>
      </c>
      <c r="M118" s="90"/>
      <c r="N118" s="140"/>
      <c r="O118" s="90">
        <f t="shared" si="32"/>
        <v>0</v>
      </c>
      <c r="P118" s="91" t="str">
        <f t="shared" si="33"/>
        <v/>
      </c>
      <c r="Q118" s="90">
        <f t="shared" si="58"/>
        <v>2688.2</v>
      </c>
      <c r="R118" s="90">
        <f t="shared" si="59"/>
        <v>2688.2</v>
      </c>
      <c r="S118" s="90">
        <f t="shared" si="40"/>
        <v>0</v>
      </c>
      <c r="T118" s="90">
        <f t="shared" si="68"/>
        <v>0</v>
      </c>
      <c r="U118" s="90">
        <f t="shared" si="53"/>
        <v>0</v>
      </c>
      <c r="V118" s="91" t="str">
        <f t="shared" si="73"/>
        <v/>
      </c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9"/>
      <c r="GE118" s="9"/>
      <c r="GF118" s="9"/>
      <c r="GG118" s="9"/>
      <c r="GH118" s="9"/>
      <c r="GI118" s="9"/>
      <c r="GJ118" s="9"/>
      <c r="GK118" s="9"/>
      <c r="GL118" s="9"/>
      <c r="GM118" s="9"/>
    </row>
    <row r="119" spans="1:195" s="5" customFormat="1" ht="80.849999999999994" hidden="1" customHeight="1" thickBot="1" x14ac:dyDescent="0.4">
      <c r="A119" s="76"/>
      <c r="B119" s="112"/>
      <c r="C119" s="112"/>
      <c r="D119" s="115" t="s">
        <v>273</v>
      </c>
      <c r="E119" s="140"/>
      <c r="F119" s="140"/>
      <c r="G119" s="140"/>
      <c r="H119" s="91">
        <f t="shared" ref="H119" si="74">G119/$G$11</f>
        <v>0</v>
      </c>
      <c r="I119" s="90">
        <f t="shared" si="43"/>
        <v>0</v>
      </c>
      <c r="J119" s="91" t="str">
        <f t="shared" ref="J119" si="75">IFERROR(100%*(G119/F119),"")</f>
        <v/>
      </c>
      <c r="K119" s="90"/>
      <c r="L119" s="90"/>
      <c r="M119" s="90"/>
      <c r="N119" s="140"/>
      <c r="O119" s="90">
        <f t="shared" si="32"/>
        <v>0</v>
      </c>
      <c r="P119" s="91" t="str">
        <f t="shared" si="33"/>
        <v/>
      </c>
      <c r="Q119" s="90">
        <f t="shared" si="58"/>
        <v>0</v>
      </c>
      <c r="R119" s="90">
        <f t="shared" si="59"/>
        <v>0</v>
      </c>
      <c r="S119" s="90">
        <f t="shared" si="40"/>
        <v>0</v>
      </c>
      <c r="T119" s="90">
        <f t="shared" si="68"/>
        <v>0</v>
      </c>
      <c r="U119" s="90">
        <f t="shared" ref="U119" si="76">T119-S119</f>
        <v>0</v>
      </c>
      <c r="V119" s="91" t="str">
        <f t="shared" ref="V119" si="77">IFERROR(100%*(T119/S119),"")</f>
        <v/>
      </c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9"/>
      <c r="GE119" s="9"/>
      <c r="GF119" s="9"/>
      <c r="GG119" s="9"/>
      <c r="GH119" s="9"/>
      <c r="GI119" s="9"/>
      <c r="GJ119" s="9"/>
      <c r="GK119" s="9"/>
      <c r="GL119" s="9"/>
      <c r="GM119" s="9"/>
    </row>
    <row r="120" spans="1:195" s="5" customFormat="1" ht="80.849999999999994" hidden="1" customHeight="1" thickBot="1" x14ac:dyDescent="0.4">
      <c r="A120" s="76"/>
      <c r="B120" s="112" t="s">
        <v>143</v>
      </c>
      <c r="C120" s="112" t="s">
        <v>38</v>
      </c>
      <c r="D120" s="115" t="s">
        <v>165</v>
      </c>
      <c r="E120" s="140"/>
      <c r="F120" s="140"/>
      <c r="G120" s="140"/>
      <c r="H120" s="91">
        <f t="shared" si="52"/>
        <v>0</v>
      </c>
      <c r="I120" s="90">
        <f t="shared" si="43"/>
        <v>0</v>
      </c>
      <c r="J120" s="91" t="str">
        <f t="shared" si="44"/>
        <v/>
      </c>
      <c r="K120" s="90"/>
      <c r="L120" s="90"/>
      <c r="M120" s="90"/>
      <c r="N120" s="90"/>
      <c r="O120" s="90">
        <f t="shared" si="32"/>
        <v>0</v>
      </c>
      <c r="P120" s="91" t="str">
        <f t="shared" si="33"/>
        <v/>
      </c>
      <c r="Q120" s="90">
        <f t="shared" si="58"/>
        <v>0</v>
      </c>
      <c r="R120" s="90">
        <f t="shared" si="59"/>
        <v>0</v>
      </c>
      <c r="S120" s="90">
        <f t="shared" si="40"/>
        <v>0</v>
      </c>
      <c r="T120" s="90">
        <f t="shared" si="68"/>
        <v>0</v>
      </c>
      <c r="U120" s="90">
        <f t="shared" si="53"/>
        <v>0</v>
      </c>
      <c r="V120" s="91" t="str">
        <f t="shared" si="73"/>
        <v/>
      </c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9"/>
      <c r="GE120" s="9"/>
      <c r="GF120" s="9"/>
      <c r="GG120" s="9"/>
      <c r="GH120" s="9"/>
      <c r="GI120" s="9"/>
      <c r="GJ120" s="9"/>
      <c r="GK120" s="9"/>
      <c r="GL120" s="9"/>
      <c r="GM120" s="9"/>
    </row>
    <row r="121" spans="1:195" s="36" customFormat="1" ht="80.849999999999994" hidden="1" customHeight="1" thickBot="1" x14ac:dyDescent="0.4">
      <c r="A121" s="77"/>
      <c r="B121" s="114"/>
      <c r="C121" s="114"/>
      <c r="D121" s="119" t="s">
        <v>224</v>
      </c>
      <c r="E121" s="147"/>
      <c r="F121" s="147"/>
      <c r="G121" s="147"/>
      <c r="H121" s="146">
        <f t="shared" si="52"/>
        <v>0</v>
      </c>
      <c r="I121" s="90">
        <f t="shared" si="43"/>
        <v>0</v>
      </c>
      <c r="J121" s="91" t="str">
        <f t="shared" si="44"/>
        <v/>
      </c>
      <c r="K121" s="147"/>
      <c r="L121" s="147"/>
      <c r="M121" s="147"/>
      <c r="N121" s="147"/>
      <c r="O121" s="90">
        <f t="shared" si="32"/>
        <v>0</v>
      </c>
      <c r="P121" s="91" t="str">
        <f t="shared" si="33"/>
        <v/>
      </c>
      <c r="Q121" s="147">
        <f t="shared" si="58"/>
        <v>0</v>
      </c>
      <c r="R121" s="147">
        <f t="shared" si="59"/>
        <v>0</v>
      </c>
      <c r="S121" s="90">
        <f t="shared" si="40"/>
        <v>0</v>
      </c>
      <c r="T121" s="90">
        <f t="shared" si="68"/>
        <v>0</v>
      </c>
      <c r="U121" s="147">
        <f t="shared" si="53"/>
        <v>0</v>
      </c>
      <c r="V121" s="91" t="str">
        <f t="shared" si="73"/>
        <v/>
      </c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</row>
    <row r="122" spans="1:195" s="36" customFormat="1" ht="80.849999999999994" hidden="1" customHeight="1" thickBot="1" x14ac:dyDescent="0.4">
      <c r="A122" s="77"/>
      <c r="B122" s="114"/>
      <c r="C122" s="114"/>
      <c r="D122" s="119" t="s">
        <v>223</v>
      </c>
      <c r="E122" s="147"/>
      <c r="F122" s="147"/>
      <c r="G122" s="147"/>
      <c r="H122" s="146">
        <f t="shared" ref="H122" si="78">G122/$G$11</f>
        <v>0</v>
      </c>
      <c r="I122" s="90">
        <f t="shared" si="43"/>
        <v>0</v>
      </c>
      <c r="J122" s="91" t="str">
        <f t="shared" si="44"/>
        <v/>
      </c>
      <c r="K122" s="147"/>
      <c r="L122" s="147"/>
      <c r="M122" s="147"/>
      <c r="N122" s="147"/>
      <c r="O122" s="90">
        <f t="shared" si="32"/>
        <v>0</v>
      </c>
      <c r="P122" s="91" t="str">
        <f t="shared" si="33"/>
        <v/>
      </c>
      <c r="Q122" s="147">
        <f t="shared" si="58"/>
        <v>0</v>
      </c>
      <c r="R122" s="147">
        <f t="shared" si="59"/>
        <v>0</v>
      </c>
      <c r="S122" s="90">
        <f t="shared" si="40"/>
        <v>0</v>
      </c>
      <c r="T122" s="90">
        <f t="shared" si="68"/>
        <v>0</v>
      </c>
      <c r="U122" s="147">
        <f t="shared" ref="U122" si="79">T122-S122</f>
        <v>0</v>
      </c>
      <c r="V122" s="91" t="str">
        <f t="shared" si="73"/>
        <v/>
      </c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</row>
    <row r="123" spans="1:195" s="5" customFormat="1" ht="80.849999999999994" hidden="1" customHeight="1" thickBot="1" x14ac:dyDescent="0.4">
      <c r="A123" s="76"/>
      <c r="B123" s="112" t="s">
        <v>152</v>
      </c>
      <c r="C123" s="112" t="s">
        <v>38</v>
      </c>
      <c r="D123" s="115" t="s">
        <v>153</v>
      </c>
      <c r="E123" s="140"/>
      <c r="F123" s="140"/>
      <c r="G123" s="140"/>
      <c r="H123" s="91">
        <f t="shared" si="52"/>
        <v>0</v>
      </c>
      <c r="I123" s="90">
        <f t="shared" si="43"/>
        <v>0</v>
      </c>
      <c r="J123" s="91" t="str">
        <f t="shared" si="44"/>
        <v/>
      </c>
      <c r="K123" s="90"/>
      <c r="L123" s="90"/>
      <c r="M123" s="90"/>
      <c r="N123" s="140"/>
      <c r="O123" s="90">
        <f t="shared" si="32"/>
        <v>0</v>
      </c>
      <c r="P123" s="91" t="str">
        <f t="shared" si="33"/>
        <v/>
      </c>
      <c r="Q123" s="90">
        <f t="shared" si="58"/>
        <v>0</v>
      </c>
      <c r="R123" s="90">
        <f t="shared" si="59"/>
        <v>0</v>
      </c>
      <c r="S123" s="90">
        <f t="shared" si="40"/>
        <v>0</v>
      </c>
      <c r="T123" s="90">
        <f t="shared" si="68"/>
        <v>0</v>
      </c>
      <c r="U123" s="90">
        <f t="shared" si="53"/>
        <v>0</v>
      </c>
      <c r="V123" s="91" t="str">
        <f t="shared" si="73"/>
        <v/>
      </c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9"/>
      <c r="GE123" s="9"/>
      <c r="GF123" s="9"/>
      <c r="GG123" s="9"/>
      <c r="GH123" s="9"/>
      <c r="GI123" s="9"/>
      <c r="GJ123" s="9"/>
      <c r="GK123" s="9"/>
      <c r="GL123" s="9"/>
      <c r="GM123" s="9"/>
    </row>
    <row r="124" spans="1:195" s="5" customFormat="1" ht="36.75" hidden="1" customHeight="1" thickBot="1" x14ac:dyDescent="0.4">
      <c r="A124" s="76"/>
      <c r="B124" s="112" t="s">
        <v>205</v>
      </c>
      <c r="C124" s="112" t="s">
        <v>38</v>
      </c>
      <c r="D124" s="115" t="s">
        <v>270</v>
      </c>
      <c r="E124" s="140"/>
      <c r="F124" s="140"/>
      <c r="G124" s="140"/>
      <c r="H124" s="91">
        <f t="shared" ref="H124" si="80">G124/$G$11</f>
        <v>0</v>
      </c>
      <c r="I124" s="90">
        <f t="shared" si="43"/>
        <v>0</v>
      </c>
      <c r="J124" s="91" t="str">
        <f t="shared" si="44"/>
        <v/>
      </c>
      <c r="K124" s="90"/>
      <c r="L124" s="90"/>
      <c r="M124" s="90"/>
      <c r="N124" s="140"/>
      <c r="O124" s="90">
        <f t="shared" si="32"/>
        <v>0</v>
      </c>
      <c r="P124" s="91" t="str">
        <f t="shared" si="33"/>
        <v/>
      </c>
      <c r="Q124" s="90">
        <f t="shared" si="58"/>
        <v>0</v>
      </c>
      <c r="R124" s="90">
        <f t="shared" si="59"/>
        <v>0</v>
      </c>
      <c r="S124" s="90">
        <f t="shared" si="40"/>
        <v>0</v>
      </c>
      <c r="T124" s="90">
        <f t="shared" si="68"/>
        <v>0</v>
      </c>
      <c r="U124" s="90">
        <f t="shared" ref="U124" si="81">T124-S124</f>
        <v>0</v>
      </c>
      <c r="V124" s="91" t="str">
        <f t="shared" si="73"/>
        <v/>
      </c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9"/>
      <c r="GE124" s="9"/>
      <c r="GF124" s="9"/>
      <c r="GG124" s="9"/>
      <c r="GH124" s="9"/>
      <c r="GI124" s="9"/>
      <c r="GJ124" s="9"/>
      <c r="GK124" s="9"/>
      <c r="GL124" s="9"/>
      <c r="GM124" s="9"/>
    </row>
    <row r="125" spans="1:195" s="36" customFormat="1" ht="80.849999999999994" hidden="1" customHeight="1" thickBot="1" x14ac:dyDescent="0.4">
      <c r="A125" s="77"/>
      <c r="B125" s="114"/>
      <c r="C125" s="114"/>
      <c r="D125" s="119" t="s">
        <v>206</v>
      </c>
      <c r="E125" s="147"/>
      <c r="F125" s="147"/>
      <c r="G125" s="147"/>
      <c r="H125" s="146">
        <f t="shared" ref="H125" si="82">G125/$G$11</f>
        <v>0</v>
      </c>
      <c r="I125" s="90">
        <f t="shared" si="43"/>
        <v>0</v>
      </c>
      <c r="J125" s="91" t="str">
        <f t="shared" si="44"/>
        <v/>
      </c>
      <c r="K125" s="147"/>
      <c r="L125" s="147"/>
      <c r="M125" s="147"/>
      <c r="N125" s="147"/>
      <c r="O125" s="90">
        <f t="shared" si="32"/>
        <v>0</v>
      </c>
      <c r="P125" s="91" t="str">
        <f t="shared" si="33"/>
        <v/>
      </c>
      <c r="Q125" s="147">
        <f t="shared" si="58"/>
        <v>0</v>
      </c>
      <c r="R125" s="147">
        <f t="shared" si="59"/>
        <v>0</v>
      </c>
      <c r="S125" s="90">
        <f t="shared" si="40"/>
        <v>0</v>
      </c>
      <c r="T125" s="90">
        <f t="shared" si="68"/>
        <v>0</v>
      </c>
      <c r="U125" s="147">
        <f t="shared" ref="U125" si="83">T125-S125</f>
        <v>0</v>
      </c>
      <c r="V125" s="91" t="str">
        <f t="shared" si="73"/>
        <v/>
      </c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</row>
    <row r="126" spans="1:195" s="5" customFormat="1" ht="51.6" customHeight="1" thickBot="1" x14ac:dyDescent="0.4">
      <c r="A126" s="76"/>
      <c r="B126" s="112" t="s">
        <v>123</v>
      </c>
      <c r="C126" s="112" t="s">
        <v>40</v>
      </c>
      <c r="D126" s="115" t="s">
        <v>124</v>
      </c>
      <c r="E126" s="140">
        <v>2721.8</v>
      </c>
      <c r="F126" s="140">
        <v>1659</v>
      </c>
      <c r="G126" s="140"/>
      <c r="H126" s="144">
        <f t="shared" si="52"/>
        <v>0</v>
      </c>
      <c r="I126" s="90">
        <f t="shared" si="43"/>
        <v>-1659</v>
      </c>
      <c r="J126" s="91">
        <f t="shared" si="44"/>
        <v>0</v>
      </c>
      <c r="K126" s="90"/>
      <c r="L126" s="90"/>
      <c r="M126" s="90"/>
      <c r="N126" s="140"/>
      <c r="O126" s="90">
        <f t="shared" si="32"/>
        <v>0</v>
      </c>
      <c r="P126" s="91" t="str">
        <f t="shared" si="33"/>
        <v/>
      </c>
      <c r="Q126" s="90">
        <f t="shared" si="58"/>
        <v>2721.8</v>
      </c>
      <c r="R126" s="90">
        <f t="shared" si="59"/>
        <v>2721.8</v>
      </c>
      <c r="S126" s="90">
        <f t="shared" si="40"/>
        <v>1659</v>
      </c>
      <c r="T126" s="90">
        <f t="shared" si="68"/>
        <v>0</v>
      </c>
      <c r="U126" s="90">
        <f t="shared" si="53"/>
        <v>-1659</v>
      </c>
      <c r="V126" s="91">
        <f t="shared" si="73"/>
        <v>0</v>
      </c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9"/>
      <c r="GE126" s="9"/>
      <c r="GF126" s="9"/>
      <c r="GG126" s="9"/>
      <c r="GH126" s="9"/>
      <c r="GI126" s="9"/>
      <c r="GJ126" s="9"/>
      <c r="GK126" s="9"/>
      <c r="GL126" s="9"/>
      <c r="GM126" s="9"/>
    </row>
    <row r="127" spans="1:195" s="5" customFormat="1" ht="30.75" hidden="1" customHeight="1" thickBot="1" x14ac:dyDescent="0.4">
      <c r="A127" s="76"/>
      <c r="B127" s="112" t="s">
        <v>180</v>
      </c>
      <c r="C127" s="112" t="s">
        <v>181</v>
      </c>
      <c r="D127" s="115" t="s">
        <v>182</v>
      </c>
      <c r="E127" s="140"/>
      <c r="F127" s="140"/>
      <c r="G127" s="140"/>
      <c r="H127" s="91">
        <f t="shared" si="52"/>
        <v>0</v>
      </c>
      <c r="I127" s="90">
        <f t="shared" si="43"/>
        <v>0</v>
      </c>
      <c r="J127" s="91" t="str">
        <f t="shared" si="44"/>
        <v/>
      </c>
      <c r="K127" s="90"/>
      <c r="L127" s="90"/>
      <c r="M127" s="90"/>
      <c r="N127" s="140"/>
      <c r="O127" s="90">
        <f t="shared" si="32"/>
        <v>0</v>
      </c>
      <c r="P127" s="91" t="str">
        <f t="shared" si="33"/>
        <v/>
      </c>
      <c r="Q127" s="90">
        <f t="shared" si="58"/>
        <v>0</v>
      </c>
      <c r="R127" s="90">
        <f t="shared" si="59"/>
        <v>0</v>
      </c>
      <c r="S127" s="90">
        <f t="shared" si="40"/>
        <v>0</v>
      </c>
      <c r="T127" s="90">
        <f t="shared" si="68"/>
        <v>0</v>
      </c>
      <c r="U127" s="90">
        <f>T127-S127</f>
        <v>0</v>
      </c>
      <c r="V127" s="91" t="str">
        <f>IFERROR(100%*(T127/S127),"")</f>
        <v/>
      </c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9"/>
      <c r="GE127" s="9"/>
      <c r="GF127" s="9"/>
      <c r="GG127" s="9"/>
      <c r="GH127" s="9"/>
      <c r="GI127" s="9"/>
      <c r="GJ127" s="9"/>
      <c r="GK127" s="9"/>
      <c r="GL127" s="9"/>
      <c r="GM127" s="9"/>
    </row>
    <row r="128" spans="1:195" s="5" customFormat="1" ht="80.849999999999994" hidden="1" customHeight="1" thickBot="1" x14ac:dyDescent="0.4">
      <c r="A128" s="76">
        <v>21</v>
      </c>
      <c r="B128" s="112" t="s">
        <v>100</v>
      </c>
      <c r="C128" s="112" t="s">
        <v>41</v>
      </c>
      <c r="D128" s="115" t="s">
        <v>44</v>
      </c>
      <c r="E128" s="140"/>
      <c r="F128" s="140"/>
      <c r="G128" s="140"/>
      <c r="H128" s="91">
        <f t="shared" si="52"/>
        <v>0</v>
      </c>
      <c r="I128" s="90">
        <f t="shared" si="43"/>
        <v>0</v>
      </c>
      <c r="J128" s="91" t="str">
        <f t="shared" si="44"/>
        <v/>
      </c>
      <c r="K128" s="90"/>
      <c r="L128" s="90"/>
      <c r="M128" s="90"/>
      <c r="N128" s="140"/>
      <c r="O128" s="90">
        <f t="shared" si="32"/>
        <v>0</v>
      </c>
      <c r="P128" s="91" t="str">
        <f t="shared" si="33"/>
        <v/>
      </c>
      <c r="Q128" s="90">
        <f t="shared" ref="Q128:Q144" si="84">SUM(E128,K128)</f>
        <v>0</v>
      </c>
      <c r="R128" s="90">
        <f t="shared" ref="R128:S144" si="85">SUM(E128,L128)</f>
        <v>0</v>
      </c>
      <c r="S128" s="90">
        <f t="shared" si="40"/>
        <v>0</v>
      </c>
      <c r="T128" s="90">
        <f t="shared" si="68"/>
        <v>0</v>
      </c>
      <c r="U128" s="90">
        <f t="shared" ref="U128:U135" si="86">T128-S128</f>
        <v>0</v>
      </c>
      <c r="V128" s="91" t="str">
        <f t="shared" ref="V128:V143" si="87">IFERROR(100%*(T128/S128),"")</f>
        <v/>
      </c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9"/>
      <c r="GE128" s="9"/>
      <c r="GF128" s="9"/>
      <c r="GG128" s="9"/>
      <c r="GH128" s="9"/>
      <c r="GI128" s="9"/>
      <c r="GJ128" s="9"/>
      <c r="GK128" s="9"/>
      <c r="GL128" s="9"/>
      <c r="GM128" s="9"/>
    </row>
    <row r="129" spans="1:195" s="5" customFormat="1" ht="28.5" hidden="1" customHeight="1" thickBot="1" x14ac:dyDescent="0.4">
      <c r="A129" s="76"/>
      <c r="B129" s="112" t="s">
        <v>115</v>
      </c>
      <c r="C129" s="112" t="s">
        <v>42</v>
      </c>
      <c r="D129" s="115" t="s">
        <v>43</v>
      </c>
      <c r="E129" s="140"/>
      <c r="F129" s="140"/>
      <c r="G129" s="140"/>
      <c r="H129" s="91">
        <f t="shared" si="52"/>
        <v>0</v>
      </c>
      <c r="I129" s="90">
        <f t="shared" si="43"/>
        <v>0</v>
      </c>
      <c r="J129" s="91" t="str">
        <f t="shared" si="44"/>
        <v/>
      </c>
      <c r="K129" s="90"/>
      <c r="L129" s="90"/>
      <c r="M129" s="90"/>
      <c r="N129" s="140"/>
      <c r="O129" s="90">
        <f t="shared" si="32"/>
        <v>0</v>
      </c>
      <c r="P129" s="91" t="str">
        <f t="shared" si="33"/>
        <v/>
      </c>
      <c r="Q129" s="90">
        <f t="shared" si="84"/>
        <v>0</v>
      </c>
      <c r="R129" s="90">
        <f t="shared" si="85"/>
        <v>0</v>
      </c>
      <c r="S129" s="90">
        <f t="shared" si="40"/>
        <v>0</v>
      </c>
      <c r="T129" s="90">
        <f t="shared" si="68"/>
        <v>0</v>
      </c>
      <c r="U129" s="90">
        <f t="shared" si="86"/>
        <v>0</v>
      </c>
      <c r="V129" s="91" t="str">
        <f t="shared" si="87"/>
        <v/>
      </c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9"/>
      <c r="GE129" s="9"/>
      <c r="GF129" s="9"/>
      <c r="GG129" s="9"/>
      <c r="GH129" s="9"/>
      <c r="GI129" s="9"/>
      <c r="GJ129" s="9"/>
      <c r="GK129" s="9"/>
      <c r="GL129" s="9"/>
      <c r="GM129" s="9"/>
    </row>
    <row r="130" spans="1:195" s="1" customFormat="1" ht="80.849999999999994" hidden="1" customHeight="1" x14ac:dyDescent="0.35">
      <c r="A130" s="76">
        <v>22</v>
      </c>
      <c r="B130" s="112" t="s">
        <v>158</v>
      </c>
      <c r="C130" s="112" t="s">
        <v>38</v>
      </c>
      <c r="D130" s="115" t="s">
        <v>161</v>
      </c>
      <c r="E130" s="140"/>
      <c r="F130" s="140"/>
      <c r="G130" s="140"/>
      <c r="H130" s="91">
        <f t="shared" si="52"/>
        <v>0</v>
      </c>
      <c r="I130" s="90">
        <f t="shared" si="43"/>
        <v>0</v>
      </c>
      <c r="J130" s="91" t="str">
        <f t="shared" si="44"/>
        <v/>
      </c>
      <c r="K130" s="90"/>
      <c r="L130" s="90"/>
      <c r="M130" s="90"/>
      <c r="N130" s="140"/>
      <c r="O130" s="90">
        <f t="shared" si="32"/>
        <v>0</v>
      </c>
      <c r="P130" s="91" t="str">
        <f t="shared" si="33"/>
        <v/>
      </c>
      <c r="Q130" s="90">
        <f t="shared" si="84"/>
        <v>0</v>
      </c>
      <c r="R130" s="90">
        <f t="shared" si="85"/>
        <v>0</v>
      </c>
      <c r="S130" s="90">
        <f t="shared" si="40"/>
        <v>0</v>
      </c>
      <c r="T130" s="90">
        <f t="shared" si="68"/>
        <v>0</v>
      </c>
      <c r="U130" s="90">
        <f t="shared" si="86"/>
        <v>0</v>
      </c>
      <c r="V130" s="91" t="str">
        <f t="shared" si="87"/>
        <v/>
      </c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</row>
    <row r="131" spans="1:195" s="1" customFormat="1" ht="80.849999999999994" hidden="1" customHeight="1" x14ac:dyDescent="0.35">
      <c r="A131" s="76">
        <v>24</v>
      </c>
      <c r="B131" s="112" t="s">
        <v>117</v>
      </c>
      <c r="C131" s="112" t="s">
        <v>46</v>
      </c>
      <c r="D131" s="115" t="s">
        <v>118</v>
      </c>
      <c r="E131" s="140"/>
      <c r="F131" s="140"/>
      <c r="G131" s="140"/>
      <c r="H131" s="91">
        <f t="shared" si="52"/>
        <v>0</v>
      </c>
      <c r="I131" s="90">
        <f t="shared" si="43"/>
        <v>0</v>
      </c>
      <c r="J131" s="91" t="str">
        <f t="shared" si="44"/>
        <v/>
      </c>
      <c r="K131" s="90"/>
      <c r="L131" s="90"/>
      <c r="M131" s="90"/>
      <c r="N131" s="140"/>
      <c r="O131" s="90">
        <f t="shared" si="32"/>
        <v>0</v>
      </c>
      <c r="P131" s="91" t="str">
        <f t="shared" si="33"/>
        <v/>
      </c>
      <c r="Q131" s="90">
        <f t="shared" si="84"/>
        <v>0</v>
      </c>
      <c r="R131" s="90">
        <f t="shared" si="85"/>
        <v>0</v>
      </c>
      <c r="S131" s="90">
        <f t="shared" si="40"/>
        <v>0</v>
      </c>
      <c r="T131" s="90">
        <f t="shared" si="68"/>
        <v>0</v>
      </c>
      <c r="U131" s="90">
        <f t="shared" si="86"/>
        <v>0</v>
      </c>
      <c r="V131" s="91" t="str">
        <f t="shared" si="87"/>
        <v/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</row>
    <row r="132" spans="1:195" s="24" customFormat="1" ht="80.849999999999994" hidden="1" customHeight="1" x14ac:dyDescent="0.35">
      <c r="A132" s="78"/>
      <c r="B132" s="108"/>
      <c r="C132" s="109"/>
      <c r="D132" s="111" t="s">
        <v>150</v>
      </c>
      <c r="E132" s="159"/>
      <c r="F132" s="160"/>
      <c r="G132" s="159"/>
      <c r="H132" s="91">
        <f t="shared" si="52"/>
        <v>0</v>
      </c>
      <c r="I132" s="90">
        <f t="shared" si="43"/>
        <v>0</v>
      </c>
      <c r="J132" s="91" t="str">
        <f t="shared" si="44"/>
        <v/>
      </c>
      <c r="K132" s="147"/>
      <c r="L132" s="147"/>
      <c r="M132" s="147"/>
      <c r="N132" s="147"/>
      <c r="O132" s="90">
        <f t="shared" si="32"/>
        <v>0</v>
      </c>
      <c r="P132" s="91" t="str">
        <f t="shared" si="33"/>
        <v/>
      </c>
      <c r="Q132" s="90">
        <f t="shared" si="84"/>
        <v>0</v>
      </c>
      <c r="R132" s="90">
        <f t="shared" si="85"/>
        <v>0</v>
      </c>
      <c r="S132" s="90">
        <f t="shared" si="40"/>
        <v>0</v>
      </c>
      <c r="T132" s="90">
        <f t="shared" si="68"/>
        <v>0</v>
      </c>
      <c r="U132" s="90">
        <f t="shared" si="86"/>
        <v>0</v>
      </c>
      <c r="V132" s="91" t="str">
        <f t="shared" si="87"/>
        <v/>
      </c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</row>
    <row r="133" spans="1:195" s="24" customFormat="1" ht="80.849999999999994" hidden="1" customHeight="1" x14ac:dyDescent="0.35">
      <c r="A133" s="78"/>
      <c r="B133" s="108"/>
      <c r="C133" s="109"/>
      <c r="D133" s="111" t="s">
        <v>151</v>
      </c>
      <c r="E133" s="159"/>
      <c r="F133" s="160"/>
      <c r="G133" s="159"/>
      <c r="H133" s="91">
        <f t="shared" si="52"/>
        <v>0</v>
      </c>
      <c r="I133" s="90">
        <f t="shared" si="43"/>
        <v>0</v>
      </c>
      <c r="J133" s="91" t="str">
        <f t="shared" si="44"/>
        <v/>
      </c>
      <c r="K133" s="147"/>
      <c r="L133" s="147"/>
      <c r="M133" s="147"/>
      <c r="N133" s="147"/>
      <c r="O133" s="90">
        <f t="shared" si="32"/>
        <v>0</v>
      </c>
      <c r="P133" s="91" t="str">
        <f t="shared" si="33"/>
        <v/>
      </c>
      <c r="Q133" s="90">
        <f t="shared" si="84"/>
        <v>0</v>
      </c>
      <c r="R133" s="90">
        <f t="shared" si="85"/>
        <v>0</v>
      </c>
      <c r="S133" s="90">
        <f t="shared" si="40"/>
        <v>0</v>
      </c>
      <c r="T133" s="90">
        <f t="shared" si="68"/>
        <v>0</v>
      </c>
      <c r="U133" s="90">
        <f t="shared" si="86"/>
        <v>0</v>
      </c>
      <c r="V133" s="91" t="str">
        <f t="shared" si="87"/>
        <v/>
      </c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</row>
    <row r="134" spans="1:195" s="1" customFormat="1" ht="80.849999999999994" hidden="1" customHeight="1" x14ac:dyDescent="0.35">
      <c r="A134" s="76">
        <v>25</v>
      </c>
      <c r="B134" s="112" t="s">
        <v>141</v>
      </c>
      <c r="C134" s="112" t="s">
        <v>45</v>
      </c>
      <c r="D134" s="115" t="s">
        <v>142</v>
      </c>
      <c r="E134" s="140"/>
      <c r="F134" s="140"/>
      <c r="G134" s="140"/>
      <c r="H134" s="91">
        <f t="shared" si="52"/>
        <v>0</v>
      </c>
      <c r="I134" s="90">
        <f t="shared" si="43"/>
        <v>0</v>
      </c>
      <c r="J134" s="91" t="str">
        <f t="shared" si="44"/>
        <v/>
      </c>
      <c r="K134" s="90"/>
      <c r="L134" s="90"/>
      <c r="M134" s="90"/>
      <c r="N134" s="140"/>
      <c r="O134" s="90">
        <f t="shared" si="32"/>
        <v>0</v>
      </c>
      <c r="P134" s="91" t="str">
        <f t="shared" si="33"/>
        <v/>
      </c>
      <c r="Q134" s="90">
        <f t="shared" si="84"/>
        <v>0</v>
      </c>
      <c r="R134" s="90">
        <f t="shared" si="85"/>
        <v>0</v>
      </c>
      <c r="S134" s="90">
        <f t="shared" si="40"/>
        <v>0</v>
      </c>
      <c r="T134" s="90">
        <f t="shared" si="68"/>
        <v>0</v>
      </c>
      <c r="U134" s="90">
        <f t="shared" si="86"/>
        <v>0</v>
      </c>
      <c r="V134" s="91" t="str">
        <f t="shared" si="87"/>
        <v/>
      </c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</row>
    <row r="135" spans="1:195" s="1" customFormat="1" ht="80.849999999999994" hidden="1" customHeight="1" x14ac:dyDescent="0.35">
      <c r="A135" s="76"/>
      <c r="B135" s="112" t="s">
        <v>160</v>
      </c>
      <c r="C135" s="112" t="s">
        <v>38</v>
      </c>
      <c r="D135" s="115" t="s">
        <v>116</v>
      </c>
      <c r="E135" s="140"/>
      <c r="F135" s="140"/>
      <c r="G135" s="140"/>
      <c r="H135" s="91">
        <f t="shared" si="52"/>
        <v>0</v>
      </c>
      <c r="I135" s="90">
        <f t="shared" si="43"/>
        <v>0</v>
      </c>
      <c r="J135" s="91" t="str">
        <f t="shared" si="44"/>
        <v/>
      </c>
      <c r="K135" s="90"/>
      <c r="L135" s="90"/>
      <c r="M135" s="90"/>
      <c r="N135" s="140"/>
      <c r="O135" s="90">
        <f t="shared" si="32"/>
        <v>0</v>
      </c>
      <c r="P135" s="91" t="str">
        <f t="shared" si="33"/>
        <v/>
      </c>
      <c r="Q135" s="90">
        <f t="shared" si="84"/>
        <v>0</v>
      </c>
      <c r="R135" s="90">
        <f t="shared" si="85"/>
        <v>0</v>
      </c>
      <c r="S135" s="90">
        <f t="shared" si="40"/>
        <v>0</v>
      </c>
      <c r="T135" s="90">
        <f t="shared" si="68"/>
        <v>0</v>
      </c>
      <c r="U135" s="90">
        <f t="shared" si="86"/>
        <v>0</v>
      </c>
      <c r="V135" s="91" t="str">
        <f t="shared" si="87"/>
        <v/>
      </c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</row>
    <row r="136" spans="1:195" s="1" customFormat="1" ht="80.849999999999994" hidden="1" customHeight="1" x14ac:dyDescent="0.35">
      <c r="A136" s="76">
        <v>24</v>
      </c>
      <c r="B136" s="112" t="s">
        <v>117</v>
      </c>
      <c r="C136" s="112" t="s">
        <v>46</v>
      </c>
      <c r="D136" s="115" t="s">
        <v>118</v>
      </c>
      <c r="E136" s="140"/>
      <c r="F136" s="140"/>
      <c r="G136" s="140"/>
      <c r="H136" s="91">
        <f t="shared" si="52"/>
        <v>0</v>
      </c>
      <c r="I136" s="90">
        <f t="shared" si="43"/>
        <v>0</v>
      </c>
      <c r="J136" s="91" t="str">
        <f t="shared" si="44"/>
        <v/>
      </c>
      <c r="K136" s="90"/>
      <c r="L136" s="90"/>
      <c r="M136" s="90"/>
      <c r="N136" s="140"/>
      <c r="O136" s="90">
        <f t="shared" si="32"/>
        <v>0</v>
      </c>
      <c r="P136" s="91" t="str">
        <f t="shared" si="33"/>
        <v/>
      </c>
      <c r="Q136" s="90">
        <f t="shared" si="84"/>
        <v>0</v>
      </c>
      <c r="R136" s="90">
        <f t="shared" si="85"/>
        <v>0</v>
      </c>
      <c r="S136" s="90">
        <f t="shared" si="40"/>
        <v>0</v>
      </c>
      <c r="T136" s="90">
        <f t="shared" si="68"/>
        <v>0</v>
      </c>
      <c r="U136" s="90">
        <f t="shared" si="53"/>
        <v>0</v>
      </c>
      <c r="V136" s="91" t="str">
        <f t="shared" si="87"/>
        <v/>
      </c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</row>
    <row r="137" spans="1:195" s="36" customFormat="1" ht="80.849999999999994" hidden="1" customHeight="1" thickBot="1" x14ac:dyDescent="0.4">
      <c r="A137" s="77"/>
      <c r="B137" s="114"/>
      <c r="C137" s="114"/>
      <c r="D137" s="119" t="s">
        <v>173</v>
      </c>
      <c r="E137" s="147"/>
      <c r="F137" s="147"/>
      <c r="G137" s="147"/>
      <c r="H137" s="91">
        <f t="shared" si="52"/>
        <v>0</v>
      </c>
      <c r="I137" s="90">
        <f t="shared" si="43"/>
        <v>0</v>
      </c>
      <c r="J137" s="91" t="str">
        <f t="shared" si="44"/>
        <v/>
      </c>
      <c r="K137" s="147"/>
      <c r="L137" s="147"/>
      <c r="M137" s="147"/>
      <c r="N137" s="147"/>
      <c r="O137" s="90">
        <f t="shared" si="32"/>
        <v>0</v>
      </c>
      <c r="P137" s="91" t="str">
        <f t="shared" si="33"/>
        <v/>
      </c>
      <c r="Q137" s="90">
        <f t="shared" si="84"/>
        <v>0</v>
      </c>
      <c r="R137" s="90">
        <f t="shared" si="85"/>
        <v>0</v>
      </c>
      <c r="S137" s="90">
        <f t="shared" si="40"/>
        <v>0</v>
      </c>
      <c r="T137" s="90">
        <f t="shared" si="68"/>
        <v>0</v>
      </c>
      <c r="U137" s="90">
        <f t="shared" si="53"/>
        <v>0</v>
      </c>
      <c r="V137" s="91" t="str">
        <f t="shared" si="87"/>
        <v/>
      </c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</row>
    <row r="138" spans="1:195" s="36" customFormat="1" ht="80.849999999999994" hidden="1" customHeight="1" thickBot="1" x14ac:dyDescent="0.4">
      <c r="A138" s="77"/>
      <c r="B138" s="114"/>
      <c r="C138" s="114"/>
      <c r="D138" s="119" t="s">
        <v>174</v>
      </c>
      <c r="E138" s="147"/>
      <c r="F138" s="147"/>
      <c r="G138" s="147"/>
      <c r="H138" s="91">
        <f t="shared" si="52"/>
        <v>0</v>
      </c>
      <c r="I138" s="90">
        <f t="shared" si="43"/>
        <v>0</v>
      </c>
      <c r="J138" s="91" t="str">
        <f t="shared" si="44"/>
        <v/>
      </c>
      <c r="K138" s="147"/>
      <c r="L138" s="147"/>
      <c r="M138" s="147"/>
      <c r="N138" s="147"/>
      <c r="O138" s="90">
        <f t="shared" si="32"/>
        <v>0</v>
      </c>
      <c r="P138" s="91" t="str">
        <f t="shared" si="33"/>
        <v/>
      </c>
      <c r="Q138" s="90">
        <f t="shared" si="84"/>
        <v>0</v>
      </c>
      <c r="R138" s="90">
        <f t="shared" si="85"/>
        <v>0</v>
      </c>
      <c r="S138" s="90">
        <f t="shared" si="40"/>
        <v>0</v>
      </c>
      <c r="T138" s="90">
        <f t="shared" si="68"/>
        <v>0</v>
      </c>
      <c r="U138" s="90">
        <f t="shared" si="53"/>
        <v>0</v>
      </c>
      <c r="V138" s="91" t="str">
        <f t="shared" si="87"/>
        <v/>
      </c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</row>
    <row r="139" spans="1:195" s="1" customFormat="1" ht="80.849999999999994" hidden="1" customHeight="1" x14ac:dyDescent="0.35">
      <c r="A139" s="76">
        <v>25</v>
      </c>
      <c r="B139" s="112" t="s">
        <v>141</v>
      </c>
      <c r="C139" s="112" t="s">
        <v>45</v>
      </c>
      <c r="D139" s="115" t="s">
        <v>142</v>
      </c>
      <c r="E139" s="140"/>
      <c r="F139" s="140"/>
      <c r="G139" s="140"/>
      <c r="H139" s="91">
        <f t="shared" si="52"/>
        <v>0</v>
      </c>
      <c r="I139" s="90">
        <f t="shared" si="43"/>
        <v>0</v>
      </c>
      <c r="J139" s="91" t="str">
        <f t="shared" si="44"/>
        <v/>
      </c>
      <c r="K139" s="90"/>
      <c r="L139" s="90"/>
      <c r="M139" s="90"/>
      <c r="N139" s="140"/>
      <c r="O139" s="90">
        <f t="shared" si="32"/>
        <v>0</v>
      </c>
      <c r="P139" s="91" t="str">
        <f t="shared" si="33"/>
        <v/>
      </c>
      <c r="Q139" s="90">
        <f t="shared" si="84"/>
        <v>0</v>
      </c>
      <c r="R139" s="90">
        <f t="shared" si="85"/>
        <v>0</v>
      </c>
      <c r="S139" s="90">
        <f t="shared" si="40"/>
        <v>0</v>
      </c>
      <c r="T139" s="90">
        <f t="shared" si="68"/>
        <v>0</v>
      </c>
      <c r="U139" s="90">
        <f t="shared" si="53"/>
        <v>0</v>
      </c>
      <c r="V139" s="91" t="str">
        <f t="shared" si="87"/>
        <v/>
      </c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</row>
    <row r="140" spans="1:195" s="5" customFormat="1" ht="80.849999999999994" hidden="1" customHeight="1" thickBot="1" x14ac:dyDescent="0.4">
      <c r="A140" s="76"/>
      <c r="B140" s="112" t="s">
        <v>216</v>
      </c>
      <c r="C140" s="112" t="s">
        <v>181</v>
      </c>
      <c r="D140" s="115" t="s">
        <v>217</v>
      </c>
      <c r="E140" s="140"/>
      <c r="F140" s="140"/>
      <c r="G140" s="140"/>
      <c r="H140" s="91">
        <f t="shared" si="52"/>
        <v>0</v>
      </c>
      <c r="I140" s="90">
        <f t="shared" si="43"/>
        <v>0</v>
      </c>
      <c r="J140" s="91" t="str">
        <f t="shared" si="44"/>
        <v/>
      </c>
      <c r="K140" s="90"/>
      <c r="L140" s="90"/>
      <c r="M140" s="90"/>
      <c r="N140" s="140"/>
      <c r="O140" s="90">
        <f t="shared" ref="O140:O213" si="88">N140-M140</f>
        <v>0</v>
      </c>
      <c r="P140" s="91" t="str">
        <f t="shared" ref="P140:P213" si="89">IFERROR(100%*(N140/M140),"")</f>
        <v/>
      </c>
      <c r="Q140" s="90">
        <f t="shared" si="84"/>
        <v>0</v>
      </c>
      <c r="R140" s="90">
        <f t="shared" si="85"/>
        <v>0</v>
      </c>
      <c r="S140" s="90">
        <f t="shared" si="40"/>
        <v>0</v>
      </c>
      <c r="T140" s="90">
        <f t="shared" si="68"/>
        <v>0</v>
      </c>
      <c r="U140" s="90">
        <f t="shared" si="53"/>
        <v>0</v>
      </c>
      <c r="V140" s="91" t="str">
        <f t="shared" si="87"/>
        <v/>
      </c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9"/>
      <c r="GE140" s="9"/>
      <c r="GF140" s="9"/>
      <c r="GG140" s="9"/>
      <c r="GH140" s="9"/>
      <c r="GI140" s="9"/>
      <c r="GJ140" s="9"/>
      <c r="GK140" s="9"/>
      <c r="GL140" s="9"/>
      <c r="GM140" s="9"/>
    </row>
    <row r="141" spans="1:195" s="36" customFormat="1" ht="80.849999999999994" hidden="1" customHeight="1" thickBot="1" x14ac:dyDescent="0.4">
      <c r="A141" s="77"/>
      <c r="B141" s="114"/>
      <c r="C141" s="114"/>
      <c r="D141" s="119" t="s">
        <v>222</v>
      </c>
      <c r="E141" s="147"/>
      <c r="F141" s="147"/>
      <c r="G141" s="147"/>
      <c r="H141" s="91">
        <f t="shared" si="52"/>
        <v>0</v>
      </c>
      <c r="I141" s="90">
        <f t="shared" si="43"/>
        <v>0</v>
      </c>
      <c r="J141" s="91" t="str">
        <f t="shared" si="44"/>
        <v/>
      </c>
      <c r="K141" s="157"/>
      <c r="L141" s="157"/>
      <c r="M141" s="157"/>
      <c r="N141" s="157"/>
      <c r="O141" s="90">
        <f t="shared" si="88"/>
        <v>0</v>
      </c>
      <c r="P141" s="91" t="str">
        <f t="shared" si="89"/>
        <v/>
      </c>
      <c r="Q141" s="90">
        <f t="shared" si="84"/>
        <v>0</v>
      </c>
      <c r="R141" s="90">
        <f t="shared" si="85"/>
        <v>0</v>
      </c>
      <c r="S141" s="90">
        <f t="shared" si="40"/>
        <v>0</v>
      </c>
      <c r="T141" s="90">
        <f t="shared" si="68"/>
        <v>0</v>
      </c>
      <c r="U141" s="90">
        <f t="shared" si="53"/>
        <v>0</v>
      </c>
      <c r="V141" s="91" t="str">
        <f t="shared" si="87"/>
        <v/>
      </c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</row>
    <row r="142" spans="1:195" s="5" customFormat="1" ht="80.849999999999994" hidden="1" customHeight="1" thickBot="1" x14ac:dyDescent="0.4">
      <c r="A142" s="76"/>
      <c r="B142" s="112" t="s">
        <v>196</v>
      </c>
      <c r="C142" s="112" t="s">
        <v>38</v>
      </c>
      <c r="D142" s="115" t="s">
        <v>197</v>
      </c>
      <c r="E142" s="140"/>
      <c r="F142" s="140"/>
      <c r="G142" s="140"/>
      <c r="H142" s="91">
        <f t="shared" si="52"/>
        <v>0</v>
      </c>
      <c r="I142" s="90">
        <f t="shared" si="43"/>
        <v>0</v>
      </c>
      <c r="J142" s="91" t="str">
        <f t="shared" si="44"/>
        <v/>
      </c>
      <c r="K142" s="90"/>
      <c r="L142" s="90"/>
      <c r="M142" s="90"/>
      <c r="N142" s="140"/>
      <c r="O142" s="90">
        <f t="shared" si="88"/>
        <v>0</v>
      </c>
      <c r="P142" s="91" t="str">
        <f t="shared" si="89"/>
        <v/>
      </c>
      <c r="Q142" s="90">
        <f t="shared" si="84"/>
        <v>0</v>
      </c>
      <c r="R142" s="90">
        <f t="shared" si="85"/>
        <v>0</v>
      </c>
      <c r="S142" s="90">
        <f t="shared" si="40"/>
        <v>0</v>
      </c>
      <c r="T142" s="90">
        <f t="shared" si="68"/>
        <v>0</v>
      </c>
      <c r="U142" s="90">
        <f t="shared" si="53"/>
        <v>0</v>
      </c>
      <c r="V142" s="91" t="str">
        <f t="shared" si="87"/>
        <v/>
      </c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9"/>
      <c r="GE142" s="9"/>
      <c r="GF142" s="9"/>
      <c r="GG142" s="9"/>
      <c r="GH142" s="9"/>
      <c r="GI142" s="9"/>
      <c r="GJ142" s="9"/>
      <c r="GK142" s="9"/>
      <c r="GL142" s="9"/>
      <c r="GM142" s="9"/>
    </row>
    <row r="143" spans="1:195" s="5" customFormat="1" ht="37.5" customHeight="1" thickBot="1" x14ac:dyDescent="0.4">
      <c r="A143" s="76"/>
      <c r="B143" s="112" t="s">
        <v>160</v>
      </c>
      <c r="C143" s="112" t="s">
        <v>38</v>
      </c>
      <c r="D143" s="115" t="s">
        <v>116</v>
      </c>
      <c r="E143" s="140">
        <v>85.6</v>
      </c>
      <c r="F143" s="140"/>
      <c r="G143" s="140"/>
      <c r="H143" s="144">
        <f t="shared" si="52"/>
        <v>0</v>
      </c>
      <c r="I143" s="90">
        <f t="shared" si="43"/>
        <v>0</v>
      </c>
      <c r="J143" s="91" t="str">
        <f t="shared" si="44"/>
        <v/>
      </c>
      <c r="K143" s="90"/>
      <c r="L143" s="90"/>
      <c r="M143" s="90"/>
      <c r="N143" s="140"/>
      <c r="O143" s="90">
        <f t="shared" si="88"/>
        <v>0</v>
      </c>
      <c r="P143" s="91" t="str">
        <f t="shared" si="89"/>
        <v/>
      </c>
      <c r="Q143" s="90">
        <f t="shared" si="84"/>
        <v>85.6</v>
      </c>
      <c r="R143" s="90">
        <f t="shared" si="85"/>
        <v>85.6</v>
      </c>
      <c r="S143" s="90">
        <f t="shared" si="40"/>
        <v>0</v>
      </c>
      <c r="T143" s="90">
        <f t="shared" si="68"/>
        <v>0</v>
      </c>
      <c r="U143" s="90">
        <f t="shared" si="53"/>
        <v>0</v>
      </c>
      <c r="V143" s="91" t="str">
        <f t="shared" si="87"/>
        <v/>
      </c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9"/>
      <c r="GE143" s="9"/>
      <c r="GF143" s="9"/>
      <c r="GG143" s="9"/>
      <c r="GH143" s="9"/>
      <c r="GI143" s="9"/>
      <c r="GJ143" s="9"/>
      <c r="GK143" s="9"/>
      <c r="GL143" s="9"/>
      <c r="GM143" s="9"/>
    </row>
    <row r="144" spans="1:195" s="5" customFormat="1" ht="28.5" hidden="1" customHeight="1" thickBot="1" x14ac:dyDescent="0.4">
      <c r="A144" s="76"/>
      <c r="B144" s="112" t="s">
        <v>250</v>
      </c>
      <c r="C144" s="112" t="s">
        <v>38</v>
      </c>
      <c r="D144" s="115" t="s">
        <v>251</v>
      </c>
      <c r="E144" s="140"/>
      <c r="F144" s="140"/>
      <c r="G144" s="140"/>
      <c r="H144" s="91">
        <f t="shared" si="52"/>
        <v>0</v>
      </c>
      <c r="I144" s="90">
        <f t="shared" si="43"/>
        <v>0</v>
      </c>
      <c r="J144" s="91" t="str">
        <f t="shared" si="44"/>
        <v/>
      </c>
      <c r="K144" s="90"/>
      <c r="L144" s="90"/>
      <c r="M144" s="90"/>
      <c r="N144" s="140"/>
      <c r="O144" s="90">
        <f t="shared" si="88"/>
        <v>0</v>
      </c>
      <c r="P144" s="91" t="str">
        <f t="shared" si="89"/>
        <v/>
      </c>
      <c r="Q144" s="90">
        <f t="shared" si="84"/>
        <v>0</v>
      </c>
      <c r="R144" s="90">
        <f t="shared" si="85"/>
        <v>0</v>
      </c>
      <c r="S144" s="90">
        <f t="shared" si="85"/>
        <v>0</v>
      </c>
      <c r="T144" s="90">
        <f t="shared" si="68"/>
        <v>0</v>
      </c>
      <c r="U144" s="90">
        <f>T144-S144</f>
        <v>0</v>
      </c>
      <c r="V144" s="91" t="str">
        <f>IFERROR(100%*(T144/S144),"")</f>
        <v/>
      </c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9"/>
      <c r="GE144" s="9"/>
      <c r="GF144" s="9"/>
      <c r="GG144" s="9"/>
      <c r="GH144" s="9"/>
      <c r="GI144" s="9"/>
      <c r="GJ144" s="9"/>
      <c r="GK144" s="9"/>
      <c r="GL144" s="9"/>
      <c r="GM144" s="9"/>
    </row>
    <row r="145" spans="1:195" s="5" customFormat="1" ht="32.65" customHeight="1" thickBot="1" x14ac:dyDescent="0.4">
      <c r="A145" s="75">
        <v>12</v>
      </c>
      <c r="B145" s="97" t="s">
        <v>209</v>
      </c>
      <c r="C145" s="97"/>
      <c r="D145" s="98" t="s">
        <v>210</v>
      </c>
      <c r="E145" s="138">
        <f>SUM(E146:E155)</f>
        <v>85869</v>
      </c>
      <c r="F145" s="86">
        <f t="shared" ref="F145" si="90">SUM(F146:F155)</f>
        <v>26278.199999999997</v>
      </c>
      <c r="G145" s="86">
        <f>SUM(G146:G155)</f>
        <v>597.1</v>
      </c>
      <c r="H145" s="87">
        <f t="shared" ref="H145:H147" si="91">G145/$G$11</f>
        <v>2.1882527730634179E-3</v>
      </c>
      <c r="I145" s="86">
        <f t="shared" si="43"/>
        <v>-25681.1</v>
      </c>
      <c r="J145" s="87">
        <f t="shared" si="44"/>
        <v>2.2722256471143384E-2</v>
      </c>
      <c r="K145" s="86">
        <f>SUM(K146:K155)</f>
        <v>4904.2</v>
      </c>
      <c r="L145" s="86">
        <f t="shared" ref="L145:N145" si="92">SUM(L146:L155)</f>
        <v>4904.2</v>
      </c>
      <c r="M145" s="86">
        <f t="shared" si="92"/>
        <v>3296.6</v>
      </c>
      <c r="N145" s="86">
        <f t="shared" si="92"/>
        <v>0</v>
      </c>
      <c r="O145" s="86">
        <f t="shared" si="88"/>
        <v>-3296.6</v>
      </c>
      <c r="P145" s="87">
        <f t="shared" si="89"/>
        <v>0</v>
      </c>
      <c r="Q145" s="86">
        <f>SUM(Q146:Q155)</f>
        <v>90773.2</v>
      </c>
      <c r="R145" s="86">
        <f>SUM(R146:R155)</f>
        <v>90773.2</v>
      </c>
      <c r="S145" s="86">
        <f t="shared" ref="S145:S218" si="93">SUM(F145,M145)</f>
        <v>29574.799999999996</v>
      </c>
      <c r="T145" s="86">
        <f t="shared" ref="T145" si="94">SUM(T146:T155)</f>
        <v>597.1</v>
      </c>
      <c r="U145" s="86">
        <f t="shared" ref="U145:U147" si="95">T145-S145</f>
        <v>-28977.699999999997</v>
      </c>
      <c r="V145" s="87">
        <f t="shared" si="73"/>
        <v>2.0189485643182712E-2</v>
      </c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9"/>
      <c r="GE145" s="9"/>
      <c r="GF145" s="9"/>
      <c r="GG145" s="9"/>
      <c r="GH145" s="9"/>
      <c r="GI145" s="9"/>
      <c r="GJ145" s="9"/>
      <c r="GK145" s="9"/>
      <c r="GL145" s="9"/>
      <c r="GM145" s="9"/>
    </row>
    <row r="146" spans="1:195" s="1" customFormat="1" ht="52.35" customHeight="1" x14ac:dyDescent="0.35">
      <c r="A146" s="76"/>
      <c r="B146" s="112" t="s">
        <v>117</v>
      </c>
      <c r="C146" s="112" t="s">
        <v>46</v>
      </c>
      <c r="D146" s="115" t="s">
        <v>118</v>
      </c>
      <c r="E146" s="140">
        <v>1000</v>
      </c>
      <c r="F146" s="140">
        <v>26</v>
      </c>
      <c r="G146" s="140"/>
      <c r="H146" s="144">
        <f t="shared" ref="H146" si="96">G146/$G$11</f>
        <v>0</v>
      </c>
      <c r="I146" s="90">
        <f t="shared" si="43"/>
        <v>-26</v>
      </c>
      <c r="J146" s="91">
        <f t="shared" si="44"/>
        <v>0</v>
      </c>
      <c r="K146" s="90">
        <v>1027</v>
      </c>
      <c r="L146" s="90">
        <v>1027</v>
      </c>
      <c r="M146" s="90">
        <v>67</v>
      </c>
      <c r="N146" s="140"/>
      <c r="O146" s="90">
        <f t="shared" si="88"/>
        <v>-67</v>
      </c>
      <c r="P146" s="91">
        <f t="shared" si="89"/>
        <v>0</v>
      </c>
      <c r="Q146" s="90">
        <f t="shared" ref="Q146:Q177" si="97">SUM(E146,K146)</f>
        <v>2027</v>
      </c>
      <c r="R146" s="90">
        <f t="shared" ref="R146:R174" si="98">SUM(E146,L146)</f>
        <v>2027</v>
      </c>
      <c r="S146" s="90">
        <f t="shared" si="93"/>
        <v>93</v>
      </c>
      <c r="T146" s="90">
        <f t="shared" ref="T146:T174" si="99">SUM(G146,N146)</f>
        <v>0</v>
      </c>
      <c r="U146" s="90">
        <f t="shared" ref="U146" si="100">T146-S146</f>
        <v>-93</v>
      </c>
      <c r="V146" s="91">
        <f t="shared" si="73"/>
        <v>0</v>
      </c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</row>
    <row r="147" spans="1:195" s="1" customFormat="1" ht="80.849999999999994" hidden="1" customHeight="1" x14ac:dyDescent="0.35">
      <c r="A147" s="76"/>
      <c r="B147" s="112" t="s">
        <v>236</v>
      </c>
      <c r="C147" s="112" t="s">
        <v>45</v>
      </c>
      <c r="D147" s="115" t="s">
        <v>239</v>
      </c>
      <c r="E147" s="140"/>
      <c r="F147" s="140"/>
      <c r="G147" s="140"/>
      <c r="H147" s="91">
        <f t="shared" si="91"/>
        <v>0</v>
      </c>
      <c r="I147" s="90">
        <f t="shared" ref="I147:I246" si="101">G147-F147</f>
        <v>0</v>
      </c>
      <c r="J147" s="91" t="str">
        <f t="shared" si="44"/>
        <v/>
      </c>
      <c r="K147" s="90"/>
      <c r="L147" s="90"/>
      <c r="M147" s="90"/>
      <c r="N147" s="140"/>
      <c r="O147" s="90">
        <f t="shared" si="88"/>
        <v>0</v>
      </c>
      <c r="P147" s="91" t="str">
        <f t="shared" si="89"/>
        <v/>
      </c>
      <c r="Q147" s="90">
        <f t="shared" si="97"/>
        <v>0</v>
      </c>
      <c r="R147" s="90">
        <f t="shared" si="98"/>
        <v>0</v>
      </c>
      <c r="S147" s="90">
        <f t="shared" si="93"/>
        <v>0</v>
      </c>
      <c r="T147" s="90">
        <f t="shared" si="99"/>
        <v>0</v>
      </c>
      <c r="U147" s="90">
        <f t="shared" si="95"/>
        <v>0</v>
      </c>
      <c r="V147" s="91" t="str">
        <f t="shared" si="73"/>
        <v/>
      </c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</row>
    <row r="148" spans="1:195" s="1" customFormat="1" ht="36.75" hidden="1" customHeight="1" x14ac:dyDescent="0.35">
      <c r="A148" s="76"/>
      <c r="B148" s="112" t="s">
        <v>237</v>
      </c>
      <c r="C148" s="112" t="s">
        <v>45</v>
      </c>
      <c r="D148" s="115" t="s">
        <v>240</v>
      </c>
      <c r="E148" s="140">
        <v>1000</v>
      </c>
      <c r="F148" s="140">
        <v>1000</v>
      </c>
      <c r="G148" s="140">
        <v>342.3</v>
      </c>
      <c r="H148" s="91">
        <f t="shared" si="52"/>
        <v>1.2544614373130264E-3</v>
      </c>
      <c r="I148" s="90">
        <f t="shared" si="101"/>
        <v>-657.7</v>
      </c>
      <c r="J148" s="91">
        <f t="shared" si="44"/>
        <v>0.34229999999999999</v>
      </c>
      <c r="K148" s="90"/>
      <c r="L148" s="90"/>
      <c r="M148" s="90"/>
      <c r="N148" s="140"/>
      <c r="O148" s="90">
        <f t="shared" si="88"/>
        <v>0</v>
      </c>
      <c r="P148" s="91" t="str">
        <f t="shared" si="89"/>
        <v/>
      </c>
      <c r="Q148" s="90">
        <f t="shared" si="97"/>
        <v>1000</v>
      </c>
      <c r="R148" s="90">
        <f t="shared" si="98"/>
        <v>1000</v>
      </c>
      <c r="S148" s="90">
        <f t="shared" si="93"/>
        <v>1000</v>
      </c>
      <c r="T148" s="90">
        <f t="shared" si="99"/>
        <v>342.3</v>
      </c>
      <c r="U148" s="90">
        <f t="shared" ref="U148:U150" si="102">T148-S148</f>
        <v>-657.7</v>
      </c>
      <c r="V148" s="91">
        <f t="shared" si="73"/>
        <v>0.34229999999999999</v>
      </c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</row>
    <row r="149" spans="1:195" s="1" customFormat="1" ht="34.700000000000003" customHeight="1" x14ac:dyDescent="0.35">
      <c r="A149" s="76"/>
      <c r="B149" s="112" t="s">
        <v>141</v>
      </c>
      <c r="C149" s="112" t="s">
        <v>45</v>
      </c>
      <c r="D149" s="115" t="s">
        <v>142</v>
      </c>
      <c r="E149" s="140">
        <v>150</v>
      </c>
      <c r="F149" s="140">
        <v>37.5</v>
      </c>
      <c r="G149" s="140"/>
      <c r="H149" s="148">
        <f t="shared" ref="H149" si="103">G149/$G$11</f>
        <v>0</v>
      </c>
      <c r="I149" s="90">
        <f t="shared" si="101"/>
        <v>-37.5</v>
      </c>
      <c r="J149" s="91">
        <f t="shared" si="44"/>
        <v>0</v>
      </c>
      <c r="K149" s="90"/>
      <c r="L149" s="90"/>
      <c r="M149" s="90"/>
      <c r="N149" s="140"/>
      <c r="O149" s="90">
        <f t="shared" si="88"/>
        <v>0</v>
      </c>
      <c r="P149" s="91" t="str">
        <f t="shared" si="89"/>
        <v/>
      </c>
      <c r="Q149" s="90">
        <f t="shared" si="97"/>
        <v>150</v>
      </c>
      <c r="R149" s="90">
        <f t="shared" si="98"/>
        <v>150</v>
      </c>
      <c r="S149" s="90">
        <f t="shared" si="93"/>
        <v>37.5</v>
      </c>
      <c r="T149" s="90">
        <f t="shared" si="99"/>
        <v>0</v>
      </c>
      <c r="U149" s="90">
        <f t="shared" si="102"/>
        <v>-37.5</v>
      </c>
      <c r="V149" s="91">
        <f t="shared" si="73"/>
        <v>0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</row>
    <row r="150" spans="1:195" s="1" customFormat="1" ht="33.75" hidden="1" customHeight="1" x14ac:dyDescent="0.35">
      <c r="A150" s="76"/>
      <c r="B150" s="112" t="s">
        <v>238</v>
      </c>
      <c r="C150" s="112" t="s">
        <v>45</v>
      </c>
      <c r="D150" s="115" t="s">
        <v>241</v>
      </c>
      <c r="E150" s="140">
        <v>1719</v>
      </c>
      <c r="F150" s="140">
        <v>1219.5999999999999</v>
      </c>
      <c r="G150" s="140">
        <v>254.8</v>
      </c>
      <c r="H150" s="144">
        <f t="shared" ref="H150" si="104">G150/$G$11</f>
        <v>9.3379133575039179E-4</v>
      </c>
      <c r="I150" s="90">
        <f t="shared" si="101"/>
        <v>-964.8</v>
      </c>
      <c r="J150" s="91">
        <f t="shared" si="44"/>
        <v>0.20892095769104627</v>
      </c>
      <c r="K150" s="90">
        <v>2999</v>
      </c>
      <c r="L150" s="90">
        <v>2999</v>
      </c>
      <c r="M150" s="90">
        <v>2999.1</v>
      </c>
      <c r="N150" s="140"/>
      <c r="O150" s="90">
        <f t="shared" si="88"/>
        <v>-2999.1</v>
      </c>
      <c r="P150" s="91">
        <f t="shared" si="89"/>
        <v>0</v>
      </c>
      <c r="Q150" s="90">
        <f t="shared" si="97"/>
        <v>4718</v>
      </c>
      <c r="R150" s="90">
        <f t="shared" si="98"/>
        <v>4718</v>
      </c>
      <c r="S150" s="90">
        <f t="shared" si="93"/>
        <v>4218.7</v>
      </c>
      <c r="T150" s="90">
        <f t="shared" si="99"/>
        <v>254.8</v>
      </c>
      <c r="U150" s="90">
        <f t="shared" si="102"/>
        <v>-3963.8999999999996</v>
      </c>
      <c r="V150" s="91">
        <f t="shared" si="73"/>
        <v>6.0397752862256147E-2</v>
      </c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</row>
    <row r="151" spans="1:195" s="1" customFormat="1" ht="31.7" customHeight="1" x14ac:dyDescent="0.35">
      <c r="A151" s="76"/>
      <c r="B151" s="112" t="s">
        <v>144</v>
      </c>
      <c r="C151" s="112" t="s">
        <v>49</v>
      </c>
      <c r="D151" s="115" t="s">
        <v>145</v>
      </c>
      <c r="E151" s="140"/>
      <c r="F151" s="140"/>
      <c r="G151" s="140"/>
      <c r="H151" s="148">
        <f t="shared" ref="H151" si="105">G151/$G$11</f>
        <v>0</v>
      </c>
      <c r="I151" s="90">
        <f t="shared" si="101"/>
        <v>0</v>
      </c>
      <c r="J151" s="91" t="str">
        <f t="shared" ref="J151:J246" si="106">IFERROR(100%*(G151/F151),"")</f>
        <v/>
      </c>
      <c r="K151" s="90">
        <v>878.2</v>
      </c>
      <c r="L151" s="90">
        <v>878.2</v>
      </c>
      <c r="M151" s="90">
        <v>230.5</v>
      </c>
      <c r="N151" s="140"/>
      <c r="O151" s="90">
        <f t="shared" si="88"/>
        <v>-230.5</v>
      </c>
      <c r="P151" s="91">
        <f t="shared" si="89"/>
        <v>0</v>
      </c>
      <c r="Q151" s="90">
        <f t="shared" si="97"/>
        <v>878.2</v>
      </c>
      <c r="R151" s="90">
        <f t="shared" si="98"/>
        <v>878.2</v>
      </c>
      <c r="S151" s="90">
        <f t="shared" si="93"/>
        <v>230.5</v>
      </c>
      <c r="T151" s="90">
        <f t="shared" si="99"/>
        <v>0</v>
      </c>
      <c r="U151" s="90">
        <f t="shared" ref="U151" si="107">T151-S151</f>
        <v>-230.5</v>
      </c>
      <c r="V151" s="91">
        <f t="shared" si="73"/>
        <v>0</v>
      </c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</row>
    <row r="152" spans="1:195" s="1" customFormat="1" ht="80.849999999999994" hidden="1" customHeight="1" x14ac:dyDescent="0.35">
      <c r="A152" s="76"/>
      <c r="B152" s="112" t="s">
        <v>50</v>
      </c>
      <c r="C152" s="112" t="s">
        <v>12</v>
      </c>
      <c r="D152" s="115" t="s">
        <v>119</v>
      </c>
      <c r="E152" s="140"/>
      <c r="F152" s="140"/>
      <c r="G152" s="140"/>
      <c r="H152" s="148">
        <f t="shared" si="52"/>
        <v>0</v>
      </c>
      <c r="I152" s="90">
        <f t="shared" si="101"/>
        <v>0</v>
      </c>
      <c r="J152" s="91" t="str">
        <f t="shared" si="106"/>
        <v/>
      </c>
      <c r="K152" s="90"/>
      <c r="L152" s="90"/>
      <c r="M152" s="90"/>
      <c r="N152" s="140"/>
      <c r="O152" s="86">
        <f t="shared" si="88"/>
        <v>0</v>
      </c>
      <c r="P152" s="87" t="str">
        <f t="shared" si="89"/>
        <v/>
      </c>
      <c r="Q152" s="90">
        <f t="shared" si="97"/>
        <v>0</v>
      </c>
      <c r="R152" s="90">
        <f t="shared" si="98"/>
        <v>0</v>
      </c>
      <c r="S152" s="90">
        <f t="shared" si="93"/>
        <v>0</v>
      </c>
      <c r="T152" s="90">
        <f t="shared" si="99"/>
        <v>0</v>
      </c>
      <c r="U152" s="90">
        <f t="shared" si="53"/>
        <v>0</v>
      </c>
      <c r="V152" s="91" t="str">
        <f t="shared" si="73"/>
        <v/>
      </c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</row>
    <row r="153" spans="1:195" ht="31.9" customHeight="1" x14ac:dyDescent="0.35">
      <c r="A153" s="76"/>
      <c r="B153" s="112" t="s">
        <v>190</v>
      </c>
      <c r="C153" s="112" t="s">
        <v>47</v>
      </c>
      <c r="D153" s="103" t="s">
        <v>191</v>
      </c>
      <c r="E153" s="88">
        <v>82000</v>
      </c>
      <c r="F153" s="88">
        <v>23995.1</v>
      </c>
      <c r="G153" s="88"/>
      <c r="H153" s="91">
        <f t="shared" si="52"/>
        <v>0</v>
      </c>
      <c r="I153" s="90">
        <f t="shared" si="101"/>
        <v>-23995.1</v>
      </c>
      <c r="J153" s="91">
        <f t="shared" si="106"/>
        <v>0</v>
      </c>
      <c r="K153" s="90"/>
      <c r="L153" s="90"/>
      <c r="M153" s="90"/>
      <c r="N153" s="88"/>
      <c r="O153" s="86">
        <f t="shared" si="88"/>
        <v>0</v>
      </c>
      <c r="P153" s="87" t="str">
        <f t="shared" si="89"/>
        <v/>
      </c>
      <c r="Q153" s="90">
        <f t="shared" si="97"/>
        <v>82000</v>
      </c>
      <c r="R153" s="90">
        <f t="shared" si="98"/>
        <v>82000</v>
      </c>
      <c r="S153" s="90">
        <f t="shared" si="93"/>
        <v>23995.1</v>
      </c>
      <c r="T153" s="90">
        <f t="shared" si="99"/>
        <v>0</v>
      </c>
      <c r="U153" s="90">
        <f t="shared" si="53"/>
        <v>-23995.1</v>
      </c>
      <c r="V153" s="91">
        <f t="shared" si="73"/>
        <v>0</v>
      </c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</row>
    <row r="154" spans="1:195" ht="80.849999999999994" hidden="1" customHeight="1" x14ac:dyDescent="0.35">
      <c r="A154" s="76"/>
      <c r="B154" s="112" t="s">
        <v>230</v>
      </c>
      <c r="C154" s="112" t="s">
        <v>23</v>
      </c>
      <c r="D154" s="103" t="s">
        <v>231</v>
      </c>
      <c r="E154" s="88"/>
      <c r="F154" s="88"/>
      <c r="G154" s="88"/>
      <c r="H154" s="91">
        <f t="shared" si="52"/>
        <v>0</v>
      </c>
      <c r="I154" s="90">
        <f t="shared" si="101"/>
        <v>0</v>
      </c>
      <c r="J154" s="91" t="str">
        <f t="shared" si="106"/>
        <v/>
      </c>
      <c r="K154" s="90"/>
      <c r="L154" s="90"/>
      <c r="M154" s="90"/>
      <c r="N154" s="88"/>
      <c r="O154" s="86">
        <f t="shared" si="88"/>
        <v>0</v>
      </c>
      <c r="P154" s="87" t="str">
        <f t="shared" si="89"/>
        <v/>
      </c>
      <c r="Q154" s="90">
        <f t="shared" si="97"/>
        <v>0</v>
      </c>
      <c r="R154" s="90">
        <f t="shared" si="98"/>
        <v>0</v>
      </c>
      <c r="S154" s="90">
        <f t="shared" si="93"/>
        <v>0</v>
      </c>
      <c r="T154" s="90">
        <f t="shared" si="99"/>
        <v>0</v>
      </c>
      <c r="U154" s="90">
        <f t="shared" si="53"/>
        <v>0</v>
      </c>
      <c r="V154" s="91" t="str">
        <f t="shared" si="73"/>
        <v/>
      </c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</row>
    <row r="155" spans="1:195" ht="80.849999999999994" hidden="1" customHeight="1" x14ac:dyDescent="0.35">
      <c r="A155" s="76"/>
      <c r="B155" s="112" t="s">
        <v>252</v>
      </c>
      <c r="C155" s="112" t="s">
        <v>47</v>
      </c>
      <c r="D155" s="103" t="s">
        <v>253</v>
      </c>
      <c r="E155" s="88"/>
      <c r="F155" s="88"/>
      <c r="G155" s="88"/>
      <c r="H155" s="91">
        <f t="shared" si="52"/>
        <v>0</v>
      </c>
      <c r="I155" s="90">
        <f t="shared" si="101"/>
        <v>0</v>
      </c>
      <c r="J155" s="91" t="str">
        <f t="shared" si="106"/>
        <v/>
      </c>
      <c r="K155" s="90"/>
      <c r="L155" s="90"/>
      <c r="M155" s="90"/>
      <c r="N155" s="88"/>
      <c r="O155" s="86">
        <f t="shared" si="88"/>
        <v>0</v>
      </c>
      <c r="P155" s="87" t="str">
        <f t="shared" si="89"/>
        <v/>
      </c>
      <c r="Q155" s="90">
        <f t="shared" si="97"/>
        <v>0</v>
      </c>
      <c r="R155" s="90">
        <f t="shared" si="98"/>
        <v>0</v>
      </c>
      <c r="S155" s="90">
        <f t="shared" si="93"/>
        <v>0</v>
      </c>
      <c r="T155" s="90">
        <f t="shared" si="99"/>
        <v>0</v>
      </c>
      <c r="U155" s="90">
        <f t="shared" si="53"/>
        <v>0</v>
      </c>
      <c r="V155" s="91" t="str">
        <f t="shared" si="73"/>
        <v/>
      </c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</row>
    <row r="156" spans="1:195" s="84" customFormat="1" ht="38.85" customHeight="1" x14ac:dyDescent="0.35">
      <c r="A156" s="75">
        <v>13</v>
      </c>
      <c r="B156" s="125" t="s">
        <v>48</v>
      </c>
      <c r="C156" s="125" t="s">
        <v>13</v>
      </c>
      <c r="D156" s="98" t="s">
        <v>245</v>
      </c>
      <c r="E156" s="89">
        <v>224715.1</v>
      </c>
      <c r="F156" s="89">
        <v>56178.9</v>
      </c>
      <c r="G156" s="89">
        <v>56178.9</v>
      </c>
      <c r="H156" s="87">
        <f t="shared" si="52"/>
        <v>0.20588449792773816</v>
      </c>
      <c r="I156" s="86">
        <f t="shared" si="101"/>
        <v>0</v>
      </c>
      <c r="J156" s="87">
        <f t="shared" si="106"/>
        <v>1</v>
      </c>
      <c r="K156" s="86"/>
      <c r="L156" s="86"/>
      <c r="M156" s="86"/>
      <c r="N156" s="89"/>
      <c r="O156" s="86">
        <f t="shared" si="88"/>
        <v>0</v>
      </c>
      <c r="P156" s="87" t="str">
        <f t="shared" si="89"/>
        <v/>
      </c>
      <c r="Q156" s="86">
        <f t="shared" si="97"/>
        <v>224715.1</v>
      </c>
      <c r="R156" s="86">
        <f t="shared" si="98"/>
        <v>224715.1</v>
      </c>
      <c r="S156" s="86">
        <f t="shared" si="93"/>
        <v>56178.9</v>
      </c>
      <c r="T156" s="86">
        <f t="shared" si="99"/>
        <v>56178.9</v>
      </c>
      <c r="U156" s="86">
        <f t="shared" si="53"/>
        <v>0</v>
      </c>
      <c r="V156" s="87">
        <f t="shared" si="73"/>
        <v>1</v>
      </c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</row>
    <row r="157" spans="1:195" s="1" customFormat="1" ht="35.450000000000003" customHeight="1" x14ac:dyDescent="0.35">
      <c r="A157" s="75">
        <v>14</v>
      </c>
      <c r="B157" s="125" t="s">
        <v>120</v>
      </c>
      <c r="C157" s="125" t="s">
        <v>13</v>
      </c>
      <c r="D157" s="98" t="s">
        <v>121</v>
      </c>
      <c r="E157" s="89">
        <f>SUM(E158:E174)</f>
        <v>4003.7</v>
      </c>
      <c r="F157" s="89">
        <f>SUM(F158:F174)</f>
        <v>4003.7</v>
      </c>
      <c r="G157" s="89">
        <f>SUM(G158:G174)</f>
        <v>3000</v>
      </c>
      <c r="H157" s="87">
        <f t="shared" si="52"/>
        <v>1.0994403482147469E-2</v>
      </c>
      <c r="I157" s="86">
        <f t="shared" si="101"/>
        <v>-1003.6999999999998</v>
      </c>
      <c r="J157" s="87">
        <f t="shared" si="106"/>
        <v>0.74930689112570881</v>
      </c>
      <c r="K157" s="89">
        <f>SUM(K158:K174)</f>
        <v>988.1</v>
      </c>
      <c r="L157" s="89">
        <f>SUM(L158:L174)</f>
        <v>988.1</v>
      </c>
      <c r="M157" s="89">
        <f>SUM(M158:M174)</f>
        <v>988.1</v>
      </c>
      <c r="N157" s="161">
        <f>SUM(N158:N174)</f>
        <v>0</v>
      </c>
      <c r="O157" s="86">
        <f t="shared" si="88"/>
        <v>-988.1</v>
      </c>
      <c r="P157" s="87">
        <f t="shared" si="89"/>
        <v>0</v>
      </c>
      <c r="Q157" s="86">
        <f t="shared" si="97"/>
        <v>4991.8</v>
      </c>
      <c r="R157" s="86">
        <f t="shared" si="98"/>
        <v>4991.8</v>
      </c>
      <c r="S157" s="86">
        <f t="shared" si="93"/>
        <v>4991.8</v>
      </c>
      <c r="T157" s="86">
        <f t="shared" si="99"/>
        <v>3000</v>
      </c>
      <c r="U157" s="86">
        <f t="shared" si="53"/>
        <v>-1991.8000000000002</v>
      </c>
      <c r="V157" s="87">
        <f t="shared" si="73"/>
        <v>0.60098561641091386</v>
      </c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</row>
    <row r="158" spans="1:195" s="28" customFormat="1" ht="47.85" hidden="1" customHeight="1" x14ac:dyDescent="0.35">
      <c r="A158" s="77"/>
      <c r="B158" s="117"/>
      <c r="C158" s="117"/>
      <c r="D158" s="119" t="s">
        <v>278</v>
      </c>
      <c r="E158" s="162">
        <v>1003.7</v>
      </c>
      <c r="F158" s="162">
        <v>1003.7</v>
      </c>
      <c r="G158" s="162"/>
      <c r="H158" s="163">
        <f t="shared" ref="H158:H168" si="108">G158/$G$11</f>
        <v>0</v>
      </c>
      <c r="I158" s="147">
        <f>G158-F158</f>
        <v>-1003.7</v>
      </c>
      <c r="J158" s="146">
        <f t="shared" ref="J158:J163" si="109">IFERROR(100%*(G158/F158),"")</f>
        <v>0</v>
      </c>
      <c r="K158" s="157"/>
      <c r="L158" s="157"/>
      <c r="M158" s="157"/>
      <c r="N158" s="164"/>
      <c r="O158" s="90">
        <f t="shared" si="88"/>
        <v>0</v>
      </c>
      <c r="P158" s="91" t="str">
        <f t="shared" si="89"/>
        <v/>
      </c>
      <c r="Q158" s="147">
        <f t="shared" si="97"/>
        <v>1003.7</v>
      </c>
      <c r="R158" s="147">
        <f t="shared" si="98"/>
        <v>1003.7</v>
      </c>
      <c r="S158" s="147">
        <f t="shared" si="93"/>
        <v>1003.7</v>
      </c>
      <c r="T158" s="147">
        <f t="shared" si="99"/>
        <v>0</v>
      </c>
      <c r="U158" s="147">
        <f>T158-S158</f>
        <v>-1003.7</v>
      </c>
      <c r="V158" s="146">
        <f>IFERROR(100%*(T158/S158),"")</f>
        <v>0</v>
      </c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</row>
    <row r="159" spans="1:195" s="28" customFormat="1" ht="119.85" hidden="1" customHeight="1" x14ac:dyDescent="0.35">
      <c r="A159" s="77"/>
      <c r="B159" s="117"/>
      <c r="C159" s="117"/>
      <c r="D159" s="119" t="s">
        <v>382</v>
      </c>
      <c r="E159" s="162"/>
      <c r="F159" s="162"/>
      <c r="G159" s="162"/>
      <c r="H159" s="146">
        <f t="shared" si="108"/>
        <v>0</v>
      </c>
      <c r="I159" s="90">
        <f>G159-F159</f>
        <v>0</v>
      </c>
      <c r="J159" s="146" t="str">
        <f t="shared" si="109"/>
        <v/>
      </c>
      <c r="K159" s="147">
        <v>988.1</v>
      </c>
      <c r="L159" s="147">
        <v>988.1</v>
      </c>
      <c r="M159" s="147">
        <v>988.1</v>
      </c>
      <c r="N159" s="154"/>
      <c r="O159" s="90">
        <f t="shared" si="88"/>
        <v>-988.1</v>
      </c>
      <c r="P159" s="91">
        <f t="shared" si="89"/>
        <v>0</v>
      </c>
      <c r="Q159" s="147">
        <f t="shared" si="97"/>
        <v>988.1</v>
      </c>
      <c r="R159" s="147">
        <f t="shared" si="98"/>
        <v>988.1</v>
      </c>
      <c r="S159" s="147">
        <f t="shared" si="93"/>
        <v>988.1</v>
      </c>
      <c r="T159" s="147">
        <f t="shared" si="99"/>
        <v>0</v>
      </c>
      <c r="U159" s="147">
        <f>T159-S159</f>
        <v>-988.1</v>
      </c>
      <c r="V159" s="146">
        <f>IFERROR(100%*(T159/S159),"")</f>
        <v>0</v>
      </c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</row>
    <row r="160" spans="1:195" s="28" customFormat="1" ht="64.5" hidden="1" customHeight="1" x14ac:dyDescent="0.35">
      <c r="A160" s="77"/>
      <c r="B160" s="117"/>
      <c r="C160" s="117"/>
      <c r="D160" s="119" t="s">
        <v>288</v>
      </c>
      <c r="E160" s="162"/>
      <c r="F160" s="154"/>
      <c r="G160" s="154"/>
      <c r="H160" s="146">
        <f t="shared" si="108"/>
        <v>0</v>
      </c>
      <c r="I160" s="90">
        <f>G160-F160</f>
        <v>0</v>
      </c>
      <c r="J160" s="146" t="str">
        <f t="shared" si="109"/>
        <v/>
      </c>
      <c r="K160" s="155"/>
      <c r="L160" s="155"/>
      <c r="M160" s="155"/>
      <c r="N160" s="162"/>
      <c r="O160" s="156">
        <f t="shared" si="88"/>
        <v>0</v>
      </c>
      <c r="P160" s="165" t="str">
        <f t="shared" si="89"/>
        <v/>
      </c>
      <c r="Q160" s="147">
        <f t="shared" si="97"/>
        <v>0</v>
      </c>
      <c r="R160" s="147">
        <f t="shared" si="98"/>
        <v>0</v>
      </c>
      <c r="S160" s="147">
        <f t="shared" si="93"/>
        <v>0</v>
      </c>
      <c r="T160" s="147">
        <f t="shared" si="99"/>
        <v>0</v>
      </c>
      <c r="U160" s="147">
        <f>T160-S160</f>
        <v>0</v>
      </c>
      <c r="V160" s="146" t="str">
        <f>IFERROR(100%*(T160/S160),"")</f>
        <v/>
      </c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</row>
    <row r="161" spans="1:195" s="28" customFormat="1" ht="65.099999999999994" hidden="1" customHeight="1" x14ac:dyDescent="0.35">
      <c r="A161" s="77"/>
      <c r="B161" s="117"/>
      <c r="C161" s="117"/>
      <c r="D161" s="119" t="s">
        <v>307</v>
      </c>
      <c r="E161" s="162"/>
      <c r="F161" s="154"/>
      <c r="G161" s="154"/>
      <c r="H161" s="146">
        <f t="shared" si="108"/>
        <v>0</v>
      </c>
      <c r="I161" s="90">
        <f>G161-F161</f>
        <v>0</v>
      </c>
      <c r="J161" s="146" t="str">
        <f t="shared" si="109"/>
        <v/>
      </c>
      <c r="K161" s="155"/>
      <c r="L161" s="155"/>
      <c r="M161" s="155"/>
      <c r="N161" s="162"/>
      <c r="O161" s="156">
        <f t="shared" si="88"/>
        <v>0</v>
      </c>
      <c r="P161" s="165" t="str">
        <f t="shared" si="89"/>
        <v/>
      </c>
      <c r="Q161" s="147">
        <f t="shared" si="97"/>
        <v>0</v>
      </c>
      <c r="R161" s="147">
        <f t="shared" si="98"/>
        <v>0</v>
      </c>
      <c r="S161" s="147">
        <f t="shared" si="93"/>
        <v>0</v>
      </c>
      <c r="T161" s="147">
        <f t="shared" si="99"/>
        <v>0</v>
      </c>
      <c r="U161" s="147">
        <f>T161-S161</f>
        <v>0</v>
      </c>
      <c r="V161" s="146" t="str">
        <f>IFERROR(100%*(T161/S161),"")</f>
        <v/>
      </c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</row>
    <row r="162" spans="1:195" s="28" customFormat="1" ht="167.85" hidden="1" customHeight="1" x14ac:dyDescent="0.35">
      <c r="A162" s="77"/>
      <c r="B162" s="117"/>
      <c r="C162" s="117"/>
      <c r="D162" s="119" t="s">
        <v>384</v>
      </c>
      <c r="E162" s="154">
        <v>2000</v>
      </c>
      <c r="F162" s="162">
        <v>2000</v>
      </c>
      <c r="G162" s="162">
        <v>2000</v>
      </c>
      <c r="H162" s="146">
        <f t="shared" si="108"/>
        <v>7.3296023214316462E-3</v>
      </c>
      <c r="I162" s="147">
        <f t="shared" si="101"/>
        <v>0</v>
      </c>
      <c r="J162" s="146">
        <f t="shared" si="109"/>
        <v>1</v>
      </c>
      <c r="K162" s="147"/>
      <c r="L162" s="147"/>
      <c r="M162" s="147"/>
      <c r="N162" s="162"/>
      <c r="O162" s="90">
        <f t="shared" si="88"/>
        <v>0</v>
      </c>
      <c r="P162" s="91" t="str">
        <f t="shared" si="89"/>
        <v/>
      </c>
      <c r="Q162" s="147">
        <f t="shared" si="97"/>
        <v>2000</v>
      </c>
      <c r="R162" s="147">
        <f t="shared" si="98"/>
        <v>2000</v>
      </c>
      <c r="S162" s="147">
        <f t="shared" si="93"/>
        <v>2000</v>
      </c>
      <c r="T162" s="147">
        <f t="shared" si="99"/>
        <v>2000</v>
      </c>
      <c r="U162" s="147">
        <f>T162-S162</f>
        <v>0</v>
      </c>
      <c r="V162" s="146">
        <f>IFERROR(100%*(T162/S162),"")</f>
        <v>1</v>
      </c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</row>
    <row r="163" spans="1:195" s="28" customFormat="1" ht="87" hidden="1" customHeight="1" x14ac:dyDescent="0.35">
      <c r="A163" s="77"/>
      <c r="B163" s="117"/>
      <c r="C163" s="117"/>
      <c r="D163" s="119" t="s">
        <v>275</v>
      </c>
      <c r="E163" s="162"/>
      <c r="F163" s="162"/>
      <c r="G163" s="154"/>
      <c r="H163" s="146">
        <f t="shared" si="108"/>
        <v>0</v>
      </c>
      <c r="I163" s="147">
        <f t="shared" si="101"/>
        <v>0</v>
      </c>
      <c r="J163" s="146" t="str">
        <f t="shared" si="109"/>
        <v/>
      </c>
      <c r="K163" s="155"/>
      <c r="L163" s="147"/>
      <c r="M163" s="147"/>
      <c r="N163" s="162"/>
      <c r="O163" s="90">
        <f t="shared" si="88"/>
        <v>0</v>
      </c>
      <c r="P163" s="91" t="str">
        <f t="shared" si="89"/>
        <v/>
      </c>
      <c r="Q163" s="147">
        <f t="shared" si="97"/>
        <v>0</v>
      </c>
      <c r="R163" s="147">
        <f t="shared" si="98"/>
        <v>0</v>
      </c>
      <c r="S163" s="147">
        <f t="shared" si="93"/>
        <v>0</v>
      </c>
      <c r="T163" s="147">
        <f t="shared" si="99"/>
        <v>0</v>
      </c>
      <c r="U163" s="147">
        <f t="shared" ref="U163:U174" si="110">T163-S163</f>
        <v>0</v>
      </c>
      <c r="V163" s="146" t="str">
        <f t="shared" ref="V163:V174" si="111">IFERROR(100%*(T163/S163),"")</f>
        <v/>
      </c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</row>
    <row r="164" spans="1:195" s="28" customFormat="1" ht="193.7" hidden="1" customHeight="1" x14ac:dyDescent="0.35">
      <c r="A164" s="77"/>
      <c r="B164" s="117"/>
      <c r="C164" s="117"/>
      <c r="D164" s="119" t="s">
        <v>276</v>
      </c>
      <c r="E164" s="162"/>
      <c r="F164" s="162"/>
      <c r="G164" s="154"/>
      <c r="H164" s="146">
        <f t="shared" si="108"/>
        <v>0</v>
      </c>
      <c r="I164" s="147">
        <f t="shared" si="101"/>
        <v>0</v>
      </c>
      <c r="J164" s="146" t="str">
        <f t="shared" ref="J164" si="112">IFERROR(100%*(G164/F164),"")</f>
        <v/>
      </c>
      <c r="K164" s="155"/>
      <c r="L164" s="147"/>
      <c r="M164" s="147"/>
      <c r="N164" s="162"/>
      <c r="O164" s="147">
        <f t="shared" si="88"/>
        <v>0</v>
      </c>
      <c r="P164" s="146" t="str">
        <f t="shared" si="89"/>
        <v/>
      </c>
      <c r="Q164" s="147">
        <f t="shared" si="97"/>
        <v>0</v>
      </c>
      <c r="R164" s="147">
        <f t="shared" si="98"/>
        <v>0</v>
      </c>
      <c r="S164" s="147">
        <f t="shared" si="93"/>
        <v>0</v>
      </c>
      <c r="T164" s="147">
        <f t="shared" si="99"/>
        <v>0</v>
      </c>
      <c r="U164" s="147">
        <f>T164-S164</f>
        <v>0</v>
      </c>
      <c r="V164" s="146" t="str">
        <f>IFERROR(100%*(T164/S164),"")</f>
        <v/>
      </c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</row>
    <row r="165" spans="1:195" s="28" customFormat="1" ht="84.2" hidden="1" customHeight="1" x14ac:dyDescent="0.35">
      <c r="A165" s="77"/>
      <c r="B165" s="117"/>
      <c r="C165" s="117"/>
      <c r="D165" s="119" t="s">
        <v>277</v>
      </c>
      <c r="E165" s="162"/>
      <c r="F165" s="162"/>
      <c r="G165" s="154"/>
      <c r="H165" s="146">
        <f t="shared" si="108"/>
        <v>0</v>
      </c>
      <c r="I165" s="90">
        <f t="shared" si="101"/>
        <v>0</v>
      </c>
      <c r="J165" s="146" t="str">
        <f t="shared" ref="J165:J168" si="113">IFERROR(100%*(G165/F165),"")</f>
        <v/>
      </c>
      <c r="K165" s="155"/>
      <c r="L165" s="147"/>
      <c r="M165" s="147"/>
      <c r="N165" s="145"/>
      <c r="O165" s="90">
        <f t="shared" si="88"/>
        <v>0</v>
      </c>
      <c r="P165" s="146" t="str">
        <f t="shared" si="89"/>
        <v/>
      </c>
      <c r="Q165" s="147">
        <f t="shared" si="97"/>
        <v>0</v>
      </c>
      <c r="R165" s="147">
        <f t="shared" si="98"/>
        <v>0</v>
      </c>
      <c r="S165" s="147">
        <f t="shared" si="93"/>
        <v>0</v>
      </c>
      <c r="T165" s="147">
        <f t="shared" si="99"/>
        <v>0</v>
      </c>
      <c r="U165" s="147">
        <f t="shared" si="110"/>
        <v>0</v>
      </c>
      <c r="V165" s="146" t="str">
        <f t="shared" si="111"/>
        <v/>
      </c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</row>
    <row r="166" spans="1:195" s="28" customFormat="1" ht="89.1" hidden="1" customHeight="1" x14ac:dyDescent="0.35">
      <c r="A166" s="77"/>
      <c r="B166" s="117"/>
      <c r="C166" s="117"/>
      <c r="D166" s="119" t="s">
        <v>313</v>
      </c>
      <c r="E166" s="162"/>
      <c r="F166" s="162"/>
      <c r="G166" s="154"/>
      <c r="H166" s="146">
        <f t="shared" si="108"/>
        <v>0</v>
      </c>
      <c r="I166" s="90">
        <f t="shared" si="101"/>
        <v>0</v>
      </c>
      <c r="J166" s="146" t="str">
        <f t="shared" si="113"/>
        <v/>
      </c>
      <c r="K166" s="155"/>
      <c r="L166" s="147"/>
      <c r="M166" s="147"/>
      <c r="N166" s="145"/>
      <c r="O166" s="90">
        <f t="shared" si="88"/>
        <v>0</v>
      </c>
      <c r="P166" s="146" t="str">
        <f t="shared" si="89"/>
        <v/>
      </c>
      <c r="Q166" s="147">
        <f t="shared" si="97"/>
        <v>0</v>
      </c>
      <c r="R166" s="147">
        <f t="shared" si="98"/>
        <v>0</v>
      </c>
      <c r="S166" s="147">
        <f t="shared" si="93"/>
        <v>0</v>
      </c>
      <c r="T166" s="147">
        <f t="shared" si="99"/>
        <v>0</v>
      </c>
      <c r="U166" s="147">
        <f t="shared" si="110"/>
        <v>0</v>
      </c>
      <c r="V166" s="146" t="str">
        <f t="shared" si="111"/>
        <v/>
      </c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</row>
    <row r="167" spans="1:195" s="28" customFormat="1" ht="90.2" hidden="1" customHeight="1" x14ac:dyDescent="0.35">
      <c r="A167" s="77"/>
      <c r="B167" s="117"/>
      <c r="C167" s="117"/>
      <c r="D167" s="126" t="s">
        <v>317</v>
      </c>
      <c r="E167" s="162"/>
      <c r="F167" s="162"/>
      <c r="G167" s="154"/>
      <c r="H167" s="146">
        <f t="shared" si="108"/>
        <v>0</v>
      </c>
      <c r="I167" s="90">
        <f t="shared" si="101"/>
        <v>0</v>
      </c>
      <c r="J167" s="146" t="str">
        <f t="shared" si="113"/>
        <v/>
      </c>
      <c r="K167" s="155"/>
      <c r="L167" s="147"/>
      <c r="M167" s="147"/>
      <c r="N167" s="145"/>
      <c r="O167" s="90">
        <f t="shared" si="88"/>
        <v>0</v>
      </c>
      <c r="P167" s="146" t="str">
        <f t="shared" si="89"/>
        <v/>
      </c>
      <c r="Q167" s="147">
        <f t="shared" si="97"/>
        <v>0</v>
      </c>
      <c r="R167" s="147">
        <f t="shared" si="98"/>
        <v>0</v>
      </c>
      <c r="S167" s="147">
        <f t="shared" si="93"/>
        <v>0</v>
      </c>
      <c r="T167" s="147">
        <f t="shared" si="99"/>
        <v>0</v>
      </c>
      <c r="U167" s="147">
        <f t="shared" si="110"/>
        <v>0</v>
      </c>
      <c r="V167" s="146" t="str">
        <f t="shared" si="111"/>
        <v/>
      </c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</row>
    <row r="168" spans="1:195" s="28" customFormat="1" ht="69.400000000000006" hidden="1" customHeight="1" x14ac:dyDescent="0.35">
      <c r="A168" s="77"/>
      <c r="B168" s="117"/>
      <c r="C168" s="117"/>
      <c r="D168" s="119" t="s">
        <v>311</v>
      </c>
      <c r="E168" s="154">
        <v>1000</v>
      </c>
      <c r="F168" s="154">
        <v>1000</v>
      </c>
      <c r="G168" s="154">
        <v>1000</v>
      </c>
      <c r="H168" s="146">
        <f t="shared" si="108"/>
        <v>3.6648011607158231E-3</v>
      </c>
      <c r="I168" s="90">
        <f t="shared" si="101"/>
        <v>0</v>
      </c>
      <c r="J168" s="146">
        <f t="shared" si="113"/>
        <v>1</v>
      </c>
      <c r="K168" s="147"/>
      <c r="L168" s="157"/>
      <c r="M168" s="157"/>
      <c r="N168" s="164"/>
      <c r="O168" s="90">
        <f t="shared" si="88"/>
        <v>0</v>
      </c>
      <c r="P168" s="91" t="str">
        <f t="shared" si="89"/>
        <v/>
      </c>
      <c r="Q168" s="147">
        <f t="shared" si="97"/>
        <v>1000</v>
      </c>
      <c r="R168" s="147">
        <f t="shared" si="98"/>
        <v>1000</v>
      </c>
      <c r="S168" s="147">
        <f t="shared" si="93"/>
        <v>1000</v>
      </c>
      <c r="T168" s="147">
        <f t="shared" si="99"/>
        <v>1000</v>
      </c>
      <c r="U168" s="147">
        <f t="shared" si="110"/>
        <v>0</v>
      </c>
      <c r="V168" s="146">
        <f t="shared" si="111"/>
        <v>1</v>
      </c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</row>
    <row r="169" spans="1:195" s="28" customFormat="1" ht="97.15" hidden="1" customHeight="1" x14ac:dyDescent="0.35">
      <c r="A169" s="77"/>
      <c r="B169" s="117"/>
      <c r="C169" s="117"/>
      <c r="D169" s="126" t="s">
        <v>289</v>
      </c>
      <c r="E169" s="154"/>
      <c r="F169" s="154"/>
      <c r="G169" s="154"/>
      <c r="H169" s="146">
        <f t="shared" ref="H169:H174" si="114">G169/$G$11</f>
        <v>0</v>
      </c>
      <c r="I169" s="147">
        <f t="shared" si="101"/>
        <v>0</v>
      </c>
      <c r="J169" s="146" t="str">
        <f t="shared" si="106"/>
        <v/>
      </c>
      <c r="K169" s="157"/>
      <c r="L169" s="157"/>
      <c r="M169" s="157"/>
      <c r="N169" s="164"/>
      <c r="O169" s="90">
        <f t="shared" si="88"/>
        <v>0</v>
      </c>
      <c r="P169" s="91" t="str">
        <f t="shared" si="89"/>
        <v/>
      </c>
      <c r="Q169" s="147">
        <f t="shared" si="97"/>
        <v>0</v>
      </c>
      <c r="R169" s="147">
        <f t="shared" si="98"/>
        <v>0</v>
      </c>
      <c r="S169" s="147">
        <f t="shared" si="93"/>
        <v>0</v>
      </c>
      <c r="T169" s="147">
        <f t="shared" si="99"/>
        <v>0</v>
      </c>
      <c r="U169" s="147">
        <f t="shared" si="110"/>
        <v>0</v>
      </c>
      <c r="V169" s="146" t="str">
        <f t="shared" si="111"/>
        <v/>
      </c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</row>
    <row r="170" spans="1:195" s="28" customFormat="1" ht="87" hidden="1" customHeight="1" x14ac:dyDescent="0.35">
      <c r="A170" s="77"/>
      <c r="B170" s="117"/>
      <c r="C170" s="127"/>
      <c r="D170" s="128" t="s">
        <v>319</v>
      </c>
      <c r="E170" s="166"/>
      <c r="F170" s="162"/>
      <c r="G170" s="154"/>
      <c r="H170" s="146">
        <f t="shared" si="114"/>
        <v>0</v>
      </c>
      <c r="I170" s="147">
        <f t="shared" si="101"/>
        <v>0</v>
      </c>
      <c r="J170" s="146" t="str">
        <f t="shared" si="106"/>
        <v/>
      </c>
      <c r="K170" s="157"/>
      <c r="L170" s="157"/>
      <c r="M170" s="157"/>
      <c r="N170" s="164"/>
      <c r="O170" s="86">
        <f t="shared" si="88"/>
        <v>0</v>
      </c>
      <c r="P170" s="87" t="str">
        <f t="shared" si="89"/>
        <v/>
      </c>
      <c r="Q170" s="147">
        <f t="shared" si="97"/>
        <v>0</v>
      </c>
      <c r="R170" s="147">
        <f t="shared" si="98"/>
        <v>0</v>
      </c>
      <c r="S170" s="147">
        <f t="shared" si="93"/>
        <v>0</v>
      </c>
      <c r="T170" s="147">
        <f t="shared" si="99"/>
        <v>0</v>
      </c>
      <c r="U170" s="147">
        <f t="shared" si="110"/>
        <v>0</v>
      </c>
      <c r="V170" s="146" t="str">
        <f t="shared" si="111"/>
        <v/>
      </c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</row>
    <row r="171" spans="1:195" s="28" customFormat="1" ht="80.849999999999994" hidden="1" customHeight="1" x14ac:dyDescent="0.35">
      <c r="A171" s="77"/>
      <c r="B171" s="117"/>
      <c r="C171" s="117"/>
      <c r="D171" s="129"/>
      <c r="E171" s="162"/>
      <c r="F171" s="162"/>
      <c r="G171" s="154"/>
      <c r="H171" s="146">
        <f t="shared" si="114"/>
        <v>0</v>
      </c>
      <c r="I171" s="147">
        <f t="shared" si="101"/>
        <v>0</v>
      </c>
      <c r="J171" s="146" t="str">
        <f t="shared" ref="J171" si="115">IFERROR(100%*(G171/F171),"")</f>
        <v/>
      </c>
      <c r="K171" s="155"/>
      <c r="L171" s="147"/>
      <c r="M171" s="147"/>
      <c r="N171" s="162"/>
      <c r="O171" s="86">
        <f t="shared" si="88"/>
        <v>0</v>
      </c>
      <c r="P171" s="87" t="str">
        <f t="shared" si="89"/>
        <v/>
      </c>
      <c r="Q171" s="147">
        <f t="shared" si="97"/>
        <v>0</v>
      </c>
      <c r="R171" s="147">
        <f t="shared" si="98"/>
        <v>0</v>
      </c>
      <c r="S171" s="90">
        <f t="shared" si="93"/>
        <v>0</v>
      </c>
      <c r="T171" s="147">
        <f t="shared" si="99"/>
        <v>0</v>
      </c>
      <c r="U171" s="147">
        <f t="shared" si="110"/>
        <v>0</v>
      </c>
      <c r="V171" s="146" t="str">
        <f t="shared" si="111"/>
        <v/>
      </c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</row>
    <row r="172" spans="1:195" s="28" customFormat="1" ht="80.849999999999994" hidden="1" customHeight="1" x14ac:dyDescent="0.35">
      <c r="A172" s="77"/>
      <c r="B172" s="117"/>
      <c r="C172" s="117"/>
      <c r="D172" s="119"/>
      <c r="E172" s="162"/>
      <c r="F172" s="162"/>
      <c r="G172" s="154"/>
      <c r="H172" s="146">
        <f t="shared" si="114"/>
        <v>0</v>
      </c>
      <c r="I172" s="90">
        <f t="shared" si="101"/>
        <v>0</v>
      </c>
      <c r="J172" s="146" t="str">
        <f t="shared" si="106"/>
        <v/>
      </c>
      <c r="K172" s="157"/>
      <c r="L172" s="157"/>
      <c r="M172" s="157"/>
      <c r="N172" s="164"/>
      <c r="O172" s="86">
        <f t="shared" si="88"/>
        <v>0</v>
      </c>
      <c r="P172" s="87" t="str">
        <f t="shared" si="89"/>
        <v/>
      </c>
      <c r="Q172" s="147">
        <f t="shared" si="97"/>
        <v>0</v>
      </c>
      <c r="R172" s="147">
        <f t="shared" si="98"/>
        <v>0</v>
      </c>
      <c r="S172" s="90">
        <f t="shared" si="93"/>
        <v>0</v>
      </c>
      <c r="T172" s="147">
        <f t="shared" si="99"/>
        <v>0</v>
      </c>
      <c r="U172" s="147">
        <f t="shared" si="110"/>
        <v>0</v>
      </c>
      <c r="V172" s="146" t="str">
        <f t="shared" si="111"/>
        <v/>
      </c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</row>
    <row r="173" spans="1:195" s="28" customFormat="1" ht="80.849999999999994" hidden="1" customHeight="1" x14ac:dyDescent="0.35">
      <c r="A173" s="77"/>
      <c r="B173" s="117"/>
      <c r="C173" s="117"/>
      <c r="D173" s="119"/>
      <c r="E173" s="162"/>
      <c r="F173" s="162"/>
      <c r="G173" s="154"/>
      <c r="H173" s="146">
        <f t="shared" si="114"/>
        <v>0</v>
      </c>
      <c r="I173" s="90">
        <f t="shared" si="101"/>
        <v>0</v>
      </c>
      <c r="J173" s="146" t="str">
        <f t="shared" si="106"/>
        <v/>
      </c>
      <c r="K173" s="155"/>
      <c r="L173" s="147"/>
      <c r="M173" s="147"/>
      <c r="N173" s="162"/>
      <c r="O173" s="86">
        <f t="shared" si="88"/>
        <v>0</v>
      </c>
      <c r="P173" s="87" t="str">
        <f t="shared" si="89"/>
        <v/>
      </c>
      <c r="Q173" s="147">
        <f t="shared" si="97"/>
        <v>0</v>
      </c>
      <c r="R173" s="147">
        <f t="shared" si="98"/>
        <v>0</v>
      </c>
      <c r="S173" s="90">
        <f t="shared" si="93"/>
        <v>0</v>
      </c>
      <c r="T173" s="147">
        <f t="shared" si="99"/>
        <v>0</v>
      </c>
      <c r="U173" s="147">
        <f t="shared" si="110"/>
        <v>0</v>
      </c>
      <c r="V173" s="146" t="str">
        <f t="shared" si="111"/>
        <v/>
      </c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</row>
    <row r="174" spans="1:195" s="28" customFormat="1" ht="80.849999999999994" hidden="1" customHeight="1" x14ac:dyDescent="0.35">
      <c r="A174" s="77"/>
      <c r="B174" s="117"/>
      <c r="C174" s="117"/>
      <c r="D174" s="119"/>
      <c r="E174" s="162"/>
      <c r="F174" s="162"/>
      <c r="G174" s="154"/>
      <c r="H174" s="146">
        <f t="shared" si="114"/>
        <v>0</v>
      </c>
      <c r="I174" s="147">
        <f t="shared" si="101"/>
        <v>0</v>
      </c>
      <c r="J174" s="146" t="str">
        <f t="shared" si="106"/>
        <v/>
      </c>
      <c r="K174" s="155"/>
      <c r="L174" s="147"/>
      <c r="M174" s="147"/>
      <c r="N174" s="162"/>
      <c r="O174" s="86">
        <f t="shared" si="88"/>
        <v>0</v>
      </c>
      <c r="P174" s="146" t="str">
        <f t="shared" si="89"/>
        <v/>
      </c>
      <c r="Q174" s="147">
        <f t="shared" si="97"/>
        <v>0</v>
      </c>
      <c r="R174" s="147">
        <f t="shared" si="98"/>
        <v>0</v>
      </c>
      <c r="S174" s="90">
        <f t="shared" si="93"/>
        <v>0</v>
      </c>
      <c r="T174" s="147">
        <f t="shared" si="99"/>
        <v>0</v>
      </c>
      <c r="U174" s="147">
        <f t="shared" si="110"/>
        <v>0</v>
      </c>
      <c r="V174" s="146" t="str">
        <f t="shared" si="111"/>
        <v/>
      </c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</row>
    <row r="175" spans="1:195" s="13" customFormat="1" ht="70.7" customHeight="1" x14ac:dyDescent="0.35">
      <c r="A175" s="75">
        <v>15</v>
      </c>
      <c r="B175" s="97" t="s">
        <v>194</v>
      </c>
      <c r="C175" s="97" t="s">
        <v>13</v>
      </c>
      <c r="D175" s="101" t="s">
        <v>198</v>
      </c>
      <c r="E175" s="89">
        <f>SUM(E176:E240)</f>
        <v>29762.1</v>
      </c>
      <c r="F175" s="89">
        <f>SUM(F176:F240)</f>
        <v>29762.1</v>
      </c>
      <c r="G175" s="161">
        <f>SUM(G176:G240)</f>
        <v>29761.8</v>
      </c>
      <c r="H175" s="87">
        <f t="shared" ref="H175:H246" si="116">G175/$G$11</f>
        <v>0.10907107918499219</v>
      </c>
      <c r="I175" s="86">
        <f t="shared" si="101"/>
        <v>-0.2999999999992724</v>
      </c>
      <c r="J175" s="87">
        <f t="shared" si="106"/>
        <v>0.99998992006612442</v>
      </c>
      <c r="K175" s="89">
        <f>SUM(K176:K240)</f>
        <v>45320.600000000006</v>
      </c>
      <c r="L175" s="89">
        <f>SUM(L176:L240)</f>
        <v>45320.600000000006</v>
      </c>
      <c r="M175" s="89">
        <f>SUM(M176:M240)</f>
        <v>45320.600000000006</v>
      </c>
      <c r="N175" s="89">
        <f>SUM(N176:N240)</f>
        <v>45320.600000000006</v>
      </c>
      <c r="O175" s="86">
        <f t="shared" si="88"/>
        <v>0</v>
      </c>
      <c r="P175" s="87">
        <f t="shared" si="89"/>
        <v>1</v>
      </c>
      <c r="Q175" s="86">
        <f t="shared" si="97"/>
        <v>75082.700000000012</v>
      </c>
      <c r="R175" s="86">
        <f>SUM(F175,L175)</f>
        <v>75082.700000000012</v>
      </c>
      <c r="S175" s="86">
        <f t="shared" si="93"/>
        <v>75082.700000000012</v>
      </c>
      <c r="T175" s="86">
        <f t="shared" ref="T175:T238" si="117">SUM(G175,N175)</f>
        <v>75082.400000000009</v>
      </c>
      <c r="U175" s="86">
        <f t="shared" ref="U175:U240" si="118">T175-S175</f>
        <v>-0.30000000000291038</v>
      </c>
      <c r="V175" s="87">
        <f t="shared" si="73"/>
        <v>0.99999600440580849</v>
      </c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</row>
    <row r="176" spans="1:195" s="13" customFormat="1" ht="65.849999999999994" hidden="1" customHeight="1" x14ac:dyDescent="0.35">
      <c r="A176" s="75"/>
      <c r="B176" s="97"/>
      <c r="C176" s="97"/>
      <c r="D176" s="119" t="s">
        <v>293</v>
      </c>
      <c r="E176" s="154"/>
      <c r="F176" s="154"/>
      <c r="G176" s="154"/>
      <c r="H176" s="146">
        <f>G176/$G$11</f>
        <v>0</v>
      </c>
      <c r="I176" s="90">
        <f>G176-F176</f>
        <v>0</v>
      </c>
      <c r="J176" s="146" t="str">
        <f>IFERROR(100%*(G176/F176),"")</f>
        <v/>
      </c>
      <c r="K176" s="147"/>
      <c r="L176" s="147"/>
      <c r="M176" s="147"/>
      <c r="N176" s="154"/>
      <c r="O176" s="147">
        <f t="shared" si="88"/>
        <v>0</v>
      </c>
      <c r="P176" s="146" t="str">
        <f t="shared" si="89"/>
        <v/>
      </c>
      <c r="Q176" s="147">
        <f t="shared" si="97"/>
        <v>0</v>
      </c>
      <c r="R176" s="147">
        <f t="shared" ref="R176:S238" si="119">SUM(E176,L176)</f>
        <v>0</v>
      </c>
      <c r="S176" s="147">
        <f t="shared" si="93"/>
        <v>0</v>
      </c>
      <c r="T176" s="147">
        <f t="shared" si="117"/>
        <v>0</v>
      </c>
      <c r="U176" s="147">
        <f>T176-S176</f>
        <v>0</v>
      </c>
      <c r="V176" s="146" t="str">
        <f>IFERROR(100%*(T176/S176),"")</f>
        <v/>
      </c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</row>
    <row r="177" spans="1:195" s="13" customFormat="1" ht="66.95" hidden="1" customHeight="1" x14ac:dyDescent="0.35">
      <c r="A177" s="75"/>
      <c r="B177" s="97"/>
      <c r="C177" s="97"/>
      <c r="D177" s="119" t="s">
        <v>312</v>
      </c>
      <c r="E177" s="154"/>
      <c r="F177" s="154"/>
      <c r="G177" s="154"/>
      <c r="H177" s="146">
        <f>G177/$G$11</f>
        <v>0</v>
      </c>
      <c r="I177" s="90">
        <f>G177-F177</f>
        <v>0</v>
      </c>
      <c r="J177" s="146" t="str">
        <f>IFERROR(100%*(G177/F177),"")</f>
        <v/>
      </c>
      <c r="K177" s="147"/>
      <c r="L177" s="147"/>
      <c r="M177" s="147"/>
      <c r="N177" s="154"/>
      <c r="O177" s="147">
        <f t="shared" si="88"/>
        <v>0</v>
      </c>
      <c r="P177" s="146" t="str">
        <f t="shared" si="89"/>
        <v/>
      </c>
      <c r="Q177" s="147">
        <f t="shared" si="97"/>
        <v>0</v>
      </c>
      <c r="R177" s="147">
        <f t="shared" si="119"/>
        <v>0</v>
      </c>
      <c r="S177" s="147">
        <f t="shared" si="93"/>
        <v>0</v>
      </c>
      <c r="T177" s="147">
        <f t="shared" si="117"/>
        <v>0</v>
      </c>
      <c r="U177" s="147">
        <f>T177-S177</f>
        <v>0</v>
      </c>
      <c r="V177" s="146" t="str">
        <f>IFERROR(100%*(T177/S177),"")</f>
        <v/>
      </c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</row>
    <row r="178" spans="1:195" s="28" customFormat="1" ht="83.85" hidden="1" customHeight="1" x14ac:dyDescent="0.35">
      <c r="A178" s="75"/>
      <c r="B178" s="97"/>
      <c r="C178" s="97"/>
      <c r="D178" s="119" t="s">
        <v>292</v>
      </c>
      <c r="E178" s="154"/>
      <c r="F178" s="154"/>
      <c r="G178" s="154"/>
      <c r="H178" s="146">
        <f t="shared" ref="H178:H238" si="120">G178/$G$11</f>
        <v>0</v>
      </c>
      <c r="I178" s="90">
        <f t="shared" ref="I178:I240" si="121">G178-F178</f>
        <v>0</v>
      </c>
      <c r="J178" s="146" t="str">
        <f t="shared" ref="J178:J238" si="122">IFERROR(100%*(G178/F178),"")</f>
        <v/>
      </c>
      <c r="K178" s="147">
        <v>2500</v>
      </c>
      <c r="L178" s="147">
        <v>2500</v>
      </c>
      <c r="M178" s="147">
        <v>2500</v>
      </c>
      <c r="N178" s="154">
        <v>2500</v>
      </c>
      <c r="O178" s="147">
        <f t="shared" si="88"/>
        <v>0</v>
      </c>
      <c r="P178" s="146">
        <f t="shared" si="89"/>
        <v>1</v>
      </c>
      <c r="Q178" s="147">
        <f t="shared" ref="Q178:Q238" si="123">SUM(E178,K178)</f>
        <v>2500</v>
      </c>
      <c r="R178" s="147">
        <f t="shared" si="119"/>
        <v>2500</v>
      </c>
      <c r="S178" s="147">
        <f t="shared" si="93"/>
        <v>2500</v>
      </c>
      <c r="T178" s="147">
        <f t="shared" si="117"/>
        <v>2500</v>
      </c>
      <c r="U178" s="147">
        <f t="shared" ref="U178:U238" si="124">T178-S178</f>
        <v>0</v>
      </c>
      <c r="V178" s="146">
        <f t="shared" ref="V178:V238" si="125">IFERROR(100%*(T178/S178),"")</f>
        <v>1</v>
      </c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</row>
    <row r="179" spans="1:195" s="28" customFormat="1" ht="97.35" hidden="1" customHeight="1" x14ac:dyDescent="0.35">
      <c r="A179" s="75"/>
      <c r="B179" s="97"/>
      <c r="C179" s="97"/>
      <c r="D179" s="119" t="s">
        <v>374</v>
      </c>
      <c r="E179" s="154"/>
      <c r="F179" s="154"/>
      <c r="G179" s="154"/>
      <c r="H179" s="146">
        <f t="shared" si="120"/>
        <v>0</v>
      </c>
      <c r="I179" s="90">
        <f t="shared" si="121"/>
        <v>0</v>
      </c>
      <c r="J179" s="146" t="str">
        <f t="shared" si="122"/>
        <v/>
      </c>
      <c r="K179" s="147">
        <v>471.4</v>
      </c>
      <c r="L179" s="147">
        <v>471.4</v>
      </c>
      <c r="M179" s="147">
        <v>471.4</v>
      </c>
      <c r="N179" s="154">
        <v>471.4</v>
      </c>
      <c r="O179" s="147">
        <f t="shared" si="88"/>
        <v>0</v>
      </c>
      <c r="P179" s="146">
        <f t="shared" si="89"/>
        <v>1</v>
      </c>
      <c r="Q179" s="147">
        <f t="shared" si="123"/>
        <v>471.4</v>
      </c>
      <c r="R179" s="147">
        <f t="shared" si="119"/>
        <v>471.4</v>
      </c>
      <c r="S179" s="147">
        <f t="shared" si="93"/>
        <v>471.4</v>
      </c>
      <c r="T179" s="147">
        <f t="shared" si="117"/>
        <v>471.4</v>
      </c>
      <c r="U179" s="147">
        <f t="shared" si="124"/>
        <v>0</v>
      </c>
      <c r="V179" s="146">
        <f t="shared" si="125"/>
        <v>1</v>
      </c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</row>
    <row r="180" spans="1:195" s="28" customFormat="1" ht="73.349999999999994" hidden="1" customHeight="1" x14ac:dyDescent="0.35">
      <c r="A180" s="75"/>
      <c r="B180" s="97"/>
      <c r="C180" s="97"/>
      <c r="D180" s="119" t="s">
        <v>331</v>
      </c>
      <c r="E180" s="154"/>
      <c r="F180" s="154"/>
      <c r="G180" s="154"/>
      <c r="H180" s="146">
        <f t="shared" si="120"/>
        <v>0</v>
      </c>
      <c r="I180" s="90">
        <f t="shared" si="121"/>
        <v>0</v>
      </c>
      <c r="J180" s="146" t="str">
        <f t="shared" si="122"/>
        <v/>
      </c>
      <c r="K180" s="147">
        <v>2500</v>
      </c>
      <c r="L180" s="147">
        <v>2500</v>
      </c>
      <c r="M180" s="147">
        <v>2500</v>
      </c>
      <c r="N180" s="154">
        <v>2500</v>
      </c>
      <c r="O180" s="147">
        <f t="shared" si="88"/>
        <v>0</v>
      </c>
      <c r="P180" s="146">
        <f t="shared" si="89"/>
        <v>1</v>
      </c>
      <c r="Q180" s="147">
        <f t="shared" si="123"/>
        <v>2500</v>
      </c>
      <c r="R180" s="147">
        <f t="shared" si="119"/>
        <v>2500</v>
      </c>
      <c r="S180" s="147">
        <f t="shared" si="93"/>
        <v>2500</v>
      </c>
      <c r="T180" s="147">
        <f t="shared" si="117"/>
        <v>2500</v>
      </c>
      <c r="U180" s="147">
        <f t="shared" si="124"/>
        <v>0</v>
      </c>
      <c r="V180" s="146">
        <f t="shared" si="125"/>
        <v>1</v>
      </c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</row>
    <row r="181" spans="1:195" s="28" customFormat="1" ht="97.35" hidden="1" customHeight="1" x14ac:dyDescent="0.35">
      <c r="A181" s="75"/>
      <c r="B181" s="97"/>
      <c r="C181" s="97"/>
      <c r="D181" s="119" t="s">
        <v>373</v>
      </c>
      <c r="E181" s="154">
        <v>1000</v>
      </c>
      <c r="F181" s="154">
        <v>1000</v>
      </c>
      <c r="G181" s="154">
        <v>1000</v>
      </c>
      <c r="H181" s="146">
        <f t="shared" si="120"/>
        <v>3.6648011607158231E-3</v>
      </c>
      <c r="I181" s="90">
        <f t="shared" si="121"/>
        <v>0</v>
      </c>
      <c r="J181" s="146">
        <f t="shared" si="122"/>
        <v>1</v>
      </c>
      <c r="K181" s="147">
        <v>1000</v>
      </c>
      <c r="L181" s="147">
        <v>1000</v>
      </c>
      <c r="M181" s="147">
        <v>1000</v>
      </c>
      <c r="N181" s="154">
        <v>1000</v>
      </c>
      <c r="O181" s="147">
        <f t="shared" si="88"/>
        <v>0</v>
      </c>
      <c r="P181" s="146">
        <f t="shared" si="89"/>
        <v>1</v>
      </c>
      <c r="Q181" s="147">
        <f t="shared" si="123"/>
        <v>2000</v>
      </c>
      <c r="R181" s="147">
        <f t="shared" si="119"/>
        <v>2000</v>
      </c>
      <c r="S181" s="147">
        <f t="shared" si="93"/>
        <v>2000</v>
      </c>
      <c r="T181" s="147">
        <f t="shared" si="117"/>
        <v>2000</v>
      </c>
      <c r="U181" s="147">
        <f t="shared" si="124"/>
        <v>0</v>
      </c>
      <c r="V181" s="146">
        <f t="shared" si="125"/>
        <v>1</v>
      </c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</row>
    <row r="182" spans="1:195" s="28" customFormat="1" ht="97.35" hidden="1" customHeight="1" x14ac:dyDescent="0.35">
      <c r="A182" s="75"/>
      <c r="B182" s="97"/>
      <c r="C182" s="97"/>
      <c r="D182" s="119" t="s">
        <v>291</v>
      </c>
      <c r="E182" s="154"/>
      <c r="F182" s="154"/>
      <c r="G182" s="154"/>
      <c r="H182" s="146">
        <f t="shared" si="120"/>
        <v>0</v>
      </c>
      <c r="I182" s="90">
        <f t="shared" si="121"/>
        <v>0</v>
      </c>
      <c r="J182" s="146" t="str">
        <f t="shared" si="122"/>
        <v/>
      </c>
      <c r="K182" s="147"/>
      <c r="L182" s="147"/>
      <c r="M182" s="147"/>
      <c r="N182" s="154"/>
      <c r="O182" s="147">
        <f t="shared" si="88"/>
        <v>0</v>
      </c>
      <c r="P182" s="146" t="str">
        <f t="shared" si="89"/>
        <v/>
      </c>
      <c r="Q182" s="147">
        <f t="shared" si="123"/>
        <v>0</v>
      </c>
      <c r="R182" s="147">
        <f t="shared" si="119"/>
        <v>0</v>
      </c>
      <c r="S182" s="147">
        <f t="shared" si="93"/>
        <v>0</v>
      </c>
      <c r="T182" s="147">
        <f t="shared" si="117"/>
        <v>0</v>
      </c>
      <c r="U182" s="147">
        <f t="shared" si="124"/>
        <v>0</v>
      </c>
      <c r="V182" s="146" t="str">
        <f t="shared" si="125"/>
        <v/>
      </c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</row>
    <row r="183" spans="1:195" s="28" customFormat="1" ht="97.35" hidden="1" customHeight="1" x14ac:dyDescent="0.35">
      <c r="A183" s="75"/>
      <c r="B183" s="97"/>
      <c r="C183" s="97"/>
      <c r="D183" s="116" t="s">
        <v>299</v>
      </c>
      <c r="E183" s="154"/>
      <c r="F183" s="154"/>
      <c r="G183" s="154"/>
      <c r="H183" s="146">
        <f t="shared" si="120"/>
        <v>0</v>
      </c>
      <c r="I183" s="90">
        <f t="shared" si="121"/>
        <v>0</v>
      </c>
      <c r="J183" s="146" t="str">
        <f t="shared" si="122"/>
        <v/>
      </c>
      <c r="K183" s="147"/>
      <c r="L183" s="147"/>
      <c r="M183" s="147"/>
      <c r="N183" s="154"/>
      <c r="O183" s="147">
        <f t="shared" si="88"/>
        <v>0</v>
      </c>
      <c r="P183" s="146" t="str">
        <f t="shared" si="89"/>
        <v/>
      </c>
      <c r="Q183" s="147">
        <f t="shared" si="123"/>
        <v>0</v>
      </c>
      <c r="R183" s="147">
        <f t="shared" si="119"/>
        <v>0</v>
      </c>
      <c r="S183" s="147">
        <f t="shared" si="93"/>
        <v>0</v>
      </c>
      <c r="T183" s="147">
        <f t="shared" si="117"/>
        <v>0</v>
      </c>
      <c r="U183" s="147">
        <f t="shared" si="124"/>
        <v>0</v>
      </c>
      <c r="V183" s="146" t="str">
        <f t="shared" si="125"/>
        <v/>
      </c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</row>
    <row r="184" spans="1:195" s="13" customFormat="1" ht="128.44999999999999" hidden="1" customHeight="1" x14ac:dyDescent="0.35">
      <c r="A184" s="75"/>
      <c r="B184" s="97"/>
      <c r="C184" s="97"/>
      <c r="D184" s="119" t="s">
        <v>363</v>
      </c>
      <c r="E184" s="154">
        <v>2000</v>
      </c>
      <c r="F184" s="154">
        <v>2000</v>
      </c>
      <c r="G184" s="162">
        <v>2000</v>
      </c>
      <c r="H184" s="146">
        <f t="shared" si="120"/>
        <v>7.3296023214316462E-3</v>
      </c>
      <c r="I184" s="90">
        <f t="shared" si="121"/>
        <v>0</v>
      </c>
      <c r="J184" s="146">
        <f t="shared" si="122"/>
        <v>1</v>
      </c>
      <c r="K184" s="147">
        <v>2000</v>
      </c>
      <c r="L184" s="147">
        <v>2000</v>
      </c>
      <c r="M184" s="147">
        <v>2000</v>
      </c>
      <c r="N184" s="154">
        <v>2000</v>
      </c>
      <c r="O184" s="147">
        <f t="shared" si="88"/>
        <v>0</v>
      </c>
      <c r="P184" s="146">
        <f t="shared" si="89"/>
        <v>1</v>
      </c>
      <c r="Q184" s="147">
        <f t="shared" si="123"/>
        <v>4000</v>
      </c>
      <c r="R184" s="147">
        <f t="shared" si="119"/>
        <v>4000</v>
      </c>
      <c r="S184" s="147">
        <f t="shared" si="93"/>
        <v>4000</v>
      </c>
      <c r="T184" s="147">
        <f t="shared" si="117"/>
        <v>4000</v>
      </c>
      <c r="U184" s="147">
        <f t="shared" si="124"/>
        <v>0</v>
      </c>
      <c r="V184" s="146">
        <f t="shared" si="125"/>
        <v>1</v>
      </c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</row>
    <row r="185" spans="1:195" s="28" customFormat="1" ht="97.35" hidden="1" customHeight="1" x14ac:dyDescent="0.35">
      <c r="A185" s="75"/>
      <c r="B185" s="97"/>
      <c r="C185" s="97"/>
      <c r="D185" s="116" t="s">
        <v>352</v>
      </c>
      <c r="E185" s="154">
        <v>3000</v>
      </c>
      <c r="F185" s="154">
        <v>3000</v>
      </c>
      <c r="G185" s="154">
        <v>3000</v>
      </c>
      <c r="H185" s="146">
        <f t="shared" si="120"/>
        <v>1.0994403482147469E-2</v>
      </c>
      <c r="I185" s="90">
        <f t="shared" si="121"/>
        <v>0</v>
      </c>
      <c r="J185" s="146">
        <f t="shared" si="122"/>
        <v>1</v>
      </c>
      <c r="K185" s="147"/>
      <c r="L185" s="147"/>
      <c r="M185" s="147"/>
      <c r="N185" s="154"/>
      <c r="O185" s="147">
        <f t="shared" si="88"/>
        <v>0</v>
      </c>
      <c r="P185" s="146" t="str">
        <f t="shared" si="89"/>
        <v/>
      </c>
      <c r="Q185" s="147">
        <f t="shared" si="123"/>
        <v>3000</v>
      </c>
      <c r="R185" s="147">
        <f t="shared" si="119"/>
        <v>3000</v>
      </c>
      <c r="S185" s="147">
        <f t="shared" si="93"/>
        <v>3000</v>
      </c>
      <c r="T185" s="147">
        <f t="shared" si="117"/>
        <v>3000</v>
      </c>
      <c r="U185" s="147">
        <f t="shared" si="124"/>
        <v>0</v>
      </c>
      <c r="V185" s="146">
        <f t="shared" si="125"/>
        <v>1</v>
      </c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</row>
    <row r="186" spans="1:195" s="28" customFormat="1" ht="98.45" hidden="1" customHeight="1" x14ac:dyDescent="0.35">
      <c r="A186" s="75"/>
      <c r="B186" s="97"/>
      <c r="C186" s="97"/>
      <c r="D186" s="116" t="s">
        <v>364</v>
      </c>
      <c r="E186" s="154"/>
      <c r="F186" s="154"/>
      <c r="G186" s="154"/>
      <c r="H186" s="146">
        <f t="shared" si="120"/>
        <v>0</v>
      </c>
      <c r="I186" s="90">
        <f t="shared" si="121"/>
        <v>0</v>
      </c>
      <c r="J186" s="146" t="str">
        <f t="shared" si="122"/>
        <v/>
      </c>
      <c r="K186" s="147">
        <v>500</v>
      </c>
      <c r="L186" s="147">
        <v>500</v>
      </c>
      <c r="M186" s="147">
        <v>500</v>
      </c>
      <c r="N186" s="154">
        <v>500</v>
      </c>
      <c r="O186" s="147">
        <f t="shared" si="88"/>
        <v>0</v>
      </c>
      <c r="P186" s="146">
        <f t="shared" si="89"/>
        <v>1</v>
      </c>
      <c r="Q186" s="147">
        <f t="shared" si="123"/>
        <v>500</v>
      </c>
      <c r="R186" s="147">
        <f t="shared" si="119"/>
        <v>500</v>
      </c>
      <c r="S186" s="147">
        <f t="shared" si="93"/>
        <v>500</v>
      </c>
      <c r="T186" s="147">
        <f t="shared" si="117"/>
        <v>500</v>
      </c>
      <c r="U186" s="147">
        <f t="shared" si="124"/>
        <v>0</v>
      </c>
      <c r="V186" s="146">
        <f t="shared" si="125"/>
        <v>1</v>
      </c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</row>
    <row r="187" spans="1:195" s="28" customFormat="1" ht="97.35" hidden="1" customHeight="1" x14ac:dyDescent="0.35">
      <c r="A187" s="75"/>
      <c r="B187" s="97"/>
      <c r="C187" s="97"/>
      <c r="D187" s="116" t="s">
        <v>372</v>
      </c>
      <c r="E187" s="154">
        <v>967</v>
      </c>
      <c r="F187" s="154">
        <v>967</v>
      </c>
      <c r="G187" s="154">
        <v>967</v>
      </c>
      <c r="H187" s="146">
        <f t="shared" si="120"/>
        <v>3.5438627224122009E-3</v>
      </c>
      <c r="I187" s="90">
        <f t="shared" si="121"/>
        <v>0</v>
      </c>
      <c r="J187" s="146">
        <f t="shared" si="122"/>
        <v>1</v>
      </c>
      <c r="K187" s="147"/>
      <c r="L187" s="147"/>
      <c r="M187" s="147"/>
      <c r="N187" s="154"/>
      <c r="O187" s="147">
        <f t="shared" si="88"/>
        <v>0</v>
      </c>
      <c r="P187" s="146" t="str">
        <f t="shared" si="89"/>
        <v/>
      </c>
      <c r="Q187" s="147">
        <f t="shared" si="123"/>
        <v>967</v>
      </c>
      <c r="R187" s="147">
        <f t="shared" si="119"/>
        <v>967</v>
      </c>
      <c r="S187" s="147">
        <f t="shared" si="93"/>
        <v>967</v>
      </c>
      <c r="T187" s="147">
        <f t="shared" si="117"/>
        <v>967</v>
      </c>
      <c r="U187" s="147">
        <f t="shared" si="124"/>
        <v>0</v>
      </c>
      <c r="V187" s="146">
        <f t="shared" si="125"/>
        <v>1</v>
      </c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</row>
    <row r="188" spans="1:195" s="55" customFormat="1" ht="97.35" hidden="1" customHeight="1" x14ac:dyDescent="0.35">
      <c r="A188" s="75"/>
      <c r="B188" s="97"/>
      <c r="C188" s="97"/>
      <c r="D188" s="119" t="s">
        <v>366</v>
      </c>
      <c r="E188" s="154">
        <v>800</v>
      </c>
      <c r="F188" s="154">
        <v>800</v>
      </c>
      <c r="G188" s="154">
        <v>800</v>
      </c>
      <c r="H188" s="146">
        <f t="shared" si="120"/>
        <v>2.9318409285726587E-3</v>
      </c>
      <c r="I188" s="90">
        <f t="shared" si="121"/>
        <v>0</v>
      </c>
      <c r="J188" s="146">
        <f t="shared" si="122"/>
        <v>1</v>
      </c>
      <c r="K188" s="147"/>
      <c r="L188" s="147"/>
      <c r="M188" s="147"/>
      <c r="N188" s="154"/>
      <c r="O188" s="147">
        <f t="shared" si="88"/>
        <v>0</v>
      </c>
      <c r="P188" s="146" t="str">
        <f t="shared" si="89"/>
        <v/>
      </c>
      <c r="Q188" s="147">
        <f t="shared" si="123"/>
        <v>800</v>
      </c>
      <c r="R188" s="147">
        <f t="shared" si="119"/>
        <v>800</v>
      </c>
      <c r="S188" s="147">
        <f t="shared" si="93"/>
        <v>800</v>
      </c>
      <c r="T188" s="147">
        <f t="shared" si="117"/>
        <v>800</v>
      </c>
      <c r="U188" s="147">
        <f t="shared" si="124"/>
        <v>0</v>
      </c>
      <c r="V188" s="146">
        <f t="shared" si="125"/>
        <v>1</v>
      </c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4"/>
      <c r="ER188" s="54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/>
      <c r="GK188" s="54"/>
      <c r="GL188" s="54"/>
      <c r="GM188" s="54"/>
    </row>
    <row r="189" spans="1:195" s="28" customFormat="1" ht="97.35" hidden="1" customHeight="1" x14ac:dyDescent="0.35">
      <c r="A189" s="75"/>
      <c r="B189" s="97"/>
      <c r="C189" s="97"/>
      <c r="D189" s="116" t="s">
        <v>354</v>
      </c>
      <c r="E189" s="154"/>
      <c r="F189" s="154"/>
      <c r="G189" s="154"/>
      <c r="H189" s="146">
        <f t="shared" si="120"/>
        <v>0</v>
      </c>
      <c r="I189" s="90">
        <f t="shared" si="121"/>
        <v>0</v>
      </c>
      <c r="J189" s="146" t="str">
        <f t="shared" si="122"/>
        <v/>
      </c>
      <c r="K189" s="147">
        <v>1750</v>
      </c>
      <c r="L189" s="147">
        <v>1750</v>
      </c>
      <c r="M189" s="147">
        <v>1750</v>
      </c>
      <c r="N189" s="154">
        <v>1750</v>
      </c>
      <c r="O189" s="147">
        <f t="shared" si="88"/>
        <v>0</v>
      </c>
      <c r="P189" s="146">
        <f t="shared" si="89"/>
        <v>1</v>
      </c>
      <c r="Q189" s="147">
        <f t="shared" si="123"/>
        <v>1750</v>
      </c>
      <c r="R189" s="147">
        <f t="shared" si="119"/>
        <v>1750</v>
      </c>
      <c r="S189" s="147">
        <f t="shared" si="93"/>
        <v>1750</v>
      </c>
      <c r="T189" s="147">
        <f t="shared" si="117"/>
        <v>1750</v>
      </c>
      <c r="U189" s="147">
        <f t="shared" si="124"/>
        <v>0</v>
      </c>
      <c r="V189" s="146">
        <f t="shared" si="125"/>
        <v>1</v>
      </c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</row>
    <row r="190" spans="1:195" s="28" customFormat="1" ht="97.35" hidden="1" customHeight="1" x14ac:dyDescent="0.35">
      <c r="A190" s="75"/>
      <c r="B190" s="97"/>
      <c r="C190" s="97"/>
      <c r="D190" s="116" t="s">
        <v>322</v>
      </c>
      <c r="E190" s="154"/>
      <c r="F190" s="154"/>
      <c r="G190" s="154"/>
      <c r="H190" s="146">
        <f t="shared" si="120"/>
        <v>0</v>
      </c>
      <c r="I190" s="90">
        <f t="shared" si="121"/>
        <v>0</v>
      </c>
      <c r="J190" s="146" t="str">
        <f t="shared" si="122"/>
        <v/>
      </c>
      <c r="K190" s="147"/>
      <c r="L190" s="147"/>
      <c r="M190" s="147"/>
      <c r="N190" s="154"/>
      <c r="O190" s="147">
        <f t="shared" si="88"/>
        <v>0</v>
      </c>
      <c r="P190" s="146" t="str">
        <f t="shared" si="89"/>
        <v/>
      </c>
      <c r="Q190" s="147">
        <f t="shared" si="123"/>
        <v>0</v>
      </c>
      <c r="R190" s="147">
        <f t="shared" si="119"/>
        <v>0</v>
      </c>
      <c r="S190" s="147">
        <f t="shared" si="93"/>
        <v>0</v>
      </c>
      <c r="T190" s="147">
        <f t="shared" si="117"/>
        <v>0</v>
      </c>
      <c r="U190" s="147">
        <f t="shared" si="124"/>
        <v>0</v>
      </c>
      <c r="V190" s="146" t="str">
        <f t="shared" si="125"/>
        <v/>
      </c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</row>
    <row r="191" spans="1:195" s="28" customFormat="1" ht="97.35" hidden="1" customHeight="1" x14ac:dyDescent="0.35">
      <c r="A191" s="77"/>
      <c r="B191" s="117"/>
      <c r="C191" s="117"/>
      <c r="D191" s="119" t="s">
        <v>371</v>
      </c>
      <c r="E191" s="154"/>
      <c r="F191" s="154"/>
      <c r="G191" s="162"/>
      <c r="H191" s="146">
        <f t="shared" si="120"/>
        <v>0</v>
      </c>
      <c r="I191" s="90">
        <f t="shared" si="121"/>
        <v>0</v>
      </c>
      <c r="J191" s="146" t="str">
        <f t="shared" si="122"/>
        <v/>
      </c>
      <c r="K191" s="147">
        <v>1000</v>
      </c>
      <c r="L191" s="147">
        <v>1000</v>
      </c>
      <c r="M191" s="147">
        <v>1000</v>
      </c>
      <c r="N191" s="154">
        <v>1000</v>
      </c>
      <c r="O191" s="147">
        <f t="shared" si="88"/>
        <v>0</v>
      </c>
      <c r="P191" s="146">
        <f t="shared" si="89"/>
        <v>1</v>
      </c>
      <c r="Q191" s="147">
        <f t="shared" si="123"/>
        <v>1000</v>
      </c>
      <c r="R191" s="147">
        <f t="shared" si="119"/>
        <v>1000</v>
      </c>
      <c r="S191" s="147">
        <f t="shared" si="93"/>
        <v>1000</v>
      </c>
      <c r="T191" s="147">
        <f t="shared" si="117"/>
        <v>1000</v>
      </c>
      <c r="U191" s="147">
        <f t="shared" si="124"/>
        <v>0</v>
      </c>
      <c r="V191" s="146">
        <f t="shared" si="125"/>
        <v>1</v>
      </c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</row>
    <row r="192" spans="1:195" s="28" customFormat="1" ht="97.35" hidden="1" customHeight="1" x14ac:dyDescent="0.35">
      <c r="A192" s="75"/>
      <c r="B192" s="97"/>
      <c r="C192" s="97"/>
      <c r="D192" s="116" t="s">
        <v>370</v>
      </c>
      <c r="E192" s="154"/>
      <c r="F192" s="154"/>
      <c r="G192" s="154"/>
      <c r="H192" s="146">
        <f t="shared" si="120"/>
        <v>0</v>
      </c>
      <c r="I192" s="90">
        <f t="shared" si="121"/>
        <v>0</v>
      </c>
      <c r="J192" s="146" t="str">
        <f t="shared" si="122"/>
        <v/>
      </c>
      <c r="K192" s="147">
        <v>2000</v>
      </c>
      <c r="L192" s="147">
        <v>2000</v>
      </c>
      <c r="M192" s="147">
        <v>2000</v>
      </c>
      <c r="N192" s="154">
        <v>2000</v>
      </c>
      <c r="O192" s="147">
        <f t="shared" si="88"/>
        <v>0</v>
      </c>
      <c r="P192" s="146">
        <f t="shared" si="89"/>
        <v>1</v>
      </c>
      <c r="Q192" s="147">
        <f t="shared" si="123"/>
        <v>2000</v>
      </c>
      <c r="R192" s="147">
        <f t="shared" si="119"/>
        <v>2000</v>
      </c>
      <c r="S192" s="147">
        <f t="shared" si="93"/>
        <v>2000</v>
      </c>
      <c r="T192" s="147">
        <f t="shared" si="117"/>
        <v>2000</v>
      </c>
      <c r="U192" s="147">
        <f t="shared" si="124"/>
        <v>0</v>
      </c>
      <c r="V192" s="146">
        <f t="shared" si="125"/>
        <v>1</v>
      </c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</row>
    <row r="193" spans="1:195" s="28" customFormat="1" ht="97.35" hidden="1" customHeight="1" x14ac:dyDescent="0.35">
      <c r="A193" s="75"/>
      <c r="B193" s="97"/>
      <c r="C193" s="97"/>
      <c r="D193" s="116" t="s">
        <v>339</v>
      </c>
      <c r="E193" s="154">
        <v>1000</v>
      </c>
      <c r="F193" s="154">
        <v>1000</v>
      </c>
      <c r="G193" s="154">
        <v>1000</v>
      </c>
      <c r="H193" s="146">
        <f t="shared" si="120"/>
        <v>3.6648011607158231E-3</v>
      </c>
      <c r="I193" s="90">
        <f t="shared" si="121"/>
        <v>0</v>
      </c>
      <c r="J193" s="146">
        <f t="shared" si="122"/>
        <v>1</v>
      </c>
      <c r="K193" s="147"/>
      <c r="L193" s="147"/>
      <c r="M193" s="147"/>
      <c r="N193" s="154"/>
      <c r="O193" s="147">
        <f t="shared" si="88"/>
        <v>0</v>
      </c>
      <c r="P193" s="146" t="str">
        <f t="shared" si="89"/>
        <v/>
      </c>
      <c r="Q193" s="147">
        <f t="shared" si="123"/>
        <v>1000</v>
      </c>
      <c r="R193" s="147">
        <f t="shared" si="119"/>
        <v>1000</v>
      </c>
      <c r="S193" s="147">
        <f t="shared" si="93"/>
        <v>1000</v>
      </c>
      <c r="T193" s="147">
        <f t="shared" si="117"/>
        <v>1000</v>
      </c>
      <c r="U193" s="147">
        <f t="shared" si="124"/>
        <v>0</v>
      </c>
      <c r="V193" s="146">
        <f t="shared" si="125"/>
        <v>1</v>
      </c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</row>
    <row r="194" spans="1:195" s="28" customFormat="1" ht="97.35" hidden="1" customHeight="1" x14ac:dyDescent="0.35">
      <c r="A194" s="75"/>
      <c r="B194" s="97"/>
      <c r="C194" s="97"/>
      <c r="D194" s="116" t="s">
        <v>308</v>
      </c>
      <c r="E194" s="154"/>
      <c r="F194" s="154"/>
      <c r="G194" s="154"/>
      <c r="H194" s="146">
        <f t="shared" si="120"/>
        <v>0</v>
      </c>
      <c r="I194" s="90">
        <f t="shared" si="121"/>
        <v>0</v>
      </c>
      <c r="J194" s="146" t="str">
        <f t="shared" si="122"/>
        <v/>
      </c>
      <c r="K194" s="147"/>
      <c r="L194" s="147"/>
      <c r="M194" s="147"/>
      <c r="N194" s="154"/>
      <c r="O194" s="147">
        <f t="shared" si="88"/>
        <v>0</v>
      </c>
      <c r="P194" s="146" t="str">
        <f t="shared" si="89"/>
        <v/>
      </c>
      <c r="Q194" s="147">
        <f t="shared" si="123"/>
        <v>0</v>
      </c>
      <c r="R194" s="147">
        <f t="shared" si="119"/>
        <v>0</v>
      </c>
      <c r="S194" s="147">
        <f t="shared" si="93"/>
        <v>0</v>
      </c>
      <c r="T194" s="147">
        <f t="shared" si="117"/>
        <v>0</v>
      </c>
      <c r="U194" s="147">
        <f t="shared" si="124"/>
        <v>0</v>
      </c>
      <c r="V194" s="146" t="str">
        <f t="shared" si="125"/>
        <v/>
      </c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</row>
    <row r="195" spans="1:195" s="28" customFormat="1" ht="97.35" hidden="1" customHeight="1" x14ac:dyDescent="0.35">
      <c r="A195" s="75"/>
      <c r="B195" s="97"/>
      <c r="C195" s="97"/>
      <c r="D195" s="116" t="s">
        <v>355</v>
      </c>
      <c r="E195" s="154"/>
      <c r="F195" s="154"/>
      <c r="G195" s="154"/>
      <c r="H195" s="146">
        <f t="shared" si="120"/>
        <v>0</v>
      </c>
      <c r="I195" s="90">
        <f t="shared" si="121"/>
        <v>0</v>
      </c>
      <c r="J195" s="146" t="str">
        <f t="shared" si="122"/>
        <v/>
      </c>
      <c r="K195" s="147">
        <v>1000</v>
      </c>
      <c r="L195" s="147">
        <v>1000</v>
      </c>
      <c r="M195" s="147">
        <v>1000</v>
      </c>
      <c r="N195" s="154">
        <v>1000</v>
      </c>
      <c r="O195" s="147">
        <f t="shared" si="88"/>
        <v>0</v>
      </c>
      <c r="P195" s="146">
        <f t="shared" si="89"/>
        <v>1</v>
      </c>
      <c r="Q195" s="147">
        <f t="shared" si="123"/>
        <v>1000</v>
      </c>
      <c r="R195" s="147">
        <f t="shared" si="119"/>
        <v>1000</v>
      </c>
      <c r="S195" s="147">
        <f t="shared" si="93"/>
        <v>1000</v>
      </c>
      <c r="T195" s="147">
        <f t="shared" si="117"/>
        <v>1000</v>
      </c>
      <c r="U195" s="147">
        <f t="shared" si="124"/>
        <v>0</v>
      </c>
      <c r="V195" s="146">
        <f t="shared" si="125"/>
        <v>1</v>
      </c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</row>
    <row r="196" spans="1:195" s="28" customFormat="1" ht="97.35" hidden="1" customHeight="1" x14ac:dyDescent="0.35">
      <c r="A196" s="75"/>
      <c r="B196" s="97"/>
      <c r="C196" s="97"/>
      <c r="D196" s="116" t="s">
        <v>342</v>
      </c>
      <c r="E196" s="154">
        <v>760</v>
      </c>
      <c r="F196" s="154">
        <v>760</v>
      </c>
      <c r="G196" s="154">
        <v>760</v>
      </c>
      <c r="H196" s="146">
        <f t="shared" si="120"/>
        <v>2.7852488821440255E-3</v>
      </c>
      <c r="I196" s="90">
        <f t="shared" si="121"/>
        <v>0</v>
      </c>
      <c r="J196" s="146">
        <f t="shared" si="122"/>
        <v>1</v>
      </c>
      <c r="K196" s="147">
        <v>240</v>
      </c>
      <c r="L196" s="147">
        <v>240</v>
      </c>
      <c r="M196" s="147">
        <v>240</v>
      </c>
      <c r="N196" s="154">
        <v>240</v>
      </c>
      <c r="O196" s="147">
        <f t="shared" si="88"/>
        <v>0</v>
      </c>
      <c r="P196" s="146">
        <f t="shared" si="89"/>
        <v>1</v>
      </c>
      <c r="Q196" s="147">
        <f t="shared" si="123"/>
        <v>1000</v>
      </c>
      <c r="R196" s="147">
        <f t="shared" si="119"/>
        <v>1000</v>
      </c>
      <c r="S196" s="147">
        <f t="shared" si="93"/>
        <v>1000</v>
      </c>
      <c r="T196" s="147">
        <f t="shared" si="117"/>
        <v>1000</v>
      </c>
      <c r="U196" s="147">
        <f t="shared" si="124"/>
        <v>0</v>
      </c>
      <c r="V196" s="146">
        <f t="shared" si="125"/>
        <v>1</v>
      </c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</row>
    <row r="197" spans="1:195" s="28" customFormat="1" ht="97.35" hidden="1" customHeight="1" x14ac:dyDescent="0.35">
      <c r="A197" s="75"/>
      <c r="B197" s="97"/>
      <c r="C197" s="97"/>
      <c r="D197" s="116" t="s">
        <v>296</v>
      </c>
      <c r="E197" s="154"/>
      <c r="F197" s="154"/>
      <c r="G197" s="154"/>
      <c r="H197" s="146">
        <f t="shared" si="120"/>
        <v>0</v>
      </c>
      <c r="I197" s="90">
        <f t="shared" si="121"/>
        <v>0</v>
      </c>
      <c r="J197" s="146" t="str">
        <f t="shared" si="122"/>
        <v/>
      </c>
      <c r="K197" s="147"/>
      <c r="L197" s="147"/>
      <c r="M197" s="147"/>
      <c r="N197" s="154"/>
      <c r="O197" s="147">
        <f t="shared" si="88"/>
        <v>0</v>
      </c>
      <c r="P197" s="146" t="str">
        <f t="shared" si="89"/>
        <v/>
      </c>
      <c r="Q197" s="147">
        <f t="shared" si="123"/>
        <v>0</v>
      </c>
      <c r="R197" s="147">
        <f t="shared" si="119"/>
        <v>0</v>
      </c>
      <c r="S197" s="147">
        <f t="shared" si="93"/>
        <v>0</v>
      </c>
      <c r="T197" s="147">
        <f t="shared" si="117"/>
        <v>0</v>
      </c>
      <c r="U197" s="147">
        <f t="shared" si="124"/>
        <v>0</v>
      </c>
      <c r="V197" s="146" t="str">
        <f t="shared" si="125"/>
        <v/>
      </c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</row>
    <row r="198" spans="1:195" s="28" customFormat="1" ht="97.35" hidden="1" customHeight="1" x14ac:dyDescent="0.35">
      <c r="A198" s="75"/>
      <c r="B198" s="97"/>
      <c r="C198" s="97"/>
      <c r="D198" s="116" t="s">
        <v>318</v>
      </c>
      <c r="E198" s="154"/>
      <c r="F198" s="154"/>
      <c r="G198" s="154"/>
      <c r="H198" s="146">
        <f t="shared" si="120"/>
        <v>0</v>
      </c>
      <c r="I198" s="90">
        <f t="shared" si="121"/>
        <v>0</v>
      </c>
      <c r="J198" s="146" t="str">
        <f t="shared" si="122"/>
        <v/>
      </c>
      <c r="K198" s="147"/>
      <c r="L198" s="147"/>
      <c r="M198" s="147"/>
      <c r="N198" s="154"/>
      <c r="O198" s="147">
        <f t="shared" si="88"/>
        <v>0</v>
      </c>
      <c r="P198" s="146" t="str">
        <f t="shared" si="89"/>
        <v/>
      </c>
      <c r="Q198" s="147">
        <f t="shared" si="123"/>
        <v>0</v>
      </c>
      <c r="R198" s="147">
        <f t="shared" si="119"/>
        <v>0</v>
      </c>
      <c r="S198" s="147">
        <f t="shared" si="93"/>
        <v>0</v>
      </c>
      <c r="T198" s="147">
        <f t="shared" si="117"/>
        <v>0</v>
      </c>
      <c r="U198" s="147">
        <f t="shared" si="124"/>
        <v>0</v>
      </c>
      <c r="V198" s="146" t="str">
        <f t="shared" si="125"/>
        <v/>
      </c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</row>
    <row r="199" spans="1:195" s="28" customFormat="1" ht="97.35" hidden="1" customHeight="1" x14ac:dyDescent="0.35">
      <c r="A199" s="75"/>
      <c r="B199" s="97"/>
      <c r="C199" s="97"/>
      <c r="D199" s="116" t="s">
        <v>343</v>
      </c>
      <c r="E199" s="154">
        <v>500</v>
      </c>
      <c r="F199" s="154">
        <v>500</v>
      </c>
      <c r="G199" s="154">
        <v>500</v>
      </c>
      <c r="H199" s="146">
        <f t="shared" si="120"/>
        <v>1.8324005803579116E-3</v>
      </c>
      <c r="I199" s="90">
        <f t="shared" si="121"/>
        <v>0</v>
      </c>
      <c r="J199" s="146">
        <f t="shared" si="122"/>
        <v>1</v>
      </c>
      <c r="K199" s="147"/>
      <c r="L199" s="147"/>
      <c r="M199" s="147"/>
      <c r="N199" s="154"/>
      <c r="O199" s="147">
        <f t="shared" si="88"/>
        <v>0</v>
      </c>
      <c r="P199" s="146" t="str">
        <f t="shared" si="89"/>
        <v/>
      </c>
      <c r="Q199" s="147">
        <f t="shared" si="123"/>
        <v>500</v>
      </c>
      <c r="R199" s="147">
        <f t="shared" si="119"/>
        <v>500</v>
      </c>
      <c r="S199" s="147">
        <f t="shared" si="93"/>
        <v>500</v>
      </c>
      <c r="T199" s="147">
        <f t="shared" si="117"/>
        <v>500</v>
      </c>
      <c r="U199" s="147">
        <f t="shared" si="124"/>
        <v>0</v>
      </c>
      <c r="V199" s="146">
        <f t="shared" si="125"/>
        <v>1</v>
      </c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</row>
    <row r="200" spans="1:195" s="28" customFormat="1" ht="97.35" hidden="1" customHeight="1" x14ac:dyDescent="0.35">
      <c r="A200" s="75"/>
      <c r="B200" s="97"/>
      <c r="C200" s="97"/>
      <c r="D200" s="116" t="s">
        <v>330</v>
      </c>
      <c r="E200" s="154"/>
      <c r="F200" s="154"/>
      <c r="G200" s="154"/>
      <c r="H200" s="146">
        <f t="shared" si="120"/>
        <v>0</v>
      </c>
      <c r="I200" s="90">
        <f t="shared" si="121"/>
        <v>0</v>
      </c>
      <c r="J200" s="146" t="str">
        <f t="shared" si="122"/>
        <v/>
      </c>
      <c r="K200" s="147">
        <v>1000</v>
      </c>
      <c r="L200" s="147">
        <v>1000</v>
      </c>
      <c r="M200" s="147">
        <v>1000</v>
      </c>
      <c r="N200" s="154">
        <v>1000</v>
      </c>
      <c r="O200" s="147">
        <f t="shared" si="88"/>
        <v>0</v>
      </c>
      <c r="P200" s="146">
        <f t="shared" si="89"/>
        <v>1</v>
      </c>
      <c r="Q200" s="147">
        <f t="shared" si="123"/>
        <v>1000</v>
      </c>
      <c r="R200" s="147">
        <f t="shared" si="119"/>
        <v>1000</v>
      </c>
      <c r="S200" s="147">
        <f t="shared" si="93"/>
        <v>1000</v>
      </c>
      <c r="T200" s="147">
        <f t="shared" si="117"/>
        <v>1000</v>
      </c>
      <c r="U200" s="147">
        <f t="shared" si="124"/>
        <v>0</v>
      </c>
      <c r="V200" s="146">
        <f t="shared" si="125"/>
        <v>1</v>
      </c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</row>
    <row r="201" spans="1:195" s="28" customFormat="1" ht="97.35" hidden="1" customHeight="1" x14ac:dyDescent="0.35">
      <c r="A201" s="75"/>
      <c r="B201" s="97"/>
      <c r="C201" s="97"/>
      <c r="D201" s="116" t="s">
        <v>356</v>
      </c>
      <c r="E201" s="154"/>
      <c r="F201" s="154"/>
      <c r="G201" s="154"/>
      <c r="H201" s="146">
        <f t="shared" si="120"/>
        <v>0</v>
      </c>
      <c r="I201" s="90">
        <f t="shared" si="121"/>
        <v>0</v>
      </c>
      <c r="J201" s="146" t="str">
        <f t="shared" si="122"/>
        <v/>
      </c>
      <c r="K201" s="147">
        <v>2000</v>
      </c>
      <c r="L201" s="147">
        <v>2000</v>
      </c>
      <c r="M201" s="147">
        <v>2000</v>
      </c>
      <c r="N201" s="154">
        <v>2000</v>
      </c>
      <c r="O201" s="147">
        <f t="shared" si="88"/>
        <v>0</v>
      </c>
      <c r="P201" s="146">
        <f t="shared" si="89"/>
        <v>1</v>
      </c>
      <c r="Q201" s="147">
        <f t="shared" si="123"/>
        <v>2000</v>
      </c>
      <c r="R201" s="147">
        <f t="shared" si="119"/>
        <v>2000</v>
      </c>
      <c r="S201" s="147">
        <f t="shared" si="93"/>
        <v>2000</v>
      </c>
      <c r="T201" s="147">
        <f t="shared" si="117"/>
        <v>2000</v>
      </c>
      <c r="U201" s="147">
        <f t="shared" si="124"/>
        <v>0</v>
      </c>
      <c r="V201" s="146">
        <f t="shared" si="125"/>
        <v>1</v>
      </c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</row>
    <row r="202" spans="1:195" s="28" customFormat="1" ht="97.35" hidden="1" customHeight="1" x14ac:dyDescent="0.35">
      <c r="A202" s="75"/>
      <c r="B202" s="97"/>
      <c r="C202" s="97"/>
      <c r="D202" s="116" t="s">
        <v>295</v>
      </c>
      <c r="E202" s="154"/>
      <c r="F202" s="154"/>
      <c r="G202" s="154"/>
      <c r="H202" s="146">
        <f t="shared" si="120"/>
        <v>0</v>
      </c>
      <c r="I202" s="90">
        <f t="shared" si="121"/>
        <v>0</v>
      </c>
      <c r="J202" s="146" t="str">
        <f t="shared" si="122"/>
        <v/>
      </c>
      <c r="K202" s="147"/>
      <c r="L202" s="147"/>
      <c r="M202" s="147"/>
      <c r="N202" s="154"/>
      <c r="O202" s="147">
        <f t="shared" si="88"/>
        <v>0</v>
      </c>
      <c r="P202" s="146" t="str">
        <f t="shared" si="89"/>
        <v/>
      </c>
      <c r="Q202" s="147">
        <f t="shared" si="123"/>
        <v>0</v>
      </c>
      <c r="R202" s="147">
        <f t="shared" si="119"/>
        <v>0</v>
      </c>
      <c r="S202" s="147">
        <f t="shared" si="93"/>
        <v>0</v>
      </c>
      <c r="T202" s="147">
        <f t="shared" si="117"/>
        <v>0</v>
      </c>
      <c r="U202" s="147">
        <f t="shared" si="124"/>
        <v>0</v>
      </c>
      <c r="V202" s="146" t="str">
        <f t="shared" si="125"/>
        <v/>
      </c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</row>
    <row r="203" spans="1:195" s="28" customFormat="1" ht="97.35" hidden="1" customHeight="1" x14ac:dyDescent="0.35">
      <c r="A203" s="75"/>
      <c r="B203" s="97"/>
      <c r="C203" s="97"/>
      <c r="D203" s="116" t="s">
        <v>344</v>
      </c>
      <c r="E203" s="154">
        <v>500</v>
      </c>
      <c r="F203" s="154">
        <v>500</v>
      </c>
      <c r="G203" s="154">
        <v>500</v>
      </c>
      <c r="H203" s="146">
        <f t="shared" si="120"/>
        <v>1.8324005803579116E-3</v>
      </c>
      <c r="I203" s="90">
        <f t="shared" si="121"/>
        <v>0</v>
      </c>
      <c r="J203" s="146">
        <f t="shared" si="122"/>
        <v>1</v>
      </c>
      <c r="K203" s="147">
        <v>1000</v>
      </c>
      <c r="L203" s="147">
        <v>1000</v>
      </c>
      <c r="M203" s="147">
        <v>1000</v>
      </c>
      <c r="N203" s="154">
        <v>1000</v>
      </c>
      <c r="O203" s="147">
        <f t="shared" si="88"/>
        <v>0</v>
      </c>
      <c r="P203" s="146">
        <f t="shared" si="89"/>
        <v>1</v>
      </c>
      <c r="Q203" s="147">
        <f t="shared" si="123"/>
        <v>1500</v>
      </c>
      <c r="R203" s="147">
        <f t="shared" si="119"/>
        <v>1500</v>
      </c>
      <c r="S203" s="147">
        <f t="shared" si="93"/>
        <v>1500</v>
      </c>
      <c r="T203" s="147">
        <f t="shared" si="117"/>
        <v>1500</v>
      </c>
      <c r="U203" s="147">
        <f t="shared" si="124"/>
        <v>0</v>
      </c>
      <c r="V203" s="146">
        <f t="shared" si="125"/>
        <v>1</v>
      </c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</row>
    <row r="204" spans="1:195" s="28" customFormat="1" ht="99.2" hidden="1" customHeight="1" x14ac:dyDescent="0.35">
      <c r="A204" s="75"/>
      <c r="B204" s="97"/>
      <c r="C204" s="97"/>
      <c r="D204" s="116" t="s">
        <v>345</v>
      </c>
      <c r="E204" s="154"/>
      <c r="F204" s="154"/>
      <c r="G204" s="154"/>
      <c r="H204" s="146">
        <f t="shared" si="120"/>
        <v>0</v>
      </c>
      <c r="I204" s="90">
        <f t="shared" si="121"/>
        <v>0</v>
      </c>
      <c r="J204" s="146" t="str">
        <f t="shared" si="122"/>
        <v/>
      </c>
      <c r="K204" s="147">
        <v>6000</v>
      </c>
      <c r="L204" s="147">
        <v>6000</v>
      </c>
      <c r="M204" s="147">
        <v>6000</v>
      </c>
      <c r="N204" s="154">
        <v>6000</v>
      </c>
      <c r="O204" s="147">
        <f t="shared" si="88"/>
        <v>0</v>
      </c>
      <c r="P204" s="146">
        <f t="shared" si="89"/>
        <v>1</v>
      </c>
      <c r="Q204" s="147">
        <f t="shared" si="123"/>
        <v>6000</v>
      </c>
      <c r="R204" s="147">
        <f t="shared" si="119"/>
        <v>6000</v>
      </c>
      <c r="S204" s="147">
        <f t="shared" si="93"/>
        <v>6000</v>
      </c>
      <c r="T204" s="147">
        <f t="shared" si="117"/>
        <v>6000</v>
      </c>
      <c r="U204" s="147">
        <f t="shared" si="124"/>
        <v>0</v>
      </c>
      <c r="V204" s="146">
        <f t="shared" si="125"/>
        <v>1</v>
      </c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</row>
    <row r="205" spans="1:195" s="28" customFormat="1" ht="128.44999999999999" hidden="1" customHeight="1" x14ac:dyDescent="0.35">
      <c r="A205" s="75"/>
      <c r="B205" s="97"/>
      <c r="C205" s="97"/>
      <c r="D205" s="116" t="s">
        <v>340</v>
      </c>
      <c r="E205" s="154">
        <v>300</v>
      </c>
      <c r="F205" s="154">
        <v>300</v>
      </c>
      <c r="G205" s="154">
        <v>300</v>
      </c>
      <c r="H205" s="146">
        <f t="shared" si="120"/>
        <v>1.0994403482147469E-3</v>
      </c>
      <c r="I205" s="90">
        <f t="shared" si="121"/>
        <v>0</v>
      </c>
      <c r="J205" s="146">
        <f t="shared" si="122"/>
        <v>1</v>
      </c>
      <c r="K205" s="147">
        <v>1200</v>
      </c>
      <c r="L205" s="147">
        <v>1200</v>
      </c>
      <c r="M205" s="147">
        <v>1200</v>
      </c>
      <c r="N205" s="154">
        <v>1200</v>
      </c>
      <c r="O205" s="147">
        <f t="shared" si="88"/>
        <v>0</v>
      </c>
      <c r="P205" s="146">
        <f t="shared" si="89"/>
        <v>1</v>
      </c>
      <c r="Q205" s="147">
        <f t="shared" si="123"/>
        <v>1500</v>
      </c>
      <c r="R205" s="147">
        <f t="shared" si="119"/>
        <v>1500</v>
      </c>
      <c r="S205" s="147">
        <f t="shared" si="93"/>
        <v>1500</v>
      </c>
      <c r="T205" s="147">
        <f t="shared" si="117"/>
        <v>1500</v>
      </c>
      <c r="U205" s="147">
        <f t="shared" si="124"/>
        <v>0</v>
      </c>
      <c r="V205" s="146">
        <f t="shared" si="125"/>
        <v>1</v>
      </c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</row>
    <row r="206" spans="1:195" s="28" customFormat="1" ht="97.35" hidden="1" customHeight="1" x14ac:dyDescent="0.35">
      <c r="A206" s="75"/>
      <c r="B206" s="97"/>
      <c r="C206" s="97"/>
      <c r="D206" s="116" t="s">
        <v>341</v>
      </c>
      <c r="E206" s="154">
        <v>1000</v>
      </c>
      <c r="F206" s="154">
        <v>1000</v>
      </c>
      <c r="G206" s="154">
        <v>1000</v>
      </c>
      <c r="H206" s="146">
        <f t="shared" si="120"/>
        <v>3.6648011607158231E-3</v>
      </c>
      <c r="I206" s="90">
        <f t="shared" si="121"/>
        <v>0</v>
      </c>
      <c r="J206" s="146">
        <f t="shared" si="122"/>
        <v>1</v>
      </c>
      <c r="K206" s="147">
        <v>2000</v>
      </c>
      <c r="L206" s="147">
        <v>2000</v>
      </c>
      <c r="M206" s="147">
        <v>2000</v>
      </c>
      <c r="N206" s="162">
        <v>2000</v>
      </c>
      <c r="O206" s="147">
        <f t="shared" si="88"/>
        <v>0</v>
      </c>
      <c r="P206" s="146">
        <f t="shared" si="89"/>
        <v>1</v>
      </c>
      <c r="Q206" s="147">
        <f t="shared" si="123"/>
        <v>3000</v>
      </c>
      <c r="R206" s="147">
        <f t="shared" si="119"/>
        <v>3000</v>
      </c>
      <c r="S206" s="147">
        <f t="shared" si="93"/>
        <v>3000</v>
      </c>
      <c r="T206" s="147">
        <f t="shared" si="117"/>
        <v>3000</v>
      </c>
      <c r="U206" s="147">
        <f t="shared" si="124"/>
        <v>0</v>
      </c>
      <c r="V206" s="146">
        <f t="shared" si="125"/>
        <v>1</v>
      </c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</row>
    <row r="207" spans="1:195" s="28" customFormat="1" ht="97.35" hidden="1" customHeight="1" x14ac:dyDescent="0.35">
      <c r="A207" s="75"/>
      <c r="B207" s="97"/>
      <c r="C207" s="97"/>
      <c r="D207" s="116" t="s">
        <v>294</v>
      </c>
      <c r="E207" s="154"/>
      <c r="F207" s="154"/>
      <c r="G207" s="154"/>
      <c r="H207" s="146">
        <f t="shared" si="120"/>
        <v>0</v>
      </c>
      <c r="I207" s="90">
        <f t="shared" si="121"/>
        <v>0</v>
      </c>
      <c r="J207" s="146" t="str">
        <f t="shared" si="122"/>
        <v/>
      </c>
      <c r="K207" s="147"/>
      <c r="L207" s="147"/>
      <c r="M207" s="147"/>
      <c r="N207" s="154"/>
      <c r="O207" s="147">
        <f t="shared" si="88"/>
        <v>0</v>
      </c>
      <c r="P207" s="146" t="str">
        <f t="shared" si="89"/>
        <v/>
      </c>
      <c r="Q207" s="147">
        <f t="shared" si="123"/>
        <v>0</v>
      </c>
      <c r="R207" s="147">
        <f t="shared" si="119"/>
        <v>0</v>
      </c>
      <c r="S207" s="147">
        <f t="shared" si="93"/>
        <v>0</v>
      </c>
      <c r="T207" s="147">
        <f t="shared" si="117"/>
        <v>0</v>
      </c>
      <c r="U207" s="147">
        <f t="shared" si="124"/>
        <v>0</v>
      </c>
      <c r="V207" s="146" t="str">
        <f t="shared" si="125"/>
        <v/>
      </c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</row>
    <row r="208" spans="1:195" s="28" customFormat="1" ht="97.35" hidden="1" customHeight="1" x14ac:dyDescent="0.35">
      <c r="A208" s="75"/>
      <c r="B208" s="97"/>
      <c r="C208" s="97"/>
      <c r="D208" s="116" t="s">
        <v>297</v>
      </c>
      <c r="E208" s="154"/>
      <c r="F208" s="154"/>
      <c r="G208" s="154"/>
      <c r="H208" s="146">
        <f t="shared" si="120"/>
        <v>0</v>
      </c>
      <c r="I208" s="90">
        <f t="shared" si="121"/>
        <v>0</v>
      </c>
      <c r="J208" s="146" t="str">
        <f t="shared" si="122"/>
        <v/>
      </c>
      <c r="K208" s="147"/>
      <c r="L208" s="147"/>
      <c r="M208" s="147"/>
      <c r="N208" s="154"/>
      <c r="O208" s="147">
        <f t="shared" si="88"/>
        <v>0</v>
      </c>
      <c r="P208" s="146" t="str">
        <f t="shared" si="89"/>
        <v/>
      </c>
      <c r="Q208" s="147">
        <f t="shared" si="123"/>
        <v>0</v>
      </c>
      <c r="R208" s="147">
        <f t="shared" si="119"/>
        <v>0</v>
      </c>
      <c r="S208" s="147">
        <f t="shared" si="93"/>
        <v>0</v>
      </c>
      <c r="T208" s="147">
        <f t="shared" si="117"/>
        <v>0</v>
      </c>
      <c r="U208" s="147">
        <f t="shared" si="124"/>
        <v>0</v>
      </c>
      <c r="V208" s="146" t="str">
        <f t="shared" si="125"/>
        <v/>
      </c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</row>
    <row r="209" spans="1:195" s="28" customFormat="1" ht="97.35" hidden="1" customHeight="1" x14ac:dyDescent="0.35">
      <c r="A209" s="75"/>
      <c r="B209" s="97"/>
      <c r="C209" s="97"/>
      <c r="D209" s="116" t="s">
        <v>357</v>
      </c>
      <c r="E209" s="154"/>
      <c r="F209" s="154"/>
      <c r="G209" s="154"/>
      <c r="H209" s="146">
        <f t="shared" si="120"/>
        <v>0</v>
      </c>
      <c r="I209" s="90">
        <f t="shared" si="121"/>
        <v>0</v>
      </c>
      <c r="J209" s="146" t="str">
        <f t="shared" si="122"/>
        <v/>
      </c>
      <c r="K209" s="147">
        <v>3612</v>
      </c>
      <c r="L209" s="147">
        <v>3612</v>
      </c>
      <c r="M209" s="147">
        <v>3612</v>
      </c>
      <c r="N209" s="154">
        <v>3612</v>
      </c>
      <c r="O209" s="147">
        <f t="shared" si="88"/>
        <v>0</v>
      </c>
      <c r="P209" s="146">
        <f t="shared" si="89"/>
        <v>1</v>
      </c>
      <c r="Q209" s="147">
        <f t="shared" si="123"/>
        <v>3612</v>
      </c>
      <c r="R209" s="147">
        <f t="shared" si="119"/>
        <v>3612</v>
      </c>
      <c r="S209" s="147">
        <f t="shared" si="93"/>
        <v>3612</v>
      </c>
      <c r="T209" s="147">
        <f t="shared" si="117"/>
        <v>3612</v>
      </c>
      <c r="U209" s="147">
        <f t="shared" si="124"/>
        <v>0</v>
      </c>
      <c r="V209" s="146">
        <f t="shared" si="125"/>
        <v>1</v>
      </c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</row>
    <row r="210" spans="1:195" s="28" customFormat="1" ht="97.35" hidden="1" customHeight="1" x14ac:dyDescent="0.35">
      <c r="A210" s="75"/>
      <c r="B210" s="97"/>
      <c r="C210" s="97"/>
      <c r="D210" s="116" t="s">
        <v>320</v>
      </c>
      <c r="E210" s="154"/>
      <c r="F210" s="154"/>
      <c r="G210" s="154"/>
      <c r="H210" s="146">
        <f t="shared" si="120"/>
        <v>0</v>
      </c>
      <c r="I210" s="90">
        <f t="shared" si="121"/>
        <v>0</v>
      </c>
      <c r="J210" s="146" t="str">
        <f t="shared" si="122"/>
        <v/>
      </c>
      <c r="K210" s="147"/>
      <c r="L210" s="147"/>
      <c r="M210" s="147"/>
      <c r="N210" s="154"/>
      <c r="O210" s="147">
        <f t="shared" si="88"/>
        <v>0</v>
      </c>
      <c r="P210" s="146" t="str">
        <f t="shared" si="89"/>
        <v/>
      </c>
      <c r="Q210" s="147">
        <f t="shared" si="123"/>
        <v>0</v>
      </c>
      <c r="R210" s="147">
        <f t="shared" si="119"/>
        <v>0</v>
      </c>
      <c r="S210" s="147">
        <f t="shared" si="93"/>
        <v>0</v>
      </c>
      <c r="T210" s="147">
        <f t="shared" si="117"/>
        <v>0</v>
      </c>
      <c r="U210" s="147">
        <f t="shared" si="124"/>
        <v>0</v>
      </c>
      <c r="V210" s="146" t="str">
        <f t="shared" si="125"/>
        <v/>
      </c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</row>
    <row r="211" spans="1:195" s="28" customFormat="1" ht="97.35" hidden="1" customHeight="1" x14ac:dyDescent="0.35">
      <c r="A211" s="75"/>
      <c r="B211" s="97"/>
      <c r="C211" s="97"/>
      <c r="D211" s="119" t="s">
        <v>346</v>
      </c>
      <c r="E211" s="154">
        <v>4000</v>
      </c>
      <c r="F211" s="154">
        <v>4000</v>
      </c>
      <c r="G211" s="154">
        <v>4000</v>
      </c>
      <c r="H211" s="146">
        <f t="shared" si="120"/>
        <v>1.4659204642863292E-2</v>
      </c>
      <c r="I211" s="90">
        <f t="shared" si="121"/>
        <v>0</v>
      </c>
      <c r="J211" s="146">
        <f t="shared" si="122"/>
        <v>1</v>
      </c>
      <c r="K211" s="147"/>
      <c r="L211" s="147"/>
      <c r="M211" s="147"/>
      <c r="N211" s="154"/>
      <c r="O211" s="147">
        <f t="shared" si="88"/>
        <v>0</v>
      </c>
      <c r="P211" s="146" t="str">
        <f t="shared" si="89"/>
        <v/>
      </c>
      <c r="Q211" s="147">
        <f t="shared" si="123"/>
        <v>4000</v>
      </c>
      <c r="R211" s="147">
        <f t="shared" si="119"/>
        <v>4000</v>
      </c>
      <c r="S211" s="147">
        <f t="shared" si="93"/>
        <v>4000</v>
      </c>
      <c r="T211" s="147">
        <f t="shared" si="117"/>
        <v>4000</v>
      </c>
      <c r="U211" s="147">
        <f t="shared" si="124"/>
        <v>0</v>
      </c>
      <c r="V211" s="146">
        <f t="shared" si="125"/>
        <v>1</v>
      </c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</row>
    <row r="212" spans="1:195" s="28" customFormat="1" ht="97.35" hidden="1" customHeight="1" x14ac:dyDescent="0.35">
      <c r="A212" s="75"/>
      <c r="B212" s="97"/>
      <c r="C212" s="97"/>
      <c r="D212" s="119" t="s">
        <v>358</v>
      </c>
      <c r="E212" s="154">
        <v>50</v>
      </c>
      <c r="F212" s="154">
        <v>50</v>
      </c>
      <c r="G212" s="154">
        <v>50</v>
      </c>
      <c r="H212" s="146">
        <f t="shared" si="120"/>
        <v>1.8324005803579117E-4</v>
      </c>
      <c r="I212" s="90">
        <f t="shared" si="121"/>
        <v>0</v>
      </c>
      <c r="J212" s="146">
        <f t="shared" si="122"/>
        <v>1</v>
      </c>
      <c r="K212" s="147">
        <v>1950</v>
      </c>
      <c r="L212" s="147">
        <v>1950</v>
      </c>
      <c r="M212" s="147">
        <v>1950</v>
      </c>
      <c r="N212" s="154">
        <v>1950</v>
      </c>
      <c r="O212" s="147">
        <f t="shared" si="88"/>
        <v>0</v>
      </c>
      <c r="P212" s="146">
        <f t="shared" si="89"/>
        <v>1</v>
      </c>
      <c r="Q212" s="147">
        <f t="shared" si="123"/>
        <v>2000</v>
      </c>
      <c r="R212" s="147">
        <f t="shared" si="119"/>
        <v>2000</v>
      </c>
      <c r="S212" s="147">
        <f t="shared" si="93"/>
        <v>2000</v>
      </c>
      <c r="T212" s="147">
        <f t="shared" si="117"/>
        <v>2000</v>
      </c>
      <c r="U212" s="147">
        <f t="shared" si="124"/>
        <v>0</v>
      </c>
      <c r="V212" s="146">
        <f t="shared" si="125"/>
        <v>1</v>
      </c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</row>
    <row r="213" spans="1:195" s="28" customFormat="1" ht="97.35" hidden="1" customHeight="1" x14ac:dyDescent="0.35">
      <c r="A213" s="75"/>
      <c r="B213" s="97"/>
      <c r="C213" s="97"/>
      <c r="D213" s="119" t="s">
        <v>347</v>
      </c>
      <c r="E213" s="154"/>
      <c r="F213" s="154"/>
      <c r="G213" s="154"/>
      <c r="H213" s="146">
        <f t="shared" si="120"/>
        <v>0</v>
      </c>
      <c r="I213" s="90">
        <f t="shared" si="121"/>
        <v>0</v>
      </c>
      <c r="J213" s="146" t="str">
        <f t="shared" si="122"/>
        <v/>
      </c>
      <c r="K213" s="147">
        <v>1000</v>
      </c>
      <c r="L213" s="147">
        <v>1000</v>
      </c>
      <c r="M213" s="147">
        <v>1000</v>
      </c>
      <c r="N213" s="154">
        <v>1000</v>
      </c>
      <c r="O213" s="147">
        <f t="shared" si="88"/>
        <v>0</v>
      </c>
      <c r="P213" s="146">
        <f t="shared" si="89"/>
        <v>1</v>
      </c>
      <c r="Q213" s="147">
        <f t="shared" si="123"/>
        <v>1000</v>
      </c>
      <c r="R213" s="147">
        <f t="shared" si="119"/>
        <v>1000</v>
      </c>
      <c r="S213" s="147">
        <f t="shared" si="93"/>
        <v>1000</v>
      </c>
      <c r="T213" s="147">
        <f t="shared" si="117"/>
        <v>1000</v>
      </c>
      <c r="U213" s="147">
        <f t="shared" si="124"/>
        <v>0</v>
      </c>
      <c r="V213" s="146">
        <f t="shared" si="125"/>
        <v>1</v>
      </c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</row>
    <row r="214" spans="1:195" s="28" customFormat="1" ht="77.45" hidden="1" customHeight="1" x14ac:dyDescent="0.35">
      <c r="A214" s="75"/>
      <c r="B214" s="97"/>
      <c r="C214" s="97"/>
      <c r="D214" s="116" t="s">
        <v>298</v>
      </c>
      <c r="E214" s="154"/>
      <c r="F214" s="154"/>
      <c r="G214" s="154"/>
      <c r="H214" s="146">
        <f t="shared" si="120"/>
        <v>0</v>
      </c>
      <c r="I214" s="90">
        <f t="shared" si="121"/>
        <v>0</v>
      </c>
      <c r="J214" s="146" t="str">
        <f t="shared" si="122"/>
        <v/>
      </c>
      <c r="K214" s="147"/>
      <c r="L214" s="147"/>
      <c r="M214" s="147"/>
      <c r="N214" s="154"/>
      <c r="O214" s="147">
        <f t="shared" ref="O214:O238" si="126">N214-M214</f>
        <v>0</v>
      </c>
      <c r="P214" s="146" t="str">
        <f t="shared" ref="P214:P238" si="127">IFERROR(100%*(N214/M214),"")</f>
        <v/>
      </c>
      <c r="Q214" s="147">
        <f t="shared" si="123"/>
        <v>0</v>
      </c>
      <c r="R214" s="147">
        <f t="shared" si="119"/>
        <v>0</v>
      </c>
      <c r="S214" s="147">
        <f t="shared" si="93"/>
        <v>0</v>
      </c>
      <c r="T214" s="147">
        <f t="shared" si="117"/>
        <v>0</v>
      </c>
      <c r="U214" s="147">
        <f t="shared" si="124"/>
        <v>0</v>
      </c>
      <c r="V214" s="146" t="str">
        <f t="shared" si="125"/>
        <v/>
      </c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</row>
    <row r="215" spans="1:195" s="28" customFormat="1" ht="97.35" hidden="1" customHeight="1" x14ac:dyDescent="0.35">
      <c r="A215" s="75"/>
      <c r="B215" s="97"/>
      <c r="C215" s="97"/>
      <c r="D215" s="119" t="s">
        <v>348</v>
      </c>
      <c r="E215" s="154">
        <v>1000</v>
      </c>
      <c r="F215" s="154">
        <v>1000</v>
      </c>
      <c r="G215" s="154">
        <v>1000</v>
      </c>
      <c r="H215" s="146">
        <f t="shared" si="120"/>
        <v>3.6648011607158231E-3</v>
      </c>
      <c r="I215" s="90">
        <f t="shared" si="121"/>
        <v>0</v>
      </c>
      <c r="J215" s="146">
        <f t="shared" si="122"/>
        <v>1</v>
      </c>
      <c r="K215" s="147"/>
      <c r="L215" s="147"/>
      <c r="M215" s="147"/>
      <c r="N215" s="154"/>
      <c r="O215" s="147">
        <f t="shared" si="126"/>
        <v>0</v>
      </c>
      <c r="P215" s="146" t="str">
        <f t="shared" si="127"/>
        <v/>
      </c>
      <c r="Q215" s="147">
        <f t="shared" si="123"/>
        <v>1000</v>
      </c>
      <c r="R215" s="147">
        <f t="shared" si="119"/>
        <v>1000</v>
      </c>
      <c r="S215" s="147">
        <f t="shared" si="93"/>
        <v>1000</v>
      </c>
      <c r="T215" s="147">
        <f t="shared" si="117"/>
        <v>1000</v>
      </c>
      <c r="U215" s="147">
        <f t="shared" si="124"/>
        <v>0</v>
      </c>
      <c r="V215" s="146">
        <f t="shared" si="125"/>
        <v>1</v>
      </c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</row>
    <row r="216" spans="1:195" s="28" customFormat="1" ht="97.35" hidden="1" customHeight="1" x14ac:dyDescent="0.35">
      <c r="A216" s="75"/>
      <c r="B216" s="97"/>
      <c r="C216" s="97"/>
      <c r="D216" s="119" t="s">
        <v>359</v>
      </c>
      <c r="E216" s="154"/>
      <c r="F216" s="154"/>
      <c r="G216" s="154"/>
      <c r="H216" s="146">
        <f t="shared" si="120"/>
        <v>0</v>
      </c>
      <c r="I216" s="90">
        <f t="shared" si="121"/>
        <v>0</v>
      </c>
      <c r="J216" s="146" t="str">
        <f t="shared" si="122"/>
        <v/>
      </c>
      <c r="K216" s="147">
        <v>900</v>
      </c>
      <c r="L216" s="147">
        <v>900</v>
      </c>
      <c r="M216" s="147">
        <v>900</v>
      </c>
      <c r="N216" s="154">
        <v>900</v>
      </c>
      <c r="O216" s="147">
        <f t="shared" si="126"/>
        <v>0</v>
      </c>
      <c r="P216" s="146">
        <f t="shared" si="127"/>
        <v>1</v>
      </c>
      <c r="Q216" s="147">
        <f t="shared" si="123"/>
        <v>900</v>
      </c>
      <c r="R216" s="147">
        <f t="shared" si="119"/>
        <v>900</v>
      </c>
      <c r="S216" s="147">
        <f t="shared" si="93"/>
        <v>900</v>
      </c>
      <c r="T216" s="147">
        <f t="shared" si="117"/>
        <v>900</v>
      </c>
      <c r="U216" s="147">
        <f t="shared" si="124"/>
        <v>0</v>
      </c>
      <c r="V216" s="146">
        <f t="shared" si="125"/>
        <v>1</v>
      </c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</row>
    <row r="217" spans="1:195" s="28" customFormat="1" ht="98.45" hidden="1" customHeight="1" x14ac:dyDescent="0.35">
      <c r="A217" s="75"/>
      <c r="B217" s="97"/>
      <c r="C217" s="97"/>
      <c r="D217" s="116" t="s">
        <v>349</v>
      </c>
      <c r="E217" s="154">
        <v>1500</v>
      </c>
      <c r="F217" s="154">
        <v>1500</v>
      </c>
      <c r="G217" s="154">
        <v>1500</v>
      </c>
      <c r="H217" s="146">
        <f t="shared" si="120"/>
        <v>5.4972017410737347E-3</v>
      </c>
      <c r="I217" s="90">
        <f t="shared" si="121"/>
        <v>0</v>
      </c>
      <c r="J217" s="146">
        <f t="shared" si="122"/>
        <v>1</v>
      </c>
      <c r="K217" s="147"/>
      <c r="L217" s="147"/>
      <c r="M217" s="147"/>
      <c r="N217" s="154"/>
      <c r="O217" s="147">
        <f t="shared" si="126"/>
        <v>0</v>
      </c>
      <c r="P217" s="146" t="str">
        <f t="shared" si="127"/>
        <v/>
      </c>
      <c r="Q217" s="147">
        <f t="shared" si="123"/>
        <v>1500</v>
      </c>
      <c r="R217" s="147">
        <f t="shared" si="119"/>
        <v>1500</v>
      </c>
      <c r="S217" s="147">
        <f t="shared" si="93"/>
        <v>1500</v>
      </c>
      <c r="T217" s="147">
        <f t="shared" si="117"/>
        <v>1500</v>
      </c>
      <c r="U217" s="147">
        <f t="shared" si="124"/>
        <v>0</v>
      </c>
      <c r="V217" s="146">
        <f t="shared" si="125"/>
        <v>1</v>
      </c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</row>
    <row r="218" spans="1:195" s="28" customFormat="1" ht="97.35" hidden="1" customHeight="1" x14ac:dyDescent="0.35">
      <c r="A218" s="75"/>
      <c r="B218" s="97"/>
      <c r="C218" s="97"/>
      <c r="D218" s="116" t="s">
        <v>303</v>
      </c>
      <c r="E218" s="154"/>
      <c r="F218" s="154"/>
      <c r="G218" s="154"/>
      <c r="H218" s="146">
        <f t="shared" si="120"/>
        <v>0</v>
      </c>
      <c r="I218" s="90">
        <f t="shared" si="121"/>
        <v>0</v>
      </c>
      <c r="J218" s="146" t="str">
        <f t="shared" si="122"/>
        <v/>
      </c>
      <c r="K218" s="147"/>
      <c r="L218" s="147"/>
      <c r="M218" s="147"/>
      <c r="N218" s="154"/>
      <c r="O218" s="147">
        <f t="shared" si="126"/>
        <v>0</v>
      </c>
      <c r="P218" s="146" t="str">
        <f t="shared" si="127"/>
        <v/>
      </c>
      <c r="Q218" s="147">
        <f t="shared" si="123"/>
        <v>0</v>
      </c>
      <c r="R218" s="147">
        <f t="shared" si="119"/>
        <v>0</v>
      </c>
      <c r="S218" s="147">
        <f t="shared" si="93"/>
        <v>0</v>
      </c>
      <c r="T218" s="147">
        <f t="shared" si="117"/>
        <v>0</v>
      </c>
      <c r="U218" s="147">
        <f t="shared" si="124"/>
        <v>0</v>
      </c>
      <c r="V218" s="146" t="str">
        <f t="shared" si="125"/>
        <v/>
      </c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</row>
    <row r="219" spans="1:195" s="28" customFormat="1" ht="97.35" hidden="1" customHeight="1" x14ac:dyDescent="0.35">
      <c r="A219" s="75"/>
      <c r="B219" s="97"/>
      <c r="C219" s="97"/>
      <c r="D219" s="116" t="s">
        <v>375</v>
      </c>
      <c r="E219" s="154"/>
      <c r="F219" s="154"/>
      <c r="G219" s="154"/>
      <c r="H219" s="146">
        <f t="shared" si="120"/>
        <v>0</v>
      </c>
      <c r="I219" s="90">
        <f t="shared" si="121"/>
        <v>0</v>
      </c>
      <c r="J219" s="146" t="str">
        <f t="shared" si="122"/>
        <v/>
      </c>
      <c r="K219" s="147">
        <v>1813.9</v>
      </c>
      <c r="L219" s="147">
        <v>1813.9</v>
      </c>
      <c r="M219" s="147">
        <v>1813.9</v>
      </c>
      <c r="N219" s="154">
        <v>1813.9</v>
      </c>
      <c r="O219" s="147">
        <f t="shared" si="126"/>
        <v>0</v>
      </c>
      <c r="P219" s="146">
        <f t="shared" si="127"/>
        <v>1</v>
      </c>
      <c r="Q219" s="147">
        <f t="shared" si="123"/>
        <v>1813.9</v>
      </c>
      <c r="R219" s="147">
        <f t="shared" si="119"/>
        <v>1813.9</v>
      </c>
      <c r="S219" s="147">
        <f t="shared" si="119"/>
        <v>1813.9</v>
      </c>
      <c r="T219" s="147">
        <f t="shared" si="117"/>
        <v>1813.9</v>
      </c>
      <c r="U219" s="147">
        <f t="shared" si="124"/>
        <v>0</v>
      </c>
      <c r="V219" s="146">
        <f t="shared" si="125"/>
        <v>1</v>
      </c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</row>
    <row r="220" spans="1:195" s="28" customFormat="1" ht="97.35" hidden="1" customHeight="1" x14ac:dyDescent="0.35">
      <c r="A220" s="75"/>
      <c r="B220" s="97"/>
      <c r="C220" s="97"/>
      <c r="D220" s="116" t="s">
        <v>360</v>
      </c>
      <c r="E220" s="154"/>
      <c r="F220" s="154"/>
      <c r="G220" s="154"/>
      <c r="H220" s="146">
        <f t="shared" si="120"/>
        <v>0</v>
      </c>
      <c r="I220" s="90">
        <f t="shared" si="121"/>
        <v>0</v>
      </c>
      <c r="J220" s="146" t="str">
        <f t="shared" si="122"/>
        <v/>
      </c>
      <c r="K220" s="147">
        <v>500</v>
      </c>
      <c r="L220" s="147">
        <v>500</v>
      </c>
      <c r="M220" s="147">
        <v>500</v>
      </c>
      <c r="N220" s="154">
        <v>500</v>
      </c>
      <c r="O220" s="147">
        <f t="shared" si="126"/>
        <v>0</v>
      </c>
      <c r="P220" s="146">
        <f t="shared" si="127"/>
        <v>1</v>
      </c>
      <c r="Q220" s="147">
        <f t="shared" si="123"/>
        <v>500</v>
      </c>
      <c r="R220" s="147">
        <f t="shared" si="119"/>
        <v>500</v>
      </c>
      <c r="S220" s="147">
        <f t="shared" si="119"/>
        <v>500</v>
      </c>
      <c r="T220" s="147">
        <f t="shared" si="117"/>
        <v>500</v>
      </c>
      <c r="U220" s="147">
        <f t="shared" si="124"/>
        <v>0</v>
      </c>
      <c r="V220" s="146">
        <f t="shared" si="125"/>
        <v>1</v>
      </c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</row>
    <row r="221" spans="1:195" s="28" customFormat="1" ht="97.35" hidden="1" customHeight="1" x14ac:dyDescent="0.35">
      <c r="A221" s="75"/>
      <c r="B221" s="97"/>
      <c r="C221" s="97"/>
      <c r="D221" s="116" t="s">
        <v>376</v>
      </c>
      <c r="E221" s="154">
        <v>1000</v>
      </c>
      <c r="F221" s="154">
        <v>1000</v>
      </c>
      <c r="G221" s="154">
        <v>1000</v>
      </c>
      <c r="H221" s="146">
        <f t="shared" si="120"/>
        <v>3.6648011607158231E-3</v>
      </c>
      <c r="I221" s="90">
        <f t="shared" si="121"/>
        <v>0</v>
      </c>
      <c r="J221" s="146">
        <f t="shared" si="122"/>
        <v>1</v>
      </c>
      <c r="K221" s="147">
        <v>1000</v>
      </c>
      <c r="L221" s="147">
        <v>1000</v>
      </c>
      <c r="M221" s="147">
        <v>1000</v>
      </c>
      <c r="N221" s="154">
        <v>1000</v>
      </c>
      <c r="O221" s="147">
        <f t="shared" si="126"/>
        <v>0</v>
      </c>
      <c r="P221" s="146">
        <f t="shared" si="127"/>
        <v>1</v>
      </c>
      <c r="Q221" s="147">
        <f t="shared" si="123"/>
        <v>2000</v>
      </c>
      <c r="R221" s="147">
        <f t="shared" si="119"/>
        <v>2000</v>
      </c>
      <c r="S221" s="147">
        <f t="shared" si="119"/>
        <v>2000</v>
      </c>
      <c r="T221" s="147">
        <f t="shared" si="117"/>
        <v>2000</v>
      </c>
      <c r="U221" s="147">
        <f t="shared" si="124"/>
        <v>0</v>
      </c>
      <c r="V221" s="146">
        <f t="shared" si="125"/>
        <v>1</v>
      </c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</row>
    <row r="222" spans="1:195" s="28" customFormat="1" ht="96.4" hidden="1" customHeight="1" x14ac:dyDescent="0.35">
      <c r="A222" s="80"/>
      <c r="B222" s="131"/>
      <c r="C222" s="131"/>
      <c r="D222" s="132" t="s">
        <v>362</v>
      </c>
      <c r="E222" s="162"/>
      <c r="F222" s="162"/>
      <c r="G222" s="154"/>
      <c r="H222" s="146">
        <f t="shared" si="120"/>
        <v>0</v>
      </c>
      <c r="I222" s="90">
        <f t="shared" si="121"/>
        <v>0</v>
      </c>
      <c r="J222" s="146" t="str">
        <f t="shared" si="122"/>
        <v/>
      </c>
      <c r="K222" s="162">
        <v>2000</v>
      </c>
      <c r="L222" s="162">
        <v>2000</v>
      </c>
      <c r="M222" s="162">
        <v>2000</v>
      </c>
      <c r="N222" s="162">
        <v>2000</v>
      </c>
      <c r="O222" s="147">
        <f t="shared" si="126"/>
        <v>0</v>
      </c>
      <c r="P222" s="146">
        <f t="shared" si="127"/>
        <v>1</v>
      </c>
      <c r="Q222" s="147">
        <f t="shared" si="123"/>
        <v>2000</v>
      </c>
      <c r="R222" s="147">
        <f t="shared" si="119"/>
        <v>2000</v>
      </c>
      <c r="S222" s="147">
        <f t="shared" si="119"/>
        <v>2000</v>
      </c>
      <c r="T222" s="147">
        <f t="shared" si="117"/>
        <v>2000</v>
      </c>
      <c r="U222" s="147">
        <f t="shared" si="124"/>
        <v>0</v>
      </c>
      <c r="V222" s="146">
        <f t="shared" si="125"/>
        <v>1</v>
      </c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</row>
    <row r="223" spans="1:195" s="28" customFormat="1" ht="97.35" hidden="1" customHeight="1" x14ac:dyDescent="0.35">
      <c r="A223" s="75"/>
      <c r="B223" s="97"/>
      <c r="C223" s="97"/>
      <c r="D223" s="116" t="s">
        <v>377</v>
      </c>
      <c r="E223" s="154"/>
      <c r="F223" s="154"/>
      <c r="G223" s="154"/>
      <c r="H223" s="146">
        <f t="shared" si="120"/>
        <v>0</v>
      </c>
      <c r="I223" s="90">
        <f t="shared" si="121"/>
        <v>0</v>
      </c>
      <c r="J223" s="146" t="str">
        <f t="shared" si="122"/>
        <v/>
      </c>
      <c r="K223" s="147">
        <v>1000</v>
      </c>
      <c r="L223" s="147">
        <v>1000</v>
      </c>
      <c r="M223" s="147">
        <v>1000</v>
      </c>
      <c r="N223" s="154">
        <v>1000</v>
      </c>
      <c r="O223" s="147">
        <f t="shared" si="126"/>
        <v>0</v>
      </c>
      <c r="P223" s="146">
        <f t="shared" si="127"/>
        <v>1</v>
      </c>
      <c r="Q223" s="147">
        <f t="shared" si="123"/>
        <v>1000</v>
      </c>
      <c r="R223" s="147">
        <f t="shared" si="119"/>
        <v>1000</v>
      </c>
      <c r="S223" s="147">
        <f t="shared" si="119"/>
        <v>1000</v>
      </c>
      <c r="T223" s="147">
        <f t="shared" si="117"/>
        <v>1000</v>
      </c>
      <c r="U223" s="147">
        <f t="shared" si="124"/>
        <v>0</v>
      </c>
      <c r="V223" s="146">
        <f t="shared" si="125"/>
        <v>1</v>
      </c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</row>
    <row r="224" spans="1:195" s="28" customFormat="1" ht="97.35" hidden="1" customHeight="1" x14ac:dyDescent="0.35">
      <c r="A224" s="77"/>
      <c r="B224" s="117"/>
      <c r="C224" s="117"/>
      <c r="D224" s="119" t="s">
        <v>350</v>
      </c>
      <c r="E224" s="154">
        <v>7000</v>
      </c>
      <c r="F224" s="154">
        <v>7000</v>
      </c>
      <c r="G224" s="154">
        <v>6999.7</v>
      </c>
      <c r="H224" s="146">
        <f t="shared" si="120"/>
        <v>2.5652508684662546E-2</v>
      </c>
      <c r="I224" s="90">
        <f t="shared" si="121"/>
        <v>-0.3000000000001819</v>
      </c>
      <c r="J224" s="146">
        <f t="shared" si="122"/>
        <v>0.99995714285714288</v>
      </c>
      <c r="K224" s="147"/>
      <c r="L224" s="147"/>
      <c r="M224" s="147"/>
      <c r="N224" s="162"/>
      <c r="O224" s="147">
        <f t="shared" si="126"/>
        <v>0</v>
      </c>
      <c r="P224" s="146" t="str">
        <f t="shared" si="127"/>
        <v/>
      </c>
      <c r="Q224" s="147">
        <f t="shared" si="123"/>
        <v>7000</v>
      </c>
      <c r="R224" s="147">
        <f t="shared" si="119"/>
        <v>7000</v>
      </c>
      <c r="S224" s="147">
        <f t="shared" si="119"/>
        <v>7000</v>
      </c>
      <c r="T224" s="147">
        <f t="shared" si="117"/>
        <v>6999.7</v>
      </c>
      <c r="U224" s="147">
        <f t="shared" si="124"/>
        <v>-0.3000000000001819</v>
      </c>
      <c r="V224" s="146">
        <f t="shared" si="125"/>
        <v>0.99995714285714288</v>
      </c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</row>
    <row r="225" spans="1:195" s="28" customFormat="1" ht="123" hidden="1" customHeight="1" x14ac:dyDescent="0.35">
      <c r="A225" s="77"/>
      <c r="B225" s="117"/>
      <c r="C225" s="117"/>
      <c r="D225" s="119" t="s">
        <v>351</v>
      </c>
      <c r="E225" s="154"/>
      <c r="F225" s="154"/>
      <c r="G225" s="154"/>
      <c r="H225" s="146">
        <f t="shared" si="120"/>
        <v>0</v>
      </c>
      <c r="I225" s="90">
        <f t="shared" si="121"/>
        <v>0</v>
      </c>
      <c r="J225" s="146" t="str">
        <f t="shared" si="122"/>
        <v/>
      </c>
      <c r="K225" s="147"/>
      <c r="L225" s="147"/>
      <c r="M225" s="147"/>
      <c r="N225" s="162"/>
      <c r="O225" s="147">
        <f t="shared" si="126"/>
        <v>0</v>
      </c>
      <c r="P225" s="146" t="str">
        <f t="shared" si="127"/>
        <v/>
      </c>
      <c r="Q225" s="147">
        <f t="shared" si="123"/>
        <v>0</v>
      </c>
      <c r="R225" s="147">
        <f t="shared" si="119"/>
        <v>0</v>
      </c>
      <c r="S225" s="147">
        <f t="shared" si="119"/>
        <v>0</v>
      </c>
      <c r="T225" s="147">
        <f t="shared" si="117"/>
        <v>0</v>
      </c>
      <c r="U225" s="147">
        <f t="shared" si="124"/>
        <v>0</v>
      </c>
      <c r="V225" s="146" t="str">
        <f t="shared" si="125"/>
        <v/>
      </c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</row>
    <row r="226" spans="1:195" s="28" customFormat="1" ht="103.9" hidden="1" customHeight="1" x14ac:dyDescent="0.35">
      <c r="A226" s="77"/>
      <c r="B226" s="117"/>
      <c r="C226" s="117"/>
      <c r="D226" s="119" t="s">
        <v>378</v>
      </c>
      <c r="E226" s="154">
        <v>265.10000000000002</v>
      </c>
      <c r="F226" s="154">
        <v>265.10000000000002</v>
      </c>
      <c r="G226" s="154">
        <v>265.10000000000002</v>
      </c>
      <c r="H226" s="146">
        <f t="shared" si="120"/>
        <v>9.7153878770576485E-4</v>
      </c>
      <c r="I226" s="90">
        <f t="shared" si="121"/>
        <v>0</v>
      </c>
      <c r="J226" s="146">
        <f t="shared" si="122"/>
        <v>1</v>
      </c>
      <c r="K226" s="147">
        <v>733.3</v>
      </c>
      <c r="L226" s="147">
        <v>733.3</v>
      </c>
      <c r="M226" s="147">
        <v>733.3</v>
      </c>
      <c r="N226" s="162">
        <v>733.3</v>
      </c>
      <c r="O226" s="147">
        <f t="shared" si="126"/>
        <v>0</v>
      </c>
      <c r="P226" s="146">
        <f t="shared" si="127"/>
        <v>1</v>
      </c>
      <c r="Q226" s="147">
        <f t="shared" si="123"/>
        <v>998.4</v>
      </c>
      <c r="R226" s="147">
        <f t="shared" si="119"/>
        <v>998.4</v>
      </c>
      <c r="S226" s="147">
        <f t="shared" si="119"/>
        <v>998.4</v>
      </c>
      <c r="T226" s="147">
        <f t="shared" si="117"/>
        <v>998.4</v>
      </c>
      <c r="U226" s="147">
        <f t="shared" si="124"/>
        <v>0</v>
      </c>
      <c r="V226" s="146">
        <f t="shared" si="125"/>
        <v>1</v>
      </c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</row>
    <row r="227" spans="1:195" s="28" customFormat="1" ht="195" hidden="1" customHeight="1" x14ac:dyDescent="0.35">
      <c r="A227" s="96"/>
      <c r="B227" s="97"/>
      <c r="C227" s="97"/>
      <c r="D227" s="119" t="s">
        <v>361</v>
      </c>
      <c r="E227" s="154"/>
      <c r="F227" s="154"/>
      <c r="G227" s="154"/>
      <c r="H227" s="146">
        <f t="shared" si="120"/>
        <v>0</v>
      </c>
      <c r="I227" s="90">
        <f t="shared" si="121"/>
        <v>0</v>
      </c>
      <c r="J227" s="146" t="str">
        <f t="shared" si="122"/>
        <v/>
      </c>
      <c r="K227" s="147">
        <v>500</v>
      </c>
      <c r="L227" s="147">
        <v>500</v>
      </c>
      <c r="M227" s="147">
        <v>500</v>
      </c>
      <c r="N227" s="154">
        <v>500</v>
      </c>
      <c r="O227" s="147">
        <f t="shared" si="126"/>
        <v>0</v>
      </c>
      <c r="P227" s="146">
        <f t="shared" si="127"/>
        <v>1</v>
      </c>
      <c r="Q227" s="147">
        <f t="shared" si="123"/>
        <v>500</v>
      </c>
      <c r="R227" s="147">
        <f t="shared" si="119"/>
        <v>500</v>
      </c>
      <c r="S227" s="147">
        <f t="shared" si="119"/>
        <v>500</v>
      </c>
      <c r="T227" s="147">
        <f t="shared" si="117"/>
        <v>500</v>
      </c>
      <c r="U227" s="147">
        <f t="shared" si="124"/>
        <v>0</v>
      </c>
      <c r="V227" s="146">
        <f t="shared" si="125"/>
        <v>1</v>
      </c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</row>
    <row r="228" spans="1:195" s="28" customFormat="1" ht="97.35" hidden="1" customHeight="1" x14ac:dyDescent="0.35">
      <c r="A228" s="96"/>
      <c r="B228" s="97"/>
      <c r="C228" s="97"/>
      <c r="D228" s="119" t="s">
        <v>309</v>
      </c>
      <c r="E228" s="154"/>
      <c r="F228" s="154"/>
      <c r="G228" s="154"/>
      <c r="H228" s="146">
        <f t="shared" si="120"/>
        <v>0</v>
      </c>
      <c r="I228" s="90">
        <f t="shared" si="121"/>
        <v>0</v>
      </c>
      <c r="J228" s="146" t="str">
        <f t="shared" si="122"/>
        <v/>
      </c>
      <c r="K228" s="147"/>
      <c r="L228" s="147"/>
      <c r="M228" s="147"/>
      <c r="N228" s="154"/>
      <c r="O228" s="147">
        <f t="shared" si="126"/>
        <v>0</v>
      </c>
      <c r="P228" s="146" t="str">
        <f t="shared" si="127"/>
        <v/>
      </c>
      <c r="Q228" s="147">
        <f t="shared" si="123"/>
        <v>0</v>
      </c>
      <c r="R228" s="147">
        <f t="shared" si="119"/>
        <v>0</v>
      </c>
      <c r="S228" s="147">
        <f t="shared" si="119"/>
        <v>0</v>
      </c>
      <c r="T228" s="147">
        <f t="shared" si="117"/>
        <v>0</v>
      </c>
      <c r="U228" s="147">
        <f t="shared" si="124"/>
        <v>0</v>
      </c>
      <c r="V228" s="146" t="str">
        <f t="shared" si="125"/>
        <v/>
      </c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</row>
    <row r="229" spans="1:195" s="28" customFormat="1" ht="97.35" hidden="1" customHeight="1" x14ac:dyDescent="0.35">
      <c r="A229" s="96"/>
      <c r="B229" s="97"/>
      <c r="C229" s="97"/>
      <c r="D229" s="119" t="s">
        <v>300</v>
      </c>
      <c r="E229" s="154"/>
      <c r="F229" s="154"/>
      <c r="G229" s="154"/>
      <c r="H229" s="146">
        <f t="shared" si="120"/>
        <v>0</v>
      </c>
      <c r="I229" s="90">
        <f t="shared" si="121"/>
        <v>0</v>
      </c>
      <c r="J229" s="146" t="str">
        <f t="shared" si="122"/>
        <v/>
      </c>
      <c r="K229" s="147"/>
      <c r="L229" s="147"/>
      <c r="M229" s="147"/>
      <c r="N229" s="154"/>
      <c r="O229" s="147">
        <f t="shared" si="126"/>
        <v>0</v>
      </c>
      <c r="P229" s="146" t="str">
        <f t="shared" si="127"/>
        <v/>
      </c>
      <c r="Q229" s="147">
        <f t="shared" si="123"/>
        <v>0</v>
      </c>
      <c r="R229" s="147">
        <f t="shared" si="119"/>
        <v>0</v>
      </c>
      <c r="S229" s="147">
        <f t="shared" si="119"/>
        <v>0</v>
      </c>
      <c r="T229" s="147">
        <f t="shared" si="117"/>
        <v>0</v>
      </c>
      <c r="U229" s="147">
        <f t="shared" si="124"/>
        <v>0</v>
      </c>
      <c r="V229" s="146" t="str">
        <f t="shared" si="125"/>
        <v/>
      </c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</row>
    <row r="230" spans="1:195" s="55" customFormat="1" ht="97.35" hidden="1" customHeight="1" x14ac:dyDescent="0.35">
      <c r="A230" s="130"/>
      <c r="B230" s="131"/>
      <c r="C230" s="131"/>
      <c r="D230" s="132" t="s">
        <v>290</v>
      </c>
      <c r="E230" s="162"/>
      <c r="F230" s="162"/>
      <c r="G230" s="162"/>
      <c r="H230" s="146">
        <f t="shared" si="120"/>
        <v>0</v>
      </c>
      <c r="I230" s="90">
        <f t="shared" si="121"/>
        <v>0</v>
      </c>
      <c r="J230" s="146" t="str">
        <f t="shared" si="122"/>
        <v/>
      </c>
      <c r="K230" s="162"/>
      <c r="L230" s="162"/>
      <c r="M230" s="162"/>
      <c r="N230" s="162"/>
      <c r="O230" s="147">
        <f t="shared" si="126"/>
        <v>0</v>
      </c>
      <c r="P230" s="146" t="str">
        <f t="shared" si="127"/>
        <v/>
      </c>
      <c r="Q230" s="147">
        <f t="shared" si="123"/>
        <v>0</v>
      </c>
      <c r="R230" s="147">
        <f t="shared" si="119"/>
        <v>0</v>
      </c>
      <c r="S230" s="147">
        <f t="shared" si="119"/>
        <v>0</v>
      </c>
      <c r="T230" s="147">
        <f t="shared" si="117"/>
        <v>0</v>
      </c>
      <c r="U230" s="147">
        <f t="shared" si="124"/>
        <v>0</v>
      </c>
      <c r="V230" s="146" t="str">
        <f t="shared" si="125"/>
        <v/>
      </c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/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/>
      <c r="GK230" s="54"/>
      <c r="GL230" s="54"/>
      <c r="GM230" s="54"/>
    </row>
    <row r="231" spans="1:195" s="28" customFormat="1" ht="97.35" hidden="1" customHeight="1" x14ac:dyDescent="0.35">
      <c r="A231" s="96"/>
      <c r="B231" s="97"/>
      <c r="C231" s="97"/>
      <c r="D231" s="119" t="s">
        <v>301</v>
      </c>
      <c r="E231" s="154">
        <v>400</v>
      </c>
      <c r="F231" s="154">
        <v>400</v>
      </c>
      <c r="G231" s="154">
        <v>400</v>
      </c>
      <c r="H231" s="146">
        <f t="shared" si="120"/>
        <v>1.4659204642863293E-3</v>
      </c>
      <c r="I231" s="90">
        <f t="shared" si="121"/>
        <v>0</v>
      </c>
      <c r="J231" s="146">
        <f t="shared" si="122"/>
        <v>1</v>
      </c>
      <c r="K231" s="147"/>
      <c r="L231" s="147"/>
      <c r="M231" s="147"/>
      <c r="N231" s="154"/>
      <c r="O231" s="147">
        <f t="shared" si="126"/>
        <v>0</v>
      </c>
      <c r="P231" s="146" t="str">
        <f t="shared" si="127"/>
        <v/>
      </c>
      <c r="Q231" s="147">
        <f t="shared" si="123"/>
        <v>400</v>
      </c>
      <c r="R231" s="147">
        <f t="shared" si="119"/>
        <v>400</v>
      </c>
      <c r="S231" s="147">
        <f t="shared" si="119"/>
        <v>400</v>
      </c>
      <c r="T231" s="147">
        <f t="shared" si="117"/>
        <v>400</v>
      </c>
      <c r="U231" s="147">
        <f t="shared" si="124"/>
        <v>0</v>
      </c>
      <c r="V231" s="146">
        <f t="shared" si="125"/>
        <v>1</v>
      </c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</row>
    <row r="232" spans="1:195" s="28" customFormat="1" ht="97.35" hidden="1" customHeight="1" x14ac:dyDescent="0.35">
      <c r="A232" s="96"/>
      <c r="B232" s="97"/>
      <c r="C232" s="97"/>
      <c r="D232" s="119" t="s">
        <v>323</v>
      </c>
      <c r="E232" s="154"/>
      <c r="F232" s="154"/>
      <c r="G232" s="154"/>
      <c r="H232" s="146">
        <f t="shared" si="120"/>
        <v>0</v>
      </c>
      <c r="I232" s="90">
        <f t="shared" si="121"/>
        <v>0</v>
      </c>
      <c r="J232" s="146" t="str">
        <f t="shared" si="122"/>
        <v/>
      </c>
      <c r="K232" s="147"/>
      <c r="L232" s="147"/>
      <c r="M232" s="147"/>
      <c r="N232" s="154"/>
      <c r="O232" s="147">
        <f t="shared" si="126"/>
        <v>0</v>
      </c>
      <c r="P232" s="146" t="str">
        <f t="shared" si="127"/>
        <v/>
      </c>
      <c r="Q232" s="147">
        <f t="shared" si="123"/>
        <v>0</v>
      </c>
      <c r="R232" s="147">
        <f t="shared" si="119"/>
        <v>0</v>
      </c>
      <c r="S232" s="147">
        <f t="shared" si="119"/>
        <v>0</v>
      </c>
      <c r="T232" s="147">
        <f t="shared" si="117"/>
        <v>0</v>
      </c>
      <c r="U232" s="147">
        <f t="shared" si="124"/>
        <v>0</v>
      </c>
      <c r="V232" s="146" t="str">
        <f t="shared" si="125"/>
        <v/>
      </c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</row>
    <row r="233" spans="1:195" s="28" customFormat="1" ht="119.85" hidden="1" customHeight="1" x14ac:dyDescent="0.35">
      <c r="A233" s="96"/>
      <c r="B233" s="97"/>
      <c r="C233" s="97"/>
      <c r="D233" s="119" t="s">
        <v>365</v>
      </c>
      <c r="E233" s="154"/>
      <c r="F233" s="154"/>
      <c r="G233" s="154"/>
      <c r="H233" s="146">
        <f t="shared" si="120"/>
        <v>0</v>
      </c>
      <c r="I233" s="90">
        <f t="shared" si="121"/>
        <v>0</v>
      </c>
      <c r="J233" s="146" t="str">
        <f t="shared" si="122"/>
        <v/>
      </c>
      <c r="K233" s="147">
        <v>1000</v>
      </c>
      <c r="L233" s="147">
        <v>1000</v>
      </c>
      <c r="M233" s="147">
        <v>1000</v>
      </c>
      <c r="N233" s="154">
        <v>1000</v>
      </c>
      <c r="O233" s="147">
        <f t="shared" si="126"/>
        <v>0</v>
      </c>
      <c r="P233" s="146">
        <f t="shared" si="127"/>
        <v>1</v>
      </c>
      <c r="Q233" s="147">
        <f t="shared" si="123"/>
        <v>1000</v>
      </c>
      <c r="R233" s="147">
        <f t="shared" si="119"/>
        <v>1000</v>
      </c>
      <c r="S233" s="147">
        <f t="shared" si="119"/>
        <v>1000</v>
      </c>
      <c r="T233" s="147">
        <f t="shared" si="117"/>
        <v>1000</v>
      </c>
      <c r="U233" s="147">
        <f t="shared" si="124"/>
        <v>0</v>
      </c>
      <c r="V233" s="146">
        <f t="shared" si="125"/>
        <v>1</v>
      </c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</row>
    <row r="234" spans="1:195" s="28" customFormat="1" ht="97.35" hidden="1" customHeight="1" x14ac:dyDescent="0.35">
      <c r="A234" s="96"/>
      <c r="B234" s="97"/>
      <c r="C234" s="97"/>
      <c r="D234" s="119" t="s">
        <v>353</v>
      </c>
      <c r="E234" s="154">
        <v>1850</v>
      </c>
      <c r="F234" s="154">
        <v>1850</v>
      </c>
      <c r="G234" s="154">
        <v>1850</v>
      </c>
      <c r="H234" s="146">
        <f t="shared" si="120"/>
        <v>6.7798821473242727E-3</v>
      </c>
      <c r="I234" s="90">
        <f t="shared" si="121"/>
        <v>0</v>
      </c>
      <c r="J234" s="146">
        <f t="shared" si="122"/>
        <v>1</v>
      </c>
      <c r="K234" s="147">
        <v>500</v>
      </c>
      <c r="L234" s="147">
        <v>500</v>
      </c>
      <c r="M234" s="147">
        <v>500</v>
      </c>
      <c r="N234" s="154">
        <v>500</v>
      </c>
      <c r="O234" s="147">
        <f t="shared" si="126"/>
        <v>0</v>
      </c>
      <c r="P234" s="146">
        <f t="shared" si="127"/>
        <v>1</v>
      </c>
      <c r="Q234" s="147">
        <f t="shared" si="123"/>
        <v>2350</v>
      </c>
      <c r="R234" s="147">
        <f t="shared" si="119"/>
        <v>2350</v>
      </c>
      <c r="S234" s="147">
        <f t="shared" si="119"/>
        <v>2350</v>
      </c>
      <c r="T234" s="147">
        <f t="shared" si="117"/>
        <v>2350</v>
      </c>
      <c r="U234" s="147">
        <f t="shared" si="124"/>
        <v>0</v>
      </c>
      <c r="V234" s="146">
        <f t="shared" si="125"/>
        <v>1</v>
      </c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</row>
    <row r="235" spans="1:195" s="28" customFormat="1" ht="97.35" hidden="1" customHeight="1" x14ac:dyDescent="0.35">
      <c r="A235" s="96"/>
      <c r="B235" s="97"/>
      <c r="C235" s="97"/>
      <c r="D235" s="119" t="s">
        <v>321</v>
      </c>
      <c r="E235" s="154"/>
      <c r="F235" s="154"/>
      <c r="G235" s="154"/>
      <c r="H235" s="146">
        <f t="shared" si="120"/>
        <v>0</v>
      </c>
      <c r="I235" s="90">
        <f t="shared" si="121"/>
        <v>0</v>
      </c>
      <c r="J235" s="146" t="str">
        <f t="shared" si="122"/>
        <v/>
      </c>
      <c r="K235" s="147"/>
      <c r="L235" s="147"/>
      <c r="M235" s="147"/>
      <c r="N235" s="154"/>
      <c r="O235" s="147">
        <f t="shared" si="126"/>
        <v>0</v>
      </c>
      <c r="P235" s="146" t="str">
        <f t="shared" si="127"/>
        <v/>
      </c>
      <c r="Q235" s="147">
        <f t="shared" si="123"/>
        <v>0</v>
      </c>
      <c r="R235" s="147">
        <f t="shared" si="119"/>
        <v>0</v>
      </c>
      <c r="S235" s="147">
        <f t="shared" si="119"/>
        <v>0</v>
      </c>
      <c r="T235" s="147">
        <f t="shared" si="117"/>
        <v>0</v>
      </c>
      <c r="U235" s="147">
        <f t="shared" si="124"/>
        <v>0</v>
      </c>
      <c r="V235" s="146" t="str">
        <f t="shared" si="125"/>
        <v/>
      </c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</row>
    <row r="236" spans="1:195" s="28" customFormat="1" ht="128.44999999999999" hidden="1" customHeight="1" x14ac:dyDescent="0.35">
      <c r="A236" s="96"/>
      <c r="B236" s="97"/>
      <c r="C236" s="97"/>
      <c r="D236" s="119" t="s">
        <v>379</v>
      </c>
      <c r="E236" s="154">
        <v>350</v>
      </c>
      <c r="F236" s="154">
        <v>350</v>
      </c>
      <c r="G236" s="154">
        <v>350</v>
      </c>
      <c r="H236" s="146">
        <f t="shared" si="120"/>
        <v>1.282680406250538E-3</v>
      </c>
      <c r="I236" s="90">
        <f t="shared" si="121"/>
        <v>0</v>
      </c>
      <c r="J236" s="146">
        <f t="shared" si="122"/>
        <v>1</v>
      </c>
      <c r="K236" s="147">
        <v>450</v>
      </c>
      <c r="L236" s="147">
        <v>450</v>
      </c>
      <c r="M236" s="147">
        <v>450</v>
      </c>
      <c r="N236" s="154">
        <v>450</v>
      </c>
      <c r="O236" s="147">
        <f t="shared" si="126"/>
        <v>0</v>
      </c>
      <c r="P236" s="146">
        <f t="shared" si="127"/>
        <v>1</v>
      </c>
      <c r="Q236" s="147">
        <f t="shared" si="123"/>
        <v>800</v>
      </c>
      <c r="R236" s="147">
        <f t="shared" si="119"/>
        <v>800</v>
      </c>
      <c r="S236" s="147">
        <f t="shared" si="119"/>
        <v>800</v>
      </c>
      <c r="T236" s="147">
        <f t="shared" si="117"/>
        <v>800</v>
      </c>
      <c r="U236" s="147">
        <f t="shared" si="124"/>
        <v>0</v>
      </c>
      <c r="V236" s="146">
        <f t="shared" si="125"/>
        <v>1</v>
      </c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</row>
    <row r="237" spans="1:195" s="28" customFormat="1" ht="97.35" hidden="1" customHeight="1" x14ac:dyDescent="0.35">
      <c r="A237" s="96"/>
      <c r="B237" s="97"/>
      <c r="C237" s="97"/>
      <c r="D237" s="119" t="s">
        <v>324</v>
      </c>
      <c r="E237" s="154"/>
      <c r="F237" s="154"/>
      <c r="G237" s="154"/>
      <c r="H237" s="146">
        <f t="shared" si="120"/>
        <v>0</v>
      </c>
      <c r="I237" s="90">
        <f t="shared" si="121"/>
        <v>0</v>
      </c>
      <c r="J237" s="146" t="str">
        <f t="shared" si="122"/>
        <v/>
      </c>
      <c r="K237" s="147"/>
      <c r="L237" s="147"/>
      <c r="M237" s="147"/>
      <c r="N237" s="154"/>
      <c r="O237" s="147">
        <f t="shared" si="126"/>
        <v>0</v>
      </c>
      <c r="P237" s="146" t="str">
        <f t="shared" si="127"/>
        <v/>
      </c>
      <c r="Q237" s="147">
        <f t="shared" si="123"/>
        <v>0</v>
      </c>
      <c r="R237" s="147">
        <f t="shared" si="119"/>
        <v>0</v>
      </c>
      <c r="S237" s="147">
        <f t="shared" si="119"/>
        <v>0</v>
      </c>
      <c r="T237" s="147">
        <f t="shared" si="117"/>
        <v>0</v>
      </c>
      <c r="U237" s="147">
        <f t="shared" si="124"/>
        <v>0</v>
      </c>
      <c r="V237" s="146" t="str">
        <f t="shared" si="125"/>
        <v/>
      </c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</row>
    <row r="238" spans="1:195" s="28" customFormat="1" ht="120.95" hidden="1" customHeight="1" x14ac:dyDescent="0.35">
      <c r="A238" s="96"/>
      <c r="B238" s="97"/>
      <c r="C238" s="97"/>
      <c r="D238" s="119" t="s">
        <v>380</v>
      </c>
      <c r="E238" s="154">
        <v>520</v>
      </c>
      <c r="F238" s="154">
        <v>520</v>
      </c>
      <c r="G238" s="154">
        <v>520</v>
      </c>
      <c r="H238" s="146">
        <f t="shared" si="120"/>
        <v>1.9056966035722281E-3</v>
      </c>
      <c r="I238" s="90">
        <f t="shared" si="121"/>
        <v>0</v>
      </c>
      <c r="J238" s="146">
        <f t="shared" si="122"/>
        <v>1</v>
      </c>
      <c r="K238" s="147">
        <v>200</v>
      </c>
      <c r="L238" s="147">
        <v>200</v>
      </c>
      <c r="M238" s="147">
        <v>200</v>
      </c>
      <c r="N238" s="154">
        <v>200</v>
      </c>
      <c r="O238" s="147">
        <f t="shared" si="126"/>
        <v>0</v>
      </c>
      <c r="P238" s="146">
        <f t="shared" si="127"/>
        <v>1</v>
      </c>
      <c r="Q238" s="147">
        <f t="shared" si="123"/>
        <v>720</v>
      </c>
      <c r="R238" s="147">
        <f t="shared" si="119"/>
        <v>720</v>
      </c>
      <c r="S238" s="147">
        <f t="shared" si="119"/>
        <v>720</v>
      </c>
      <c r="T238" s="147">
        <f t="shared" si="117"/>
        <v>720</v>
      </c>
      <c r="U238" s="147">
        <f t="shared" si="124"/>
        <v>0</v>
      </c>
      <c r="V238" s="146">
        <f t="shared" si="125"/>
        <v>1</v>
      </c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</row>
    <row r="239" spans="1:195" s="28" customFormat="1" ht="97.35" hidden="1" customHeight="1" x14ac:dyDescent="0.35">
      <c r="A239" s="96"/>
      <c r="B239" s="97"/>
      <c r="C239" s="97"/>
      <c r="D239" s="119" t="s">
        <v>310</v>
      </c>
      <c r="E239" s="154"/>
      <c r="F239" s="154"/>
      <c r="G239" s="154"/>
      <c r="H239" s="146">
        <f t="shared" ref="H239:H240" si="128">G239/$G$11</f>
        <v>0</v>
      </c>
      <c r="I239" s="90">
        <f t="shared" si="121"/>
        <v>0</v>
      </c>
      <c r="J239" s="146" t="str">
        <f t="shared" ref="J239:J240" si="129">IFERROR(100%*(G239/F239),"")</f>
        <v/>
      </c>
      <c r="K239" s="147"/>
      <c r="L239" s="147"/>
      <c r="M239" s="147"/>
      <c r="N239" s="154"/>
      <c r="O239" s="147">
        <f t="shared" ref="O239:O246" si="130">N239-M239</f>
        <v>0</v>
      </c>
      <c r="P239" s="146" t="str">
        <f t="shared" ref="P239:P246" si="131">IFERROR(100%*(N239/M239),"")</f>
        <v/>
      </c>
      <c r="Q239" s="147">
        <f t="shared" ref="Q239:Q240" si="132">SUM(E239,K239)</f>
        <v>0</v>
      </c>
      <c r="R239" s="147">
        <f t="shared" ref="R239:R240" si="133">SUM(F239,L239)</f>
        <v>0</v>
      </c>
      <c r="S239" s="147">
        <f t="shared" ref="S239:S240" si="134">SUM(F239,M239)</f>
        <v>0</v>
      </c>
      <c r="T239" s="147">
        <f t="shared" ref="T239:T240" si="135">SUM(G239,N239)</f>
        <v>0</v>
      </c>
      <c r="U239" s="147">
        <f t="shared" si="118"/>
        <v>0</v>
      </c>
      <c r="V239" s="146" t="str">
        <f t="shared" ref="V239:V240" si="136">IFERROR(100%*(T239/S239),"")</f>
        <v/>
      </c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</row>
    <row r="240" spans="1:195" s="28" customFormat="1" ht="142.69999999999999" hidden="1" customHeight="1" x14ac:dyDescent="0.35">
      <c r="A240" s="96"/>
      <c r="B240" s="97"/>
      <c r="C240" s="97"/>
      <c r="D240" s="119" t="s">
        <v>302</v>
      </c>
      <c r="E240" s="154"/>
      <c r="F240" s="154"/>
      <c r="G240" s="154"/>
      <c r="H240" s="146">
        <f t="shared" si="128"/>
        <v>0</v>
      </c>
      <c r="I240" s="90">
        <f t="shared" si="121"/>
        <v>0</v>
      </c>
      <c r="J240" s="146" t="str">
        <f t="shared" si="129"/>
        <v/>
      </c>
      <c r="K240" s="147"/>
      <c r="L240" s="147"/>
      <c r="M240" s="147"/>
      <c r="N240" s="154"/>
      <c r="O240" s="147">
        <f t="shared" si="130"/>
        <v>0</v>
      </c>
      <c r="P240" s="146" t="str">
        <f t="shared" si="131"/>
        <v/>
      </c>
      <c r="Q240" s="147">
        <f t="shared" si="132"/>
        <v>0</v>
      </c>
      <c r="R240" s="147">
        <f t="shared" si="133"/>
        <v>0</v>
      </c>
      <c r="S240" s="147">
        <f t="shared" si="134"/>
        <v>0</v>
      </c>
      <c r="T240" s="147">
        <f t="shared" si="135"/>
        <v>0</v>
      </c>
      <c r="U240" s="147">
        <f t="shared" si="118"/>
        <v>0</v>
      </c>
      <c r="V240" s="146" t="str">
        <f t="shared" si="136"/>
        <v/>
      </c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</row>
    <row r="241" spans="1:196" s="1" customFormat="1" ht="44.1" customHeight="1" x14ac:dyDescent="0.35">
      <c r="A241" s="175" t="s">
        <v>5</v>
      </c>
      <c r="B241" s="176"/>
      <c r="C241" s="176"/>
      <c r="D241" s="176"/>
      <c r="E241" s="86">
        <f>SUM(E60,E14,E47,E80,E85,E91,E92,E93,E94,E95,E108,E145,E156:E157,E175)</f>
        <v>1073715.7</v>
      </c>
      <c r="F241" s="86">
        <f>SUM(F60,F14,F47,F80,F85,F91,F92,F93,F94,F95,F108,F145,F156:F157,F175)</f>
        <v>333858.7</v>
      </c>
      <c r="G241" s="86">
        <f>SUM(G60,G14,G47,G80,G85,G91,G92,G93,G94,G95,G108,G145,G156:G157,G175)</f>
        <v>272866.10000000003</v>
      </c>
      <c r="H241" s="87">
        <f t="shared" si="116"/>
        <v>1</v>
      </c>
      <c r="I241" s="86">
        <f>SUM(I60,I14,I47,I80,I85,I91,I92,I93,I94,I95,I108,I145,I156:I157,I175)</f>
        <v>-60992.599999999991</v>
      </c>
      <c r="J241" s="87">
        <f t="shared" si="106"/>
        <v>0.81731013749229842</v>
      </c>
      <c r="K241" s="86">
        <f>SUM(K60,K14,K47,K80,K85,K91,K92,K93,K94,K95,K108,K145,K156:K157,K175)</f>
        <v>109867.6</v>
      </c>
      <c r="L241" s="86">
        <f>SUM(L60,L14,L47,L80,L85,L91,L92,L93,L94,L95,L108,L145,L156:L157,L175)</f>
        <v>111347.3</v>
      </c>
      <c r="M241" s="86">
        <f>SUM(M60,M14,M47,M80,M85,M91,M92,M93,M94,M95,M108,M145,M156:M157,M175)</f>
        <v>63398.700000000004</v>
      </c>
      <c r="N241" s="86">
        <f>SUM(N60,N14,N47,N80,N85,N91,N92,N93,N94,N95,N108,N145,N156:N157,N175)</f>
        <v>49401.600000000006</v>
      </c>
      <c r="O241" s="86">
        <f t="shared" si="130"/>
        <v>-13997.099999999999</v>
      </c>
      <c r="P241" s="87">
        <f t="shared" si="131"/>
        <v>0.77922102503679103</v>
      </c>
      <c r="Q241" s="86">
        <f>SUM(Q60,Q14,Q47,Q80,Q85,Q91,Q92,Q93,Q94,Q95,Q108,Q145,Q156:Q157,Q175)</f>
        <v>1183583.3</v>
      </c>
      <c r="R241" s="86">
        <f>SUM(R60,R14,R47,R80,R85,R91,R92,R93,R94,R95,R108,R145,R156:R157,R175)</f>
        <v>1185063</v>
      </c>
      <c r="S241" s="86">
        <f>SUM(S60,S14,S47,S80,S85,S91,S92,S93,S94,S95,S108,S145,S156:S157,S175)</f>
        <v>397257.4</v>
      </c>
      <c r="T241" s="86">
        <f>SUM(T60,T14,T47,T80,T85,T91,T92,T93,T94,T95,T108,T145,T156:T157,T175)</f>
        <v>322267.7</v>
      </c>
      <c r="U241" s="86">
        <f>SUM(U60,U14,U47,U80,U85,U91,U92,U93,U94,U95,U108,U145,U156:U157,U175)</f>
        <v>-74989.699999999983</v>
      </c>
      <c r="V241" s="87">
        <f t="shared" si="73"/>
        <v>0.81123145849517209</v>
      </c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</row>
    <row r="242" spans="1:196" s="40" customFormat="1" ht="80.849999999999994" hidden="1" customHeight="1" x14ac:dyDescent="0.35">
      <c r="A242" s="96">
        <v>15</v>
      </c>
      <c r="B242" s="167">
        <v>8821</v>
      </c>
      <c r="C242" s="167">
        <v>1060</v>
      </c>
      <c r="D242" s="133" t="s">
        <v>226</v>
      </c>
      <c r="E242" s="88"/>
      <c r="F242" s="89"/>
      <c r="G242" s="89"/>
      <c r="H242" s="87">
        <f t="shared" si="116"/>
        <v>0</v>
      </c>
      <c r="I242" s="90">
        <f t="shared" si="101"/>
        <v>0</v>
      </c>
      <c r="J242" s="87" t="str">
        <f t="shared" si="106"/>
        <v/>
      </c>
      <c r="K242" s="90"/>
      <c r="L242" s="90"/>
      <c r="M242" s="90"/>
      <c r="N242" s="88"/>
      <c r="O242" s="86">
        <f t="shared" si="130"/>
        <v>0</v>
      </c>
      <c r="P242" s="87" t="str">
        <f t="shared" si="131"/>
        <v/>
      </c>
      <c r="Q242" s="90">
        <f>SUM(E242,K242)</f>
        <v>0</v>
      </c>
      <c r="R242" s="90">
        <f>SUM(E242,L242)</f>
        <v>0</v>
      </c>
      <c r="S242" s="90">
        <f>SUM(F242,M242)</f>
        <v>0</v>
      </c>
      <c r="T242" s="90">
        <f>SUM(G242,N242)</f>
        <v>0</v>
      </c>
      <c r="U242" s="90">
        <f>T242-S242</f>
        <v>0</v>
      </c>
      <c r="V242" s="87" t="str">
        <f t="shared" si="73"/>
        <v/>
      </c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8"/>
      <c r="GB242" s="38"/>
      <c r="GC242" s="38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</row>
    <row r="243" spans="1:196" s="40" customFormat="1" ht="77.45" customHeight="1" x14ac:dyDescent="0.35">
      <c r="A243" s="75">
        <v>16</v>
      </c>
      <c r="B243" s="167">
        <v>8822</v>
      </c>
      <c r="C243" s="167">
        <v>1060</v>
      </c>
      <c r="D243" s="134" t="s">
        <v>262</v>
      </c>
      <c r="E243" s="89"/>
      <c r="F243" s="89"/>
      <c r="G243" s="89"/>
      <c r="H243" s="87">
        <f t="shared" si="116"/>
        <v>0</v>
      </c>
      <c r="I243" s="90">
        <f t="shared" si="101"/>
        <v>0</v>
      </c>
      <c r="J243" s="87" t="str">
        <f t="shared" si="106"/>
        <v/>
      </c>
      <c r="K243" s="90"/>
      <c r="L243" s="90"/>
      <c r="M243" s="90"/>
      <c r="N243" s="88">
        <v>-27.8</v>
      </c>
      <c r="O243" s="90">
        <f t="shared" si="130"/>
        <v>-27.8</v>
      </c>
      <c r="P243" s="87" t="str">
        <f t="shared" si="131"/>
        <v/>
      </c>
      <c r="Q243" s="90">
        <f>SUM(E243,K243)</f>
        <v>0</v>
      </c>
      <c r="R243" s="90" t="s">
        <v>135</v>
      </c>
      <c r="S243" s="90">
        <f t="shared" ref="S243:T246" si="137">SUM(F243,M243)</f>
        <v>0</v>
      </c>
      <c r="T243" s="90">
        <f t="shared" si="137"/>
        <v>-27.8</v>
      </c>
      <c r="U243" s="90">
        <f>T243-S243</f>
        <v>-27.8</v>
      </c>
      <c r="V243" s="87" t="str">
        <f t="shared" si="73"/>
        <v/>
      </c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8"/>
      <c r="GB243" s="38"/>
      <c r="GC243" s="38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</row>
    <row r="244" spans="1:196" s="40" customFormat="1" ht="80.849999999999994" hidden="1" customHeight="1" x14ac:dyDescent="0.35">
      <c r="A244" s="96">
        <v>16</v>
      </c>
      <c r="B244" s="167">
        <v>8861</v>
      </c>
      <c r="C244" s="97" t="s">
        <v>38</v>
      </c>
      <c r="D244" s="135" t="s">
        <v>283</v>
      </c>
      <c r="E244" s="88"/>
      <c r="F244" s="88"/>
      <c r="G244" s="88"/>
      <c r="H244" s="91">
        <f t="shared" si="116"/>
        <v>0</v>
      </c>
      <c r="I244" s="90">
        <f t="shared" si="101"/>
        <v>0</v>
      </c>
      <c r="J244" s="91" t="str">
        <f t="shared" si="106"/>
        <v/>
      </c>
      <c r="K244" s="90"/>
      <c r="L244" s="90"/>
      <c r="M244" s="90"/>
      <c r="N244" s="88"/>
      <c r="O244" s="90">
        <f t="shared" si="130"/>
        <v>0</v>
      </c>
      <c r="P244" s="91" t="str">
        <f t="shared" si="131"/>
        <v/>
      </c>
      <c r="Q244" s="90">
        <f>SUM(E244,K244)</f>
        <v>0</v>
      </c>
      <c r="R244" s="90"/>
      <c r="S244" s="90">
        <f t="shared" si="137"/>
        <v>0</v>
      </c>
      <c r="T244" s="90">
        <f t="shared" si="137"/>
        <v>0</v>
      </c>
      <c r="U244" s="90">
        <f t="shared" ref="U244:U245" si="138">T244-S244</f>
        <v>0</v>
      </c>
      <c r="V244" s="91" t="str">
        <f t="shared" si="73"/>
        <v/>
      </c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8"/>
      <c r="GB244" s="38"/>
      <c r="GC244" s="38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</row>
    <row r="245" spans="1:196" s="40" customFormat="1" ht="80.849999999999994" hidden="1" customHeight="1" x14ac:dyDescent="0.35">
      <c r="A245" s="96">
        <v>17</v>
      </c>
      <c r="B245" s="167">
        <v>8862</v>
      </c>
      <c r="C245" s="97" t="s">
        <v>38</v>
      </c>
      <c r="D245" s="136" t="s">
        <v>284</v>
      </c>
      <c r="E245" s="88"/>
      <c r="F245" s="88"/>
      <c r="G245" s="88"/>
      <c r="H245" s="91">
        <f t="shared" si="116"/>
        <v>0</v>
      </c>
      <c r="I245" s="90">
        <f t="shared" si="101"/>
        <v>0</v>
      </c>
      <c r="J245" s="91" t="str">
        <f t="shared" si="106"/>
        <v/>
      </c>
      <c r="K245" s="90"/>
      <c r="L245" s="90"/>
      <c r="M245" s="90"/>
      <c r="N245" s="88"/>
      <c r="O245" s="90">
        <f t="shared" si="130"/>
        <v>0</v>
      </c>
      <c r="P245" s="91" t="str">
        <f t="shared" si="131"/>
        <v/>
      </c>
      <c r="Q245" s="90">
        <f>SUM(E245,K245)</f>
        <v>0</v>
      </c>
      <c r="R245" s="90"/>
      <c r="S245" s="90">
        <f t="shared" si="137"/>
        <v>0</v>
      </c>
      <c r="T245" s="90">
        <f t="shared" si="137"/>
        <v>0</v>
      </c>
      <c r="U245" s="90">
        <f t="shared" si="138"/>
        <v>0</v>
      </c>
      <c r="V245" s="91" t="str">
        <f t="shared" si="73"/>
        <v/>
      </c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8"/>
      <c r="GB245" s="38"/>
      <c r="GC245" s="38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</row>
    <row r="246" spans="1:196" s="44" customFormat="1" ht="42.4" customHeight="1" x14ac:dyDescent="0.35">
      <c r="A246" s="96"/>
      <c r="B246" s="167"/>
      <c r="C246" s="167"/>
      <c r="D246" s="137" t="s">
        <v>6</v>
      </c>
      <c r="E246" s="92">
        <f>SUM(E241:E245)</f>
        <v>1073715.7</v>
      </c>
      <c r="F246" s="92">
        <f t="shared" ref="F246" si="139">SUM(F241:F245)</f>
        <v>333858.7</v>
      </c>
      <c r="G246" s="92">
        <f>SUM(G241:G245)</f>
        <v>272866.10000000003</v>
      </c>
      <c r="H246" s="87">
        <f t="shared" si="116"/>
        <v>1</v>
      </c>
      <c r="I246" s="86">
        <f t="shared" si="101"/>
        <v>-60992.599999999977</v>
      </c>
      <c r="J246" s="87">
        <f t="shared" si="106"/>
        <v>0.81731013749229842</v>
      </c>
      <c r="K246" s="92">
        <f>SUM(K241:K245)</f>
        <v>109867.6</v>
      </c>
      <c r="L246" s="92">
        <f t="shared" ref="L246:N246" si="140">SUM(L241:L245)</f>
        <v>111347.3</v>
      </c>
      <c r="M246" s="92">
        <f t="shared" si="140"/>
        <v>63398.700000000004</v>
      </c>
      <c r="N246" s="92">
        <f t="shared" si="140"/>
        <v>49373.8</v>
      </c>
      <c r="O246" s="86">
        <f t="shared" si="130"/>
        <v>-14024.900000000001</v>
      </c>
      <c r="P246" s="87">
        <f t="shared" si="131"/>
        <v>0.7787825302411564</v>
      </c>
      <c r="Q246" s="86">
        <f>SUM(E246,K246)</f>
        <v>1183583.3</v>
      </c>
      <c r="R246" s="86">
        <f>SUM(E246,L246)</f>
        <v>1185063</v>
      </c>
      <c r="S246" s="86">
        <f t="shared" si="137"/>
        <v>397257.4</v>
      </c>
      <c r="T246" s="86">
        <f t="shared" si="137"/>
        <v>322239.90000000002</v>
      </c>
      <c r="U246" s="86">
        <f>T246-S246</f>
        <v>-75017.5</v>
      </c>
      <c r="V246" s="87">
        <f t="shared" si="73"/>
        <v>0.81116147867855959</v>
      </c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  <c r="EC246" s="42"/>
      <c r="ED246" s="42"/>
      <c r="EE246" s="42"/>
      <c r="EF246" s="42"/>
      <c r="EG246" s="42"/>
      <c r="EH246" s="42"/>
      <c r="EI246" s="42"/>
      <c r="EJ246" s="42"/>
      <c r="EK246" s="42"/>
      <c r="EL246" s="42"/>
      <c r="EM246" s="42"/>
      <c r="EN246" s="42"/>
      <c r="EO246" s="42"/>
      <c r="EP246" s="42"/>
      <c r="EQ246" s="42"/>
      <c r="ER246" s="42"/>
      <c r="ES246" s="42"/>
      <c r="ET246" s="42"/>
      <c r="EU246" s="42"/>
      <c r="EV246" s="42"/>
      <c r="EW246" s="42"/>
      <c r="EX246" s="42"/>
      <c r="EY246" s="42"/>
      <c r="EZ246" s="42"/>
      <c r="FA246" s="42"/>
      <c r="FB246" s="42"/>
      <c r="FC246" s="42"/>
      <c r="FD246" s="42"/>
      <c r="FE246" s="42"/>
      <c r="FF246" s="42"/>
      <c r="FG246" s="42"/>
      <c r="FH246" s="42"/>
      <c r="FI246" s="42"/>
      <c r="FJ246" s="42"/>
      <c r="FK246" s="42"/>
      <c r="FL246" s="42"/>
      <c r="FM246" s="42"/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42"/>
      <c r="FY246" s="42"/>
      <c r="FZ246" s="42"/>
      <c r="GA246" s="42"/>
      <c r="GB246" s="42"/>
      <c r="GC246" s="42"/>
      <c r="GD246" s="43"/>
      <c r="GE246" s="43"/>
      <c r="GF246" s="43"/>
      <c r="GG246" s="43"/>
      <c r="GH246" s="43"/>
      <c r="GI246" s="43"/>
      <c r="GJ246" s="43"/>
      <c r="GK246" s="43"/>
      <c r="GL246" s="43"/>
      <c r="GM246" s="43"/>
    </row>
    <row r="247" spans="1:196" ht="61.5" customHeight="1" x14ac:dyDescent="0.4">
      <c r="D247" s="45"/>
      <c r="E247" s="182" t="s">
        <v>390</v>
      </c>
      <c r="F247" s="182"/>
      <c r="G247" s="46"/>
      <c r="H247" s="63"/>
      <c r="I247" s="47"/>
      <c r="J247" s="66"/>
      <c r="K247" s="67"/>
      <c r="L247" s="46"/>
      <c r="M247" s="174" t="s">
        <v>391</v>
      </c>
      <c r="N247" s="64"/>
      <c r="O247" s="81"/>
      <c r="P247" s="68"/>
      <c r="Q247" s="10"/>
      <c r="U247" s="10"/>
      <c r="V247" s="10"/>
      <c r="W247" s="10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GD247" s="6"/>
      <c r="GN247" s="8"/>
    </row>
    <row r="248" spans="1:196" x14ac:dyDescent="0.2">
      <c r="B248" s="3"/>
      <c r="C248" s="3"/>
      <c r="D248" s="3"/>
      <c r="E248" s="49"/>
      <c r="F248" s="49"/>
      <c r="G248" s="10"/>
      <c r="H248" s="10"/>
      <c r="I248" s="10"/>
      <c r="J248" s="50"/>
      <c r="K248" s="10"/>
      <c r="L248" s="10"/>
      <c r="M248" s="10"/>
      <c r="N248" s="10"/>
      <c r="O248" s="48"/>
      <c r="P248" s="10"/>
      <c r="Q248" s="10"/>
      <c r="R248" s="10"/>
      <c r="S248" s="10"/>
      <c r="T248" s="10"/>
      <c r="U248" s="10"/>
      <c r="V248" s="10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</row>
    <row r="249" spans="1:196" x14ac:dyDescent="0.2">
      <c r="B249" s="3"/>
      <c r="C249" s="3"/>
      <c r="D249" s="3"/>
      <c r="E249" s="49"/>
      <c r="F249" s="49"/>
      <c r="G249" s="10"/>
      <c r="H249" s="10"/>
      <c r="I249" s="10"/>
      <c r="J249" s="50"/>
      <c r="K249" s="10"/>
      <c r="L249" s="10"/>
      <c r="M249" s="10"/>
      <c r="N249" s="10"/>
      <c r="O249" s="48"/>
      <c r="P249" s="10"/>
      <c r="Q249" s="10"/>
      <c r="R249" s="10"/>
      <c r="S249" s="10"/>
      <c r="T249" s="10"/>
      <c r="U249" s="10"/>
      <c r="V249" s="10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</row>
    <row r="250" spans="1:196" x14ac:dyDescent="0.2">
      <c r="B250" s="3"/>
      <c r="C250" s="3"/>
      <c r="D250" s="3"/>
      <c r="E250" s="49"/>
      <c r="F250" s="49"/>
      <c r="G250" s="10"/>
      <c r="H250" s="10"/>
      <c r="I250" s="10"/>
      <c r="J250" s="50"/>
      <c r="K250" s="10"/>
      <c r="L250" s="10"/>
      <c r="M250" s="10"/>
      <c r="N250" s="10"/>
      <c r="O250" s="48"/>
      <c r="P250" s="10"/>
      <c r="Q250" s="10"/>
      <c r="R250" s="10"/>
      <c r="S250" s="10"/>
      <c r="T250" s="10"/>
      <c r="U250" s="10"/>
      <c r="V250" s="10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</row>
    <row r="251" spans="1:196" x14ac:dyDescent="0.2">
      <c r="B251" s="3"/>
      <c r="C251" s="3"/>
      <c r="D251" s="3"/>
      <c r="E251" s="49"/>
      <c r="F251" s="49"/>
      <c r="G251" s="10"/>
      <c r="H251" s="10"/>
      <c r="I251" s="10"/>
      <c r="J251" s="50"/>
      <c r="K251" s="10"/>
      <c r="L251" s="10"/>
      <c r="M251" s="10"/>
      <c r="N251" s="10"/>
      <c r="O251" s="48"/>
      <c r="P251" s="10"/>
      <c r="Q251" s="10"/>
      <c r="R251" s="10"/>
      <c r="S251" s="10"/>
      <c r="T251" s="10"/>
      <c r="U251" s="10"/>
      <c r="V251" s="10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</row>
    <row r="252" spans="1:196" x14ac:dyDescent="0.2">
      <c r="B252" s="3"/>
      <c r="C252" s="3"/>
      <c r="D252" s="3"/>
      <c r="E252" s="49"/>
      <c r="F252" s="49"/>
      <c r="G252" s="10"/>
      <c r="H252" s="10"/>
      <c r="I252" s="10"/>
      <c r="J252" s="50"/>
      <c r="K252" s="10"/>
      <c r="L252" s="10"/>
      <c r="M252" s="10"/>
      <c r="N252" s="10"/>
      <c r="O252" s="48"/>
      <c r="P252" s="10"/>
      <c r="Q252" s="10"/>
      <c r="R252" s="10"/>
      <c r="S252" s="10"/>
      <c r="T252" s="10"/>
      <c r="U252" s="10"/>
      <c r="V252" s="10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</row>
    <row r="253" spans="1:196" x14ac:dyDescent="0.2">
      <c r="B253" s="3"/>
      <c r="C253" s="3"/>
      <c r="D253" s="3"/>
      <c r="E253" s="49"/>
      <c r="F253" s="49"/>
      <c r="G253" s="10"/>
      <c r="H253" s="10"/>
      <c r="I253" s="10"/>
      <c r="J253" s="50"/>
      <c r="K253" s="10"/>
      <c r="L253" s="10"/>
      <c r="M253" s="10"/>
      <c r="N253" s="10"/>
      <c r="O253" s="48"/>
      <c r="P253" s="10"/>
      <c r="Q253" s="10"/>
      <c r="R253" s="10"/>
      <c r="S253" s="10"/>
      <c r="T253" s="10"/>
      <c r="U253" s="10"/>
      <c r="V253" s="10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</row>
    <row r="254" spans="1:196" x14ac:dyDescent="0.2">
      <c r="B254" s="3"/>
      <c r="C254" s="3"/>
      <c r="D254" s="3"/>
      <c r="E254" s="49"/>
      <c r="F254" s="49"/>
      <c r="G254" s="10"/>
      <c r="H254" s="10"/>
      <c r="I254" s="10"/>
      <c r="J254" s="50"/>
      <c r="K254" s="10"/>
      <c r="L254" s="10"/>
      <c r="M254" s="10"/>
      <c r="N254" s="10"/>
      <c r="O254" s="48"/>
      <c r="P254" s="10"/>
      <c r="Q254" s="10"/>
      <c r="R254" s="10"/>
      <c r="S254" s="10"/>
      <c r="T254" s="10"/>
      <c r="U254" s="10"/>
      <c r="V254" s="10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</row>
    <row r="255" spans="1:196" x14ac:dyDescent="0.2">
      <c r="B255" s="3"/>
      <c r="C255" s="3"/>
      <c r="D255" s="3"/>
      <c r="E255" s="49"/>
      <c r="F255" s="49"/>
      <c r="G255" s="10"/>
      <c r="H255" s="10"/>
      <c r="I255" s="10"/>
      <c r="J255" s="50"/>
      <c r="K255" s="10"/>
      <c r="L255" s="10"/>
      <c r="M255" s="10"/>
      <c r="N255" s="10"/>
      <c r="O255" s="48"/>
      <c r="P255" s="10"/>
      <c r="Q255" s="10"/>
      <c r="R255" s="10"/>
      <c r="S255" s="10"/>
      <c r="T255" s="10"/>
      <c r="U255" s="10"/>
      <c r="V255" s="10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</row>
    <row r="256" spans="1:196" x14ac:dyDescent="0.2">
      <c r="B256" s="3"/>
      <c r="C256" s="3"/>
      <c r="D256" s="3"/>
      <c r="E256" s="49"/>
      <c r="F256" s="49"/>
      <c r="G256" s="10"/>
      <c r="H256" s="10"/>
      <c r="I256" s="10"/>
      <c r="J256" s="50"/>
      <c r="K256" s="10"/>
      <c r="L256" s="10"/>
      <c r="M256" s="10"/>
      <c r="N256" s="10"/>
      <c r="O256" s="48"/>
      <c r="P256" s="10"/>
      <c r="Q256" s="10"/>
      <c r="R256" s="10"/>
      <c r="S256" s="10"/>
      <c r="T256" s="10"/>
      <c r="U256" s="10"/>
      <c r="V256" s="10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</row>
    <row r="257" spans="2:195" x14ac:dyDescent="0.2">
      <c r="B257" s="3"/>
      <c r="C257" s="3"/>
      <c r="D257" s="3"/>
      <c r="E257" s="49"/>
      <c r="F257" s="49"/>
      <c r="G257" s="10"/>
      <c r="H257" s="10"/>
      <c r="I257" s="10"/>
      <c r="J257" s="50"/>
      <c r="K257" s="10"/>
      <c r="L257" s="10"/>
      <c r="M257" s="10"/>
      <c r="N257" s="10"/>
      <c r="O257" s="48"/>
      <c r="P257" s="10"/>
      <c r="Q257" s="10"/>
      <c r="R257" s="10"/>
      <c r="S257" s="10"/>
      <c r="T257" s="10"/>
      <c r="U257" s="10"/>
      <c r="V257" s="10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</row>
    <row r="258" spans="2:195" x14ac:dyDescent="0.2">
      <c r="B258" s="3"/>
      <c r="C258" s="3"/>
      <c r="D258" s="3"/>
      <c r="E258" s="49"/>
      <c r="F258" s="49"/>
      <c r="G258" s="10"/>
      <c r="H258" s="10"/>
      <c r="I258" s="10"/>
      <c r="J258" s="50"/>
      <c r="K258" s="10"/>
      <c r="L258" s="10"/>
      <c r="M258" s="10"/>
      <c r="N258" s="10"/>
      <c r="O258" s="48"/>
      <c r="P258" s="10"/>
      <c r="Q258" s="10"/>
      <c r="R258" s="10"/>
      <c r="S258" s="10"/>
      <c r="T258" s="10"/>
      <c r="U258" s="10"/>
      <c r="V258" s="10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</row>
    <row r="259" spans="2:195" x14ac:dyDescent="0.2">
      <c r="B259" s="3"/>
      <c r="C259" s="3"/>
      <c r="D259" s="3"/>
      <c r="E259" s="49"/>
      <c r="F259" s="49"/>
      <c r="G259" s="10"/>
      <c r="H259" s="10"/>
      <c r="I259" s="10"/>
      <c r="J259" s="50"/>
      <c r="K259" s="10"/>
      <c r="L259" s="10"/>
      <c r="M259" s="10"/>
      <c r="N259" s="10"/>
      <c r="O259" s="48"/>
      <c r="P259" s="10"/>
      <c r="Q259" s="10"/>
      <c r="R259" s="10"/>
      <c r="S259" s="10"/>
      <c r="T259" s="10"/>
      <c r="U259" s="10"/>
      <c r="V259" s="10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</row>
    <row r="260" spans="2:195" x14ac:dyDescent="0.2">
      <c r="B260" s="3"/>
      <c r="C260" s="3"/>
      <c r="D260" s="3"/>
      <c r="E260" s="49"/>
      <c r="F260" s="49"/>
      <c r="G260" s="10"/>
      <c r="H260" s="10"/>
      <c r="I260" s="10"/>
      <c r="J260" s="50"/>
      <c r="K260" s="10"/>
      <c r="L260" s="10"/>
      <c r="M260" s="10"/>
      <c r="N260" s="10"/>
      <c r="O260" s="48"/>
      <c r="P260" s="10"/>
      <c r="Q260" s="10"/>
      <c r="R260" s="10"/>
      <c r="S260" s="10"/>
      <c r="T260" s="10"/>
      <c r="U260" s="10"/>
      <c r="V260" s="10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</row>
    <row r="261" spans="2:195" x14ac:dyDescent="0.2">
      <c r="B261" s="3"/>
      <c r="C261" s="3"/>
      <c r="D261" s="3"/>
      <c r="E261" s="49"/>
      <c r="F261" s="49"/>
      <c r="G261" s="10"/>
      <c r="H261" s="10"/>
      <c r="I261" s="10"/>
      <c r="J261" s="50"/>
      <c r="K261" s="10"/>
      <c r="L261" s="10"/>
      <c r="M261" s="10"/>
      <c r="N261" s="10"/>
      <c r="O261" s="48"/>
      <c r="P261" s="10"/>
      <c r="Q261" s="10"/>
      <c r="R261" s="10"/>
      <c r="S261" s="10"/>
      <c r="T261" s="10"/>
      <c r="U261" s="10"/>
      <c r="V261" s="10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</row>
    <row r="262" spans="2:195" x14ac:dyDescent="0.2">
      <c r="B262" s="3"/>
      <c r="C262" s="3"/>
      <c r="D262" s="3"/>
      <c r="E262" s="49"/>
      <c r="F262" s="49"/>
      <c r="G262" s="10"/>
      <c r="H262" s="10"/>
      <c r="I262" s="10"/>
      <c r="J262" s="50"/>
      <c r="K262" s="10"/>
      <c r="L262" s="10"/>
      <c r="M262" s="10"/>
      <c r="N262" s="10"/>
      <c r="O262" s="48"/>
      <c r="P262" s="10"/>
      <c r="Q262" s="10"/>
      <c r="R262" s="10"/>
      <c r="S262" s="10"/>
      <c r="T262" s="10"/>
      <c r="U262" s="10"/>
      <c r="V262" s="10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</row>
    <row r="263" spans="2:195" x14ac:dyDescent="0.2">
      <c r="B263" s="3"/>
      <c r="C263" s="3"/>
      <c r="D263" s="3"/>
      <c r="E263" s="49"/>
      <c r="F263" s="49"/>
      <c r="G263" s="10"/>
      <c r="H263" s="10"/>
      <c r="I263" s="10"/>
      <c r="J263" s="50"/>
      <c r="K263" s="10"/>
      <c r="L263" s="10"/>
      <c r="M263" s="10"/>
      <c r="N263" s="10"/>
      <c r="O263" s="48"/>
      <c r="P263" s="10"/>
      <c r="Q263" s="10"/>
      <c r="R263" s="10"/>
      <c r="S263" s="10"/>
      <c r="T263" s="10"/>
      <c r="U263" s="10"/>
      <c r="V263" s="10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</row>
    <row r="264" spans="2:195" x14ac:dyDescent="0.2">
      <c r="B264" s="3"/>
      <c r="C264" s="3"/>
      <c r="D264" s="3"/>
      <c r="E264" s="49"/>
      <c r="F264" s="49"/>
      <c r="G264" s="10"/>
      <c r="H264" s="10"/>
      <c r="I264" s="10"/>
      <c r="J264" s="50"/>
      <c r="K264" s="10"/>
      <c r="L264" s="10"/>
      <c r="M264" s="10"/>
      <c r="N264" s="10"/>
      <c r="O264" s="48"/>
      <c r="P264" s="10"/>
      <c r="Q264" s="10"/>
      <c r="R264" s="10"/>
      <c r="S264" s="10"/>
      <c r="T264" s="10"/>
      <c r="U264" s="10"/>
      <c r="V264" s="10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</row>
    <row r="265" spans="2:195" x14ac:dyDescent="0.2">
      <c r="B265" s="3"/>
      <c r="C265" s="3"/>
      <c r="D265" s="3"/>
      <c r="E265" s="49"/>
      <c r="F265" s="49"/>
      <c r="G265" s="10"/>
      <c r="H265" s="10"/>
      <c r="I265" s="10"/>
      <c r="J265" s="50"/>
      <c r="K265" s="10"/>
      <c r="L265" s="10"/>
      <c r="M265" s="10"/>
      <c r="N265" s="10"/>
      <c r="O265" s="48"/>
      <c r="P265" s="10"/>
      <c r="Q265" s="10"/>
      <c r="R265" s="10"/>
      <c r="S265" s="10"/>
      <c r="T265" s="10"/>
      <c r="U265" s="10"/>
      <c r="V265" s="10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</row>
    <row r="266" spans="2:195" x14ac:dyDescent="0.2">
      <c r="B266" s="3"/>
      <c r="C266" s="3"/>
      <c r="D266" s="3"/>
      <c r="E266" s="49"/>
      <c r="F266" s="49"/>
      <c r="G266" s="10"/>
      <c r="H266" s="10"/>
      <c r="I266" s="10"/>
      <c r="J266" s="50"/>
      <c r="K266" s="10"/>
      <c r="L266" s="10"/>
      <c r="M266" s="10"/>
      <c r="N266" s="10"/>
      <c r="O266" s="48"/>
      <c r="P266" s="10"/>
      <c r="Q266" s="10"/>
      <c r="R266" s="10"/>
      <c r="S266" s="10"/>
      <c r="T266" s="10"/>
      <c r="U266" s="10"/>
      <c r="V266" s="10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</row>
    <row r="267" spans="2:195" x14ac:dyDescent="0.2">
      <c r="B267" s="3"/>
      <c r="C267" s="3"/>
      <c r="D267" s="3"/>
      <c r="E267" s="49"/>
      <c r="F267" s="49"/>
      <c r="G267" s="10"/>
      <c r="H267" s="10"/>
      <c r="I267" s="10"/>
      <c r="J267" s="50"/>
      <c r="K267" s="10"/>
      <c r="L267" s="10"/>
      <c r="M267" s="10"/>
      <c r="N267" s="10"/>
      <c r="O267" s="48"/>
      <c r="P267" s="10"/>
      <c r="Q267" s="10"/>
      <c r="R267" s="10"/>
      <c r="S267" s="10"/>
      <c r="T267" s="10"/>
      <c r="U267" s="10"/>
      <c r="V267" s="10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</row>
    <row r="268" spans="2:195" x14ac:dyDescent="0.2">
      <c r="B268" s="3"/>
      <c r="C268" s="3"/>
      <c r="D268" s="3"/>
      <c r="E268" s="49"/>
      <c r="F268" s="49"/>
      <c r="G268" s="10"/>
      <c r="H268" s="10"/>
      <c r="I268" s="10"/>
      <c r="J268" s="50"/>
      <c r="K268" s="10"/>
      <c r="L268" s="10"/>
      <c r="M268" s="10"/>
      <c r="N268" s="10"/>
      <c r="O268" s="48"/>
      <c r="P268" s="10"/>
      <c r="Q268" s="10"/>
      <c r="R268" s="10"/>
      <c r="S268" s="10"/>
      <c r="T268" s="10"/>
      <c r="U268" s="10"/>
      <c r="V268" s="10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</row>
    <row r="269" spans="2:195" x14ac:dyDescent="0.2">
      <c r="B269" s="3"/>
      <c r="C269" s="3"/>
      <c r="D269" s="3"/>
      <c r="E269" s="49"/>
      <c r="F269" s="49"/>
      <c r="G269" s="10"/>
      <c r="H269" s="10"/>
      <c r="I269" s="10"/>
      <c r="J269" s="50"/>
      <c r="K269" s="10"/>
      <c r="L269" s="10"/>
      <c r="M269" s="10"/>
      <c r="N269" s="10"/>
      <c r="O269" s="48"/>
      <c r="P269" s="10"/>
      <c r="Q269" s="10"/>
      <c r="R269" s="10"/>
      <c r="S269" s="10"/>
      <c r="T269" s="10"/>
      <c r="U269" s="10"/>
      <c r="V269" s="10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</row>
    <row r="270" spans="2:195" x14ac:dyDescent="0.2">
      <c r="B270" s="3"/>
      <c r="C270" s="3"/>
      <c r="D270" s="3"/>
      <c r="E270" s="49"/>
      <c r="F270" s="49"/>
      <c r="G270" s="10"/>
      <c r="H270" s="10"/>
      <c r="I270" s="10"/>
      <c r="J270" s="50"/>
      <c r="K270" s="10"/>
      <c r="L270" s="10"/>
      <c r="M270" s="10"/>
      <c r="N270" s="10"/>
      <c r="O270" s="48"/>
      <c r="P270" s="10"/>
      <c r="Q270" s="10"/>
      <c r="R270" s="10"/>
      <c r="S270" s="10"/>
      <c r="T270" s="10"/>
      <c r="U270" s="10"/>
      <c r="V270" s="10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</row>
    <row r="271" spans="2:195" x14ac:dyDescent="0.2">
      <c r="B271" s="3"/>
      <c r="C271" s="3"/>
      <c r="D271" s="3"/>
      <c r="E271" s="49"/>
      <c r="F271" s="49"/>
      <c r="G271" s="10"/>
      <c r="H271" s="10"/>
      <c r="I271" s="10"/>
      <c r="J271" s="50"/>
      <c r="K271" s="10"/>
      <c r="L271" s="10"/>
      <c r="M271" s="10"/>
      <c r="N271" s="10"/>
      <c r="O271" s="48"/>
      <c r="P271" s="10"/>
      <c r="Q271" s="10"/>
      <c r="R271" s="10"/>
      <c r="S271" s="10"/>
      <c r="T271" s="10"/>
      <c r="U271" s="10"/>
      <c r="V271" s="10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</row>
    <row r="272" spans="2:195" x14ac:dyDescent="0.2">
      <c r="B272" s="3"/>
      <c r="C272" s="3"/>
      <c r="D272" s="3"/>
      <c r="E272" s="49"/>
      <c r="F272" s="49"/>
      <c r="G272" s="10"/>
      <c r="H272" s="10"/>
      <c r="I272" s="10"/>
      <c r="J272" s="50"/>
      <c r="K272" s="10"/>
      <c r="L272" s="10"/>
      <c r="M272" s="10"/>
      <c r="N272" s="10"/>
      <c r="O272" s="48"/>
      <c r="P272" s="10"/>
      <c r="Q272" s="10"/>
      <c r="R272" s="10"/>
      <c r="S272" s="10"/>
      <c r="T272" s="10"/>
      <c r="U272" s="10"/>
      <c r="V272" s="10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</row>
    <row r="273" spans="2:195" x14ac:dyDescent="0.2">
      <c r="B273" s="3"/>
      <c r="C273" s="3"/>
      <c r="D273" s="3"/>
      <c r="E273" s="49"/>
      <c r="F273" s="49"/>
      <c r="G273" s="10"/>
      <c r="H273" s="10"/>
      <c r="I273" s="10"/>
      <c r="J273" s="50"/>
      <c r="K273" s="10"/>
      <c r="L273" s="10"/>
      <c r="M273" s="10"/>
      <c r="N273" s="10"/>
      <c r="O273" s="48"/>
      <c r="P273" s="10"/>
      <c r="Q273" s="10"/>
      <c r="R273" s="10"/>
      <c r="S273" s="10"/>
      <c r="T273" s="10"/>
      <c r="U273" s="10"/>
      <c r="V273" s="10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</row>
    <row r="274" spans="2:195" x14ac:dyDescent="0.2">
      <c r="B274" s="3"/>
      <c r="C274" s="3"/>
      <c r="D274" s="3"/>
      <c r="E274" s="49"/>
      <c r="F274" s="49"/>
      <c r="G274" s="10"/>
      <c r="H274" s="10"/>
      <c r="I274" s="10"/>
      <c r="J274" s="50"/>
      <c r="K274" s="10"/>
      <c r="L274" s="10"/>
      <c r="M274" s="10"/>
      <c r="N274" s="10"/>
      <c r="O274" s="48"/>
      <c r="P274" s="10"/>
      <c r="Q274" s="10"/>
      <c r="R274" s="10"/>
      <c r="S274" s="10"/>
      <c r="T274" s="10"/>
      <c r="U274" s="10"/>
      <c r="V274" s="10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</row>
    <row r="275" spans="2:195" x14ac:dyDescent="0.2">
      <c r="B275" s="3"/>
      <c r="C275" s="3"/>
      <c r="D275" s="3"/>
      <c r="E275" s="49"/>
      <c r="F275" s="49"/>
      <c r="G275" s="10"/>
      <c r="H275" s="10"/>
      <c r="I275" s="10"/>
      <c r="J275" s="50"/>
      <c r="K275" s="10"/>
      <c r="L275" s="10"/>
      <c r="M275" s="10"/>
      <c r="N275" s="10"/>
      <c r="O275" s="48"/>
      <c r="P275" s="10"/>
      <c r="Q275" s="10"/>
      <c r="R275" s="10"/>
      <c r="S275" s="10"/>
      <c r="T275" s="10"/>
      <c r="U275" s="10"/>
      <c r="V275" s="10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</row>
    <row r="276" spans="2:195" x14ac:dyDescent="0.2">
      <c r="B276" s="3"/>
      <c r="C276" s="3"/>
      <c r="D276" s="3"/>
      <c r="E276" s="49"/>
      <c r="F276" s="49"/>
      <c r="G276" s="10"/>
      <c r="H276" s="10"/>
      <c r="I276" s="10"/>
      <c r="J276" s="50"/>
      <c r="K276" s="10"/>
      <c r="L276" s="10"/>
      <c r="M276" s="10"/>
      <c r="N276" s="10"/>
      <c r="O276" s="48"/>
      <c r="P276" s="10"/>
      <c r="Q276" s="10"/>
      <c r="R276" s="10"/>
      <c r="S276" s="10"/>
      <c r="T276" s="10"/>
      <c r="U276" s="10"/>
      <c r="V276" s="10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</row>
    <row r="277" spans="2:195" x14ac:dyDescent="0.2">
      <c r="B277" s="3"/>
      <c r="C277" s="3"/>
      <c r="D277" s="3"/>
      <c r="E277" s="49"/>
      <c r="F277" s="49"/>
      <c r="G277" s="10"/>
      <c r="H277" s="10"/>
      <c r="I277" s="10"/>
      <c r="J277" s="50"/>
      <c r="K277" s="10"/>
      <c r="L277" s="10"/>
      <c r="M277" s="10"/>
      <c r="N277" s="10"/>
      <c r="O277" s="48"/>
      <c r="P277" s="10"/>
      <c r="Q277" s="10"/>
      <c r="R277" s="10"/>
      <c r="S277" s="10"/>
      <c r="T277" s="10"/>
      <c r="U277" s="10"/>
      <c r="V277" s="10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</row>
    <row r="278" spans="2:195" x14ac:dyDescent="0.2">
      <c r="B278" s="3"/>
      <c r="C278" s="3"/>
      <c r="D278" s="3"/>
      <c r="E278" s="49"/>
      <c r="F278" s="49"/>
      <c r="G278" s="10"/>
      <c r="H278" s="10"/>
      <c r="I278" s="10"/>
      <c r="J278" s="50"/>
      <c r="K278" s="10"/>
      <c r="L278" s="10"/>
      <c r="M278" s="10"/>
      <c r="N278" s="10"/>
      <c r="O278" s="48"/>
      <c r="P278" s="10"/>
      <c r="Q278" s="10"/>
      <c r="R278" s="10"/>
      <c r="S278" s="10"/>
      <c r="T278" s="10"/>
      <c r="U278" s="10"/>
      <c r="V278" s="10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</row>
    <row r="279" spans="2:195" x14ac:dyDescent="0.2">
      <c r="B279" s="3"/>
      <c r="C279" s="3"/>
      <c r="D279" s="3"/>
      <c r="E279" s="49"/>
      <c r="F279" s="49"/>
      <c r="G279" s="10"/>
      <c r="H279" s="10"/>
      <c r="I279" s="10"/>
      <c r="J279" s="50"/>
      <c r="K279" s="10"/>
      <c r="L279" s="10"/>
      <c r="M279" s="10"/>
      <c r="N279" s="10"/>
      <c r="O279" s="48"/>
      <c r="P279" s="10"/>
      <c r="Q279" s="10"/>
      <c r="R279" s="10"/>
      <c r="S279" s="10"/>
      <c r="T279" s="10"/>
      <c r="U279" s="10"/>
      <c r="V279" s="10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</row>
    <row r="280" spans="2:195" x14ac:dyDescent="0.2">
      <c r="B280" s="3"/>
      <c r="C280" s="3"/>
      <c r="D280" s="3"/>
      <c r="E280" s="49"/>
      <c r="F280" s="49"/>
      <c r="G280" s="10"/>
      <c r="H280" s="10"/>
      <c r="I280" s="10"/>
      <c r="J280" s="50"/>
      <c r="K280" s="10"/>
      <c r="L280" s="10"/>
      <c r="M280" s="10"/>
      <c r="N280" s="10"/>
      <c r="O280" s="48"/>
      <c r="P280" s="10"/>
      <c r="Q280" s="10"/>
      <c r="R280" s="10"/>
      <c r="S280" s="10"/>
      <c r="T280" s="10"/>
      <c r="U280" s="10"/>
      <c r="V280" s="10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</row>
    <row r="281" spans="2:195" x14ac:dyDescent="0.2">
      <c r="B281" s="3"/>
      <c r="C281" s="3"/>
      <c r="D281" s="3"/>
      <c r="E281" s="49"/>
      <c r="F281" s="49"/>
      <c r="G281" s="10"/>
      <c r="H281" s="10"/>
      <c r="I281" s="10"/>
      <c r="J281" s="50"/>
      <c r="K281" s="10"/>
      <c r="L281" s="10"/>
      <c r="M281" s="10"/>
      <c r="N281" s="10"/>
      <c r="O281" s="48"/>
      <c r="P281" s="10"/>
      <c r="Q281" s="10"/>
      <c r="R281" s="10"/>
      <c r="S281" s="10"/>
      <c r="T281" s="10"/>
      <c r="U281" s="10"/>
      <c r="V281" s="10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</row>
    <row r="282" spans="2:195" x14ac:dyDescent="0.2">
      <c r="B282" s="3"/>
      <c r="C282" s="3"/>
      <c r="D282" s="3"/>
      <c r="E282" s="49"/>
      <c r="F282" s="49"/>
      <c r="G282" s="10"/>
      <c r="H282" s="10"/>
      <c r="I282" s="10"/>
      <c r="J282" s="50"/>
      <c r="K282" s="10"/>
      <c r="L282" s="10"/>
      <c r="M282" s="10"/>
      <c r="N282" s="10"/>
      <c r="O282" s="48"/>
      <c r="P282" s="10"/>
      <c r="Q282" s="10"/>
      <c r="R282" s="10"/>
      <c r="S282" s="10"/>
      <c r="T282" s="10"/>
      <c r="U282" s="10"/>
      <c r="V282" s="10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</row>
    <row r="283" spans="2:195" x14ac:dyDescent="0.2">
      <c r="B283" s="3"/>
      <c r="C283" s="3"/>
      <c r="D283" s="3"/>
      <c r="E283" s="49"/>
      <c r="F283" s="49"/>
      <c r="G283" s="10"/>
      <c r="H283" s="10"/>
      <c r="I283" s="10"/>
      <c r="J283" s="50"/>
      <c r="K283" s="10"/>
      <c r="L283" s="10"/>
      <c r="M283" s="10"/>
      <c r="N283" s="10"/>
      <c r="O283" s="48"/>
      <c r="P283" s="10"/>
      <c r="Q283" s="10"/>
      <c r="R283" s="10"/>
      <c r="S283" s="10"/>
      <c r="T283" s="10"/>
      <c r="U283" s="10"/>
      <c r="V283" s="10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</row>
    <row r="284" spans="2:195" x14ac:dyDescent="0.2">
      <c r="B284" s="3"/>
      <c r="C284" s="3"/>
      <c r="D284" s="3"/>
      <c r="E284" s="49"/>
      <c r="F284" s="49"/>
      <c r="G284" s="10"/>
      <c r="H284" s="10"/>
      <c r="I284" s="10"/>
      <c r="J284" s="50"/>
      <c r="K284" s="10"/>
      <c r="L284" s="10"/>
      <c r="M284" s="10"/>
      <c r="N284" s="10"/>
      <c r="O284" s="48"/>
      <c r="P284" s="10"/>
      <c r="Q284" s="10"/>
      <c r="R284" s="10"/>
      <c r="S284" s="10"/>
      <c r="T284" s="10"/>
      <c r="U284" s="10"/>
      <c r="V284" s="10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</row>
    <row r="285" spans="2:195" x14ac:dyDescent="0.2">
      <c r="B285" s="3"/>
      <c r="C285" s="3"/>
      <c r="D285" s="3"/>
      <c r="E285" s="49"/>
      <c r="F285" s="49"/>
      <c r="G285" s="10"/>
      <c r="H285" s="10"/>
      <c r="I285" s="10"/>
      <c r="J285" s="50"/>
      <c r="K285" s="10"/>
      <c r="L285" s="10"/>
      <c r="M285" s="10"/>
      <c r="N285" s="10"/>
      <c r="O285" s="48"/>
      <c r="P285" s="10"/>
      <c r="Q285" s="10"/>
      <c r="R285" s="10"/>
      <c r="S285" s="10"/>
      <c r="T285" s="10"/>
      <c r="U285" s="10"/>
      <c r="V285" s="10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</row>
    <row r="286" spans="2:195" x14ac:dyDescent="0.2">
      <c r="B286" s="3"/>
      <c r="C286" s="3"/>
      <c r="D286" s="3"/>
      <c r="E286" s="49"/>
      <c r="F286" s="49"/>
      <c r="G286" s="10"/>
      <c r="H286" s="10"/>
      <c r="I286" s="10"/>
      <c r="J286" s="50"/>
      <c r="K286" s="10"/>
      <c r="L286" s="10"/>
      <c r="M286" s="10"/>
      <c r="N286" s="10"/>
      <c r="O286" s="48"/>
      <c r="P286" s="10"/>
      <c r="Q286" s="10"/>
      <c r="R286" s="10"/>
      <c r="S286" s="10"/>
      <c r="T286" s="10"/>
      <c r="U286" s="10"/>
      <c r="V286" s="10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</row>
    <row r="287" spans="2:195" x14ac:dyDescent="0.2">
      <c r="B287" s="3"/>
      <c r="C287" s="3"/>
      <c r="D287" s="3"/>
      <c r="E287" s="49"/>
      <c r="F287" s="49"/>
      <c r="G287" s="10"/>
      <c r="H287" s="10"/>
      <c r="I287" s="10"/>
      <c r="J287" s="50"/>
      <c r="K287" s="10"/>
      <c r="L287" s="10"/>
      <c r="M287" s="10"/>
      <c r="N287" s="10"/>
      <c r="O287" s="48"/>
      <c r="P287" s="10"/>
      <c r="Q287" s="10"/>
      <c r="R287" s="10"/>
      <c r="S287" s="10"/>
      <c r="T287" s="10"/>
      <c r="U287" s="10"/>
      <c r="V287" s="10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</row>
    <row r="288" spans="2:195" x14ac:dyDescent="0.2">
      <c r="B288" s="3"/>
      <c r="C288" s="3"/>
      <c r="D288" s="3"/>
      <c r="E288" s="49"/>
      <c r="F288" s="49"/>
      <c r="G288" s="10"/>
      <c r="H288" s="10"/>
      <c r="I288" s="10"/>
      <c r="J288" s="50"/>
      <c r="K288" s="10"/>
      <c r="L288" s="10"/>
      <c r="M288" s="10"/>
      <c r="N288" s="10"/>
      <c r="O288" s="48"/>
      <c r="P288" s="10"/>
      <c r="Q288" s="10"/>
      <c r="R288" s="10"/>
      <c r="S288" s="10"/>
      <c r="T288" s="10"/>
      <c r="U288" s="10"/>
      <c r="V288" s="10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</row>
    <row r="289" spans="2:195" x14ac:dyDescent="0.2">
      <c r="B289" s="3"/>
      <c r="C289" s="3"/>
      <c r="D289" s="3"/>
      <c r="E289" s="49"/>
      <c r="F289" s="49"/>
      <c r="G289" s="10"/>
      <c r="H289" s="10"/>
      <c r="I289" s="10"/>
      <c r="J289" s="50"/>
      <c r="K289" s="10"/>
      <c r="L289" s="10"/>
      <c r="M289" s="10"/>
      <c r="N289" s="10"/>
      <c r="O289" s="48"/>
      <c r="P289" s="10"/>
      <c r="Q289" s="10"/>
      <c r="R289" s="10"/>
      <c r="S289" s="10"/>
      <c r="T289" s="10"/>
      <c r="U289" s="10"/>
      <c r="V289" s="10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</row>
    <row r="290" spans="2:195" x14ac:dyDescent="0.2">
      <c r="B290" s="3"/>
      <c r="C290" s="3"/>
      <c r="D290" s="3"/>
      <c r="E290" s="49"/>
      <c r="F290" s="49"/>
      <c r="G290" s="10"/>
      <c r="H290" s="10"/>
      <c r="I290" s="10"/>
      <c r="J290" s="50"/>
      <c r="K290" s="10"/>
      <c r="L290" s="10"/>
      <c r="M290" s="10"/>
      <c r="N290" s="10"/>
      <c r="O290" s="48"/>
      <c r="P290" s="10"/>
      <c r="Q290" s="10"/>
      <c r="R290" s="10"/>
      <c r="S290" s="10"/>
      <c r="T290" s="10"/>
      <c r="U290" s="10"/>
      <c r="V290" s="10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</row>
    <row r="291" spans="2:195" x14ac:dyDescent="0.2">
      <c r="B291" s="3"/>
      <c r="C291" s="3"/>
      <c r="D291" s="3"/>
      <c r="E291" s="49"/>
      <c r="F291" s="49"/>
      <c r="G291" s="10"/>
      <c r="H291" s="10"/>
      <c r="I291" s="10"/>
      <c r="J291" s="50"/>
      <c r="K291" s="10"/>
      <c r="L291" s="10"/>
      <c r="M291" s="10"/>
      <c r="N291" s="10"/>
      <c r="O291" s="48"/>
      <c r="P291" s="10"/>
      <c r="Q291" s="10"/>
      <c r="R291" s="10"/>
      <c r="S291" s="10"/>
      <c r="T291" s="10"/>
      <c r="U291" s="10"/>
      <c r="V291" s="10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</row>
    <row r="292" spans="2:195" x14ac:dyDescent="0.2">
      <c r="B292" s="3"/>
      <c r="C292" s="3"/>
      <c r="D292" s="3"/>
      <c r="E292" s="49"/>
      <c r="F292" s="49"/>
      <c r="G292" s="10"/>
      <c r="H292" s="10"/>
      <c r="I292" s="10"/>
      <c r="J292" s="50"/>
      <c r="K292" s="10"/>
      <c r="L292" s="10"/>
      <c r="M292" s="10"/>
      <c r="N292" s="10"/>
      <c r="O292" s="48"/>
      <c r="P292" s="10"/>
      <c r="Q292" s="10"/>
      <c r="R292" s="10"/>
      <c r="S292" s="10"/>
      <c r="T292" s="10"/>
      <c r="U292" s="10"/>
      <c r="V292" s="10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</row>
    <row r="293" spans="2:195" x14ac:dyDescent="0.2">
      <c r="B293" s="3"/>
      <c r="C293" s="3"/>
      <c r="D293" s="3"/>
      <c r="E293" s="49"/>
      <c r="F293" s="49"/>
      <c r="G293" s="10"/>
      <c r="H293" s="10"/>
      <c r="I293" s="10"/>
      <c r="J293" s="50"/>
      <c r="K293" s="10"/>
      <c r="L293" s="10"/>
      <c r="M293" s="10"/>
      <c r="N293" s="10"/>
      <c r="O293" s="48"/>
      <c r="P293" s="10"/>
      <c r="Q293" s="10"/>
      <c r="R293" s="10"/>
      <c r="S293" s="10"/>
      <c r="T293" s="10"/>
      <c r="U293" s="10"/>
      <c r="V293" s="10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</row>
    <row r="294" spans="2:195" x14ac:dyDescent="0.2">
      <c r="B294" s="3"/>
      <c r="C294" s="3"/>
      <c r="D294" s="3"/>
      <c r="E294" s="49"/>
      <c r="F294" s="49"/>
      <c r="G294" s="10"/>
      <c r="H294" s="10"/>
      <c r="I294" s="10"/>
      <c r="J294" s="50"/>
      <c r="K294" s="10"/>
      <c r="L294" s="10"/>
      <c r="M294" s="10"/>
      <c r="N294" s="10"/>
      <c r="O294" s="48"/>
      <c r="P294" s="10"/>
      <c r="Q294" s="10"/>
      <c r="R294" s="10"/>
      <c r="S294" s="10"/>
      <c r="T294" s="10"/>
      <c r="U294" s="10"/>
      <c r="V294" s="10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</row>
    <row r="295" spans="2:195" x14ac:dyDescent="0.2">
      <c r="B295" s="3"/>
      <c r="C295" s="3"/>
      <c r="D295" s="3"/>
      <c r="E295" s="49"/>
      <c r="F295" s="49"/>
      <c r="G295" s="10"/>
      <c r="H295" s="10"/>
      <c r="I295" s="10"/>
      <c r="J295" s="50"/>
      <c r="K295" s="10"/>
      <c r="L295" s="10"/>
      <c r="M295" s="10"/>
      <c r="N295" s="10"/>
      <c r="O295" s="48"/>
      <c r="P295" s="10"/>
      <c r="Q295" s="10"/>
      <c r="R295" s="10"/>
      <c r="S295" s="10"/>
      <c r="T295" s="10"/>
      <c r="U295" s="10"/>
      <c r="V295" s="10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</row>
    <row r="296" spans="2:195" x14ac:dyDescent="0.2">
      <c r="B296" s="3"/>
      <c r="C296" s="3"/>
      <c r="D296" s="3"/>
      <c r="E296" s="49"/>
      <c r="F296" s="49"/>
      <c r="G296" s="10"/>
      <c r="H296" s="10"/>
      <c r="I296" s="10"/>
      <c r="J296" s="50"/>
      <c r="K296" s="10"/>
      <c r="L296" s="10"/>
      <c r="M296" s="10"/>
      <c r="N296" s="10"/>
      <c r="O296" s="48"/>
      <c r="P296" s="10"/>
      <c r="Q296" s="10"/>
      <c r="R296" s="10"/>
      <c r="S296" s="10"/>
      <c r="T296" s="10"/>
      <c r="U296" s="10"/>
      <c r="V296" s="10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</row>
    <row r="297" spans="2:195" x14ac:dyDescent="0.2">
      <c r="B297" s="3"/>
      <c r="C297" s="3"/>
      <c r="D297" s="3"/>
      <c r="E297" s="49"/>
      <c r="F297" s="49"/>
      <c r="G297" s="10"/>
      <c r="H297" s="10"/>
      <c r="I297" s="10"/>
      <c r="J297" s="50"/>
      <c r="K297" s="10"/>
      <c r="L297" s="10"/>
      <c r="M297" s="10"/>
      <c r="N297" s="10"/>
      <c r="O297" s="48"/>
      <c r="P297" s="10"/>
      <c r="Q297" s="10"/>
      <c r="R297" s="10"/>
      <c r="S297" s="10"/>
      <c r="T297" s="10"/>
      <c r="U297" s="10"/>
      <c r="V297" s="10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</row>
    <row r="298" spans="2:195" x14ac:dyDescent="0.2">
      <c r="B298" s="3"/>
      <c r="C298" s="3"/>
      <c r="D298" s="3"/>
      <c r="E298" s="49"/>
      <c r="F298" s="49"/>
      <c r="G298" s="10"/>
      <c r="H298" s="10"/>
      <c r="I298" s="10"/>
      <c r="J298" s="50"/>
      <c r="K298" s="10"/>
      <c r="L298" s="10"/>
      <c r="M298" s="10"/>
      <c r="N298" s="10"/>
      <c r="O298" s="48"/>
      <c r="P298" s="10"/>
      <c r="Q298" s="10"/>
      <c r="R298" s="10"/>
      <c r="S298" s="10"/>
      <c r="T298" s="10"/>
      <c r="U298" s="10"/>
      <c r="V298" s="10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</row>
    <row r="299" spans="2:195" x14ac:dyDescent="0.2">
      <c r="B299" s="3"/>
      <c r="C299" s="3"/>
      <c r="D299" s="3"/>
      <c r="E299" s="49"/>
      <c r="F299" s="49"/>
      <c r="G299" s="10"/>
      <c r="H299" s="10"/>
      <c r="I299" s="10"/>
      <c r="J299" s="50"/>
      <c r="K299" s="10"/>
      <c r="L299" s="10"/>
      <c r="M299" s="10"/>
      <c r="N299" s="10"/>
      <c r="O299" s="48"/>
      <c r="P299" s="10"/>
      <c r="Q299" s="10"/>
      <c r="R299" s="10"/>
      <c r="S299" s="10"/>
      <c r="T299" s="10"/>
      <c r="U299" s="10"/>
      <c r="V299" s="10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</row>
    <row r="300" spans="2:195" x14ac:dyDescent="0.2">
      <c r="B300" s="3"/>
      <c r="C300" s="3"/>
      <c r="D300" s="3"/>
      <c r="E300" s="49"/>
      <c r="F300" s="49"/>
      <c r="G300" s="10"/>
      <c r="H300" s="10"/>
      <c r="I300" s="10"/>
      <c r="J300" s="50"/>
      <c r="K300" s="10"/>
      <c r="L300" s="10"/>
      <c r="M300" s="10"/>
      <c r="N300" s="10"/>
      <c r="O300" s="48"/>
      <c r="P300" s="10"/>
      <c r="Q300" s="10"/>
      <c r="R300" s="10"/>
      <c r="S300" s="10"/>
      <c r="T300" s="10"/>
      <c r="U300" s="10"/>
      <c r="V300" s="10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</row>
    <row r="301" spans="2:195" x14ac:dyDescent="0.2">
      <c r="B301" s="3"/>
      <c r="C301" s="3"/>
      <c r="D301" s="3"/>
      <c r="E301" s="49"/>
      <c r="F301" s="49"/>
      <c r="G301" s="10"/>
      <c r="H301" s="10"/>
      <c r="I301" s="10"/>
      <c r="J301" s="50"/>
      <c r="K301" s="10"/>
      <c r="L301" s="10"/>
      <c r="M301" s="10"/>
      <c r="N301" s="10"/>
      <c r="O301" s="48"/>
      <c r="P301" s="10"/>
      <c r="Q301" s="10"/>
      <c r="R301" s="10"/>
      <c r="S301" s="10"/>
      <c r="T301" s="10"/>
      <c r="U301" s="10"/>
      <c r="V301" s="10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</row>
    <row r="302" spans="2:195" x14ac:dyDescent="0.2">
      <c r="B302" s="3"/>
      <c r="C302" s="3"/>
      <c r="D302" s="3"/>
      <c r="E302" s="49"/>
      <c r="F302" s="49"/>
      <c r="G302" s="10"/>
      <c r="H302" s="10"/>
      <c r="I302" s="10"/>
      <c r="J302" s="50"/>
      <c r="K302" s="10"/>
      <c r="L302" s="10"/>
      <c r="M302" s="10"/>
      <c r="N302" s="10"/>
      <c r="O302" s="48"/>
      <c r="P302" s="10"/>
      <c r="Q302" s="10"/>
      <c r="R302" s="10"/>
      <c r="S302" s="10"/>
      <c r="T302" s="10"/>
      <c r="U302" s="10"/>
      <c r="V302" s="10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</row>
    <row r="303" spans="2:195" x14ac:dyDescent="0.2">
      <c r="B303" s="3"/>
      <c r="C303" s="3"/>
      <c r="D303" s="3"/>
      <c r="E303" s="49"/>
      <c r="F303" s="49"/>
      <c r="G303" s="10"/>
      <c r="H303" s="10"/>
      <c r="I303" s="10"/>
      <c r="J303" s="50"/>
      <c r="K303" s="10"/>
      <c r="L303" s="10"/>
      <c r="M303" s="10"/>
      <c r="N303" s="10"/>
      <c r="O303" s="48"/>
      <c r="P303" s="10"/>
      <c r="Q303" s="10"/>
      <c r="R303" s="10"/>
      <c r="S303" s="10"/>
      <c r="T303" s="10"/>
      <c r="U303" s="10"/>
      <c r="V303" s="10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</row>
    <row r="304" spans="2:195" x14ac:dyDescent="0.2">
      <c r="B304" s="3"/>
      <c r="C304" s="3"/>
      <c r="D304" s="3"/>
      <c r="E304" s="49"/>
      <c r="F304" s="49"/>
      <c r="G304" s="10"/>
      <c r="H304" s="10"/>
      <c r="I304" s="10"/>
      <c r="J304" s="50"/>
      <c r="K304" s="10"/>
      <c r="L304" s="10"/>
      <c r="M304" s="10"/>
      <c r="N304" s="10"/>
      <c r="O304" s="48"/>
      <c r="P304" s="10"/>
      <c r="Q304" s="10"/>
      <c r="R304" s="10"/>
      <c r="S304" s="10"/>
      <c r="T304" s="10"/>
      <c r="U304" s="10"/>
      <c r="V304" s="10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</row>
    <row r="305" spans="2:195" x14ac:dyDescent="0.2">
      <c r="B305" s="3"/>
      <c r="C305" s="3"/>
      <c r="D305" s="3"/>
      <c r="E305" s="49"/>
      <c r="F305" s="49"/>
      <c r="G305" s="10"/>
      <c r="H305" s="10"/>
      <c r="I305" s="10"/>
      <c r="J305" s="50"/>
      <c r="K305" s="10"/>
      <c r="L305" s="10"/>
      <c r="M305" s="10"/>
      <c r="N305" s="10"/>
      <c r="O305" s="48"/>
      <c r="P305" s="10"/>
      <c r="Q305" s="10"/>
      <c r="R305" s="10"/>
      <c r="S305" s="10"/>
      <c r="T305" s="10"/>
      <c r="U305" s="10"/>
      <c r="V305" s="10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</row>
    <row r="306" spans="2:195" x14ac:dyDescent="0.2">
      <c r="B306" s="3"/>
      <c r="C306" s="3"/>
      <c r="D306" s="3"/>
      <c r="E306" s="49"/>
      <c r="F306" s="49"/>
      <c r="G306" s="10"/>
      <c r="H306" s="10"/>
      <c r="I306" s="10"/>
      <c r="J306" s="50"/>
      <c r="K306" s="10"/>
      <c r="L306" s="10"/>
      <c r="M306" s="10"/>
      <c r="N306" s="10"/>
      <c r="O306" s="48"/>
      <c r="P306" s="10"/>
      <c r="Q306" s="10"/>
      <c r="R306" s="10"/>
      <c r="S306" s="10"/>
      <c r="T306" s="10"/>
      <c r="U306" s="10"/>
      <c r="V306" s="10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</row>
    <row r="307" spans="2:195" x14ac:dyDescent="0.2">
      <c r="B307" s="3"/>
      <c r="C307" s="3"/>
      <c r="D307" s="3"/>
      <c r="E307" s="49"/>
      <c r="F307" s="49"/>
      <c r="G307" s="10"/>
      <c r="H307" s="10"/>
      <c r="I307" s="10"/>
      <c r="J307" s="50"/>
      <c r="K307" s="10"/>
      <c r="L307" s="10"/>
      <c r="M307" s="10"/>
      <c r="N307" s="10"/>
      <c r="O307" s="48"/>
      <c r="P307" s="10"/>
      <c r="Q307" s="10"/>
      <c r="R307" s="10"/>
      <c r="S307" s="10"/>
      <c r="T307" s="10"/>
      <c r="U307" s="10"/>
      <c r="V307" s="10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</row>
    <row r="308" spans="2:195" x14ac:dyDescent="0.2">
      <c r="B308" s="3"/>
      <c r="C308" s="3"/>
      <c r="D308" s="3"/>
      <c r="E308" s="49"/>
      <c r="F308" s="49"/>
      <c r="G308" s="10"/>
      <c r="H308" s="10"/>
      <c r="I308" s="10"/>
      <c r="J308" s="50"/>
      <c r="K308" s="10"/>
      <c r="L308" s="10"/>
      <c r="M308" s="10"/>
      <c r="N308" s="10"/>
      <c r="O308" s="48"/>
      <c r="P308" s="10"/>
      <c r="Q308" s="10"/>
      <c r="R308" s="10"/>
      <c r="S308" s="10"/>
      <c r="T308" s="10"/>
      <c r="U308" s="10"/>
      <c r="V308" s="10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</row>
    <row r="309" spans="2:195" x14ac:dyDescent="0.2">
      <c r="B309" s="3"/>
      <c r="C309" s="3"/>
      <c r="D309" s="3"/>
      <c r="E309" s="49"/>
      <c r="F309" s="49"/>
      <c r="G309" s="10"/>
      <c r="H309" s="10"/>
      <c r="I309" s="10"/>
      <c r="J309" s="50"/>
      <c r="K309" s="10"/>
      <c r="L309" s="10"/>
      <c r="M309" s="10"/>
      <c r="N309" s="10"/>
      <c r="O309" s="48"/>
      <c r="P309" s="10"/>
      <c r="Q309" s="10"/>
      <c r="R309" s="10"/>
      <c r="S309" s="10"/>
      <c r="T309" s="10"/>
      <c r="U309" s="10"/>
      <c r="V309" s="10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</row>
    <row r="310" spans="2:195" x14ac:dyDescent="0.2">
      <c r="B310" s="3"/>
      <c r="C310" s="3"/>
      <c r="D310" s="3"/>
      <c r="E310" s="49"/>
      <c r="F310" s="49"/>
      <c r="G310" s="10"/>
      <c r="H310" s="10"/>
      <c r="I310" s="10"/>
      <c r="J310" s="50"/>
      <c r="K310" s="10"/>
      <c r="L310" s="10"/>
      <c r="M310" s="10"/>
      <c r="N310" s="10"/>
      <c r="O310" s="48"/>
      <c r="P310" s="10"/>
      <c r="Q310" s="10"/>
      <c r="R310" s="10"/>
      <c r="S310" s="10"/>
      <c r="T310" s="10"/>
      <c r="U310" s="10"/>
      <c r="V310" s="10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</row>
    <row r="311" spans="2:195" x14ac:dyDescent="0.2">
      <c r="B311" s="3"/>
      <c r="C311" s="3"/>
      <c r="D311" s="3"/>
      <c r="E311" s="49"/>
      <c r="F311" s="49"/>
      <c r="G311" s="10"/>
      <c r="H311" s="10"/>
      <c r="I311" s="10"/>
      <c r="J311" s="50"/>
      <c r="K311" s="10"/>
      <c r="L311" s="10"/>
      <c r="M311" s="10"/>
      <c r="N311" s="10"/>
      <c r="O311" s="48"/>
      <c r="P311" s="10"/>
      <c r="Q311" s="10"/>
      <c r="R311" s="10"/>
      <c r="S311" s="10"/>
      <c r="T311" s="10"/>
      <c r="U311" s="10"/>
      <c r="V311" s="10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</row>
    <row r="312" spans="2:195" x14ac:dyDescent="0.2">
      <c r="B312" s="3"/>
      <c r="C312" s="3"/>
      <c r="D312" s="3"/>
      <c r="E312" s="49"/>
      <c r="F312" s="49"/>
      <c r="G312" s="10"/>
      <c r="H312" s="10"/>
      <c r="I312" s="10"/>
      <c r="J312" s="50"/>
      <c r="K312" s="10"/>
      <c r="L312" s="10"/>
      <c r="M312" s="10"/>
      <c r="N312" s="10"/>
      <c r="O312" s="48"/>
      <c r="P312" s="10"/>
      <c r="Q312" s="10"/>
      <c r="R312" s="10"/>
      <c r="S312" s="10"/>
      <c r="T312" s="10"/>
      <c r="U312" s="10"/>
      <c r="V312" s="10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</row>
    <row r="313" spans="2:195" x14ac:dyDescent="0.2">
      <c r="B313" s="3"/>
      <c r="C313" s="3"/>
      <c r="D313" s="3"/>
      <c r="E313" s="49"/>
      <c r="F313" s="49"/>
      <c r="G313" s="10"/>
      <c r="H313" s="10"/>
      <c r="I313" s="10"/>
      <c r="J313" s="50"/>
      <c r="K313" s="10"/>
      <c r="L313" s="10"/>
      <c r="M313" s="10"/>
      <c r="N313" s="10"/>
      <c r="O313" s="48"/>
      <c r="P313" s="10"/>
      <c r="Q313" s="10"/>
      <c r="R313" s="10"/>
      <c r="S313" s="10"/>
      <c r="T313" s="10"/>
      <c r="U313" s="10"/>
      <c r="V313" s="10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</row>
    <row r="314" spans="2:195" x14ac:dyDescent="0.2">
      <c r="B314" s="3"/>
      <c r="C314" s="3"/>
      <c r="D314" s="3"/>
      <c r="E314" s="49"/>
      <c r="F314" s="49"/>
      <c r="G314" s="10"/>
      <c r="H314" s="10"/>
      <c r="I314" s="10"/>
      <c r="J314" s="50"/>
      <c r="K314" s="10"/>
      <c r="L314" s="10"/>
      <c r="M314" s="10"/>
      <c r="N314" s="10"/>
      <c r="O314" s="48"/>
      <c r="P314" s="10"/>
      <c r="Q314" s="10"/>
      <c r="R314" s="10"/>
      <c r="S314" s="10"/>
      <c r="T314" s="10"/>
      <c r="U314" s="10"/>
      <c r="V314" s="10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</row>
    <row r="315" spans="2:195" x14ac:dyDescent="0.2">
      <c r="B315" s="3"/>
      <c r="C315" s="3"/>
      <c r="D315" s="3"/>
      <c r="E315" s="49"/>
      <c r="F315" s="49"/>
      <c r="G315" s="10"/>
      <c r="H315" s="10"/>
      <c r="I315" s="10"/>
      <c r="J315" s="50"/>
      <c r="K315" s="10"/>
      <c r="L315" s="10"/>
      <c r="M315" s="10"/>
      <c r="N315" s="10"/>
      <c r="O315" s="48"/>
      <c r="P315" s="10"/>
      <c r="Q315" s="10"/>
      <c r="R315" s="10"/>
      <c r="S315" s="10"/>
      <c r="T315" s="10"/>
      <c r="U315" s="10"/>
      <c r="V315" s="10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</row>
    <row r="316" spans="2:195" x14ac:dyDescent="0.2">
      <c r="B316" s="3"/>
      <c r="C316" s="3"/>
      <c r="D316" s="3"/>
      <c r="E316" s="49"/>
      <c r="F316" s="49"/>
      <c r="G316" s="10"/>
      <c r="H316" s="10"/>
      <c r="I316" s="10"/>
      <c r="J316" s="50"/>
      <c r="K316" s="10"/>
      <c r="L316" s="10"/>
      <c r="M316" s="10"/>
      <c r="N316" s="10"/>
      <c r="O316" s="48"/>
      <c r="P316" s="10"/>
      <c r="Q316" s="10"/>
      <c r="R316" s="10"/>
      <c r="S316" s="10"/>
      <c r="T316" s="10"/>
      <c r="U316" s="10"/>
      <c r="V316" s="10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</row>
    <row r="317" spans="2:195" x14ac:dyDescent="0.2">
      <c r="B317" s="3"/>
      <c r="C317" s="3"/>
      <c r="D317" s="3"/>
      <c r="E317" s="49"/>
      <c r="F317" s="49"/>
      <c r="G317" s="10"/>
      <c r="H317" s="10"/>
      <c r="I317" s="10"/>
      <c r="J317" s="50"/>
      <c r="K317" s="10"/>
      <c r="L317" s="10"/>
      <c r="M317" s="10"/>
      <c r="N317" s="10"/>
      <c r="O317" s="48"/>
      <c r="P317" s="10"/>
      <c r="Q317" s="10"/>
      <c r="R317" s="10"/>
      <c r="S317" s="10"/>
      <c r="T317" s="10"/>
      <c r="U317" s="10"/>
      <c r="V317" s="10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</row>
    <row r="318" spans="2:195" x14ac:dyDescent="0.2">
      <c r="B318" s="3"/>
      <c r="C318" s="3"/>
      <c r="D318" s="3"/>
      <c r="E318" s="49"/>
      <c r="F318" s="49"/>
      <c r="G318" s="10"/>
      <c r="H318" s="10"/>
      <c r="I318" s="10"/>
      <c r="J318" s="50"/>
      <c r="K318" s="10"/>
      <c r="L318" s="10"/>
      <c r="M318" s="10"/>
      <c r="N318" s="10"/>
      <c r="O318" s="48"/>
      <c r="P318" s="10"/>
      <c r="Q318" s="10"/>
      <c r="R318" s="10"/>
      <c r="S318" s="10"/>
      <c r="T318" s="10"/>
      <c r="U318" s="10"/>
      <c r="V318" s="10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</row>
    <row r="319" spans="2:195" x14ac:dyDescent="0.2">
      <c r="B319" s="3"/>
      <c r="C319" s="3"/>
      <c r="D319" s="3"/>
      <c r="E319" s="49"/>
      <c r="F319" s="49"/>
      <c r="G319" s="10"/>
      <c r="H319" s="10"/>
      <c r="I319" s="10"/>
      <c r="J319" s="50"/>
      <c r="K319" s="10"/>
      <c r="L319" s="10"/>
      <c r="M319" s="10"/>
      <c r="N319" s="10"/>
      <c r="O319" s="48"/>
      <c r="P319" s="10"/>
      <c r="Q319" s="10"/>
      <c r="R319" s="10"/>
      <c r="S319" s="10"/>
      <c r="T319" s="10"/>
      <c r="U319" s="10"/>
      <c r="V319" s="10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</row>
    <row r="320" spans="2:195" x14ac:dyDescent="0.2">
      <c r="B320" s="3"/>
      <c r="C320" s="3"/>
      <c r="D320" s="3"/>
      <c r="E320" s="49"/>
      <c r="F320" s="49"/>
      <c r="G320" s="10"/>
      <c r="H320" s="10"/>
      <c r="I320" s="10"/>
      <c r="J320" s="50"/>
      <c r="K320" s="10"/>
      <c r="L320" s="10"/>
      <c r="M320" s="10"/>
      <c r="N320" s="10"/>
      <c r="O320" s="48"/>
      <c r="P320" s="10"/>
      <c r="Q320" s="10"/>
      <c r="R320" s="10"/>
      <c r="S320" s="10"/>
      <c r="T320" s="10"/>
      <c r="U320" s="10"/>
      <c r="V320" s="10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</row>
    <row r="321" spans="2:195" x14ac:dyDescent="0.2">
      <c r="B321" s="3"/>
      <c r="C321" s="3"/>
      <c r="D321" s="3"/>
      <c r="E321" s="49"/>
      <c r="F321" s="49"/>
      <c r="G321" s="10"/>
      <c r="H321" s="10"/>
      <c r="I321" s="10"/>
      <c r="J321" s="50"/>
      <c r="K321" s="10"/>
      <c r="L321" s="10"/>
      <c r="M321" s="10"/>
      <c r="N321" s="10"/>
      <c r="O321" s="48"/>
      <c r="P321" s="10"/>
      <c r="Q321" s="10"/>
      <c r="R321" s="10"/>
      <c r="S321" s="10"/>
      <c r="T321" s="10"/>
      <c r="U321" s="10"/>
      <c r="V321" s="10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</row>
    <row r="322" spans="2:195" x14ac:dyDescent="0.2">
      <c r="B322" s="3"/>
      <c r="C322" s="3"/>
      <c r="D322" s="3"/>
      <c r="E322" s="49"/>
      <c r="F322" s="49"/>
      <c r="G322" s="10"/>
      <c r="H322" s="10"/>
      <c r="I322" s="10"/>
      <c r="J322" s="50"/>
      <c r="K322" s="10"/>
      <c r="L322" s="10"/>
      <c r="M322" s="10"/>
      <c r="N322" s="10"/>
      <c r="O322" s="48"/>
      <c r="P322" s="10"/>
      <c r="Q322" s="10"/>
      <c r="R322" s="10"/>
      <c r="S322" s="10"/>
      <c r="T322" s="10"/>
      <c r="U322" s="10"/>
      <c r="V322" s="10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</row>
    <row r="323" spans="2:195" x14ac:dyDescent="0.2">
      <c r="B323" s="3"/>
      <c r="C323" s="3"/>
      <c r="D323" s="3"/>
      <c r="E323" s="49"/>
      <c r="F323" s="49"/>
      <c r="G323" s="10"/>
      <c r="H323" s="10"/>
      <c r="I323" s="10"/>
      <c r="J323" s="50"/>
      <c r="K323" s="10"/>
      <c r="L323" s="10"/>
      <c r="M323" s="10"/>
      <c r="N323" s="10"/>
      <c r="O323" s="48"/>
      <c r="P323" s="10"/>
      <c r="Q323" s="10"/>
      <c r="R323" s="10"/>
      <c r="S323" s="10"/>
      <c r="T323" s="10"/>
      <c r="U323" s="10"/>
      <c r="V323" s="10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</row>
    <row r="324" spans="2:195" x14ac:dyDescent="0.2">
      <c r="B324" s="3"/>
      <c r="C324" s="3"/>
      <c r="D324" s="3"/>
      <c r="E324" s="49"/>
      <c r="F324" s="49"/>
      <c r="G324" s="10"/>
      <c r="H324" s="10"/>
      <c r="I324" s="10"/>
      <c r="J324" s="50"/>
      <c r="K324" s="10"/>
      <c r="L324" s="10"/>
      <c r="M324" s="10"/>
      <c r="N324" s="10"/>
      <c r="O324" s="48"/>
      <c r="P324" s="10"/>
      <c r="Q324" s="10"/>
      <c r="R324" s="10"/>
      <c r="S324" s="10"/>
      <c r="T324" s="10"/>
      <c r="U324" s="10"/>
      <c r="V324" s="10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</row>
    <row r="325" spans="2:195" x14ac:dyDescent="0.2">
      <c r="B325" s="3"/>
      <c r="C325" s="3"/>
      <c r="D325" s="3"/>
      <c r="E325" s="49"/>
      <c r="F325" s="49"/>
      <c r="G325" s="10"/>
      <c r="H325" s="10"/>
      <c r="I325" s="10"/>
      <c r="J325" s="50"/>
      <c r="K325" s="10"/>
      <c r="L325" s="10"/>
      <c r="M325" s="10"/>
      <c r="N325" s="10"/>
      <c r="O325" s="48"/>
      <c r="P325" s="10"/>
      <c r="Q325" s="10"/>
      <c r="R325" s="10"/>
      <c r="S325" s="10"/>
      <c r="T325" s="10"/>
      <c r="U325" s="10"/>
      <c r="V325" s="10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</row>
    <row r="326" spans="2:195" x14ac:dyDescent="0.2">
      <c r="B326" s="3"/>
      <c r="C326" s="3"/>
      <c r="D326" s="3"/>
      <c r="E326" s="49"/>
      <c r="F326" s="49"/>
      <c r="G326" s="10"/>
      <c r="H326" s="10"/>
      <c r="I326" s="10"/>
      <c r="J326" s="50"/>
      <c r="K326" s="10"/>
      <c r="L326" s="10"/>
      <c r="M326" s="10"/>
      <c r="N326" s="10"/>
      <c r="O326" s="48"/>
      <c r="P326" s="10"/>
      <c r="Q326" s="10"/>
      <c r="R326" s="10"/>
      <c r="S326" s="10"/>
      <c r="T326" s="10"/>
      <c r="U326" s="10"/>
      <c r="V326" s="10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</row>
    <row r="327" spans="2:195" x14ac:dyDescent="0.2">
      <c r="B327" s="3"/>
      <c r="C327" s="3"/>
      <c r="D327" s="3"/>
      <c r="E327" s="49"/>
      <c r="F327" s="49"/>
      <c r="G327" s="10"/>
      <c r="H327" s="10"/>
      <c r="I327" s="10"/>
      <c r="J327" s="50"/>
      <c r="K327" s="10"/>
      <c r="L327" s="10"/>
      <c r="M327" s="10"/>
      <c r="N327" s="10"/>
      <c r="O327" s="48"/>
      <c r="P327" s="10"/>
      <c r="Q327" s="10"/>
      <c r="R327" s="10"/>
      <c r="S327" s="10"/>
      <c r="T327" s="10"/>
      <c r="U327" s="10"/>
      <c r="V327" s="10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</row>
    <row r="328" spans="2:195" x14ac:dyDescent="0.2">
      <c r="B328" s="3"/>
      <c r="C328" s="3"/>
      <c r="D328" s="3"/>
      <c r="E328" s="49"/>
      <c r="F328" s="49"/>
      <c r="G328" s="10"/>
      <c r="H328" s="10"/>
      <c r="I328" s="10"/>
      <c r="J328" s="50"/>
      <c r="K328" s="10"/>
      <c r="L328" s="10"/>
      <c r="M328" s="10"/>
      <c r="N328" s="10"/>
      <c r="O328" s="48"/>
      <c r="P328" s="10"/>
      <c r="Q328" s="10"/>
      <c r="R328" s="10"/>
      <c r="S328" s="10"/>
      <c r="T328" s="10"/>
      <c r="U328" s="10"/>
      <c r="V328" s="10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</row>
    <row r="329" spans="2:195" x14ac:dyDescent="0.2">
      <c r="B329" s="3"/>
      <c r="C329" s="3"/>
      <c r="D329" s="3"/>
      <c r="E329" s="49"/>
      <c r="F329" s="49"/>
      <c r="G329" s="10"/>
      <c r="H329" s="10"/>
      <c r="I329" s="10"/>
      <c r="J329" s="50"/>
      <c r="K329" s="10"/>
      <c r="L329" s="10"/>
      <c r="M329" s="10"/>
      <c r="N329" s="10"/>
      <c r="O329" s="48"/>
      <c r="P329" s="10"/>
      <c r="Q329" s="10"/>
      <c r="R329" s="10"/>
      <c r="S329" s="10"/>
      <c r="T329" s="10"/>
      <c r="U329" s="10"/>
      <c r="V329" s="10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</row>
    <row r="330" spans="2:195" x14ac:dyDescent="0.2">
      <c r="B330" s="3"/>
      <c r="C330" s="3"/>
      <c r="D330" s="3"/>
      <c r="E330" s="49"/>
      <c r="F330" s="49"/>
      <c r="G330" s="10"/>
      <c r="H330" s="10"/>
      <c r="I330" s="10"/>
      <c r="J330" s="50"/>
      <c r="K330" s="10"/>
      <c r="L330" s="10"/>
      <c r="M330" s="10"/>
      <c r="N330" s="10"/>
      <c r="O330" s="48"/>
      <c r="P330" s="10"/>
      <c r="Q330" s="10"/>
      <c r="R330" s="10"/>
      <c r="S330" s="10"/>
      <c r="T330" s="10"/>
      <c r="U330" s="10"/>
      <c r="V330" s="10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</row>
    <row r="331" spans="2:195" x14ac:dyDescent="0.2">
      <c r="B331" s="3"/>
      <c r="C331" s="3"/>
      <c r="D331" s="3"/>
      <c r="E331" s="49"/>
      <c r="F331" s="49"/>
      <c r="G331" s="10"/>
      <c r="H331" s="10"/>
      <c r="I331" s="10"/>
      <c r="J331" s="50"/>
      <c r="K331" s="10"/>
      <c r="L331" s="10"/>
      <c r="M331" s="10"/>
      <c r="N331" s="10"/>
      <c r="O331" s="48"/>
      <c r="P331" s="10"/>
      <c r="Q331" s="10"/>
      <c r="R331" s="10"/>
      <c r="S331" s="10"/>
      <c r="T331" s="10"/>
      <c r="U331" s="10"/>
      <c r="V331" s="10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</row>
    <row r="332" spans="2:195" x14ac:dyDescent="0.2">
      <c r="B332" s="3"/>
      <c r="C332" s="3"/>
      <c r="D332" s="3"/>
      <c r="E332" s="49"/>
      <c r="F332" s="49"/>
      <c r="G332" s="10"/>
      <c r="H332" s="10"/>
      <c r="I332" s="10"/>
      <c r="J332" s="50"/>
      <c r="K332" s="10"/>
      <c r="L332" s="10"/>
      <c r="M332" s="10"/>
      <c r="N332" s="10"/>
      <c r="O332" s="48"/>
      <c r="P332" s="10"/>
      <c r="Q332" s="10"/>
      <c r="R332" s="10"/>
      <c r="S332" s="10"/>
      <c r="T332" s="10"/>
      <c r="U332" s="10"/>
      <c r="V332" s="10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</row>
    <row r="333" spans="2:195" x14ac:dyDescent="0.2">
      <c r="B333" s="3"/>
      <c r="C333" s="3"/>
      <c r="D333" s="3"/>
      <c r="E333" s="49"/>
      <c r="F333" s="49"/>
      <c r="G333" s="10"/>
      <c r="H333" s="10"/>
      <c r="I333" s="10"/>
      <c r="J333" s="50"/>
      <c r="K333" s="10"/>
      <c r="L333" s="10"/>
      <c r="M333" s="10"/>
      <c r="N333" s="10"/>
      <c r="O333" s="48"/>
      <c r="P333" s="10"/>
      <c r="Q333" s="10"/>
      <c r="R333" s="10"/>
      <c r="S333" s="10"/>
      <c r="T333" s="10"/>
      <c r="U333" s="10"/>
      <c r="V333" s="10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</row>
    <row r="334" spans="2:195" x14ac:dyDescent="0.2">
      <c r="B334" s="3"/>
      <c r="C334" s="3"/>
      <c r="D334" s="3"/>
      <c r="E334" s="49"/>
      <c r="F334" s="49"/>
      <c r="G334" s="10"/>
      <c r="H334" s="10"/>
      <c r="I334" s="10"/>
      <c r="J334" s="50"/>
      <c r="K334" s="10"/>
      <c r="L334" s="10"/>
      <c r="M334" s="10"/>
      <c r="N334" s="10"/>
      <c r="O334" s="48"/>
      <c r="P334" s="10"/>
      <c r="Q334" s="10"/>
      <c r="R334" s="10"/>
      <c r="S334" s="10"/>
      <c r="T334" s="10"/>
      <c r="U334" s="10"/>
      <c r="V334" s="10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</row>
    <row r="335" spans="2:195" x14ac:dyDescent="0.2">
      <c r="B335" s="3"/>
      <c r="C335" s="3"/>
      <c r="D335" s="3"/>
      <c r="E335" s="49"/>
      <c r="F335" s="49"/>
      <c r="G335" s="10"/>
      <c r="H335" s="10"/>
      <c r="I335" s="10"/>
      <c r="J335" s="50"/>
      <c r="K335" s="10"/>
      <c r="L335" s="10"/>
      <c r="M335" s="10"/>
      <c r="N335" s="10"/>
      <c r="O335" s="48"/>
      <c r="P335" s="10"/>
      <c r="Q335" s="10"/>
      <c r="R335" s="10"/>
      <c r="S335" s="10"/>
      <c r="T335" s="10"/>
      <c r="U335" s="10"/>
      <c r="V335" s="10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</row>
    <row r="336" spans="2:195" x14ac:dyDescent="0.2">
      <c r="B336" s="3"/>
      <c r="C336" s="3"/>
      <c r="D336" s="3"/>
      <c r="E336" s="49"/>
      <c r="F336" s="49"/>
      <c r="G336" s="10"/>
      <c r="H336" s="10"/>
      <c r="I336" s="10"/>
      <c r="J336" s="50"/>
      <c r="K336" s="10"/>
      <c r="L336" s="10"/>
      <c r="M336" s="10"/>
      <c r="N336" s="10"/>
      <c r="O336" s="48"/>
      <c r="P336" s="10"/>
      <c r="Q336" s="10"/>
      <c r="R336" s="10"/>
      <c r="S336" s="10"/>
      <c r="T336" s="10"/>
      <c r="U336" s="10"/>
      <c r="V336" s="10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</row>
    <row r="337" spans="2:195" x14ac:dyDescent="0.2">
      <c r="B337" s="3"/>
      <c r="C337" s="3"/>
      <c r="D337" s="3"/>
      <c r="E337" s="49"/>
      <c r="F337" s="49"/>
      <c r="G337" s="10"/>
      <c r="H337" s="10"/>
      <c r="I337" s="10"/>
      <c r="J337" s="50"/>
      <c r="K337" s="10"/>
      <c r="L337" s="10"/>
      <c r="M337" s="10"/>
      <c r="N337" s="10"/>
      <c r="O337" s="48"/>
      <c r="P337" s="10"/>
      <c r="Q337" s="10"/>
      <c r="R337" s="10"/>
      <c r="S337" s="10"/>
      <c r="T337" s="10"/>
      <c r="U337" s="10"/>
      <c r="V337" s="10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</row>
    <row r="338" spans="2:195" x14ac:dyDescent="0.2">
      <c r="B338" s="3"/>
      <c r="C338" s="3"/>
      <c r="D338" s="3"/>
      <c r="E338" s="49"/>
      <c r="F338" s="49"/>
      <c r="G338" s="10"/>
      <c r="H338" s="10"/>
      <c r="I338" s="10"/>
      <c r="J338" s="50"/>
      <c r="K338" s="10"/>
      <c r="L338" s="10"/>
      <c r="M338" s="10"/>
      <c r="N338" s="10"/>
      <c r="O338" s="48"/>
      <c r="P338" s="10"/>
      <c r="Q338" s="10"/>
      <c r="R338" s="10"/>
      <c r="S338" s="10"/>
      <c r="T338" s="10"/>
      <c r="U338" s="10"/>
      <c r="V338" s="10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</row>
    <row r="339" spans="2:195" x14ac:dyDescent="0.2">
      <c r="B339" s="3"/>
      <c r="C339" s="3"/>
      <c r="D339" s="3"/>
      <c r="E339" s="49"/>
      <c r="F339" s="49"/>
      <c r="G339" s="10"/>
      <c r="H339" s="10"/>
      <c r="I339" s="10"/>
      <c r="J339" s="50"/>
      <c r="K339" s="10"/>
      <c r="L339" s="10"/>
      <c r="M339" s="10"/>
      <c r="N339" s="10"/>
      <c r="O339" s="48"/>
      <c r="P339" s="10"/>
      <c r="Q339" s="10"/>
      <c r="R339" s="10"/>
      <c r="S339" s="10"/>
      <c r="T339" s="10"/>
      <c r="U339" s="10"/>
      <c r="V339" s="10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</row>
    <row r="340" spans="2:195" x14ac:dyDescent="0.2">
      <c r="B340" s="3"/>
      <c r="C340" s="3"/>
      <c r="D340" s="3"/>
      <c r="E340" s="49"/>
      <c r="F340" s="49"/>
      <c r="G340" s="10"/>
      <c r="H340" s="10"/>
      <c r="I340" s="10"/>
      <c r="J340" s="50"/>
      <c r="K340" s="10"/>
      <c r="L340" s="10"/>
      <c r="M340" s="10"/>
      <c r="N340" s="10"/>
      <c r="O340" s="48"/>
      <c r="P340" s="10"/>
      <c r="Q340" s="10"/>
      <c r="R340" s="10"/>
      <c r="S340" s="10"/>
      <c r="T340" s="10"/>
      <c r="U340" s="10"/>
      <c r="V340" s="10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</row>
    <row r="341" spans="2:195" x14ac:dyDescent="0.2">
      <c r="B341" s="3"/>
      <c r="C341" s="3"/>
      <c r="D341" s="3"/>
      <c r="E341" s="49"/>
      <c r="F341" s="49"/>
      <c r="G341" s="10"/>
      <c r="H341" s="10"/>
      <c r="I341" s="10"/>
      <c r="J341" s="50"/>
      <c r="K341" s="10"/>
      <c r="L341" s="10"/>
      <c r="M341" s="10"/>
      <c r="N341" s="10"/>
      <c r="O341" s="48"/>
      <c r="P341" s="10"/>
      <c r="Q341" s="10"/>
      <c r="R341" s="10"/>
      <c r="S341" s="10"/>
      <c r="T341" s="10"/>
      <c r="U341" s="10"/>
      <c r="V341" s="10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</row>
    <row r="342" spans="2:195" x14ac:dyDescent="0.2">
      <c r="B342" s="3"/>
      <c r="C342" s="3"/>
      <c r="D342" s="3"/>
      <c r="E342" s="49"/>
      <c r="F342" s="49"/>
      <c r="G342" s="10"/>
      <c r="H342" s="10"/>
      <c r="I342" s="10"/>
      <c r="J342" s="50"/>
      <c r="K342" s="10"/>
      <c r="L342" s="10"/>
      <c r="M342" s="10"/>
      <c r="N342" s="10"/>
      <c r="O342" s="48"/>
      <c r="P342" s="10"/>
      <c r="Q342" s="10"/>
      <c r="R342" s="10"/>
      <c r="S342" s="10"/>
      <c r="T342" s="10"/>
      <c r="U342" s="10"/>
      <c r="V342" s="10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</row>
    <row r="343" spans="2:195" x14ac:dyDescent="0.2">
      <c r="B343" s="3"/>
      <c r="C343" s="3"/>
      <c r="D343" s="3"/>
      <c r="E343" s="49"/>
      <c r="F343" s="49"/>
      <c r="G343" s="10"/>
      <c r="H343" s="10"/>
      <c r="I343" s="10"/>
      <c r="J343" s="50"/>
      <c r="K343" s="10"/>
      <c r="L343" s="10"/>
      <c r="M343" s="10"/>
      <c r="N343" s="10"/>
      <c r="O343" s="48"/>
      <c r="P343" s="10"/>
      <c r="Q343" s="10"/>
      <c r="R343" s="10"/>
      <c r="S343" s="10"/>
      <c r="T343" s="10"/>
      <c r="U343" s="10"/>
      <c r="V343" s="10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</row>
    <row r="344" spans="2:195" x14ac:dyDescent="0.2">
      <c r="B344" s="3"/>
      <c r="C344" s="3"/>
      <c r="D344" s="3"/>
      <c r="E344" s="49"/>
      <c r="F344" s="49"/>
      <c r="G344" s="10"/>
      <c r="H344" s="10"/>
      <c r="I344" s="10"/>
      <c r="J344" s="50"/>
      <c r="K344" s="10"/>
      <c r="L344" s="10"/>
      <c r="M344" s="10"/>
      <c r="N344" s="10"/>
      <c r="O344" s="48"/>
      <c r="P344" s="10"/>
      <c r="Q344" s="10"/>
      <c r="R344" s="10"/>
      <c r="S344" s="10"/>
      <c r="T344" s="10"/>
      <c r="U344" s="10"/>
      <c r="V344" s="10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</row>
    <row r="345" spans="2:195" x14ac:dyDescent="0.2">
      <c r="B345" s="3"/>
      <c r="C345" s="3"/>
      <c r="D345" s="3"/>
      <c r="E345" s="49"/>
      <c r="F345" s="49"/>
      <c r="G345" s="10"/>
      <c r="H345" s="10"/>
      <c r="I345" s="10"/>
      <c r="J345" s="50"/>
      <c r="K345" s="10"/>
      <c r="L345" s="10"/>
      <c r="M345" s="10"/>
      <c r="N345" s="10"/>
      <c r="O345" s="48"/>
      <c r="P345" s="10"/>
      <c r="Q345" s="10"/>
      <c r="R345" s="10"/>
      <c r="S345" s="10"/>
      <c r="T345" s="10"/>
      <c r="U345" s="10"/>
      <c r="V345" s="10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</row>
    <row r="346" spans="2:195" x14ac:dyDescent="0.2">
      <c r="B346" s="3"/>
      <c r="C346" s="3"/>
      <c r="D346" s="3"/>
      <c r="E346" s="49"/>
      <c r="F346" s="49"/>
      <c r="G346" s="10"/>
      <c r="H346" s="10"/>
      <c r="I346" s="10"/>
      <c r="J346" s="50"/>
      <c r="K346" s="10"/>
      <c r="L346" s="10"/>
      <c r="M346" s="10"/>
      <c r="N346" s="10"/>
      <c r="O346" s="48"/>
      <c r="P346" s="10"/>
      <c r="Q346" s="10"/>
      <c r="R346" s="10"/>
      <c r="S346" s="10"/>
      <c r="T346" s="10"/>
      <c r="U346" s="10"/>
      <c r="V346" s="10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</row>
    <row r="347" spans="2:195" x14ac:dyDescent="0.2">
      <c r="B347" s="3"/>
      <c r="C347" s="3"/>
      <c r="D347" s="3"/>
      <c r="E347" s="49"/>
      <c r="F347" s="49"/>
      <c r="G347" s="10"/>
      <c r="H347" s="10"/>
      <c r="I347" s="10"/>
      <c r="J347" s="50"/>
      <c r="K347" s="10"/>
      <c r="L347" s="10"/>
      <c r="M347" s="10"/>
      <c r="N347" s="10"/>
      <c r="O347" s="48"/>
      <c r="P347" s="10"/>
      <c r="Q347" s="10"/>
      <c r="R347" s="10"/>
      <c r="S347" s="10"/>
      <c r="T347" s="10"/>
      <c r="U347" s="10"/>
      <c r="V347" s="10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</row>
    <row r="348" spans="2:195" x14ac:dyDescent="0.2">
      <c r="B348" s="3"/>
      <c r="C348" s="3"/>
      <c r="D348" s="3"/>
      <c r="E348" s="49"/>
      <c r="F348" s="49"/>
      <c r="G348" s="10"/>
      <c r="H348" s="10"/>
      <c r="I348" s="10"/>
      <c r="J348" s="50"/>
      <c r="K348" s="10"/>
      <c r="L348" s="10"/>
      <c r="M348" s="10"/>
      <c r="N348" s="10"/>
      <c r="O348" s="48"/>
      <c r="P348" s="10"/>
      <c r="Q348" s="10"/>
      <c r="R348" s="10"/>
      <c r="S348" s="10"/>
      <c r="T348" s="10"/>
      <c r="U348" s="10"/>
      <c r="V348" s="10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</row>
    <row r="349" spans="2:195" x14ac:dyDescent="0.2">
      <c r="B349" s="3"/>
      <c r="C349" s="3"/>
      <c r="D349" s="3"/>
      <c r="E349" s="49"/>
      <c r="F349" s="49"/>
      <c r="G349" s="10"/>
      <c r="H349" s="10"/>
      <c r="I349" s="10"/>
      <c r="J349" s="50"/>
      <c r="K349" s="10"/>
      <c r="L349" s="10"/>
      <c r="M349" s="10"/>
      <c r="N349" s="10"/>
      <c r="O349" s="48"/>
      <c r="P349" s="10"/>
      <c r="Q349" s="10"/>
      <c r="R349" s="10"/>
      <c r="S349" s="10"/>
      <c r="T349" s="10"/>
      <c r="U349" s="10"/>
      <c r="V349" s="10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</row>
    <row r="350" spans="2:195" x14ac:dyDescent="0.2">
      <c r="B350" s="3"/>
      <c r="C350" s="3"/>
      <c r="D350" s="3"/>
      <c r="E350" s="49"/>
      <c r="F350" s="49"/>
      <c r="G350" s="10"/>
      <c r="H350" s="10"/>
      <c r="I350" s="10"/>
      <c r="J350" s="50"/>
      <c r="K350" s="10"/>
      <c r="L350" s="10"/>
      <c r="M350" s="10"/>
      <c r="N350" s="10"/>
      <c r="O350" s="48"/>
      <c r="P350" s="10"/>
      <c r="Q350" s="10"/>
      <c r="R350" s="10"/>
      <c r="S350" s="10"/>
      <c r="T350" s="10"/>
      <c r="U350" s="10"/>
      <c r="V350" s="10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</row>
    <row r="351" spans="2:195" x14ac:dyDescent="0.2">
      <c r="B351" s="3"/>
      <c r="C351" s="3"/>
      <c r="D351" s="3"/>
      <c r="E351" s="49"/>
      <c r="F351" s="49"/>
      <c r="G351" s="10"/>
      <c r="H351" s="10"/>
      <c r="I351" s="10"/>
      <c r="J351" s="50"/>
      <c r="K351" s="10"/>
      <c r="L351" s="10"/>
      <c r="M351" s="10"/>
      <c r="N351" s="10"/>
      <c r="O351" s="48"/>
      <c r="P351" s="10"/>
      <c r="Q351" s="10"/>
      <c r="R351" s="10"/>
      <c r="S351" s="10"/>
      <c r="T351" s="10"/>
      <c r="U351" s="10"/>
      <c r="V351" s="10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</row>
    <row r="352" spans="2:195" x14ac:dyDescent="0.2">
      <c r="B352" s="3"/>
      <c r="C352" s="3"/>
      <c r="D352" s="3"/>
      <c r="E352" s="49"/>
      <c r="F352" s="49"/>
      <c r="G352" s="10"/>
      <c r="H352" s="10"/>
      <c r="I352" s="10"/>
      <c r="J352" s="50"/>
      <c r="K352" s="10"/>
      <c r="L352" s="10"/>
      <c r="M352" s="10"/>
      <c r="N352" s="10"/>
      <c r="O352" s="48"/>
      <c r="P352" s="10"/>
      <c r="Q352" s="10"/>
      <c r="R352" s="10"/>
      <c r="S352" s="10"/>
      <c r="T352" s="10"/>
      <c r="U352" s="10"/>
      <c r="V352" s="10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</row>
    <row r="353" spans="2:195" x14ac:dyDescent="0.2">
      <c r="B353" s="3"/>
      <c r="C353" s="3"/>
      <c r="D353" s="3"/>
      <c r="E353" s="49"/>
      <c r="F353" s="49"/>
      <c r="G353" s="10"/>
      <c r="H353" s="10"/>
      <c r="I353" s="10"/>
      <c r="J353" s="50"/>
      <c r="K353" s="10"/>
      <c r="L353" s="10"/>
      <c r="M353" s="10"/>
      <c r="N353" s="10"/>
      <c r="O353" s="48"/>
      <c r="P353" s="10"/>
      <c r="Q353" s="10"/>
      <c r="R353" s="10"/>
      <c r="S353" s="10"/>
      <c r="T353" s="10"/>
      <c r="U353" s="10"/>
      <c r="V353" s="10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</row>
    <row r="354" spans="2:195" x14ac:dyDescent="0.2">
      <c r="B354" s="3"/>
      <c r="C354" s="3"/>
      <c r="D354" s="3"/>
      <c r="E354" s="49"/>
      <c r="F354" s="49"/>
      <c r="G354" s="10"/>
      <c r="H354" s="10"/>
      <c r="I354" s="10"/>
      <c r="J354" s="50"/>
      <c r="K354" s="10"/>
      <c r="L354" s="10"/>
      <c r="M354" s="10"/>
      <c r="N354" s="10"/>
      <c r="O354" s="48"/>
      <c r="P354" s="10"/>
      <c r="Q354" s="10"/>
      <c r="R354" s="10"/>
      <c r="S354" s="10"/>
      <c r="T354" s="10"/>
      <c r="U354" s="10"/>
      <c r="V354" s="10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</row>
    <row r="355" spans="2:195" x14ac:dyDescent="0.2">
      <c r="B355" s="3"/>
      <c r="C355" s="3"/>
      <c r="D355" s="3"/>
      <c r="E355" s="49"/>
      <c r="F355" s="49"/>
      <c r="G355" s="10"/>
      <c r="H355" s="10"/>
      <c r="I355" s="10"/>
      <c r="J355" s="50"/>
      <c r="K355" s="10"/>
      <c r="L355" s="10"/>
      <c r="M355" s="10"/>
      <c r="N355" s="10"/>
      <c r="O355" s="48"/>
      <c r="P355" s="10"/>
      <c r="Q355" s="10"/>
      <c r="R355" s="10"/>
      <c r="S355" s="10"/>
      <c r="T355" s="10"/>
      <c r="U355" s="10"/>
      <c r="V355" s="10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</row>
    <row r="356" spans="2:195" x14ac:dyDescent="0.2">
      <c r="B356" s="3"/>
      <c r="C356" s="3"/>
      <c r="D356" s="3"/>
      <c r="E356" s="49"/>
      <c r="F356" s="49"/>
      <c r="G356" s="10"/>
      <c r="H356" s="10"/>
      <c r="I356" s="10"/>
      <c r="J356" s="50"/>
      <c r="K356" s="10"/>
      <c r="L356" s="10"/>
      <c r="M356" s="10"/>
      <c r="N356" s="10"/>
      <c r="O356" s="48"/>
      <c r="P356" s="10"/>
      <c r="Q356" s="10"/>
      <c r="R356" s="10"/>
      <c r="S356" s="10"/>
      <c r="T356" s="10"/>
      <c r="U356" s="10"/>
      <c r="V356" s="10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</row>
    <row r="357" spans="2:195" x14ac:dyDescent="0.2">
      <c r="B357" s="3"/>
      <c r="C357" s="3"/>
      <c r="D357" s="3"/>
      <c r="E357" s="49"/>
      <c r="F357" s="49"/>
      <c r="G357" s="10"/>
      <c r="H357" s="10"/>
      <c r="I357" s="10"/>
      <c r="J357" s="50"/>
      <c r="K357" s="10"/>
      <c r="L357" s="10"/>
      <c r="M357" s="10"/>
      <c r="N357" s="10"/>
      <c r="O357" s="48"/>
      <c r="P357" s="10"/>
      <c r="Q357" s="10"/>
      <c r="R357" s="10"/>
      <c r="S357" s="10"/>
      <c r="T357" s="10"/>
      <c r="U357" s="10"/>
      <c r="V357" s="10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</row>
    <row r="358" spans="2:195" x14ac:dyDescent="0.2">
      <c r="B358" s="3"/>
      <c r="C358" s="3"/>
      <c r="D358" s="3"/>
      <c r="E358" s="49"/>
      <c r="F358" s="49"/>
      <c r="G358" s="10"/>
      <c r="H358" s="10"/>
      <c r="I358" s="10"/>
      <c r="J358" s="50"/>
      <c r="K358" s="10"/>
      <c r="L358" s="10"/>
      <c r="M358" s="10"/>
      <c r="N358" s="10"/>
      <c r="O358" s="48"/>
      <c r="P358" s="10"/>
      <c r="Q358" s="10"/>
      <c r="R358" s="10"/>
      <c r="S358" s="10"/>
      <c r="T358" s="10"/>
      <c r="U358" s="10"/>
      <c r="V358" s="10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</row>
    <row r="359" spans="2:195" x14ac:dyDescent="0.2">
      <c r="B359" s="3"/>
      <c r="C359" s="3"/>
      <c r="D359" s="3"/>
      <c r="E359" s="49"/>
      <c r="F359" s="49"/>
      <c r="G359" s="10"/>
      <c r="H359" s="10"/>
      <c r="I359" s="10"/>
      <c r="J359" s="50"/>
      <c r="K359" s="10"/>
      <c r="L359" s="10"/>
      <c r="M359" s="10"/>
      <c r="N359" s="10"/>
      <c r="O359" s="48"/>
      <c r="P359" s="10"/>
      <c r="Q359" s="10"/>
      <c r="R359" s="10"/>
      <c r="S359" s="10"/>
      <c r="T359" s="10"/>
      <c r="U359" s="10"/>
      <c r="V359" s="10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</row>
    <row r="360" spans="2:195" x14ac:dyDescent="0.2">
      <c r="B360" s="3"/>
      <c r="C360" s="3"/>
      <c r="D360" s="3"/>
      <c r="E360" s="49"/>
      <c r="F360" s="49"/>
      <c r="G360" s="10"/>
      <c r="H360" s="10"/>
      <c r="I360" s="10"/>
      <c r="J360" s="50"/>
      <c r="K360" s="10"/>
      <c r="L360" s="10"/>
      <c r="M360" s="10"/>
      <c r="N360" s="10"/>
      <c r="O360" s="48"/>
      <c r="P360" s="10"/>
      <c r="Q360" s="10"/>
      <c r="R360" s="10"/>
      <c r="S360" s="10"/>
      <c r="T360" s="10"/>
      <c r="U360" s="10"/>
      <c r="V360" s="10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</row>
    <row r="361" spans="2:195" x14ac:dyDescent="0.2">
      <c r="B361" s="3"/>
      <c r="C361" s="3"/>
      <c r="D361" s="3"/>
      <c r="E361" s="49"/>
      <c r="F361" s="49"/>
      <c r="G361" s="10"/>
      <c r="H361" s="10"/>
      <c r="I361" s="10"/>
      <c r="J361" s="50"/>
      <c r="K361" s="10"/>
      <c r="L361" s="10"/>
      <c r="M361" s="10"/>
      <c r="N361" s="10"/>
      <c r="O361" s="48"/>
      <c r="P361" s="10"/>
      <c r="Q361" s="10"/>
      <c r="R361" s="10"/>
      <c r="S361" s="10"/>
      <c r="T361" s="10"/>
      <c r="U361" s="10"/>
      <c r="V361" s="10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</row>
    <row r="362" spans="2:195" x14ac:dyDescent="0.2">
      <c r="B362" s="3"/>
      <c r="C362" s="3"/>
      <c r="D362" s="3"/>
      <c r="E362" s="49"/>
      <c r="F362" s="49"/>
      <c r="G362" s="10"/>
      <c r="H362" s="10"/>
      <c r="I362" s="10"/>
      <c r="J362" s="50"/>
      <c r="K362" s="10"/>
      <c r="L362" s="10"/>
      <c r="M362" s="10"/>
      <c r="N362" s="10"/>
      <c r="O362" s="48"/>
      <c r="P362" s="10"/>
      <c r="Q362" s="10"/>
      <c r="R362" s="10"/>
      <c r="S362" s="10"/>
      <c r="T362" s="10"/>
      <c r="U362" s="10"/>
      <c r="V362" s="10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</row>
    <row r="363" spans="2:195" x14ac:dyDescent="0.2">
      <c r="B363" s="3"/>
      <c r="C363" s="3"/>
      <c r="D363" s="3"/>
      <c r="E363" s="49"/>
      <c r="F363" s="49"/>
      <c r="G363" s="10"/>
      <c r="H363" s="10"/>
      <c r="I363" s="10"/>
      <c r="J363" s="50"/>
      <c r="K363" s="10"/>
      <c r="L363" s="10"/>
      <c r="M363" s="10"/>
      <c r="N363" s="10"/>
      <c r="O363" s="48"/>
      <c r="P363" s="10"/>
      <c r="Q363" s="10"/>
      <c r="R363" s="10"/>
      <c r="S363" s="10"/>
      <c r="T363" s="10"/>
      <c r="U363" s="10"/>
      <c r="V363" s="10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</row>
    <row r="364" spans="2:195" x14ac:dyDescent="0.2">
      <c r="B364" s="3"/>
      <c r="C364" s="3"/>
      <c r="D364" s="3"/>
      <c r="E364" s="49"/>
      <c r="F364" s="49"/>
      <c r="G364" s="10"/>
      <c r="H364" s="10"/>
      <c r="I364" s="10"/>
      <c r="J364" s="50"/>
      <c r="K364" s="10"/>
      <c r="L364" s="10"/>
      <c r="M364" s="10"/>
      <c r="N364" s="10"/>
      <c r="O364" s="48"/>
      <c r="P364" s="10"/>
      <c r="Q364" s="10"/>
      <c r="R364" s="10"/>
      <c r="S364" s="10"/>
      <c r="T364" s="10"/>
      <c r="U364" s="10"/>
      <c r="V364" s="10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</row>
    <row r="365" spans="2:195" x14ac:dyDescent="0.2">
      <c r="B365" s="3"/>
      <c r="C365" s="3"/>
      <c r="D365" s="3"/>
      <c r="E365" s="49"/>
      <c r="F365" s="49"/>
      <c r="G365" s="10"/>
      <c r="H365" s="10"/>
      <c r="I365" s="10"/>
      <c r="J365" s="50"/>
      <c r="K365" s="10"/>
      <c r="L365" s="10"/>
      <c r="M365" s="10"/>
      <c r="N365" s="10"/>
      <c r="O365" s="48"/>
      <c r="P365" s="10"/>
      <c r="Q365" s="10"/>
      <c r="R365" s="10"/>
      <c r="S365" s="10"/>
      <c r="T365" s="10"/>
      <c r="U365" s="10"/>
      <c r="V365" s="10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</row>
    <row r="366" spans="2:195" x14ac:dyDescent="0.2">
      <c r="B366" s="3"/>
      <c r="C366" s="3"/>
      <c r="D366" s="3"/>
      <c r="E366" s="49"/>
      <c r="F366" s="49"/>
      <c r="G366" s="10"/>
      <c r="H366" s="10"/>
      <c r="I366" s="10"/>
      <c r="J366" s="50"/>
      <c r="K366" s="10"/>
      <c r="L366" s="10"/>
      <c r="M366" s="10"/>
      <c r="N366" s="10"/>
      <c r="O366" s="48"/>
      <c r="P366" s="10"/>
      <c r="Q366" s="10"/>
      <c r="R366" s="10"/>
      <c r="S366" s="10"/>
      <c r="T366" s="10"/>
      <c r="U366" s="10"/>
      <c r="V366" s="10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</row>
    <row r="367" spans="2:195" x14ac:dyDescent="0.2">
      <c r="B367" s="3"/>
      <c r="C367" s="3"/>
      <c r="D367" s="3"/>
      <c r="E367" s="49"/>
      <c r="F367" s="49"/>
      <c r="G367" s="10"/>
      <c r="H367" s="10"/>
      <c r="I367" s="10"/>
      <c r="J367" s="50"/>
      <c r="K367" s="10"/>
      <c r="L367" s="10"/>
      <c r="M367" s="10"/>
      <c r="N367" s="10"/>
      <c r="O367" s="48"/>
      <c r="P367" s="10"/>
      <c r="Q367" s="10"/>
      <c r="R367" s="10"/>
      <c r="S367" s="10"/>
      <c r="T367" s="10"/>
      <c r="U367" s="10"/>
      <c r="V367" s="10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</row>
    <row r="368" spans="2:195" x14ac:dyDescent="0.2">
      <c r="B368" s="3"/>
      <c r="C368" s="3"/>
      <c r="D368" s="3"/>
      <c r="E368" s="49"/>
      <c r="F368" s="49"/>
      <c r="G368" s="10"/>
      <c r="H368" s="10"/>
      <c r="I368" s="10"/>
      <c r="J368" s="50"/>
      <c r="K368" s="10"/>
      <c r="L368" s="10"/>
      <c r="M368" s="10"/>
      <c r="N368" s="10"/>
      <c r="O368" s="48"/>
      <c r="P368" s="10"/>
      <c r="Q368" s="10"/>
      <c r="R368" s="10"/>
      <c r="S368" s="10"/>
      <c r="T368" s="10"/>
      <c r="U368" s="10"/>
      <c r="V368" s="10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</row>
    <row r="369" spans="2:195" x14ac:dyDescent="0.2">
      <c r="B369" s="3"/>
      <c r="C369" s="3"/>
      <c r="D369" s="3"/>
      <c r="E369" s="49"/>
      <c r="F369" s="49"/>
      <c r="G369" s="10"/>
      <c r="H369" s="10"/>
      <c r="I369" s="10"/>
      <c r="J369" s="50"/>
      <c r="K369" s="10"/>
      <c r="L369" s="10"/>
      <c r="M369" s="10"/>
      <c r="N369" s="10"/>
      <c r="O369" s="48"/>
      <c r="P369" s="10"/>
      <c r="Q369" s="10"/>
      <c r="R369" s="10"/>
      <c r="S369" s="10"/>
      <c r="T369" s="10"/>
      <c r="U369" s="10"/>
      <c r="V369" s="1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</row>
    <row r="370" spans="2:195" x14ac:dyDescent="0.2">
      <c r="B370" s="3"/>
      <c r="C370" s="3"/>
      <c r="D370" s="3"/>
      <c r="E370" s="49"/>
      <c r="F370" s="49"/>
      <c r="G370" s="10"/>
      <c r="H370" s="10"/>
      <c r="I370" s="10"/>
      <c r="J370" s="50"/>
      <c r="K370" s="10"/>
      <c r="L370" s="10"/>
      <c r="M370" s="10"/>
      <c r="N370" s="10"/>
      <c r="O370" s="48"/>
      <c r="P370" s="10"/>
      <c r="Q370" s="10"/>
      <c r="R370" s="10"/>
      <c r="S370" s="10"/>
      <c r="T370" s="10"/>
      <c r="U370" s="10"/>
      <c r="V370" s="1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</row>
    <row r="371" spans="2:195" x14ac:dyDescent="0.2">
      <c r="B371" s="3"/>
      <c r="C371" s="3"/>
      <c r="D371" s="3"/>
      <c r="E371" s="49"/>
      <c r="F371" s="49"/>
      <c r="G371" s="10"/>
      <c r="H371" s="10"/>
      <c r="I371" s="10"/>
      <c r="J371" s="50"/>
      <c r="K371" s="10"/>
      <c r="L371" s="10"/>
      <c r="M371" s="10"/>
      <c r="N371" s="10"/>
      <c r="O371" s="48"/>
      <c r="P371" s="10"/>
      <c r="Q371" s="10"/>
      <c r="R371" s="10"/>
      <c r="S371" s="10"/>
      <c r="T371" s="10"/>
      <c r="U371" s="10"/>
      <c r="V371" s="1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</row>
    <row r="372" spans="2:195" x14ac:dyDescent="0.2">
      <c r="B372" s="3"/>
      <c r="C372" s="3"/>
      <c r="D372" s="3"/>
      <c r="E372" s="49"/>
      <c r="F372" s="49"/>
      <c r="G372" s="10"/>
      <c r="H372" s="10"/>
      <c r="I372" s="10"/>
      <c r="J372" s="50"/>
      <c r="K372" s="10"/>
      <c r="L372" s="10"/>
      <c r="M372" s="10"/>
      <c r="N372" s="10"/>
      <c r="O372" s="48"/>
      <c r="P372" s="10"/>
      <c r="Q372" s="10"/>
      <c r="R372" s="10"/>
      <c r="S372" s="10"/>
      <c r="T372" s="10"/>
      <c r="U372" s="10"/>
      <c r="V372" s="1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</row>
    <row r="373" spans="2:195" x14ac:dyDescent="0.2">
      <c r="B373" s="3"/>
      <c r="C373" s="3"/>
      <c r="D373" s="3"/>
      <c r="E373" s="49"/>
      <c r="F373" s="49"/>
      <c r="G373" s="10"/>
      <c r="H373" s="10"/>
      <c r="I373" s="10"/>
      <c r="J373" s="50"/>
      <c r="K373" s="10"/>
      <c r="L373" s="10"/>
      <c r="M373" s="10"/>
      <c r="N373" s="10"/>
      <c r="O373" s="48"/>
      <c r="P373" s="10"/>
      <c r="Q373" s="10"/>
      <c r="R373" s="10"/>
      <c r="S373" s="10"/>
      <c r="T373" s="10"/>
      <c r="U373" s="10"/>
      <c r="V373" s="10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</row>
    <row r="374" spans="2:195" x14ac:dyDescent="0.2">
      <c r="B374" s="3"/>
      <c r="C374" s="3"/>
      <c r="D374" s="3"/>
      <c r="E374" s="49"/>
      <c r="F374" s="49"/>
      <c r="G374" s="10"/>
      <c r="H374" s="10"/>
      <c r="I374" s="10"/>
      <c r="J374" s="50"/>
      <c r="K374" s="10"/>
      <c r="L374" s="10"/>
      <c r="M374" s="10"/>
      <c r="N374" s="10"/>
      <c r="O374" s="48"/>
      <c r="P374" s="10"/>
      <c r="Q374" s="10"/>
      <c r="R374" s="10"/>
      <c r="S374" s="10"/>
      <c r="T374" s="10"/>
      <c r="U374" s="10"/>
      <c r="V374" s="10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</row>
    <row r="375" spans="2:195" x14ac:dyDescent="0.2">
      <c r="B375" s="3"/>
      <c r="C375" s="3"/>
      <c r="D375" s="3"/>
      <c r="E375" s="49"/>
      <c r="F375" s="49"/>
      <c r="G375" s="10"/>
      <c r="H375" s="10"/>
      <c r="I375" s="10"/>
      <c r="J375" s="50"/>
      <c r="K375" s="10"/>
      <c r="L375" s="10"/>
      <c r="M375" s="10"/>
      <c r="N375" s="10"/>
      <c r="O375" s="48"/>
      <c r="P375" s="10"/>
      <c r="Q375" s="10"/>
      <c r="R375" s="10"/>
      <c r="S375" s="10"/>
      <c r="T375" s="10"/>
      <c r="U375" s="10"/>
      <c r="V375" s="10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</row>
    <row r="376" spans="2:195" x14ac:dyDescent="0.2">
      <c r="B376" s="3"/>
      <c r="C376" s="3"/>
      <c r="D376" s="3"/>
      <c r="E376" s="49"/>
      <c r="F376" s="49"/>
      <c r="G376" s="10"/>
      <c r="H376" s="10"/>
      <c r="I376" s="10"/>
      <c r="J376" s="50"/>
      <c r="K376" s="10"/>
      <c r="L376" s="10"/>
      <c r="M376" s="10"/>
      <c r="N376" s="10"/>
      <c r="O376" s="48"/>
      <c r="P376" s="10"/>
      <c r="Q376" s="10"/>
      <c r="R376" s="10"/>
      <c r="S376" s="10"/>
      <c r="T376" s="10"/>
      <c r="U376" s="10"/>
      <c r="V376" s="10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</row>
    <row r="377" spans="2:195" x14ac:dyDescent="0.2">
      <c r="B377" s="3"/>
      <c r="C377" s="3"/>
      <c r="D377" s="3"/>
      <c r="E377" s="49"/>
      <c r="F377" s="49"/>
      <c r="G377" s="10"/>
      <c r="H377" s="10"/>
      <c r="I377" s="10"/>
      <c r="J377" s="50"/>
      <c r="K377" s="10"/>
      <c r="L377" s="10"/>
      <c r="M377" s="10"/>
      <c r="N377" s="10"/>
      <c r="O377" s="48"/>
      <c r="P377" s="10"/>
      <c r="Q377" s="10"/>
      <c r="R377" s="10"/>
      <c r="S377" s="10"/>
      <c r="T377" s="10"/>
      <c r="U377" s="10"/>
      <c r="V377" s="10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</row>
    <row r="378" spans="2:195" x14ac:dyDescent="0.2">
      <c r="B378" s="3"/>
      <c r="C378" s="3"/>
      <c r="D378" s="3"/>
      <c r="E378" s="49"/>
      <c r="F378" s="49"/>
      <c r="G378" s="10"/>
      <c r="H378" s="10"/>
      <c r="I378" s="10"/>
      <c r="J378" s="50"/>
      <c r="K378" s="10"/>
      <c r="L378" s="10"/>
      <c r="M378" s="10"/>
      <c r="N378" s="10"/>
      <c r="O378" s="48"/>
      <c r="P378" s="10"/>
      <c r="Q378" s="10"/>
      <c r="R378" s="10"/>
      <c r="S378" s="10"/>
      <c r="T378" s="10"/>
      <c r="U378" s="10"/>
      <c r="V378" s="10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</row>
    <row r="379" spans="2:195" x14ac:dyDescent="0.2">
      <c r="B379" s="3"/>
      <c r="C379" s="3"/>
      <c r="D379" s="3"/>
      <c r="E379" s="49"/>
      <c r="F379" s="49"/>
      <c r="G379" s="10"/>
      <c r="H379" s="10"/>
      <c r="I379" s="10"/>
      <c r="J379" s="50"/>
      <c r="K379" s="10"/>
      <c r="L379" s="10"/>
      <c r="M379" s="10"/>
      <c r="N379" s="10"/>
      <c r="O379" s="48"/>
      <c r="P379" s="10"/>
      <c r="Q379" s="10"/>
      <c r="R379" s="10"/>
      <c r="S379" s="10"/>
      <c r="T379" s="10"/>
      <c r="U379" s="10"/>
      <c r="V379" s="10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</row>
    <row r="380" spans="2:195" x14ac:dyDescent="0.2">
      <c r="B380" s="3"/>
      <c r="C380" s="3"/>
      <c r="D380" s="3"/>
      <c r="E380" s="49"/>
      <c r="F380" s="49"/>
      <c r="G380" s="10"/>
      <c r="H380" s="10"/>
      <c r="I380" s="10"/>
      <c r="J380" s="50"/>
      <c r="K380" s="10"/>
      <c r="L380" s="10"/>
      <c r="M380" s="10"/>
      <c r="N380" s="10"/>
      <c r="O380" s="48"/>
      <c r="P380" s="10"/>
      <c r="Q380" s="10"/>
      <c r="R380" s="10"/>
      <c r="S380" s="10"/>
      <c r="T380" s="10"/>
      <c r="U380" s="10"/>
      <c r="V380" s="10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</row>
    <row r="381" spans="2:195" x14ac:dyDescent="0.2">
      <c r="B381" s="3"/>
      <c r="C381" s="3"/>
      <c r="D381" s="3"/>
      <c r="E381" s="49"/>
      <c r="F381" s="49"/>
      <c r="G381" s="10"/>
      <c r="H381" s="10"/>
      <c r="I381" s="10"/>
      <c r="J381" s="50"/>
      <c r="K381" s="10"/>
      <c r="L381" s="10"/>
      <c r="M381" s="10"/>
      <c r="N381" s="10"/>
      <c r="O381" s="48"/>
      <c r="P381" s="10"/>
      <c r="Q381" s="10"/>
      <c r="R381" s="10"/>
      <c r="S381" s="10"/>
      <c r="T381" s="10"/>
      <c r="U381" s="10"/>
      <c r="V381" s="10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</row>
    <row r="382" spans="2:195" x14ac:dyDescent="0.2">
      <c r="B382" s="3"/>
      <c r="C382" s="3"/>
      <c r="D382" s="3"/>
      <c r="E382" s="49"/>
      <c r="F382" s="49"/>
      <c r="G382" s="10"/>
      <c r="H382" s="10"/>
      <c r="I382" s="10"/>
      <c r="J382" s="50"/>
      <c r="K382" s="10"/>
      <c r="L382" s="10"/>
      <c r="M382" s="10"/>
      <c r="N382" s="10"/>
      <c r="O382" s="48"/>
      <c r="P382" s="10"/>
      <c r="Q382" s="10"/>
      <c r="R382" s="10"/>
      <c r="S382" s="10"/>
      <c r="T382" s="10"/>
      <c r="U382" s="10"/>
      <c r="V382" s="10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</row>
    <row r="383" spans="2:195" x14ac:dyDescent="0.2">
      <c r="B383" s="3"/>
      <c r="C383" s="3"/>
      <c r="D383" s="3"/>
      <c r="E383" s="49"/>
      <c r="F383" s="49"/>
      <c r="G383" s="10"/>
      <c r="H383" s="10"/>
      <c r="I383" s="10"/>
      <c r="J383" s="50"/>
      <c r="K383" s="10"/>
      <c r="L383" s="10"/>
      <c r="M383" s="10"/>
      <c r="N383" s="10"/>
      <c r="O383" s="48"/>
      <c r="P383" s="10"/>
      <c r="Q383" s="10"/>
      <c r="R383" s="10"/>
      <c r="S383" s="10"/>
      <c r="T383" s="10"/>
      <c r="U383" s="10"/>
      <c r="V383" s="10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</row>
    <row r="384" spans="2:195" x14ac:dyDescent="0.2">
      <c r="B384" s="3"/>
      <c r="C384" s="3"/>
      <c r="D384" s="3"/>
      <c r="E384" s="49"/>
      <c r="F384" s="49"/>
      <c r="G384" s="10"/>
      <c r="H384" s="10"/>
      <c r="I384" s="10"/>
      <c r="J384" s="50"/>
      <c r="K384" s="10"/>
      <c r="L384" s="10"/>
      <c r="M384" s="10"/>
      <c r="N384" s="10"/>
      <c r="O384" s="48"/>
      <c r="P384" s="10"/>
      <c r="Q384" s="10"/>
      <c r="R384" s="10"/>
      <c r="S384" s="10"/>
      <c r="T384" s="10"/>
      <c r="U384" s="10"/>
      <c r="V384" s="10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</row>
    <row r="385" spans="2:195" x14ac:dyDescent="0.2">
      <c r="B385" s="3"/>
      <c r="C385" s="3"/>
      <c r="D385" s="3"/>
      <c r="E385" s="49"/>
      <c r="F385" s="49"/>
      <c r="G385" s="10"/>
      <c r="H385" s="10"/>
      <c r="I385" s="10"/>
      <c r="J385" s="50"/>
      <c r="K385" s="10"/>
      <c r="L385" s="10"/>
      <c r="M385" s="10"/>
      <c r="N385" s="10"/>
      <c r="O385" s="48"/>
      <c r="P385" s="10"/>
      <c r="Q385" s="10"/>
      <c r="R385" s="10"/>
      <c r="S385" s="10"/>
      <c r="T385" s="10"/>
      <c r="U385" s="10"/>
      <c r="V385" s="10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</row>
    <row r="386" spans="2:195" x14ac:dyDescent="0.2">
      <c r="B386" s="3"/>
      <c r="C386" s="3"/>
      <c r="D386" s="3"/>
      <c r="E386" s="49"/>
      <c r="F386" s="49"/>
      <c r="G386" s="10"/>
      <c r="H386" s="10"/>
      <c r="I386" s="10"/>
      <c r="J386" s="50"/>
      <c r="K386" s="10"/>
      <c r="L386" s="10"/>
      <c r="M386" s="10"/>
      <c r="N386" s="10"/>
      <c r="O386" s="48"/>
      <c r="P386" s="10"/>
      <c r="Q386" s="10"/>
      <c r="R386" s="10"/>
      <c r="S386" s="10"/>
      <c r="T386" s="10"/>
      <c r="U386" s="10"/>
      <c r="V386" s="10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</row>
    <row r="387" spans="2:195" x14ac:dyDescent="0.2">
      <c r="B387" s="3"/>
      <c r="C387" s="3"/>
      <c r="D387" s="3"/>
      <c r="E387" s="49"/>
      <c r="F387" s="49"/>
      <c r="G387" s="10"/>
      <c r="H387" s="10"/>
      <c r="I387" s="10"/>
      <c r="J387" s="50"/>
      <c r="K387" s="10"/>
      <c r="L387" s="10"/>
      <c r="M387" s="10"/>
      <c r="N387" s="10"/>
      <c r="O387" s="48"/>
      <c r="P387" s="10"/>
      <c r="Q387" s="10"/>
      <c r="R387" s="10"/>
      <c r="S387" s="10"/>
      <c r="T387" s="10"/>
      <c r="U387" s="10"/>
      <c r="V387" s="10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</row>
    <row r="388" spans="2:195" x14ac:dyDescent="0.2">
      <c r="B388" s="3"/>
      <c r="C388" s="3"/>
      <c r="D388" s="3"/>
      <c r="E388" s="49"/>
      <c r="F388" s="49"/>
      <c r="G388" s="10"/>
      <c r="H388" s="10"/>
      <c r="I388" s="10"/>
      <c r="J388" s="50"/>
      <c r="K388" s="10"/>
      <c r="L388" s="10"/>
      <c r="M388" s="10"/>
      <c r="N388" s="10"/>
      <c r="O388" s="48"/>
      <c r="P388" s="10"/>
      <c r="Q388" s="10"/>
      <c r="R388" s="10"/>
      <c r="S388" s="10"/>
      <c r="T388" s="10"/>
      <c r="U388" s="10"/>
      <c r="V388" s="10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</row>
    <row r="389" spans="2:195" x14ac:dyDescent="0.2">
      <c r="B389" s="3"/>
      <c r="C389" s="3"/>
      <c r="D389" s="3"/>
      <c r="E389" s="49"/>
      <c r="F389" s="49"/>
      <c r="G389" s="10"/>
      <c r="H389" s="10"/>
      <c r="I389" s="10"/>
      <c r="J389" s="50"/>
      <c r="K389" s="10"/>
      <c r="L389" s="10"/>
      <c r="M389" s="10"/>
      <c r="N389" s="10"/>
      <c r="O389" s="48"/>
      <c r="P389" s="10"/>
      <c r="Q389" s="10"/>
      <c r="R389" s="10"/>
      <c r="S389" s="10"/>
      <c r="T389" s="10"/>
      <c r="U389" s="10"/>
      <c r="V389" s="10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</row>
    <row r="390" spans="2:195" x14ac:dyDescent="0.2">
      <c r="B390" s="3"/>
      <c r="C390" s="3"/>
      <c r="D390" s="3"/>
      <c r="E390" s="6"/>
      <c r="F390" s="6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</row>
    <row r="391" spans="2:195" x14ac:dyDescent="0.2">
      <c r="B391" s="3"/>
      <c r="C391" s="3"/>
      <c r="D391" s="3"/>
      <c r="E391" s="6"/>
      <c r="F391" s="6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</row>
    <row r="392" spans="2:195" x14ac:dyDescent="0.2">
      <c r="B392" s="3"/>
      <c r="C392" s="3"/>
      <c r="D392" s="3"/>
      <c r="E392" s="6"/>
      <c r="F392" s="6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</row>
    <row r="393" spans="2:195" x14ac:dyDescent="0.2">
      <c r="B393" s="3"/>
      <c r="C393" s="3"/>
      <c r="D393" s="3"/>
      <c r="E393" s="6"/>
      <c r="F393" s="6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</row>
    <row r="394" spans="2:195" x14ac:dyDescent="0.2">
      <c r="B394" s="3"/>
      <c r="C394" s="3"/>
      <c r="D394" s="3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</row>
    <row r="395" spans="2:195" x14ac:dyDescent="0.2">
      <c r="B395" s="3"/>
      <c r="C395" s="3"/>
      <c r="D395" s="3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</row>
    <row r="396" spans="2:195" x14ac:dyDescent="0.2">
      <c r="B396" s="3"/>
      <c r="C396" s="3"/>
      <c r="D396" s="3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</row>
    <row r="397" spans="2:195" x14ac:dyDescent="0.2">
      <c r="B397" s="3"/>
      <c r="C397" s="3"/>
      <c r="D397" s="3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</row>
    <row r="398" spans="2:195" x14ac:dyDescent="0.2">
      <c r="B398" s="3"/>
      <c r="C398" s="3"/>
      <c r="D398" s="3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</row>
    <row r="399" spans="2:195" x14ac:dyDescent="0.2">
      <c r="B399" s="3"/>
      <c r="C399" s="3"/>
      <c r="D399" s="3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</row>
    <row r="400" spans="2:195" x14ac:dyDescent="0.2">
      <c r="B400" s="3"/>
      <c r="C400" s="3"/>
      <c r="D400" s="3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</row>
    <row r="401" spans="2:195" x14ac:dyDescent="0.2">
      <c r="B401" s="3"/>
      <c r="C401" s="3"/>
      <c r="D401" s="3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</row>
    <row r="402" spans="2:195" x14ac:dyDescent="0.2">
      <c r="B402" s="3"/>
      <c r="C402" s="3"/>
      <c r="D402" s="3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</row>
    <row r="403" spans="2:195" x14ac:dyDescent="0.2">
      <c r="B403" s="3"/>
      <c r="C403" s="3"/>
      <c r="D403" s="3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</row>
    <row r="404" spans="2:195" x14ac:dyDescent="0.2">
      <c r="B404" s="3"/>
      <c r="C404" s="3"/>
      <c r="D404" s="3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</row>
    <row r="405" spans="2:195" x14ac:dyDescent="0.2">
      <c r="B405" s="3"/>
      <c r="C405" s="3"/>
      <c r="D405" s="3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</row>
    <row r="406" spans="2:195" x14ac:dyDescent="0.2">
      <c r="B406" s="3"/>
      <c r="C406" s="3"/>
      <c r="D406" s="3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</row>
    <row r="407" spans="2:195" x14ac:dyDescent="0.2">
      <c r="B407" s="3"/>
      <c r="C407" s="3"/>
      <c r="D407" s="3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</row>
    <row r="408" spans="2:195" x14ac:dyDescent="0.2">
      <c r="B408" s="3"/>
      <c r="C408" s="3"/>
      <c r="D408" s="3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</row>
    <row r="409" spans="2:195" x14ac:dyDescent="0.2">
      <c r="B409" s="3"/>
      <c r="C409" s="3"/>
      <c r="D409" s="3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</row>
    <row r="410" spans="2:195" x14ac:dyDescent="0.2">
      <c r="B410" s="3"/>
      <c r="C410" s="3"/>
      <c r="D410" s="3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</row>
    <row r="411" spans="2:195" x14ac:dyDescent="0.2">
      <c r="B411" s="3"/>
      <c r="C411" s="3"/>
      <c r="D411" s="3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</row>
    <row r="412" spans="2:195" x14ac:dyDescent="0.2">
      <c r="B412" s="3"/>
      <c r="C412" s="3"/>
      <c r="D412" s="3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</row>
    <row r="413" spans="2:195" x14ac:dyDescent="0.2">
      <c r="B413" s="3"/>
      <c r="C413" s="3"/>
      <c r="D413" s="3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</row>
    <row r="414" spans="2:195" x14ac:dyDescent="0.2">
      <c r="B414" s="3"/>
      <c r="C414" s="3"/>
      <c r="D414" s="3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</row>
    <row r="415" spans="2:195" x14ac:dyDescent="0.2">
      <c r="B415" s="3"/>
      <c r="C415" s="3"/>
      <c r="D415" s="3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</row>
    <row r="416" spans="2:195" x14ac:dyDescent="0.2">
      <c r="B416" s="3"/>
      <c r="C416" s="3"/>
      <c r="D416" s="3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</row>
    <row r="417" spans="2:195" x14ac:dyDescent="0.2">
      <c r="B417" s="3"/>
      <c r="C417" s="3"/>
      <c r="D417" s="3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</row>
    <row r="418" spans="2:195" x14ac:dyDescent="0.2">
      <c r="B418" s="3"/>
      <c r="C418" s="3"/>
      <c r="D418" s="3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</row>
    <row r="419" spans="2:195" x14ac:dyDescent="0.2">
      <c r="B419" s="3"/>
      <c r="C419" s="3"/>
      <c r="D419" s="3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</row>
    <row r="420" spans="2:195" x14ac:dyDescent="0.2">
      <c r="B420" s="3"/>
      <c r="C420" s="3"/>
      <c r="D420" s="3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</row>
    <row r="421" spans="2:195" x14ac:dyDescent="0.2">
      <c r="B421" s="3"/>
      <c r="C421" s="3"/>
      <c r="D421" s="3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</row>
    <row r="422" spans="2:195" x14ac:dyDescent="0.2">
      <c r="B422" s="3"/>
      <c r="C422" s="3"/>
      <c r="D422" s="3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</row>
    <row r="423" spans="2:195" x14ac:dyDescent="0.2">
      <c r="B423" s="3"/>
      <c r="C423" s="3"/>
      <c r="D423" s="3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</row>
    <row r="424" spans="2:195" x14ac:dyDescent="0.2">
      <c r="B424" s="3"/>
      <c r="C424" s="3"/>
      <c r="D424" s="3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</row>
    <row r="425" spans="2:195" x14ac:dyDescent="0.2">
      <c r="B425" s="3"/>
      <c r="C425" s="3"/>
      <c r="D425" s="3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</row>
    <row r="426" spans="2:195" x14ac:dyDescent="0.2">
      <c r="B426" s="3"/>
      <c r="C426" s="3"/>
      <c r="D426" s="3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</row>
    <row r="427" spans="2:195" x14ac:dyDescent="0.2">
      <c r="B427" s="3"/>
      <c r="C427" s="3"/>
      <c r="D427" s="3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</row>
    <row r="428" spans="2:195" x14ac:dyDescent="0.2">
      <c r="B428" s="3"/>
      <c r="C428" s="3"/>
      <c r="D428" s="3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</row>
    <row r="429" spans="2:195" x14ac:dyDescent="0.2">
      <c r="B429" s="3"/>
      <c r="C429" s="3"/>
      <c r="D429" s="3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</row>
    <row r="430" spans="2:195" x14ac:dyDescent="0.2">
      <c r="B430" s="3"/>
      <c r="C430" s="3"/>
      <c r="D430" s="3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</row>
    <row r="431" spans="2:195" x14ac:dyDescent="0.2">
      <c r="B431" s="3"/>
      <c r="C431" s="3"/>
      <c r="D431" s="3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</row>
    <row r="432" spans="2:195" x14ac:dyDescent="0.2">
      <c r="B432" s="3"/>
      <c r="C432" s="3"/>
      <c r="D432" s="3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</row>
    <row r="433" spans="2:195" x14ac:dyDescent="0.2">
      <c r="B433" s="3"/>
      <c r="C433" s="3"/>
      <c r="D433" s="3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</row>
    <row r="434" spans="2:195" x14ac:dyDescent="0.2">
      <c r="B434" s="3"/>
      <c r="C434" s="3"/>
      <c r="D434" s="3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</row>
    <row r="435" spans="2:195" x14ac:dyDescent="0.2">
      <c r="B435" s="3"/>
      <c r="C435" s="3"/>
      <c r="D435" s="3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</row>
    <row r="436" spans="2:195" x14ac:dyDescent="0.2">
      <c r="B436" s="3"/>
      <c r="C436" s="3"/>
      <c r="D436" s="3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</row>
    <row r="437" spans="2:195" x14ac:dyDescent="0.2">
      <c r="B437" s="3"/>
      <c r="C437" s="3"/>
      <c r="D437" s="3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</row>
    <row r="438" spans="2:195" x14ac:dyDescent="0.2">
      <c r="B438" s="3"/>
      <c r="C438" s="3"/>
      <c r="D438" s="3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</row>
    <row r="439" spans="2:195" x14ac:dyDescent="0.2">
      <c r="B439" s="3"/>
      <c r="C439" s="3"/>
      <c r="D439" s="3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</row>
    <row r="440" spans="2:195" x14ac:dyDescent="0.2">
      <c r="B440" s="3"/>
      <c r="C440" s="3"/>
      <c r="D440" s="3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</row>
    <row r="441" spans="2:195" x14ac:dyDescent="0.2">
      <c r="B441" s="3"/>
      <c r="C441" s="3"/>
      <c r="D441" s="3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</row>
    <row r="442" spans="2:195" x14ac:dyDescent="0.2">
      <c r="B442" s="3"/>
      <c r="C442" s="3"/>
      <c r="D442" s="3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</row>
    <row r="443" spans="2:195" x14ac:dyDescent="0.2">
      <c r="B443" s="3"/>
      <c r="C443" s="3"/>
      <c r="D443" s="3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</row>
    <row r="444" spans="2:195" x14ac:dyDescent="0.2">
      <c r="B444" s="3"/>
      <c r="C444" s="3"/>
      <c r="D444" s="3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</row>
    <row r="445" spans="2:195" x14ac:dyDescent="0.2">
      <c r="B445" s="3"/>
      <c r="C445" s="3"/>
      <c r="D445" s="3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</row>
    <row r="446" spans="2:195" x14ac:dyDescent="0.2">
      <c r="B446" s="3"/>
      <c r="C446" s="3"/>
      <c r="D446" s="3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</row>
    <row r="447" spans="2:195" x14ac:dyDescent="0.2">
      <c r="B447" s="3"/>
      <c r="C447" s="3"/>
      <c r="D447" s="3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</row>
    <row r="448" spans="2:195" x14ac:dyDescent="0.2">
      <c r="B448" s="3"/>
      <c r="C448" s="3"/>
      <c r="D448" s="3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</row>
    <row r="449" spans="2:195" x14ac:dyDescent="0.2">
      <c r="B449" s="3"/>
      <c r="C449" s="3"/>
      <c r="D449" s="3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</row>
    <row r="450" spans="2:195" x14ac:dyDescent="0.2">
      <c r="B450" s="3"/>
      <c r="C450" s="3"/>
      <c r="D450" s="3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</row>
    <row r="451" spans="2:195" x14ac:dyDescent="0.2">
      <c r="B451" s="3"/>
      <c r="C451" s="3"/>
      <c r="D451" s="3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</row>
    <row r="452" spans="2:195" x14ac:dyDescent="0.2">
      <c r="B452" s="3"/>
      <c r="C452" s="3"/>
      <c r="D452" s="3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</row>
    <row r="453" spans="2:195" x14ac:dyDescent="0.2">
      <c r="B453" s="3"/>
      <c r="C453" s="3"/>
      <c r="D453" s="3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</row>
    <row r="454" spans="2:195" x14ac:dyDescent="0.2">
      <c r="B454" s="3"/>
      <c r="C454" s="3"/>
      <c r="D454" s="3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</row>
    <row r="455" spans="2:195" x14ac:dyDescent="0.2">
      <c r="B455" s="3"/>
      <c r="C455" s="3"/>
      <c r="D455" s="3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</row>
    <row r="456" spans="2:195" x14ac:dyDescent="0.2">
      <c r="B456" s="3"/>
      <c r="C456" s="3"/>
      <c r="D456" s="3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</row>
    <row r="457" spans="2:195" x14ac:dyDescent="0.2">
      <c r="B457" s="3"/>
      <c r="C457" s="3"/>
      <c r="D457" s="3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</row>
    <row r="458" spans="2:195" x14ac:dyDescent="0.2">
      <c r="B458" s="3"/>
      <c r="C458" s="3"/>
      <c r="D458" s="3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</row>
    <row r="459" spans="2:195" x14ac:dyDescent="0.2">
      <c r="B459" s="3"/>
      <c r="C459" s="3"/>
      <c r="D459" s="3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</row>
    <row r="460" spans="2:195" x14ac:dyDescent="0.2">
      <c r="B460" s="3"/>
      <c r="C460" s="3"/>
      <c r="D460" s="3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</row>
    <row r="461" spans="2:195" x14ac:dyDescent="0.2">
      <c r="B461" s="3"/>
      <c r="C461" s="3"/>
      <c r="D461" s="3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</row>
    <row r="462" spans="2:195" x14ac:dyDescent="0.2">
      <c r="B462" s="3"/>
      <c r="C462" s="3"/>
      <c r="D462" s="3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</row>
    <row r="463" spans="2:195" x14ac:dyDescent="0.2">
      <c r="B463" s="3"/>
      <c r="C463" s="3"/>
      <c r="D463" s="3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</row>
    <row r="464" spans="2:195" x14ac:dyDescent="0.2">
      <c r="B464" s="3"/>
      <c r="C464" s="3"/>
      <c r="D464" s="3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</row>
    <row r="465" spans="2:195" x14ac:dyDescent="0.2">
      <c r="B465" s="3"/>
      <c r="C465" s="3"/>
      <c r="D465" s="3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</row>
    <row r="466" spans="2:195" x14ac:dyDescent="0.2">
      <c r="B466" s="3"/>
      <c r="C466" s="3"/>
      <c r="D466" s="3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</row>
    <row r="467" spans="2:195" x14ac:dyDescent="0.2">
      <c r="B467" s="3"/>
      <c r="C467" s="3"/>
      <c r="D467" s="3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</row>
    <row r="468" spans="2:195" x14ac:dyDescent="0.2">
      <c r="B468" s="3"/>
      <c r="C468" s="3"/>
      <c r="D468" s="3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</row>
    <row r="469" spans="2:195" x14ac:dyDescent="0.2">
      <c r="B469" s="3"/>
      <c r="C469" s="3"/>
      <c r="D469" s="3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</row>
    <row r="470" spans="2:195" x14ac:dyDescent="0.2">
      <c r="B470" s="3"/>
      <c r="C470" s="3"/>
      <c r="D470" s="3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</row>
    <row r="471" spans="2:195" x14ac:dyDescent="0.2">
      <c r="B471" s="3"/>
      <c r="C471" s="3"/>
      <c r="D471" s="3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</row>
    <row r="472" spans="2:195" x14ac:dyDescent="0.2">
      <c r="B472" s="3"/>
      <c r="C472" s="3"/>
      <c r="D472" s="3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</row>
    <row r="473" spans="2:195" x14ac:dyDescent="0.2">
      <c r="B473" s="3"/>
      <c r="C473" s="3"/>
      <c r="D473" s="3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</row>
    <row r="474" spans="2:195" x14ac:dyDescent="0.2">
      <c r="B474" s="3"/>
      <c r="C474" s="3"/>
      <c r="D474" s="3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</row>
    <row r="475" spans="2:195" x14ac:dyDescent="0.2">
      <c r="B475" s="3"/>
      <c r="C475" s="3"/>
      <c r="D475" s="3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</row>
    <row r="476" spans="2:195" x14ac:dyDescent="0.2">
      <c r="B476" s="3"/>
      <c r="C476" s="3"/>
      <c r="D476" s="3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</row>
    <row r="477" spans="2:195" x14ac:dyDescent="0.2">
      <c r="B477" s="3"/>
      <c r="C477" s="3"/>
      <c r="D477" s="3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</row>
    <row r="478" spans="2:195" x14ac:dyDescent="0.2">
      <c r="B478" s="3"/>
      <c r="C478" s="3"/>
      <c r="D478" s="3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</row>
    <row r="479" spans="2:195" x14ac:dyDescent="0.2">
      <c r="B479" s="3"/>
      <c r="C479" s="3"/>
      <c r="D479" s="3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</row>
    <row r="480" spans="2:195" x14ac:dyDescent="0.2">
      <c r="B480" s="3"/>
      <c r="C480" s="3"/>
      <c r="D480" s="3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</row>
    <row r="481" spans="2:195" x14ac:dyDescent="0.2">
      <c r="B481" s="3"/>
      <c r="C481" s="3"/>
      <c r="D481" s="3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</row>
    <row r="482" spans="2:195" x14ac:dyDescent="0.2">
      <c r="B482" s="3"/>
      <c r="C482" s="3"/>
      <c r="D482" s="3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</row>
    <row r="483" spans="2:195" x14ac:dyDescent="0.2">
      <c r="B483" s="3"/>
      <c r="C483" s="3"/>
      <c r="D483" s="3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</row>
    <row r="484" spans="2:195" x14ac:dyDescent="0.2">
      <c r="B484" s="3"/>
      <c r="C484" s="3"/>
      <c r="D484" s="3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</row>
    <row r="485" spans="2:195" x14ac:dyDescent="0.2">
      <c r="B485" s="3"/>
      <c r="C485" s="3"/>
      <c r="D485" s="3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</row>
    <row r="486" spans="2:195" x14ac:dyDescent="0.2">
      <c r="B486" s="3"/>
      <c r="C486" s="3"/>
      <c r="D486" s="3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</row>
    <row r="487" spans="2:195" x14ac:dyDescent="0.2">
      <c r="B487" s="3"/>
      <c r="C487" s="3"/>
      <c r="D487" s="3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</row>
    <row r="488" spans="2:195" x14ac:dyDescent="0.2">
      <c r="B488" s="3"/>
      <c r="C488" s="3"/>
      <c r="D488" s="3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</row>
    <row r="489" spans="2:195" x14ac:dyDescent="0.2">
      <c r="B489" s="3"/>
      <c r="C489" s="3"/>
      <c r="D489" s="3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</row>
    <row r="490" spans="2:195" x14ac:dyDescent="0.2">
      <c r="B490" s="3"/>
      <c r="C490" s="3"/>
      <c r="D490" s="3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</row>
    <row r="491" spans="2:195" x14ac:dyDescent="0.2">
      <c r="B491" s="3"/>
      <c r="C491" s="3"/>
      <c r="D491" s="3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</row>
    <row r="492" spans="2:195" x14ac:dyDescent="0.2">
      <c r="B492" s="3"/>
      <c r="C492" s="3"/>
      <c r="D492" s="3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</row>
    <row r="493" spans="2:195" x14ac:dyDescent="0.2">
      <c r="B493" s="3"/>
      <c r="C493" s="3"/>
      <c r="D493" s="3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</row>
    <row r="494" spans="2:195" x14ac:dyDescent="0.2">
      <c r="B494" s="3"/>
      <c r="C494" s="3"/>
      <c r="D494" s="3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</row>
    <row r="495" spans="2:195" x14ac:dyDescent="0.2">
      <c r="B495" s="3"/>
      <c r="C495" s="3"/>
      <c r="D495" s="3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</row>
    <row r="496" spans="2:195" x14ac:dyDescent="0.2">
      <c r="B496" s="3"/>
      <c r="C496" s="3"/>
      <c r="D496" s="3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</row>
    <row r="497" spans="2:195" x14ac:dyDescent="0.2">
      <c r="B497" s="3"/>
      <c r="C497" s="3"/>
      <c r="D497" s="3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</row>
    <row r="498" spans="2:195" x14ac:dyDescent="0.2">
      <c r="B498" s="3"/>
      <c r="C498" s="3"/>
      <c r="D498" s="3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</row>
    <row r="499" spans="2:195" x14ac:dyDescent="0.2">
      <c r="B499" s="3"/>
      <c r="C499" s="3"/>
      <c r="D499" s="3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</row>
    <row r="500" spans="2:195" x14ac:dyDescent="0.2">
      <c r="B500" s="3"/>
      <c r="C500" s="3"/>
      <c r="D500" s="3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</row>
    <row r="501" spans="2:195" x14ac:dyDescent="0.2">
      <c r="B501" s="3"/>
      <c r="C501" s="3"/>
      <c r="D501" s="3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</row>
    <row r="502" spans="2:195" x14ac:dyDescent="0.2">
      <c r="B502" s="3"/>
      <c r="C502" s="3"/>
      <c r="D502" s="3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</row>
    <row r="503" spans="2:195" x14ac:dyDescent="0.2">
      <c r="B503" s="3"/>
      <c r="C503" s="3"/>
      <c r="D503" s="3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</row>
    <row r="504" spans="2:195" x14ac:dyDescent="0.2">
      <c r="B504" s="3"/>
      <c r="C504" s="3"/>
      <c r="D504" s="3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</row>
    <row r="505" spans="2:195" x14ac:dyDescent="0.2">
      <c r="B505" s="3"/>
      <c r="C505" s="3"/>
      <c r="D505" s="3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</row>
    <row r="506" spans="2:195" x14ac:dyDescent="0.2">
      <c r="B506" s="3"/>
      <c r="C506" s="3"/>
      <c r="D506" s="3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</row>
    <row r="507" spans="2:195" x14ac:dyDescent="0.2">
      <c r="B507" s="3"/>
      <c r="C507" s="3"/>
      <c r="D507" s="3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</row>
    <row r="508" spans="2:195" x14ac:dyDescent="0.2">
      <c r="B508" s="3"/>
      <c r="C508" s="3"/>
      <c r="D508" s="3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</row>
    <row r="509" spans="2:195" x14ac:dyDescent="0.2">
      <c r="B509" s="3"/>
      <c r="C509" s="3"/>
      <c r="D509" s="3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</row>
    <row r="510" spans="2:195" x14ac:dyDescent="0.2">
      <c r="B510" s="3"/>
      <c r="C510" s="3"/>
      <c r="D510" s="3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</row>
    <row r="511" spans="2:195" x14ac:dyDescent="0.2">
      <c r="B511" s="3"/>
      <c r="C511" s="3"/>
      <c r="D511" s="3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</row>
    <row r="512" spans="2:195" x14ac:dyDescent="0.2">
      <c r="B512" s="3"/>
      <c r="C512" s="3"/>
      <c r="D512" s="3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</row>
    <row r="513" spans="2:195" x14ac:dyDescent="0.2">
      <c r="B513" s="3"/>
      <c r="C513" s="3"/>
      <c r="D513" s="3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</row>
    <row r="514" spans="2:195" x14ac:dyDescent="0.2">
      <c r="B514" s="3"/>
      <c r="C514" s="3"/>
      <c r="D514" s="3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</row>
    <row r="515" spans="2:195" x14ac:dyDescent="0.2">
      <c r="B515" s="3"/>
      <c r="C515" s="3"/>
      <c r="D515" s="3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</row>
    <row r="516" spans="2:195" x14ac:dyDescent="0.2">
      <c r="B516" s="3"/>
      <c r="C516" s="3"/>
      <c r="D516" s="3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</row>
    <row r="517" spans="2:195" x14ac:dyDescent="0.2">
      <c r="B517" s="3"/>
      <c r="C517" s="3"/>
      <c r="D517" s="3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</row>
    <row r="518" spans="2:195" x14ac:dyDescent="0.2">
      <c r="B518" s="3"/>
      <c r="C518" s="3"/>
      <c r="D518" s="3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</row>
    <row r="519" spans="2:195" x14ac:dyDescent="0.2">
      <c r="B519" s="3"/>
      <c r="C519" s="3"/>
      <c r="D519" s="3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</row>
    <row r="520" spans="2:195" x14ac:dyDescent="0.2">
      <c r="B520" s="3"/>
      <c r="C520" s="3"/>
      <c r="D520" s="3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</row>
    <row r="521" spans="2:195" x14ac:dyDescent="0.2">
      <c r="B521" s="3"/>
      <c r="C521" s="3"/>
      <c r="D521" s="3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</row>
    <row r="522" spans="2:195" x14ac:dyDescent="0.2">
      <c r="B522" s="3"/>
      <c r="C522" s="3"/>
      <c r="D522" s="3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</row>
    <row r="523" spans="2:195" x14ac:dyDescent="0.2">
      <c r="B523" s="3"/>
      <c r="C523" s="3"/>
      <c r="D523" s="3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</row>
    <row r="524" spans="2:195" x14ac:dyDescent="0.2">
      <c r="B524" s="3"/>
      <c r="C524" s="3"/>
      <c r="D524" s="3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</row>
    <row r="525" spans="2:195" x14ac:dyDescent="0.2">
      <c r="B525" s="3"/>
      <c r="C525" s="3"/>
      <c r="D525" s="3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</row>
    <row r="526" spans="2:195" x14ac:dyDescent="0.2">
      <c r="B526" s="3"/>
      <c r="C526" s="3"/>
      <c r="D526" s="3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</row>
    <row r="527" spans="2:195" x14ac:dyDescent="0.2">
      <c r="B527" s="3"/>
      <c r="C527" s="3"/>
      <c r="D527" s="3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</row>
    <row r="528" spans="2:195" x14ac:dyDescent="0.2">
      <c r="B528" s="3"/>
      <c r="C528" s="3"/>
      <c r="D528" s="3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</row>
    <row r="529" spans="2:195" x14ac:dyDescent="0.2">
      <c r="B529" s="3"/>
      <c r="C529" s="3"/>
      <c r="D529" s="3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</row>
    <row r="530" spans="2:195" x14ac:dyDescent="0.2">
      <c r="B530" s="3"/>
      <c r="C530" s="3"/>
      <c r="D530" s="3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</row>
    <row r="531" spans="2:195" x14ac:dyDescent="0.2">
      <c r="B531" s="3"/>
      <c r="C531" s="3"/>
      <c r="D531" s="3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</row>
    <row r="532" spans="2:195" x14ac:dyDescent="0.2">
      <c r="B532" s="3"/>
      <c r="C532" s="3"/>
      <c r="D532" s="3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</row>
    <row r="533" spans="2:195" x14ac:dyDescent="0.2">
      <c r="B533" s="3"/>
      <c r="C533" s="3"/>
      <c r="D533" s="3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</row>
    <row r="534" spans="2:195" x14ac:dyDescent="0.2">
      <c r="B534" s="3"/>
      <c r="C534" s="3"/>
      <c r="D534" s="3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</row>
    <row r="535" spans="2:195" x14ac:dyDescent="0.2">
      <c r="B535" s="3"/>
      <c r="C535" s="3"/>
      <c r="D535" s="3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</row>
    <row r="536" spans="2:195" x14ac:dyDescent="0.2">
      <c r="B536" s="3"/>
      <c r="C536" s="3"/>
      <c r="D536" s="3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</row>
    <row r="537" spans="2:195" x14ac:dyDescent="0.2">
      <c r="B537" s="3"/>
      <c r="C537" s="3"/>
      <c r="D537" s="3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</row>
    <row r="538" spans="2:195" x14ac:dyDescent="0.2">
      <c r="B538" s="3"/>
      <c r="C538" s="3"/>
      <c r="D538" s="3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</row>
    <row r="539" spans="2:195" x14ac:dyDescent="0.2">
      <c r="B539" s="3"/>
      <c r="C539" s="3"/>
      <c r="D539" s="3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</row>
    <row r="540" spans="2:195" x14ac:dyDescent="0.2">
      <c r="B540" s="3"/>
      <c r="C540" s="3"/>
      <c r="D540" s="3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</row>
    <row r="541" spans="2:195" x14ac:dyDescent="0.2">
      <c r="B541" s="3"/>
      <c r="C541" s="3"/>
      <c r="D541" s="3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</row>
    <row r="542" spans="2:195" x14ac:dyDescent="0.2">
      <c r="B542" s="3"/>
      <c r="C542" s="3"/>
      <c r="D542" s="3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</row>
    <row r="543" spans="2:195" x14ac:dyDescent="0.2">
      <c r="B543" s="3"/>
      <c r="C543" s="3"/>
      <c r="D543" s="3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</row>
    <row r="544" spans="2:195" x14ac:dyDescent="0.2">
      <c r="B544" s="3"/>
      <c r="C544" s="3"/>
      <c r="D544" s="3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</row>
    <row r="545" spans="2:195" x14ac:dyDescent="0.2">
      <c r="B545" s="3"/>
      <c r="C545" s="3"/>
      <c r="D545" s="3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</row>
    <row r="546" spans="2:195" x14ac:dyDescent="0.2">
      <c r="B546" s="3"/>
      <c r="C546" s="3"/>
      <c r="D546" s="3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</row>
    <row r="547" spans="2:195" x14ac:dyDescent="0.2">
      <c r="B547" s="3"/>
      <c r="C547" s="3"/>
      <c r="D547" s="3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</row>
    <row r="548" spans="2:195" x14ac:dyDescent="0.2">
      <c r="B548" s="3"/>
      <c r="C548" s="3"/>
      <c r="D548" s="3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</row>
    <row r="549" spans="2:195" x14ac:dyDescent="0.2">
      <c r="B549" s="3"/>
      <c r="C549" s="3"/>
      <c r="D549" s="3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</row>
    <row r="550" spans="2:195" x14ac:dyDescent="0.2">
      <c r="B550" s="3"/>
      <c r="C550" s="3"/>
      <c r="D550" s="3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</row>
    <row r="551" spans="2:195" x14ac:dyDescent="0.2">
      <c r="B551" s="3"/>
      <c r="C551" s="3"/>
      <c r="D551" s="3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</row>
    <row r="552" spans="2:195" x14ac:dyDescent="0.2">
      <c r="B552" s="3"/>
      <c r="C552" s="3"/>
      <c r="D552" s="3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</row>
    <row r="553" spans="2:195" x14ac:dyDescent="0.2">
      <c r="B553" s="3"/>
      <c r="C553" s="3"/>
      <c r="D553" s="3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</row>
    <row r="554" spans="2:195" x14ac:dyDescent="0.2">
      <c r="B554" s="3"/>
      <c r="C554" s="3"/>
      <c r="D554" s="3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</row>
    <row r="555" spans="2:195" x14ac:dyDescent="0.2">
      <c r="B555" s="3"/>
      <c r="C555" s="3"/>
      <c r="D555" s="3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</row>
    <row r="556" spans="2:195" x14ac:dyDescent="0.2">
      <c r="B556" s="3"/>
      <c r="C556" s="3"/>
      <c r="D556" s="3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</row>
    <row r="557" spans="2:195" x14ac:dyDescent="0.2">
      <c r="B557" s="3"/>
      <c r="C557" s="3"/>
      <c r="D557" s="3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</row>
    <row r="558" spans="2:195" x14ac:dyDescent="0.2">
      <c r="B558" s="3"/>
      <c r="C558" s="3"/>
      <c r="D558" s="3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</row>
    <row r="559" spans="2:195" x14ac:dyDescent="0.2">
      <c r="B559" s="3"/>
      <c r="C559" s="3"/>
      <c r="D559" s="3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</row>
    <row r="560" spans="2:195" x14ac:dyDescent="0.2">
      <c r="B560" s="3"/>
      <c r="C560" s="3"/>
      <c r="D560" s="3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</row>
    <row r="561" spans="2:195" x14ac:dyDescent="0.2">
      <c r="B561" s="3"/>
      <c r="C561" s="3"/>
      <c r="D561" s="3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</row>
    <row r="562" spans="2:195" x14ac:dyDescent="0.2">
      <c r="B562" s="3"/>
      <c r="C562" s="3"/>
      <c r="D562" s="3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</row>
    <row r="563" spans="2:195" x14ac:dyDescent="0.2">
      <c r="B563" s="3"/>
      <c r="C563" s="3"/>
      <c r="D563" s="3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</row>
    <row r="564" spans="2:195" x14ac:dyDescent="0.2">
      <c r="B564" s="3"/>
      <c r="C564" s="3"/>
      <c r="D564" s="3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</row>
    <row r="565" spans="2:195" x14ac:dyDescent="0.2">
      <c r="B565" s="3"/>
      <c r="C565" s="3"/>
      <c r="D565" s="3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</row>
    <row r="566" spans="2:195" x14ac:dyDescent="0.2">
      <c r="B566" s="3"/>
      <c r="C566" s="3"/>
      <c r="D566" s="3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</row>
    <row r="567" spans="2:195" x14ac:dyDescent="0.2">
      <c r="B567" s="3"/>
      <c r="C567" s="3"/>
      <c r="D567" s="3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</row>
    <row r="568" spans="2:195" x14ac:dyDescent="0.2">
      <c r="B568" s="3"/>
      <c r="C568" s="3"/>
      <c r="D568" s="3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</row>
    <row r="569" spans="2:195" x14ac:dyDescent="0.2">
      <c r="B569" s="3"/>
      <c r="C569" s="3"/>
      <c r="D569" s="3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</row>
    <row r="570" spans="2:195" x14ac:dyDescent="0.2">
      <c r="B570" s="3"/>
      <c r="C570" s="3"/>
      <c r="D570" s="3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</row>
    <row r="571" spans="2:195" x14ac:dyDescent="0.2">
      <c r="B571" s="3"/>
      <c r="C571" s="3"/>
      <c r="D571" s="3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</row>
    <row r="572" spans="2:195" x14ac:dyDescent="0.2">
      <c r="B572" s="3"/>
      <c r="C572" s="3"/>
      <c r="D572" s="3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</row>
    <row r="573" spans="2:195" x14ac:dyDescent="0.2">
      <c r="B573" s="3"/>
      <c r="C573" s="3"/>
      <c r="D573" s="3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</row>
    <row r="574" spans="2:195" x14ac:dyDescent="0.2">
      <c r="B574" s="3"/>
      <c r="C574" s="3"/>
      <c r="D574" s="3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</row>
    <row r="575" spans="2:195" x14ac:dyDescent="0.2">
      <c r="B575" s="3"/>
      <c r="C575" s="3"/>
      <c r="D575" s="3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</row>
    <row r="576" spans="2:195" x14ac:dyDescent="0.2">
      <c r="B576" s="3"/>
      <c r="C576" s="3"/>
      <c r="D576" s="3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</row>
    <row r="577" spans="2:195" x14ac:dyDescent="0.2">
      <c r="B577" s="3"/>
      <c r="C577" s="3"/>
      <c r="D577" s="3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</row>
    <row r="578" spans="2:195" x14ac:dyDescent="0.2">
      <c r="B578" s="3"/>
      <c r="C578" s="3"/>
      <c r="D578" s="3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</row>
    <row r="579" spans="2:195" x14ac:dyDescent="0.2">
      <c r="B579" s="3"/>
      <c r="C579" s="3"/>
      <c r="D579" s="3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</row>
    <row r="580" spans="2:195" x14ac:dyDescent="0.2">
      <c r="B580" s="3"/>
      <c r="C580" s="3"/>
      <c r="D580" s="3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</row>
    <row r="581" spans="2:195" x14ac:dyDescent="0.2">
      <c r="B581" s="3"/>
      <c r="C581" s="3"/>
      <c r="D581" s="3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</row>
    <row r="582" spans="2:195" x14ac:dyDescent="0.2">
      <c r="B582" s="3"/>
      <c r="C582" s="3"/>
      <c r="D582" s="3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</row>
    <row r="583" spans="2:195" x14ac:dyDescent="0.2">
      <c r="B583" s="3"/>
      <c r="C583" s="3"/>
      <c r="D583" s="3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</row>
    <row r="584" spans="2:195" x14ac:dyDescent="0.2">
      <c r="B584" s="3"/>
      <c r="C584" s="3"/>
      <c r="D584" s="3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</row>
    <row r="585" spans="2:195" x14ac:dyDescent="0.2">
      <c r="B585" s="3"/>
      <c r="C585" s="3"/>
      <c r="D585" s="3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</row>
    <row r="586" spans="2:195" x14ac:dyDescent="0.2">
      <c r="B586" s="3"/>
      <c r="C586" s="3"/>
      <c r="D586" s="3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</row>
    <row r="587" spans="2:195" x14ac:dyDescent="0.2">
      <c r="B587" s="3"/>
      <c r="C587" s="3"/>
      <c r="D587" s="3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</row>
    <row r="588" spans="2:195" x14ac:dyDescent="0.2">
      <c r="B588" s="3"/>
      <c r="C588" s="3"/>
      <c r="D588" s="3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</row>
    <row r="589" spans="2:195" x14ac:dyDescent="0.2">
      <c r="B589" s="3"/>
      <c r="C589" s="3"/>
      <c r="D589" s="3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</row>
    <row r="590" spans="2:195" x14ac:dyDescent="0.2">
      <c r="B590" s="3"/>
      <c r="C590" s="3"/>
      <c r="D590" s="3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</row>
    <row r="591" spans="2:195" x14ac:dyDescent="0.2">
      <c r="B591" s="3"/>
      <c r="C591" s="3"/>
      <c r="D591" s="3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</row>
    <row r="592" spans="2:195" x14ac:dyDescent="0.2">
      <c r="B592" s="3"/>
      <c r="C592" s="3"/>
      <c r="D592" s="3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</row>
    <row r="593" spans="2:195" x14ac:dyDescent="0.2">
      <c r="B593" s="3"/>
      <c r="C593" s="3"/>
      <c r="D593" s="3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</row>
    <row r="594" spans="2:195" x14ac:dyDescent="0.2">
      <c r="B594" s="3"/>
      <c r="C594" s="3"/>
      <c r="D594" s="3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</row>
    <row r="595" spans="2:195" x14ac:dyDescent="0.2">
      <c r="B595" s="3"/>
      <c r="C595" s="3"/>
      <c r="D595" s="3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</row>
    <row r="596" spans="2:195" x14ac:dyDescent="0.2">
      <c r="B596" s="3"/>
      <c r="C596" s="3"/>
      <c r="D596" s="3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</row>
    <row r="597" spans="2:195" x14ac:dyDescent="0.2">
      <c r="B597" s="3"/>
      <c r="C597" s="3"/>
      <c r="D597" s="3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</row>
    <row r="598" spans="2:195" x14ac:dyDescent="0.2">
      <c r="B598" s="3"/>
      <c r="C598" s="3"/>
      <c r="D598" s="3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</row>
    <row r="599" spans="2:195" x14ac:dyDescent="0.2">
      <c r="B599" s="3"/>
      <c r="C599" s="3"/>
      <c r="D599" s="3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</row>
    <row r="600" spans="2:195" x14ac:dyDescent="0.2">
      <c r="B600" s="3"/>
      <c r="C600" s="3"/>
      <c r="D600" s="3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</row>
    <row r="601" spans="2:195" x14ac:dyDescent="0.2">
      <c r="B601" s="3"/>
      <c r="C601" s="3"/>
      <c r="D601" s="3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</row>
    <row r="602" spans="2:195" x14ac:dyDescent="0.2">
      <c r="B602" s="3"/>
      <c r="C602" s="3"/>
      <c r="D602" s="3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</row>
    <row r="603" spans="2:195" x14ac:dyDescent="0.2">
      <c r="B603" s="3"/>
      <c r="C603" s="3"/>
      <c r="D603" s="3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</row>
    <row r="604" spans="2:195" x14ac:dyDescent="0.2">
      <c r="B604" s="3"/>
      <c r="C604" s="3"/>
      <c r="D604" s="3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</row>
    <row r="605" spans="2:195" x14ac:dyDescent="0.2">
      <c r="B605" s="3"/>
      <c r="C605" s="3"/>
      <c r="D605" s="3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</row>
    <row r="606" spans="2:195" x14ac:dyDescent="0.2">
      <c r="B606" s="3"/>
      <c r="C606" s="3"/>
      <c r="D606" s="3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</row>
    <row r="607" spans="2:195" x14ac:dyDescent="0.2">
      <c r="B607" s="3"/>
      <c r="C607" s="3"/>
      <c r="D607" s="3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</row>
    <row r="608" spans="2:195" x14ac:dyDescent="0.2">
      <c r="B608" s="3"/>
      <c r="C608" s="3"/>
      <c r="D608" s="3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</row>
    <row r="609" spans="2:195" x14ac:dyDescent="0.2">
      <c r="B609" s="3"/>
      <c r="C609" s="3"/>
      <c r="D609" s="3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</row>
    <row r="610" spans="2:195" x14ac:dyDescent="0.2">
      <c r="B610" s="3"/>
      <c r="C610" s="3"/>
      <c r="D610" s="3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</row>
    <row r="611" spans="2:195" x14ac:dyDescent="0.2">
      <c r="B611" s="3"/>
      <c r="C611" s="3"/>
      <c r="D611" s="3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</row>
    <row r="612" spans="2:195" x14ac:dyDescent="0.2">
      <c r="B612" s="3"/>
      <c r="C612" s="3"/>
      <c r="D612" s="3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</row>
    <row r="613" spans="2:195" x14ac:dyDescent="0.2">
      <c r="B613" s="3"/>
      <c r="C613" s="3"/>
      <c r="D613" s="3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</row>
    <row r="614" spans="2:195" x14ac:dyDescent="0.2">
      <c r="B614" s="3"/>
      <c r="C614" s="3"/>
      <c r="D614" s="3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</row>
    <row r="615" spans="2:195" x14ac:dyDescent="0.2">
      <c r="B615" s="3"/>
      <c r="C615" s="3"/>
      <c r="D615" s="3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</row>
    <row r="616" spans="2:195" x14ac:dyDescent="0.2">
      <c r="B616" s="3"/>
      <c r="C616" s="3"/>
      <c r="D616" s="3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</row>
    <row r="617" spans="2:195" x14ac:dyDescent="0.2">
      <c r="B617" s="3"/>
      <c r="C617" s="3"/>
      <c r="D617" s="3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</row>
    <row r="618" spans="2:195" x14ac:dyDescent="0.2">
      <c r="B618" s="3"/>
      <c r="C618" s="3"/>
      <c r="D618" s="3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</row>
    <row r="619" spans="2:195" x14ac:dyDescent="0.2">
      <c r="B619" s="3"/>
      <c r="C619" s="3"/>
      <c r="D619" s="3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</row>
    <row r="620" spans="2:195" x14ac:dyDescent="0.2">
      <c r="B620" s="3"/>
      <c r="C620" s="3"/>
      <c r="D620" s="3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</row>
    <row r="621" spans="2:195" x14ac:dyDescent="0.2">
      <c r="B621" s="3"/>
      <c r="C621" s="3"/>
      <c r="D621" s="3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</row>
    <row r="622" spans="2:195" x14ac:dyDescent="0.2">
      <c r="B622" s="3"/>
      <c r="C622" s="3"/>
      <c r="D622" s="3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</row>
    <row r="623" spans="2:195" x14ac:dyDescent="0.2">
      <c r="B623" s="3"/>
      <c r="C623" s="3"/>
      <c r="D623" s="3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</row>
    <row r="624" spans="2:195" x14ac:dyDescent="0.2">
      <c r="B624" s="3"/>
      <c r="C624" s="3"/>
      <c r="D624" s="3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</row>
    <row r="625" spans="2:195" x14ac:dyDescent="0.2">
      <c r="B625" s="3"/>
      <c r="C625" s="3"/>
      <c r="D625" s="3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</row>
    <row r="626" spans="2:195" x14ac:dyDescent="0.2">
      <c r="B626" s="3"/>
      <c r="C626" s="3"/>
      <c r="D626" s="3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</row>
    <row r="627" spans="2:195" x14ac:dyDescent="0.2">
      <c r="B627" s="3"/>
      <c r="C627" s="3"/>
      <c r="D627" s="3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</row>
    <row r="628" spans="2:195" x14ac:dyDescent="0.2">
      <c r="B628" s="3"/>
      <c r="C628" s="3"/>
      <c r="D628" s="3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</row>
    <row r="629" spans="2:195" x14ac:dyDescent="0.2">
      <c r="B629" s="3"/>
      <c r="C629" s="3"/>
      <c r="D629" s="3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</row>
    <row r="630" spans="2:195" x14ac:dyDescent="0.2">
      <c r="B630" s="3"/>
      <c r="C630" s="3"/>
      <c r="D630" s="3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</row>
    <row r="631" spans="2:195" x14ac:dyDescent="0.2">
      <c r="B631" s="3"/>
      <c r="C631" s="3"/>
      <c r="D631" s="3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</row>
    <row r="632" spans="2:195" x14ac:dyDescent="0.2">
      <c r="B632" s="3"/>
      <c r="C632" s="3"/>
      <c r="D632" s="3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</row>
    <row r="633" spans="2:195" x14ac:dyDescent="0.2">
      <c r="B633" s="3"/>
      <c r="C633" s="3"/>
      <c r="D633" s="3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</row>
    <row r="634" spans="2:195" x14ac:dyDescent="0.2">
      <c r="B634" s="3"/>
      <c r="C634" s="3"/>
      <c r="D634" s="3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</row>
    <row r="635" spans="2:195" x14ac:dyDescent="0.2">
      <c r="B635" s="3"/>
      <c r="C635" s="3"/>
      <c r="D635" s="3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</row>
    <row r="636" spans="2:195" x14ac:dyDescent="0.2">
      <c r="B636" s="3"/>
      <c r="C636" s="3"/>
      <c r="D636" s="3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</row>
    <row r="637" spans="2:195" x14ac:dyDescent="0.2">
      <c r="B637" s="3"/>
      <c r="C637" s="3"/>
      <c r="D637" s="3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</row>
    <row r="638" spans="2:195" x14ac:dyDescent="0.2">
      <c r="B638" s="3"/>
      <c r="C638" s="3"/>
      <c r="D638" s="3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</row>
    <row r="639" spans="2:195" x14ac:dyDescent="0.2">
      <c r="B639" s="3"/>
      <c r="C639" s="3"/>
      <c r="D639" s="3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</row>
    <row r="640" spans="2:195" x14ac:dyDescent="0.2">
      <c r="B640" s="3"/>
      <c r="C640" s="3"/>
      <c r="D640" s="3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</row>
    <row r="641" spans="2:195" x14ac:dyDescent="0.2">
      <c r="B641" s="3"/>
      <c r="C641" s="3"/>
      <c r="D641" s="3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</row>
    <row r="642" spans="2:195" x14ac:dyDescent="0.2">
      <c r="B642" s="3"/>
      <c r="C642" s="3"/>
      <c r="D642" s="3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</row>
    <row r="643" spans="2:195" x14ac:dyDescent="0.2">
      <c r="B643" s="3"/>
      <c r="C643" s="3"/>
      <c r="D643" s="3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</row>
    <row r="644" spans="2:195" x14ac:dyDescent="0.2">
      <c r="B644" s="3"/>
      <c r="C644" s="3"/>
      <c r="D644" s="3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</row>
    <row r="645" spans="2:195" x14ac:dyDescent="0.2">
      <c r="B645" s="3"/>
      <c r="C645" s="3"/>
      <c r="D645" s="3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</row>
    <row r="646" spans="2:195" x14ac:dyDescent="0.2">
      <c r="B646" s="3"/>
      <c r="C646" s="3"/>
      <c r="D646" s="3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</row>
    <row r="647" spans="2:195" x14ac:dyDescent="0.2">
      <c r="B647" s="3"/>
      <c r="C647" s="3"/>
      <c r="D647" s="3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</row>
    <row r="648" spans="2:195" x14ac:dyDescent="0.2">
      <c r="B648" s="3"/>
      <c r="C648" s="3"/>
      <c r="D648" s="3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</row>
    <row r="649" spans="2:195" x14ac:dyDescent="0.2">
      <c r="B649" s="3"/>
      <c r="C649" s="3"/>
      <c r="D649" s="3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</row>
    <row r="650" spans="2:195" x14ac:dyDescent="0.2">
      <c r="B650" s="3"/>
      <c r="C650" s="3"/>
      <c r="D650" s="3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</row>
    <row r="651" spans="2:195" x14ac:dyDescent="0.2">
      <c r="B651" s="3"/>
      <c r="C651" s="3"/>
      <c r="D651" s="3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</row>
    <row r="652" spans="2:195" x14ac:dyDescent="0.2">
      <c r="B652" s="3"/>
      <c r="C652" s="3"/>
      <c r="D652" s="3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</row>
    <row r="653" spans="2:195" x14ac:dyDescent="0.2">
      <c r="B653" s="3"/>
      <c r="C653" s="3"/>
      <c r="D653" s="3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</row>
    <row r="654" spans="2:195" x14ac:dyDescent="0.2">
      <c r="B654" s="3"/>
      <c r="C654" s="3"/>
      <c r="D654" s="3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</row>
    <row r="655" spans="2:195" x14ac:dyDescent="0.2">
      <c r="B655" s="3"/>
      <c r="C655" s="3"/>
      <c r="D655" s="3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</row>
    <row r="656" spans="2:195" x14ac:dyDescent="0.2">
      <c r="B656" s="3"/>
      <c r="C656" s="3"/>
      <c r="D656" s="3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</row>
    <row r="657" spans="2:195" x14ac:dyDescent="0.2">
      <c r="B657" s="3"/>
      <c r="C657" s="3"/>
      <c r="D657" s="3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</row>
    <row r="658" spans="2:195" x14ac:dyDescent="0.2">
      <c r="B658" s="3"/>
      <c r="C658" s="3"/>
      <c r="D658" s="3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</row>
    <row r="659" spans="2:195" x14ac:dyDescent="0.2">
      <c r="B659" s="3"/>
      <c r="C659" s="3"/>
      <c r="D659" s="3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</row>
    <row r="660" spans="2:195" x14ac:dyDescent="0.2">
      <c r="B660" s="3"/>
      <c r="C660" s="3"/>
      <c r="D660" s="3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</row>
    <row r="661" spans="2:195" x14ac:dyDescent="0.2">
      <c r="B661" s="3"/>
      <c r="C661" s="3"/>
      <c r="D661" s="3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</row>
    <row r="662" spans="2:195" x14ac:dyDescent="0.2">
      <c r="B662" s="3"/>
      <c r="C662" s="3"/>
      <c r="D662" s="3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</row>
    <row r="663" spans="2:195" x14ac:dyDescent="0.2">
      <c r="B663" s="3"/>
      <c r="C663" s="3"/>
      <c r="D663" s="3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</row>
    <row r="664" spans="2:195" x14ac:dyDescent="0.2">
      <c r="B664" s="3"/>
      <c r="C664" s="3"/>
      <c r="D664" s="3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</row>
    <row r="665" spans="2:195" x14ac:dyDescent="0.2">
      <c r="B665" s="3"/>
      <c r="C665" s="3"/>
      <c r="D665" s="3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</row>
    <row r="666" spans="2:195" x14ac:dyDescent="0.2">
      <c r="B666" s="3"/>
      <c r="C666" s="3"/>
      <c r="D666" s="3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</row>
    <row r="667" spans="2:195" x14ac:dyDescent="0.2">
      <c r="B667" s="3"/>
      <c r="C667" s="3"/>
      <c r="D667" s="3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</row>
    <row r="668" spans="2:195" x14ac:dyDescent="0.2">
      <c r="B668" s="3"/>
      <c r="C668" s="3"/>
      <c r="D668" s="3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</row>
    <row r="669" spans="2:195" x14ac:dyDescent="0.2">
      <c r="B669" s="3"/>
      <c r="C669" s="3"/>
      <c r="D669" s="3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</row>
    <row r="670" spans="2:195" x14ac:dyDescent="0.2">
      <c r="B670" s="3"/>
      <c r="C670" s="3"/>
      <c r="D670" s="3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</row>
    <row r="671" spans="2:195" x14ac:dyDescent="0.2">
      <c r="B671" s="3"/>
      <c r="C671" s="3"/>
      <c r="D671" s="3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</row>
    <row r="672" spans="2:195" x14ac:dyDescent="0.2">
      <c r="B672" s="3"/>
      <c r="C672" s="3"/>
      <c r="D672" s="3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</row>
    <row r="673" spans="2:195" x14ac:dyDescent="0.2">
      <c r="B673" s="3"/>
      <c r="C673" s="3"/>
      <c r="D673" s="3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</row>
    <row r="674" spans="2:195" x14ac:dyDescent="0.2">
      <c r="B674" s="3"/>
      <c r="C674" s="3"/>
      <c r="D674" s="3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</row>
    <row r="675" spans="2:195" x14ac:dyDescent="0.2">
      <c r="B675" s="3"/>
      <c r="C675" s="3"/>
      <c r="D675" s="3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</row>
    <row r="676" spans="2:195" x14ac:dyDescent="0.2">
      <c r="B676" s="3"/>
      <c r="C676" s="3"/>
      <c r="D676" s="3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</row>
    <row r="677" spans="2:195" x14ac:dyDescent="0.2">
      <c r="B677" s="3"/>
      <c r="C677" s="3"/>
      <c r="D677" s="3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</row>
    <row r="678" spans="2:195" x14ac:dyDescent="0.2">
      <c r="B678" s="3"/>
      <c r="C678" s="3"/>
      <c r="D678" s="3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</row>
    <row r="679" spans="2:195" x14ac:dyDescent="0.2">
      <c r="B679" s="3"/>
      <c r="C679" s="3"/>
      <c r="D679" s="3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</row>
    <row r="680" spans="2:195" x14ac:dyDescent="0.2">
      <c r="B680" s="3"/>
      <c r="C680" s="3"/>
      <c r="D680" s="3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</row>
    <row r="681" spans="2:195" x14ac:dyDescent="0.2">
      <c r="B681" s="3"/>
      <c r="C681" s="3"/>
      <c r="D681" s="3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</row>
    <row r="682" spans="2:195" x14ac:dyDescent="0.2">
      <c r="B682" s="3"/>
      <c r="C682" s="3"/>
      <c r="D682" s="3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</row>
    <row r="683" spans="2:195" x14ac:dyDescent="0.2">
      <c r="B683" s="3"/>
      <c r="C683" s="3"/>
      <c r="D683" s="3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</row>
    <row r="684" spans="2:195" x14ac:dyDescent="0.2">
      <c r="B684" s="3"/>
      <c r="C684" s="3"/>
      <c r="D684" s="3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</row>
    <row r="685" spans="2:195" x14ac:dyDescent="0.2">
      <c r="B685" s="3"/>
      <c r="C685" s="3"/>
      <c r="D685" s="3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</row>
    <row r="686" spans="2:195" x14ac:dyDescent="0.2">
      <c r="B686" s="3"/>
      <c r="C686" s="3"/>
      <c r="D686" s="3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</row>
    <row r="687" spans="2:195" x14ac:dyDescent="0.2">
      <c r="B687" s="3"/>
      <c r="C687" s="3"/>
      <c r="D687" s="3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</row>
    <row r="688" spans="2:195" x14ac:dyDescent="0.2">
      <c r="B688" s="3"/>
      <c r="C688" s="3"/>
      <c r="D688" s="3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</row>
    <row r="689" spans="2:195" x14ac:dyDescent="0.2">
      <c r="B689" s="3"/>
      <c r="C689" s="3"/>
      <c r="D689" s="3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</row>
    <row r="690" spans="2:195" x14ac:dyDescent="0.2">
      <c r="B690" s="3"/>
      <c r="C690" s="3"/>
      <c r="D690" s="3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</row>
    <row r="691" spans="2:195" x14ac:dyDescent="0.2">
      <c r="B691" s="3"/>
      <c r="C691" s="3"/>
      <c r="D691" s="3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</row>
    <row r="692" spans="2:195" x14ac:dyDescent="0.2">
      <c r="B692" s="3"/>
      <c r="C692" s="3"/>
      <c r="D692" s="3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</row>
    <row r="693" spans="2:195" x14ac:dyDescent="0.2">
      <c r="B693" s="3"/>
      <c r="C693" s="3"/>
      <c r="D693" s="3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</row>
    <row r="694" spans="2:195" x14ac:dyDescent="0.2">
      <c r="B694" s="3"/>
      <c r="C694" s="3"/>
      <c r="D694" s="3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</row>
    <row r="695" spans="2:195" x14ac:dyDescent="0.2">
      <c r="B695" s="3"/>
      <c r="C695" s="3"/>
      <c r="D695" s="3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</row>
    <row r="696" spans="2:195" x14ac:dyDescent="0.2">
      <c r="B696" s="3"/>
      <c r="C696" s="3"/>
      <c r="D696" s="3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</row>
    <row r="697" spans="2:195" x14ac:dyDescent="0.2">
      <c r="B697" s="3"/>
      <c r="C697" s="3"/>
      <c r="D697" s="3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</row>
    <row r="698" spans="2:195" x14ac:dyDescent="0.2">
      <c r="B698" s="3"/>
      <c r="C698" s="3"/>
      <c r="D698" s="3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</row>
    <row r="699" spans="2:195" x14ac:dyDescent="0.2">
      <c r="B699" s="3"/>
      <c r="C699" s="3"/>
      <c r="D699" s="3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</row>
    <row r="700" spans="2:195" x14ac:dyDescent="0.2">
      <c r="B700" s="3"/>
      <c r="C700" s="3"/>
      <c r="D700" s="3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</row>
    <row r="701" spans="2:195" x14ac:dyDescent="0.2">
      <c r="B701" s="3"/>
      <c r="C701" s="3"/>
      <c r="D701" s="3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</row>
    <row r="702" spans="2:195" x14ac:dyDescent="0.2">
      <c r="B702" s="3"/>
      <c r="C702" s="3"/>
      <c r="D702" s="3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</row>
    <row r="703" spans="2:195" x14ac:dyDescent="0.2">
      <c r="B703" s="3"/>
      <c r="C703" s="3"/>
      <c r="D703" s="3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</row>
    <row r="704" spans="2:195" x14ac:dyDescent="0.2">
      <c r="B704" s="3"/>
      <c r="C704" s="3"/>
      <c r="D704" s="3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</row>
    <row r="705" spans="2:195" x14ac:dyDescent="0.2">
      <c r="B705" s="3"/>
      <c r="C705" s="3"/>
      <c r="D705" s="3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</row>
    <row r="706" spans="2:195" x14ac:dyDescent="0.2">
      <c r="B706" s="3"/>
      <c r="C706" s="3"/>
      <c r="D706" s="3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</row>
    <row r="707" spans="2:195" x14ac:dyDescent="0.2">
      <c r="B707" s="3"/>
      <c r="C707" s="3"/>
      <c r="D707" s="3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</row>
    <row r="708" spans="2:195" x14ac:dyDescent="0.2">
      <c r="B708" s="3"/>
      <c r="C708" s="3"/>
      <c r="D708" s="3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</row>
    <row r="709" spans="2:195" x14ac:dyDescent="0.2">
      <c r="B709" s="3"/>
      <c r="C709" s="3"/>
      <c r="D709" s="3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</row>
    <row r="710" spans="2:195" x14ac:dyDescent="0.2">
      <c r="B710" s="3"/>
      <c r="C710" s="3"/>
      <c r="D710" s="3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</row>
    <row r="711" spans="2:195" x14ac:dyDescent="0.2">
      <c r="B711" s="3"/>
      <c r="C711" s="3"/>
      <c r="D711" s="3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</row>
    <row r="712" spans="2:195" x14ac:dyDescent="0.2">
      <c r="B712" s="3"/>
      <c r="C712" s="3"/>
      <c r="D712" s="3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</row>
    <row r="713" spans="2:195" x14ac:dyDescent="0.2">
      <c r="B713" s="3"/>
      <c r="C713" s="3"/>
      <c r="D713" s="3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</row>
    <row r="714" spans="2:195" x14ac:dyDescent="0.2">
      <c r="B714" s="3"/>
      <c r="C714" s="3"/>
      <c r="D714" s="3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</row>
    <row r="715" spans="2:195" x14ac:dyDescent="0.2">
      <c r="B715" s="3"/>
      <c r="C715" s="3"/>
      <c r="D715" s="3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</row>
    <row r="716" spans="2:195" x14ac:dyDescent="0.2">
      <c r="B716" s="3"/>
      <c r="C716" s="3"/>
      <c r="D716" s="3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</row>
    <row r="717" spans="2:195" x14ac:dyDescent="0.2">
      <c r="B717" s="3"/>
      <c r="C717" s="3"/>
      <c r="D717" s="3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</row>
    <row r="718" spans="2:195" x14ac:dyDescent="0.2">
      <c r="B718" s="3"/>
      <c r="C718" s="3"/>
      <c r="D718" s="3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</row>
    <row r="719" spans="2:195" x14ac:dyDescent="0.2">
      <c r="B719" s="3"/>
      <c r="C719" s="3"/>
      <c r="D719" s="3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</row>
    <row r="720" spans="2:195" x14ac:dyDescent="0.2">
      <c r="B720" s="3"/>
      <c r="C720" s="3"/>
      <c r="D720" s="3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</row>
    <row r="721" spans="2:195" x14ac:dyDescent="0.2">
      <c r="B721" s="3"/>
      <c r="C721" s="3"/>
      <c r="D721" s="3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</row>
    <row r="722" spans="2:195" x14ac:dyDescent="0.2">
      <c r="B722" s="3"/>
      <c r="C722" s="3"/>
      <c r="D722" s="3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</row>
    <row r="723" spans="2:195" x14ac:dyDescent="0.2">
      <c r="B723" s="3"/>
      <c r="C723" s="3"/>
      <c r="D723" s="3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</row>
    <row r="724" spans="2:195" x14ac:dyDescent="0.2">
      <c r="B724" s="3"/>
      <c r="C724" s="3"/>
      <c r="D724" s="3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</row>
    <row r="725" spans="2:195" x14ac:dyDescent="0.2">
      <c r="B725" s="3"/>
      <c r="C725" s="3"/>
      <c r="D725" s="3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</row>
    <row r="726" spans="2:195" x14ac:dyDescent="0.2">
      <c r="B726" s="3"/>
      <c r="C726" s="3"/>
      <c r="D726" s="3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</row>
    <row r="727" spans="2:195" x14ac:dyDescent="0.2">
      <c r="B727" s="3"/>
      <c r="C727" s="3"/>
      <c r="D727" s="3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</row>
    <row r="728" spans="2:195" x14ac:dyDescent="0.2">
      <c r="B728" s="3"/>
      <c r="C728" s="3"/>
      <c r="D728" s="3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</row>
    <row r="729" spans="2:195" x14ac:dyDescent="0.2">
      <c r="B729" s="3"/>
      <c r="C729" s="3"/>
      <c r="D729" s="3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</row>
    <row r="730" spans="2:195" x14ac:dyDescent="0.2">
      <c r="B730" s="3"/>
      <c r="C730" s="3"/>
      <c r="D730" s="3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</row>
    <row r="731" spans="2:195" x14ac:dyDescent="0.2">
      <c r="B731" s="3"/>
      <c r="C731" s="3"/>
      <c r="D731" s="3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</row>
    <row r="732" spans="2:195" x14ac:dyDescent="0.2">
      <c r="B732" s="3"/>
      <c r="C732" s="3"/>
      <c r="D732" s="3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</row>
    <row r="733" spans="2:195" x14ac:dyDescent="0.2">
      <c r="B733" s="3"/>
      <c r="C733" s="3"/>
      <c r="D733" s="3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</row>
    <row r="734" spans="2:195" x14ac:dyDescent="0.2">
      <c r="B734" s="3"/>
      <c r="C734" s="3"/>
      <c r="D734" s="3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</row>
    <row r="735" spans="2:195" x14ac:dyDescent="0.2">
      <c r="B735" s="3"/>
      <c r="C735" s="3"/>
      <c r="D735" s="3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</row>
    <row r="736" spans="2:195" x14ac:dyDescent="0.2">
      <c r="B736" s="3"/>
      <c r="C736" s="3"/>
      <c r="D736" s="3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</row>
    <row r="737" spans="2:195" x14ac:dyDescent="0.2">
      <c r="B737" s="3"/>
      <c r="C737" s="3"/>
      <c r="D737" s="3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</row>
    <row r="738" spans="2:195" x14ac:dyDescent="0.2">
      <c r="B738" s="3"/>
      <c r="C738" s="3"/>
      <c r="D738" s="3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</row>
    <row r="739" spans="2:195" x14ac:dyDescent="0.2">
      <c r="B739" s="3"/>
      <c r="C739" s="3"/>
      <c r="D739" s="3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</row>
    <row r="740" spans="2:195" x14ac:dyDescent="0.2">
      <c r="B740" s="3"/>
      <c r="C740" s="3"/>
      <c r="D740" s="3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</row>
    <row r="741" spans="2:195" x14ac:dyDescent="0.2">
      <c r="B741" s="3"/>
      <c r="C741" s="3"/>
      <c r="D741" s="3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</row>
    <row r="742" spans="2:195" x14ac:dyDescent="0.2">
      <c r="B742" s="3"/>
      <c r="C742" s="3"/>
      <c r="D742" s="3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</row>
    <row r="743" spans="2:195" x14ac:dyDescent="0.2">
      <c r="B743" s="3"/>
      <c r="C743" s="3"/>
      <c r="D743" s="3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</row>
    <row r="744" spans="2:195" x14ac:dyDescent="0.2">
      <c r="B744" s="3"/>
      <c r="C744" s="3"/>
      <c r="D744" s="3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</row>
    <row r="745" spans="2:195" x14ac:dyDescent="0.2">
      <c r="B745" s="3"/>
      <c r="C745" s="3"/>
      <c r="D745" s="3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</row>
    <row r="746" spans="2:195" x14ac:dyDescent="0.2">
      <c r="B746" s="3"/>
      <c r="C746" s="3"/>
      <c r="D746" s="3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</row>
    <row r="747" spans="2:195" x14ac:dyDescent="0.2">
      <c r="B747" s="3"/>
      <c r="C747" s="3"/>
      <c r="D747" s="3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</row>
    <row r="748" spans="2:195" x14ac:dyDescent="0.2">
      <c r="B748" s="3"/>
      <c r="C748" s="3"/>
      <c r="D748" s="3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</row>
    <row r="749" spans="2:195" x14ac:dyDescent="0.2">
      <c r="B749" s="3"/>
      <c r="C749" s="3"/>
      <c r="D749" s="3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</row>
    <row r="750" spans="2:195" x14ac:dyDescent="0.2">
      <c r="B750" s="3"/>
      <c r="C750" s="3"/>
      <c r="D750" s="3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</row>
    <row r="751" spans="2:195" x14ac:dyDescent="0.2">
      <c r="B751" s="3"/>
      <c r="C751" s="3"/>
      <c r="D751" s="3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</row>
    <row r="752" spans="2:195" x14ac:dyDescent="0.2">
      <c r="B752" s="3"/>
      <c r="C752" s="3"/>
      <c r="D752" s="3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</row>
    <row r="753" spans="2:195" x14ac:dyDescent="0.2">
      <c r="B753" s="3"/>
      <c r="C753" s="3"/>
      <c r="D753" s="3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</row>
    <row r="754" spans="2:195" x14ac:dyDescent="0.2">
      <c r="B754" s="3"/>
      <c r="C754" s="3"/>
      <c r="D754" s="3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</row>
    <row r="755" spans="2:195" x14ac:dyDescent="0.2">
      <c r="B755" s="3"/>
      <c r="C755" s="3"/>
      <c r="D755" s="3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</row>
    <row r="756" spans="2:195" x14ac:dyDescent="0.2">
      <c r="B756" s="3"/>
      <c r="C756" s="3"/>
      <c r="D756" s="3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</row>
    <row r="757" spans="2:195" x14ac:dyDescent="0.2">
      <c r="B757" s="3"/>
      <c r="C757" s="3"/>
      <c r="D757" s="3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</row>
    <row r="758" spans="2:195" x14ac:dyDescent="0.2">
      <c r="B758" s="3"/>
      <c r="C758" s="3"/>
      <c r="D758" s="3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</row>
    <row r="759" spans="2:195" x14ac:dyDescent="0.2">
      <c r="B759" s="3"/>
      <c r="C759" s="3"/>
      <c r="D759" s="3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</row>
    <row r="760" spans="2:195" x14ac:dyDescent="0.2">
      <c r="B760" s="3"/>
      <c r="C760" s="3"/>
      <c r="D760" s="3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</row>
    <row r="761" spans="2:195" x14ac:dyDescent="0.2">
      <c r="B761" s="3"/>
      <c r="C761" s="3"/>
      <c r="D761" s="3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</row>
    <row r="762" spans="2:195" x14ac:dyDescent="0.2">
      <c r="B762" s="3"/>
      <c r="C762" s="3"/>
      <c r="D762" s="3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</row>
    <row r="763" spans="2:195" x14ac:dyDescent="0.2">
      <c r="B763" s="3"/>
      <c r="C763" s="3"/>
      <c r="D763" s="3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</row>
    <row r="764" spans="2:195" x14ac:dyDescent="0.2">
      <c r="B764" s="3"/>
      <c r="C764" s="3"/>
      <c r="D764" s="3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</row>
    <row r="765" spans="2:195" x14ac:dyDescent="0.2">
      <c r="B765" s="3"/>
      <c r="C765" s="3"/>
      <c r="D765" s="3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</row>
    <row r="766" spans="2:195" x14ac:dyDescent="0.2">
      <c r="B766" s="3"/>
      <c r="C766" s="3"/>
      <c r="D766" s="3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</row>
    <row r="767" spans="2:195" x14ac:dyDescent="0.2">
      <c r="B767" s="3"/>
      <c r="C767" s="3"/>
      <c r="D767" s="3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</row>
    <row r="768" spans="2:195" x14ac:dyDescent="0.2">
      <c r="B768" s="3"/>
      <c r="C768" s="3"/>
      <c r="D768" s="3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</row>
    <row r="769" spans="2:195" x14ac:dyDescent="0.2">
      <c r="B769" s="3"/>
      <c r="C769" s="3"/>
      <c r="D769" s="3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</row>
    <row r="770" spans="2:195" x14ac:dyDescent="0.2">
      <c r="B770" s="3"/>
      <c r="C770" s="3"/>
      <c r="D770" s="3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</row>
    <row r="771" spans="2:195" x14ac:dyDescent="0.2">
      <c r="B771" s="3"/>
      <c r="C771" s="3"/>
      <c r="D771" s="3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</row>
    <row r="772" spans="2:195" x14ac:dyDescent="0.2">
      <c r="B772" s="3"/>
      <c r="C772" s="3"/>
      <c r="D772" s="3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</row>
    <row r="773" spans="2:195" x14ac:dyDescent="0.2">
      <c r="B773" s="3"/>
      <c r="C773" s="3"/>
      <c r="D773" s="3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</row>
    <row r="774" spans="2:195" x14ac:dyDescent="0.2">
      <c r="B774" s="3"/>
      <c r="C774" s="3"/>
      <c r="D774" s="3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</row>
    <row r="775" spans="2:195" x14ac:dyDescent="0.2">
      <c r="B775" s="3"/>
      <c r="C775" s="3"/>
      <c r="D775" s="3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</row>
    <row r="776" spans="2:195" x14ac:dyDescent="0.2">
      <c r="B776" s="3"/>
      <c r="C776" s="3"/>
      <c r="D776" s="3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</row>
    <row r="777" spans="2:195" x14ac:dyDescent="0.2">
      <c r="B777" s="3"/>
      <c r="C777" s="3"/>
      <c r="D777" s="3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</row>
    <row r="778" spans="2:195" x14ac:dyDescent="0.2">
      <c r="B778" s="3"/>
      <c r="C778" s="3"/>
      <c r="D778" s="3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</row>
    <row r="779" spans="2:195" x14ac:dyDescent="0.2">
      <c r="B779" s="3"/>
      <c r="C779" s="3"/>
      <c r="D779" s="3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</row>
    <row r="780" spans="2:195" x14ac:dyDescent="0.2">
      <c r="B780" s="3"/>
      <c r="C780" s="3"/>
      <c r="D780" s="3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</row>
    <row r="781" spans="2:195" x14ac:dyDescent="0.2">
      <c r="B781" s="3"/>
      <c r="C781" s="3"/>
      <c r="D781" s="3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</row>
    <row r="782" spans="2:195" x14ac:dyDescent="0.2">
      <c r="B782" s="3"/>
      <c r="C782" s="3"/>
      <c r="D782" s="3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</row>
    <row r="783" spans="2:195" x14ac:dyDescent="0.2">
      <c r="B783" s="3"/>
      <c r="C783" s="3"/>
      <c r="D783" s="3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</row>
    <row r="784" spans="2:195" x14ac:dyDescent="0.2">
      <c r="B784" s="3"/>
      <c r="C784" s="3"/>
      <c r="D784" s="3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</row>
    <row r="785" spans="2:195" x14ac:dyDescent="0.2">
      <c r="B785" s="3"/>
      <c r="C785" s="3"/>
      <c r="D785" s="3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</row>
    <row r="786" spans="2:195" x14ac:dyDescent="0.2">
      <c r="B786" s="3"/>
      <c r="C786" s="3"/>
      <c r="D786" s="3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</row>
    <row r="787" spans="2:195" x14ac:dyDescent="0.2">
      <c r="B787" s="3"/>
      <c r="C787" s="3"/>
      <c r="D787" s="3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</row>
    <row r="788" spans="2:195" x14ac:dyDescent="0.2">
      <c r="B788" s="3"/>
      <c r="C788" s="3"/>
      <c r="D788" s="3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</row>
    <row r="789" spans="2:195" x14ac:dyDescent="0.2">
      <c r="B789" s="3"/>
      <c r="C789" s="3"/>
      <c r="D789" s="3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</row>
    <row r="790" spans="2:195" x14ac:dyDescent="0.2">
      <c r="B790" s="3"/>
      <c r="C790" s="3"/>
      <c r="D790" s="3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</row>
    <row r="791" spans="2:195" x14ac:dyDescent="0.2">
      <c r="B791" s="3"/>
      <c r="C791" s="3"/>
      <c r="D791" s="3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</row>
    <row r="792" spans="2:195" x14ac:dyDescent="0.2">
      <c r="B792" s="3"/>
      <c r="C792" s="3"/>
      <c r="D792" s="3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</row>
    <row r="793" spans="2:195" x14ac:dyDescent="0.2">
      <c r="B793" s="3"/>
      <c r="C793" s="3"/>
      <c r="D793" s="3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</row>
    <row r="794" spans="2:195" x14ac:dyDescent="0.2">
      <c r="B794" s="3"/>
      <c r="C794" s="3"/>
      <c r="D794" s="3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</row>
    <row r="795" spans="2:195" x14ac:dyDescent="0.2">
      <c r="B795" s="3"/>
      <c r="C795" s="3"/>
      <c r="D795" s="3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</row>
    <row r="796" spans="2:195" x14ac:dyDescent="0.2">
      <c r="B796" s="3"/>
      <c r="C796" s="3"/>
      <c r="D796" s="3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</row>
    <row r="797" spans="2:195" x14ac:dyDescent="0.2">
      <c r="B797" s="3"/>
      <c r="C797" s="3"/>
      <c r="D797" s="3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</row>
    <row r="798" spans="2:195" x14ac:dyDescent="0.2">
      <c r="B798" s="3"/>
      <c r="C798" s="3"/>
      <c r="D798" s="3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</row>
    <row r="799" spans="2:195" x14ac:dyDescent="0.2">
      <c r="B799" s="3"/>
      <c r="C799" s="3"/>
      <c r="D799" s="3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</row>
    <row r="800" spans="2:195" x14ac:dyDescent="0.2">
      <c r="B800" s="3"/>
      <c r="C800" s="3"/>
      <c r="D800" s="3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</row>
    <row r="801" spans="2:195" x14ac:dyDescent="0.2">
      <c r="B801" s="3"/>
      <c r="C801" s="3"/>
      <c r="D801" s="3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</row>
    <row r="802" spans="2:195" x14ac:dyDescent="0.2">
      <c r="B802" s="3"/>
      <c r="C802" s="3"/>
      <c r="D802" s="3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</row>
    <row r="803" spans="2:195" x14ac:dyDescent="0.2">
      <c r="B803" s="3"/>
      <c r="C803" s="3"/>
      <c r="D803" s="3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</row>
    <row r="804" spans="2:195" x14ac:dyDescent="0.2">
      <c r="B804" s="3"/>
      <c r="C804" s="3"/>
      <c r="D804" s="3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</row>
    <row r="805" spans="2:195" x14ac:dyDescent="0.2">
      <c r="B805" s="3"/>
      <c r="C805" s="3"/>
      <c r="D805" s="3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</row>
    <row r="806" spans="2:195" x14ac:dyDescent="0.2">
      <c r="B806" s="3"/>
      <c r="C806" s="3"/>
      <c r="D806" s="3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</row>
    <row r="807" spans="2:195" x14ac:dyDescent="0.2">
      <c r="B807" s="3"/>
      <c r="C807" s="3"/>
      <c r="D807" s="3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</row>
    <row r="808" spans="2:195" x14ac:dyDescent="0.2">
      <c r="B808" s="3"/>
      <c r="C808" s="3"/>
      <c r="D808" s="3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</row>
    <row r="809" spans="2:195" x14ac:dyDescent="0.2">
      <c r="B809" s="3"/>
      <c r="C809" s="3"/>
      <c r="D809" s="3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</row>
    <row r="810" spans="2:195" x14ac:dyDescent="0.2">
      <c r="B810" s="3"/>
      <c r="C810" s="3"/>
      <c r="D810" s="3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</row>
    <row r="811" spans="2:195" x14ac:dyDescent="0.2">
      <c r="B811" s="3"/>
      <c r="C811" s="3"/>
      <c r="D811" s="3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</row>
    <row r="812" spans="2:195" x14ac:dyDescent="0.2">
      <c r="B812" s="3"/>
      <c r="C812" s="3"/>
      <c r="D812" s="3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</row>
    <row r="813" spans="2:195" x14ac:dyDescent="0.2">
      <c r="B813" s="3"/>
      <c r="C813" s="3"/>
      <c r="D813" s="3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</row>
    <row r="814" spans="2:195" x14ac:dyDescent="0.2">
      <c r="B814" s="3"/>
      <c r="C814" s="3"/>
      <c r="D814" s="3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</row>
    <row r="815" spans="2:195" x14ac:dyDescent="0.2">
      <c r="B815" s="3"/>
      <c r="C815" s="3"/>
      <c r="D815" s="3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</row>
    <row r="816" spans="2:195" x14ac:dyDescent="0.2">
      <c r="B816" s="3"/>
      <c r="C816" s="3"/>
      <c r="D816" s="3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</row>
    <row r="817" spans="2:195" x14ac:dyDescent="0.2">
      <c r="B817" s="3"/>
      <c r="C817" s="3"/>
      <c r="D817" s="3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</row>
    <row r="818" spans="2:195" x14ac:dyDescent="0.2">
      <c r="B818" s="3"/>
      <c r="C818" s="3"/>
      <c r="D818" s="3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</row>
    <row r="819" spans="2:195" x14ac:dyDescent="0.2">
      <c r="B819" s="3"/>
      <c r="C819" s="3"/>
      <c r="D819" s="3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</row>
    <row r="820" spans="2:195" x14ac:dyDescent="0.2">
      <c r="B820" s="3"/>
      <c r="C820" s="3"/>
      <c r="D820" s="3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</row>
    <row r="821" spans="2:195" x14ac:dyDescent="0.2">
      <c r="B821" s="3"/>
      <c r="C821" s="3"/>
      <c r="D821" s="3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</row>
    <row r="822" spans="2:195" x14ac:dyDescent="0.2">
      <c r="B822" s="3"/>
      <c r="C822" s="3"/>
      <c r="D822" s="3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</row>
    <row r="823" spans="2:195" x14ac:dyDescent="0.2">
      <c r="B823" s="3"/>
      <c r="C823" s="3"/>
      <c r="D823" s="3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</row>
    <row r="824" spans="2:195" x14ac:dyDescent="0.2">
      <c r="B824" s="3"/>
      <c r="C824" s="3"/>
      <c r="D824" s="3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</row>
    <row r="825" spans="2:195" x14ac:dyDescent="0.2">
      <c r="B825" s="3"/>
      <c r="C825" s="3"/>
      <c r="D825" s="3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</row>
    <row r="826" spans="2:195" x14ac:dyDescent="0.2">
      <c r="B826" s="3"/>
      <c r="C826" s="3"/>
      <c r="D826" s="3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</row>
    <row r="827" spans="2:195" x14ac:dyDescent="0.2">
      <c r="B827" s="3"/>
      <c r="C827" s="3"/>
      <c r="D827" s="3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</row>
    <row r="828" spans="2:195" x14ac:dyDescent="0.2">
      <c r="B828" s="3"/>
      <c r="C828" s="3"/>
      <c r="D828" s="3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</row>
    <row r="829" spans="2:195" x14ac:dyDescent="0.2">
      <c r="B829" s="3"/>
      <c r="C829" s="3"/>
      <c r="D829" s="3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</row>
    <row r="830" spans="2:195" x14ac:dyDescent="0.2">
      <c r="B830" s="3"/>
      <c r="C830" s="3"/>
      <c r="D830" s="3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</row>
    <row r="831" spans="2:195" x14ac:dyDescent="0.2">
      <c r="B831" s="3"/>
      <c r="C831" s="3"/>
      <c r="D831" s="3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</row>
    <row r="832" spans="2:195" x14ac:dyDescent="0.2">
      <c r="B832" s="3"/>
      <c r="C832" s="3"/>
      <c r="D832" s="3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</row>
    <row r="833" spans="2:195" x14ac:dyDescent="0.2">
      <c r="B833" s="3"/>
      <c r="C833" s="3"/>
      <c r="D833" s="3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</row>
    <row r="834" spans="2:195" x14ac:dyDescent="0.2">
      <c r="B834" s="3"/>
      <c r="C834" s="3"/>
      <c r="D834" s="3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</row>
    <row r="835" spans="2:195" x14ac:dyDescent="0.2">
      <c r="B835" s="3"/>
      <c r="C835" s="3"/>
      <c r="D835" s="3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</row>
    <row r="836" spans="2:195" x14ac:dyDescent="0.2">
      <c r="B836" s="3"/>
      <c r="C836" s="3"/>
      <c r="D836" s="3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</row>
    <row r="837" spans="2:195" x14ac:dyDescent="0.2">
      <c r="B837" s="3"/>
      <c r="C837" s="3"/>
      <c r="D837" s="3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</row>
    <row r="838" spans="2:195" x14ac:dyDescent="0.2">
      <c r="B838" s="3"/>
      <c r="C838" s="3"/>
      <c r="D838" s="3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</row>
    <row r="839" spans="2:195" x14ac:dyDescent="0.2">
      <c r="B839" s="3"/>
      <c r="C839" s="3"/>
      <c r="D839" s="3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</row>
    <row r="840" spans="2:195" x14ac:dyDescent="0.2">
      <c r="B840" s="3"/>
      <c r="C840" s="3"/>
      <c r="D840" s="3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</row>
    <row r="841" spans="2:195" x14ac:dyDescent="0.2">
      <c r="B841" s="3"/>
      <c r="C841" s="3"/>
      <c r="D841" s="3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</row>
    <row r="842" spans="2:195" x14ac:dyDescent="0.2">
      <c r="B842" s="3"/>
      <c r="C842" s="3"/>
      <c r="D842" s="3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</row>
    <row r="843" spans="2:195" x14ac:dyDescent="0.2">
      <c r="B843" s="3"/>
      <c r="C843" s="3"/>
      <c r="D843" s="3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</row>
    <row r="844" spans="2:195" x14ac:dyDescent="0.2">
      <c r="B844" s="3"/>
      <c r="C844" s="3"/>
      <c r="D844" s="3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</row>
    <row r="845" spans="2:195" x14ac:dyDescent="0.2">
      <c r="B845" s="3"/>
      <c r="C845" s="3"/>
      <c r="D845" s="3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</row>
    <row r="846" spans="2:195" x14ac:dyDescent="0.2">
      <c r="B846" s="3"/>
      <c r="C846" s="3"/>
      <c r="D846" s="3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</row>
    <row r="847" spans="2:195" x14ac:dyDescent="0.2">
      <c r="B847" s="3"/>
      <c r="C847" s="3"/>
      <c r="D847" s="3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</row>
    <row r="848" spans="2:195" x14ac:dyDescent="0.2">
      <c r="B848" s="3"/>
      <c r="C848" s="3"/>
      <c r="D848" s="3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</row>
    <row r="849" spans="2:195" x14ac:dyDescent="0.2">
      <c r="B849" s="3"/>
      <c r="C849" s="3"/>
      <c r="D849" s="3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</row>
    <row r="850" spans="2:195" x14ac:dyDescent="0.2">
      <c r="B850" s="3"/>
      <c r="C850" s="3"/>
      <c r="D850" s="3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</row>
    <row r="851" spans="2:195" x14ac:dyDescent="0.2">
      <c r="B851" s="3"/>
      <c r="C851" s="3"/>
      <c r="D851" s="3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</row>
    <row r="852" spans="2:195" x14ac:dyDescent="0.2">
      <c r="B852" s="3"/>
      <c r="C852" s="3"/>
      <c r="D852" s="3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</row>
    <row r="853" spans="2:195" x14ac:dyDescent="0.2">
      <c r="B853" s="3"/>
      <c r="C853" s="3"/>
      <c r="D853" s="3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</row>
    <row r="854" spans="2:195" x14ac:dyDescent="0.2">
      <c r="B854" s="3"/>
      <c r="C854" s="3"/>
      <c r="D854" s="3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</row>
    <row r="855" spans="2:195" x14ac:dyDescent="0.2">
      <c r="B855" s="3"/>
      <c r="C855" s="3"/>
      <c r="D855" s="3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</row>
    <row r="856" spans="2:195" x14ac:dyDescent="0.2">
      <c r="B856" s="3"/>
      <c r="C856" s="3"/>
      <c r="D856" s="3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</row>
    <row r="857" spans="2:195" x14ac:dyDescent="0.2">
      <c r="B857" s="3"/>
      <c r="C857" s="3"/>
      <c r="D857" s="3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</row>
    <row r="858" spans="2:195" x14ac:dyDescent="0.2">
      <c r="B858" s="3"/>
      <c r="C858" s="3"/>
      <c r="D858" s="3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</row>
    <row r="859" spans="2:195" x14ac:dyDescent="0.2">
      <c r="B859" s="3"/>
      <c r="C859" s="3"/>
      <c r="D859" s="3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</row>
    <row r="860" spans="2:195" x14ac:dyDescent="0.2">
      <c r="B860" s="3"/>
      <c r="C860" s="3"/>
      <c r="D860" s="3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</row>
    <row r="861" spans="2:195" x14ac:dyDescent="0.2">
      <c r="B861" s="3"/>
      <c r="C861" s="3"/>
      <c r="D861" s="3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</row>
    <row r="862" spans="2:195" x14ac:dyDescent="0.2">
      <c r="B862" s="3"/>
      <c r="C862" s="3"/>
      <c r="D862" s="3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</row>
    <row r="863" spans="2:195" x14ac:dyDescent="0.2">
      <c r="B863" s="3"/>
      <c r="C863" s="3"/>
      <c r="D863" s="3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</row>
    <row r="864" spans="2:195" x14ac:dyDescent="0.2">
      <c r="B864" s="3"/>
      <c r="C864" s="3"/>
      <c r="D864" s="3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</row>
    <row r="865" spans="2:195" x14ac:dyDescent="0.2">
      <c r="B865" s="3"/>
      <c r="C865" s="3"/>
      <c r="D865" s="3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</row>
    <row r="866" spans="2:195" x14ac:dyDescent="0.2">
      <c r="B866" s="3"/>
      <c r="C866" s="3"/>
      <c r="D866" s="3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</row>
    <row r="867" spans="2:195" x14ac:dyDescent="0.2">
      <c r="B867" s="3"/>
      <c r="C867" s="3"/>
      <c r="D867" s="3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</row>
    <row r="868" spans="2:195" x14ac:dyDescent="0.2">
      <c r="B868" s="3"/>
      <c r="C868" s="3"/>
      <c r="D868" s="3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</row>
    <row r="869" spans="2:195" x14ac:dyDescent="0.2">
      <c r="B869" s="3"/>
      <c r="C869" s="3"/>
      <c r="D869" s="3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</row>
    <row r="870" spans="2:195" x14ac:dyDescent="0.2">
      <c r="B870" s="3"/>
      <c r="C870" s="3"/>
      <c r="D870" s="3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</row>
    <row r="871" spans="2:195" x14ac:dyDescent="0.2">
      <c r="B871" s="3"/>
      <c r="C871" s="3"/>
      <c r="D871" s="3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</row>
    <row r="872" spans="2:195" x14ac:dyDescent="0.2">
      <c r="B872" s="3"/>
      <c r="C872" s="3"/>
      <c r="D872" s="3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</row>
    <row r="873" spans="2:195" x14ac:dyDescent="0.2">
      <c r="B873" s="3"/>
      <c r="C873" s="3"/>
      <c r="D873" s="3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</row>
    <row r="874" spans="2:195" x14ac:dyDescent="0.2">
      <c r="B874" s="3"/>
      <c r="C874" s="3"/>
      <c r="D874" s="3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</row>
    <row r="875" spans="2:195" x14ac:dyDescent="0.2">
      <c r="B875" s="3"/>
      <c r="C875" s="3"/>
      <c r="D875" s="3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</row>
    <row r="876" spans="2:195" x14ac:dyDescent="0.2">
      <c r="B876" s="3"/>
      <c r="C876" s="3"/>
      <c r="D876" s="3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</row>
    <row r="877" spans="2:195" x14ac:dyDescent="0.2">
      <c r="B877" s="3"/>
      <c r="C877" s="3"/>
      <c r="D877" s="3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</row>
    <row r="878" spans="2:195" x14ac:dyDescent="0.2">
      <c r="B878" s="3"/>
      <c r="C878" s="3"/>
      <c r="D878" s="3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</row>
    <row r="879" spans="2:195" x14ac:dyDescent="0.2">
      <c r="B879" s="3"/>
      <c r="C879" s="3"/>
      <c r="D879" s="3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</row>
    <row r="880" spans="2:195" x14ac:dyDescent="0.2">
      <c r="B880" s="3"/>
      <c r="C880" s="3"/>
      <c r="D880" s="3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</row>
    <row r="881" spans="2:195" x14ac:dyDescent="0.2">
      <c r="B881" s="3"/>
      <c r="C881" s="3"/>
      <c r="D881" s="3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</row>
    <row r="882" spans="2:195" x14ac:dyDescent="0.2">
      <c r="B882" s="3"/>
      <c r="C882" s="3"/>
      <c r="D882" s="3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</row>
    <row r="883" spans="2:195" x14ac:dyDescent="0.2">
      <c r="B883" s="3"/>
      <c r="C883" s="3"/>
      <c r="D883" s="3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</row>
    <row r="884" spans="2:195" x14ac:dyDescent="0.2">
      <c r="B884" s="3"/>
      <c r="C884" s="3"/>
      <c r="D884" s="3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</row>
    <row r="885" spans="2:195" x14ac:dyDescent="0.2">
      <c r="B885" s="3"/>
      <c r="C885" s="3"/>
      <c r="D885" s="3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</row>
    <row r="886" spans="2:195" x14ac:dyDescent="0.2">
      <c r="B886" s="3"/>
      <c r="C886" s="3"/>
      <c r="D886" s="3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</row>
    <row r="887" spans="2:195" x14ac:dyDescent="0.2">
      <c r="B887" s="3"/>
      <c r="C887" s="3"/>
      <c r="D887" s="3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</row>
    <row r="888" spans="2:195" x14ac:dyDescent="0.2">
      <c r="B888" s="3"/>
      <c r="C888" s="3"/>
      <c r="D888" s="3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</row>
    <row r="889" spans="2:195" x14ac:dyDescent="0.2">
      <c r="B889" s="3"/>
      <c r="C889" s="3"/>
      <c r="D889" s="3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</row>
    <row r="890" spans="2:195" x14ac:dyDescent="0.2">
      <c r="B890" s="3"/>
      <c r="C890" s="3"/>
      <c r="D890" s="3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</row>
    <row r="891" spans="2:195" x14ac:dyDescent="0.2">
      <c r="B891" s="3"/>
      <c r="C891" s="3"/>
      <c r="D891" s="3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</row>
    <row r="892" spans="2:195" x14ac:dyDescent="0.2">
      <c r="B892" s="3"/>
      <c r="C892" s="3"/>
      <c r="D892" s="3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</row>
    <row r="893" spans="2:195" x14ac:dyDescent="0.2">
      <c r="B893" s="3"/>
      <c r="C893" s="3"/>
      <c r="D893" s="3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</row>
    <row r="894" spans="2:195" x14ac:dyDescent="0.2">
      <c r="B894" s="3"/>
      <c r="C894" s="3"/>
      <c r="D894" s="3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</row>
    <row r="895" spans="2:195" x14ac:dyDescent="0.2">
      <c r="B895" s="3"/>
      <c r="C895" s="3"/>
      <c r="D895" s="3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</row>
    <row r="896" spans="2:195" x14ac:dyDescent="0.2">
      <c r="B896" s="3"/>
      <c r="C896" s="3"/>
      <c r="D896" s="3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</row>
    <row r="897" spans="2:195" x14ac:dyDescent="0.2">
      <c r="B897" s="3"/>
      <c r="C897" s="3"/>
      <c r="D897" s="3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</row>
    <row r="898" spans="2:195" x14ac:dyDescent="0.2">
      <c r="B898" s="3"/>
      <c r="C898" s="3"/>
      <c r="D898" s="3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</row>
    <row r="899" spans="2:195" x14ac:dyDescent="0.2">
      <c r="B899" s="3"/>
      <c r="C899" s="3"/>
      <c r="D899" s="3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</row>
    <row r="900" spans="2:195" x14ac:dyDescent="0.2">
      <c r="B900" s="3"/>
      <c r="C900" s="3"/>
      <c r="D900" s="3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</row>
    <row r="901" spans="2:195" x14ac:dyDescent="0.2">
      <c r="B901" s="3"/>
      <c r="C901" s="3"/>
      <c r="D901" s="3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</row>
    <row r="902" spans="2:195" x14ac:dyDescent="0.2">
      <c r="B902" s="3"/>
      <c r="C902" s="3"/>
      <c r="D902" s="3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</row>
    <row r="903" spans="2:195" x14ac:dyDescent="0.2">
      <c r="B903" s="3"/>
      <c r="C903" s="3"/>
      <c r="D903" s="3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</row>
    <row r="904" spans="2:195" x14ac:dyDescent="0.2">
      <c r="B904" s="3"/>
      <c r="C904" s="3"/>
      <c r="D904" s="3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</row>
    <row r="905" spans="2:195" x14ac:dyDescent="0.2">
      <c r="B905" s="3"/>
      <c r="C905" s="3"/>
      <c r="D905" s="3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</row>
    <row r="906" spans="2:195" x14ac:dyDescent="0.2">
      <c r="B906" s="3"/>
      <c r="C906" s="3"/>
      <c r="D906" s="3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</row>
    <row r="907" spans="2:195" x14ac:dyDescent="0.2">
      <c r="B907" s="3"/>
      <c r="C907" s="3"/>
      <c r="D907" s="3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</row>
    <row r="908" spans="2:195" x14ac:dyDescent="0.2">
      <c r="B908" s="3"/>
      <c r="C908" s="3"/>
      <c r="D908" s="3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</row>
    <row r="909" spans="2:195" x14ac:dyDescent="0.2">
      <c r="B909" s="3"/>
      <c r="C909" s="3"/>
      <c r="D909" s="3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</row>
    <row r="910" spans="2:195" x14ac:dyDescent="0.2">
      <c r="B910" s="3"/>
      <c r="C910" s="3"/>
      <c r="D910" s="3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</row>
    <row r="911" spans="2:195" x14ac:dyDescent="0.2">
      <c r="B911" s="3"/>
      <c r="C911" s="3"/>
      <c r="D911" s="3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</row>
    <row r="912" spans="2:195" x14ac:dyDescent="0.2">
      <c r="B912" s="3"/>
      <c r="C912" s="3"/>
      <c r="D912" s="3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</row>
    <row r="913" spans="2:195" x14ac:dyDescent="0.2">
      <c r="B913" s="3"/>
      <c r="C913" s="3"/>
      <c r="D913" s="3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</row>
    <row r="914" spans="2:195" x14ac:dyDescent="0.2">
      <c r="B914" s="3"/>
      <c r="C914" s="3"/>
      <c r="D914" s="3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</row>
    <row r="915" spans="2:195" x14ac:dyDescent="0.2">
      <c r="B915" s="3"/>
      <c r="C915" s="3"/>
      <c r="D915" s="3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</row>
    <row r="916" spans="2:195" x14ac:dyDescent="0.2">
      <c r="B916" s="3"/>
      <c r="C916" s="3"/>
      <c r="D916" s="3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</row>
    <row r="917" spans="2:195" x14ac:dyDescent="0.2">
      <c r="B917" s="3"/>
      <c r="C917" s="3"/>
      <c r="D917" s="3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</row>
    <row r="918" spans="2:195" x14ac:dyDescent="0.2">
      <c r="B918" s="3"/>
      <c r="C918" s="3"/>
      <c r="D918" s="3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</row>
    <row r="919" spans="2:195" x14ac:dyDescent="0.2">
      <c r="B919" s="3"/>
      <c r="C919" s="3"/>
      <c r="D919" s="3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</row>
    <row r="920" spans="2:195" x14ac:dyDescent="0.2">
      <c r="B920" s="3"/>
      <c r="C920" s="3"/>
      <c r="D920" s="3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</row>
    <row r="921" spans="2:195" x14ac:dyDescent="0.2">
      <c r="B921" s="3"/>
      <c r="C921" s="3"/>
      <c r="D921" s="3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</row>
    <row r="922" spans="2:195" x14ac:dyDescent="0.2">
      <c r="B922" s="3"/>
      <c r="C922" s="3"/>
      <c r="D922" s="3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</row>
    <row r="923" spans="2:195" x14ac:dyDescent="0.2">
      <c r="B923" s="3"/>
      <c r="C923" s="3"/>
      <c r="D923" s="3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</row>
    <row r="924" spans="2:195" x14ac:dyDescent="0.2">
      <c r="B924" s="3"/>
      <c r="C924" s="3"/>
      <c r="D924" s="3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</row>
    <row r="925" spans="2:195" x14ac:dyDescent="0.2">
      <c r="B925" s="3"/>
      <c r="C925" s="3"/>
      <c r="D925" s="3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</row>
    <row r="926" spans="2:195" x14ac:dyDescent="0.2">
      <c r="B926" s="3"/>
      <c r="C926" s="3"/>
      <c r="D926" s="3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</row>
    <row r="927" spans="2:195" x14ac:dyDescent="0.2">
      <c r="B927" s="3"/>
      <c r="C927" s="3"/>
      <c r="D927" s="3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</row>
    <row r="928" spans="2:195" x14ac:dyDescent="0.2">
      <c r="B928" s="3"/>
      <c r="C928" s="3"/>
      <c r="D928" s="3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</row>
    <row r="929" spans="2:195" x14ac:dyDescent="0.2">
      <c r="B929" s="3"/>
      <c r="C929" s="3"/>
      <c r="D929" s="3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</row>
    <row r="930" spans="2:195" x14ac:dyDescent="0.2">
      <c r="B930" s="3"/>
      <c r="C930" s="3"/>
      <c r="D930" s="3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</row>
    <row r="931" spans="2:195" x14ac:dyDescent="0.2">
      <c r="B931" s="3"/>
      <c r="C931" s="3"/>
      <c r="D931" s="3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</row>
    <row r="932" spans="2:195" x14ac:dyDescent="0.2">
      <c r="B932" s="3"/>
      <c r="C932" s="3"/>
      <c r="D932" s="3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</row>
    <row r="933" spans="2:195" x14ac:dyDescent="0.2">
      <c r="B933" s="3"/>
      <c r="C933" s="3"/>
      <c r="D933" s="3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</row>
    <row r="934" spans="2:195" x14ac:dyDescent="0.2">
      <c r="B934" s="3"/>
      <c r="C934" s="3"/>
      <c r="D934" s="3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</row>
    <row r="935" spans="2:195" x14ac:dyDescent="0.2">
      <c r="B935" s="3"/>
      <c r="C935" s="3"/>
      <c r="D935" s="3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</row>
    <row r="936" spans="2:195" x14ac:dyDescent="0.2">
      <c r="B936" s="3"/>
      <c r="C936" s="3"/>
      <c r="D936" s="3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</row>
    <row r="937" spans="2:195" x14ac:dyDescent="0.2">
      <c r="B937" s="3"/>
      <c r="C937" s="3"/>
      <c r="D937" s="3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</row>
    <row r="938" spans="2:195" x14ac:dyDescent="0.2">
      <c r="B938" s="3"/>
      <c r="C938" s="3"/>
      <c r="D938" s="3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</row>
    <row r="939" spans="2:195" x14ac:dyDescent="0.2">
      <c r="B939" s="3"/>
      <c r="C939" s="3"/>
      <c r="D939" s="3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</row>
    <row r="940" spans="2:195" x14ac:dyDescent="0.2">
      <c r="B940" s="3"/>
      <c r="C940" s="3"/>
      <c r="D940" s="3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</row>
    <row r="941" spans="2:195" x14ac:dyDescent="0.2">
      <c r="B941" s="3"/>
      <c r="C941" s="3"/>
      <c r="D941" s="3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</row>
    <row r="942" spans="2:195" x14ac:dyDescent="0.2">
      <c r="B942" s="3"/>
      <c r="C942" s="3"/>
      <c r="D942" s="3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</row>
    <row r="943" spans="2:195" x14ac:dyDescent="0.2">
      <c r="B943" s="3"/>
      <c r="C943" s="3"/>
      <c r="D943" s="3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</row>
    <row r="944" spans="2:195" x14ac:dyDescent="0.2">
      <c r="B944" s="3"/>
      <c r="C944" s="3"/>
      <c r="D944" s="3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</row>
    <row r="945" spans="2:195" x14ac:dyDescent="0.2">
      <c r="B945" s="3"/>
      <c r="C945" s="3"/>
      <c r="D945" s="3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</row>
    <row r="946" spans="2:195" x14ac:dyDescent="0.2">
      <c r="B946" s="3"/>
      <c r="C946" s="3"/>
      <c r="D946" s="3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</row>
    <row r="947" spans="2:195" x14ac:dyDescent="0.2">
      <c r="B947" s="3"/>
      <c r="C947" s="3"/>
      <c r="D947" s="3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</row>
    <row r="948" spans="2:195" x14ac:dyDescent="0.2">
      <c r="B948" s="3"/>
      <c r="C948" s="3"/>
      <c r="D948" s="3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</row>
    <row r="949" spans="2:195" x14ac:dyDescent="0.2">
      <c r="B949" s="3"/>
      <c r="C949" s="3"/>
      <c r="D949" s="3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</row>
    <row r="950" spans="2:195" x14ac:dyDescent="0.2">
      <c r="B950" s="3"/>
      <c r="C950" s="3"/>
      <c r="D950" s="3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</row>
    <row r="951" spans="2:195" x14ac:dyDescent="0.2">
      <c r="B951" s="3"/>
      <c r="C951" s="3"/>
      <c r="D951" s="3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</row>
    <row r="952" spans="2:195" x14ac:dyDescent="0.2">
      <c r="B952" s="3"/>
      <c r="C952" s="3"/>
      <c r="D952" s="3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</row>
    <row r="953" spans="2:195" x14ac:dyDescent="0.2">
      <c r="B953" s="3"/>
      <c r="C953" s="3"/>
      <c r="D953" s="3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</row>
    <row r="954" spans="2:195" x14ac:dyDescent="0.2">
      <c r="B954" s="3"/>
      <c r="C954" s="3"/>
      <c r="D954" s="3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</row>
    <row r="955" spans="2:195" x14ac:dyDescent="0.2">
      <c r="B955" s="3"/>
      <c r="C955" s="3"/>
      <c r="D955" s="3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</row>
    <row r="956" spans="2:195" x14ac:dyDescent="0.2">
      <c r="B956" s="3"/>
      <c r="C956" s="3"/>
      <c r="D956" s="3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</row>
    <row r="957" spans="2:195" x14ac:dyDescent="0.2">
      <c r="B957" s="3"/>
      <c r="C957" s="3"/>
      <c r="D957" s="3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</row>
    <row r="958" spans="2:195" x14ac:dyDescent="0.2">
      <c r="B958" s="3"/>
      <c r="C958" s="3"/>
      <c r="D958" s="3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</row>
    <row r="959" spans="2:195" x14ac:dyDescent="0.2">
      <c r="B959" s="3"/>
      <c r="C959" s="3"/>
      <c r="D959" s="3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</row>
    <row r="960" spans="2:195" x14ac:dyDescent="0.2">
      <c r="B960" s="3"/>
      <c r="C960" s="3"/>
      <c r="D960" s="3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</row>
    <row r="961" spans="2:195" x14ac:dyDescent="0.2">
      <c r="B961" s="3"/>
      <c r="C961" s="3"/>
      <c r="D961" s="3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</row>
    <row r="962" spans="2:195" x14ac:dyDescent="0.2">
      <c r="B962" s="3"/>
      <c r="C962" s="3"/>
      <c r="D962" s="3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</row>
    <row r="963" spans="2:195" x14ac:dyDescent="0.2">
      <c r="B963" s="3"/>
      <c r="C963" s="3"/>
      <c r="D963" s="3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</row>
    <row r="964" spans="2:195" x14ac:dyDescent="0.2">
      <c r="B964" s="3"/>
      <c r="C964" s="3"/>
      <c r="D964" s="3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</row>
    <row r="965" spans="2:195" x14ac:dyDescent="0.2">
      <c r="B965" s="3"/>
      <c r="C965" s="3"/>
      <c r="D965" s="3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</row>
    <row r="966" spans="2:195" x14ac:dyDescent="0.2">
      <c r="B966" s="3"/>
      <c r="C966" s="3"/>
      <c r="D966" s="3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</row>
    <row r="967" spans="2:195" x14ac:dyDescent="0.2">
      <c r="B967" s="3"/>
      <c r="C967" s="3"/>
      <c r="D967" s="3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</row>
    <row r="968" spans="2:195" x14ac:dyDescent="0.2">
      <c r="B968" s="3"/>
      <c r="C968" s="3"/>
      <c r="D968" s="3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</row>
    <row r="969" spans="2:195" x14ac:dyDescent="0.2">
      <c r="B969" s="3"/>
      <c r="C969" s="3"/>
      <c r="D969" s="3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</row>
    <row r="970" spans="2:195" x14ac:dyDescent="0.2">
      <c r="B970" s="3"/>
      <c r="C970" s="3"/>
      <c r="D970" s="3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</row>
    <row r="971" spans="2:195" x14ac:dyDescent="0.2">
      <c r="B971" s="3"/>
      <c r="C971" s="3"/>
      <c r="D971" s="3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</row>
    <row r="972" spans="2:195" x14ac:dyDescent="0.2">
      <c r="B972" s="3"/>
      <c r="C972" s="3"/>
      <c r="D972" s="3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</row>
    <row r="973" spans="2:195" x14ac:dyDescent="0.2">
      <c r="B973" s="3"/>
      <c r="C973" s="3"/>
      <c r="D973" s="3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</row>
    <row r="974" spans="2:195" x14ac:dyDescent="0.2">
      <c r="B974" s="3"/>
      <c r="C974" s="3"/>
      <c r="D974" s="3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</row>
    <row r="975" spans="2:195" x14ac:dyDescent="0.2">
      <c r="B975" s="3"/>
      <c r="C975" s="3"/>
      <c r="D975" s="3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</row>
    <row r="976" spans="2:195" x14ac:dyDescent="0.2">
      <c r="B976" s="3"/>
      <c r="C976" s="3"/>
      <c r="D976" s="3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</row>
    <row r="977" spans="2:195" x14ac:dyDescent="0.2">
      <c r="B977" s="3"/>
      <c r="C977" s="3"/>
      <c r="D977" s="3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</row>
    <row r="978" spans="2:195" x14ac:dyDescent="0.2">
      <c r="B978" s="3"/>
      <c r="C978" s="3"/>
      <c r="D978" s="3"/>
      <c r="E978" s="6"/>
      <c r="F978" s="6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</row>
    <row r="979" spans="2:195" x14ac:dyDescent="0.2">
      <c r="B979" s="3"/>
      <c r="C979" s="3"/>
      <c r="D979" s="3"/>
      <c r="E979" s="6"/>
      <c r="F979" s="6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</row>
    <row r="980" spans="2:195" x14ac:dyDescent="0.2">
      <c r="B980" s="3"/>
      <c r="C980" s="3"/>
      <c r="D980" s="3"/>
      <c r="E980" s="6"/>
      <c r="F980" s="6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</row>
    <row r="981" spans="2:195" x14ac:dyDescent="0.2">
      <c r="B981" s="3"/>
      <c r="C981" s="3"/>
      <c r="D981" s="3"/>
      <c r="E981" s="6"/>
      <c r="F981" s="6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</row>
    <row r="982" spans="2:195" x14ac:dyDescent="0.2">
      <c r="B982" s="3"/>
      <c r="C982" s="3"/>
      <c r="D982" s="3"/>
      <c r="E982" s="6"/>
      <c r="F982" s="6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</row>
    <row r="983" spans="2:195" x14ac:dyDescent="0.2">
      <c r="B983" s="3"/>
      <c r="C983" s="3"/>
      <c r="D983" s="3"/>
      <c r="E983" s="6"/>
      <c r="F983" s="6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</row>
    <row r="984" spans="2:195" x14ac:dyDescent="0.2">
      <c r="B984" s="3"/>
      <c r="C984" s="3"/>
      <c r="D984" s="3"/>
      <c r="E984" s="6"/>
      <c r="F984" s="6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</row>
    <row r="985" spans="2:195" x14ac:dyDescent="0.2">
      <c r="B985" s="3"/>
      <c r="C985" s="3"/>
      <c r="D985" s="3"/>
      <c r="E985" s="6"/>
      <c r="F985" s="6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</row>
    <row r="986" spans="2:195" x14ac:dyDescent="0.2">
      <c r="B986" s="3"/>
      <c r="C986" s="3"/>
      <c r="D986" s="3"/>
      <c r="E986" s="6"/>
      <c r="F986" s="6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</row>
    <row r="987" spans="2:195" x14ac:dyDescent="0.2">
      <c r="B987" s="3"/>
      <c r="C987" s="3"/>
      <c r="D987" s="3"/>
      <c r="E987" s="6"/>
      <c r="F987" s="6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</row>
    <row r="988" spans="2:195" x14ac:dyDescent="0.2">
      <c r="B988" s="3"/>
      <c r="C988" s="3"/>
      <c r="D988" s="3"/>
      <c r="E988" s="6"/>
      <c r="F988" s="6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</row>
    <row r="989" spans="2:195" x14ac:dyDescent="0.2">
      <c r="B989" s="3"/>
      <c r="C989" s="3"/>
      <c r="D989" s="3"/>
      <c r="E989" s="6"/>
      <c r="F989" s="6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</row>
    <row r="990" spans="2:195" x14ac:dyDescent="0.2">
      <c r="B990" s="3"/>
      <c r="C990" s="3"/>
      <c r="D990" s="3"/>
      <c r="E990" s="6"/>
      <c r="F990" s="6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</row>
    <row r="991" spans="2:195" x14ac:dyDescent="0.2">
      <c r="B991" s="3"/>
      <c r="C991" s="3"/>
      <c r="D991" s="3"/>
      <c r="E991" s="6"/>
      <c r="F991" s="6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</row>
    <row r="992" spans="2:195" x14ac:dyDescent="0.2">
      <c r="B992" s="3"/>
      <c r="C992" s="3"/>
      <c r="D992" s="3"/>
      <c r="E992" s="6"/>
      <c r="F992" s="6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</row>
    <row r="993" spans="2:195" x14ac:dyDescent="0.2">
      <c r="B993" s="3"/>
      <c r="C993" s="3"/>
      <c r="D993" s="3"/>
      <c r="E993" s="6"/>
      <c r="F993" s="6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</row>
    <row r="994" spans="2:195" x14ac:dyDescent="0.2">
      <c r="B994" s="3"/>
      <c r="C994" s="3"/>
      <c r="D994" s="3"/>
      <c r="E994" s="6"/>
      <c r="F994" s="6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</row>
    <row r="995" spans="2:195" x14ac:dyDescent="0.2">
      <c r="B995" s="3"/>
      <c r="C995" s="3"/>
      <c r="D995" s="3"/>
      <c r="E995" s="6"/>
      <c r="F995" s="6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</row>
    <row r="996" spans="2:195" x14ac:dyDescent="0.2">
      <c r="B996" s="3"/>
      <c r="C996" s="3"/>
      <c r="D996" s="3"/>
      <c r="E996" s="6"/>
      <c r="F996" s="6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</row>
    <row r="997" spans="2:195" x14ac:dyDescent="0.2">
      <c r="B997" s="3"/>
      <c r="C997" s="3"/>
      <c r="D997" s="3"/>
      <c r="E997" s="6"/>
      <c r="F997" s="6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</row>
    <row r="998" spans="2:195" x14ac:dyDescent="0.2">
      <c r="B998" s="3"/>
      <c r="C998" s="3"/>
      <c r="D998" s="3"/>
      <c r="E998" s="6"/>
      <c r="F998" s="6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</row>
    <row r="999" spans="2:195" x14ac:dyDescent="0.2">
      <c r="B999" s="3"/>
      <c r="C999" s="3"/>
      <c r="D999" s="3"/>
      <c r="E999" s="6"/>
      <c r="F999" s="6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</row>
    <row r="1000" spans="2:195" x14ac:dyDescent="0.2">
      <c r="B1000" s="3"/>
      <c r="C1000" s="3"/>
      <c r="D1000" s="3"/>
      <c r="E1000" s="6"/>
      <c r="F1000" s="6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</row>
    <row r="1001" spans="2:195" x14ac:dyDescent="0.2">
      <c r="B1001" s="3"/>
      <c r="C1001" s="3"/>
      <c r="D1001" s="3"/>
      <c r="E1001" s="6"/>
      <c r="F1001" s="6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</row>
    <row r="1002" spans="2:195" x14ac:dyDescent="0.2">
      <c r="B1002" s="3"/>
      <c r="C1002" s="3"/>
      <c r="D1002" s="3"/>
      <c r="E1002" s="6"/>
      <c r="F1002" s="6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</row>
    <row r="1003" spans="2:195" x14ac:dyDescent="0.2">
      <c r="B1003" s="3"/>
      <c r="C1003" s="3"/>
      <c r="D1003" s="3"/>
      <c r="E1003" s="6"/>
      <c r="F1003" s="6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</row>
    <row r="1004" spans="2:195" x14ac:dyDescent="0.2">
      <c r="B1004" s="3"/>
      <c r="C1004" s="3"/>
      <c r="D1004" s="3"/>
      <c r="E1004" s="6"/>
      <c r="F1004" s="6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</row>
    <row r="1005" spans="2:195" x14ac:dyDescent="0.2">
      <c r="B1005" s="3"/>
      <c r="C1005" s="3"/>
      <c r="D1005" s="3"/>
      <c r="E1005" s="6"/>
      <c r="F1005" s="6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</row>
    <row r="1006" spans="2:195" x14ac:dyDescent="0.2">
      <c r="B1006" s="3"/>
      <c r="C1006" s="3"/>
      <c r="D1006" s="3"/>
      <c r="E1006" s="6"/>
      <c r="F1006" s="6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</row>
    <row r="1007" spans="2:195" x14ac:dyDescent="0.2">
      <c r="B1007" s="3"/>
      <c r="C1007" s="3"/>
      <c r="D1007" s="3"/>
      <c r="E1007" s="6"/>
      <c r="F1007" s="6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</row>
    <row r="1008" spans="2:195" x14ac:dyDescent="0.2">
      <c r="B1008" s="3"/>
      <c r="C1008" s="3"/>
      <c r="D1008" s="3"/>
      <c r="E1008" s="6"/>
      <c r="F1008" s="6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</row>
    <row r="1009" spans="2:195" x14ac:dyDescent="0.2">
      <c r="B1009" s="3"/>
      <c r="C1009" s="3"/>
      <c r="D1009" s="3"/>
      <c r="E1009" s="6"/>
      <c r="F1009" s="6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</row>
    <row r="1010" spans="2:195" x14ac:dyDescent="0.2">
      <c r="B1010" s="3"/>
      <c r="C1010" s="3"/>
      <c r="D1010" s="3"/>
      <c r="E1010" s="6"/>
      <c r="F1010" s="6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</row>
    <row r="1011" spans="2:195" x14ac:dyDescent="0.2">
      <c r="B1011" s="3"/>
      <c r="C1011" s="3"/>
      <c r="D1011" s="3"/>
      <c r="E1011" s="6"/>
      <c r="F1011" s="6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</row>
    <row r="1012" spans="2:195" x14ac:dyDescent="0.2">
      <c r="B1012" s="3"/>
      <c r="C1012" s="3"/>
      <c r="D1012" s="3"/>
      <c r="E1012" s="6"/>
      <c r="F1012" s="6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</row>
    <row r="1013" spans="2:195" x14ac:dyDescent="0.2">
      <c r="B1013" s="3"/>
      <c r="C1013" s="3"/>
      <c r="D1013" s="3"/>
      <c r="E1013" s="6"/>
      <c r="F1013" s="6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</row>
    <row r="1014" spans="2:195" x14ac:dyDescent="0.2">
      <c r="B1014" s="3"/>
      <c r="C1014" s="3"/>
      <c r="D1014" s="3"/>
      <c r="E1014" s="6"/>
      <c r="F1014" s="6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</row>
    <row r="1015" spans="2:195" x14ac:dyDescent="0.2">
      <c r="B1015" s="3"/>
      <c r="C1015" s="3"/>
      <c r="D1015" s="3"/>
      <c r="E1015" s="6"/>
      <c r="F1015" s="6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</row>
    <row r="1016" spans="2:195" x14ac:dyDescent="0.2">
      <c r="B1016" s="3"/>
      <c r="C1016" s="3"/>
      <c r="D1016" s="3"/>
      <c r="E1016" s="6"/>
      <c r="F1016" s="6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</row>
    <row r="1017" spans="2:195" x14ac:dyDescent="0.2">
      <c r="B1017" s="3"/>
      <c r="C1017" s="3"/>
      <c r="D1017" s="3"/>
      <c r="E1017" s="6"/>
      <c r="F1017" s="6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</row>
    <row r="1018" spans="2:195" x14ac:dyDescent="0.2">
      <c r="B1018" s="3"/>
      <c r="C1018" s="3"/>
      <c r="D1018" s="3"/>
      <c r="E1018" s="6"/>
      <c r="F1018" s="6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</row>
    <row r="1019" spans="2:195" x14ac:dyDescent="0.2">
      <c r="B1019" s="3"/>
      <c r="C1019" s="3"/>
      <c r="D1019" s="3"/>
      <c r="E1019" s="6"/>
      <c r="F1019" s="6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</row>
    <row r="1020" spans="2:195" x14ac:dyDescent="0.2">
      <c r="B1020" s="3"/>
      <c r="C1020" s="3"/>
      <c r="D1020" s="3"/>
      <c r="E1020" s="6"/>
      <c r="F1020" s="6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</row>
    <row r="1021" spans="2:195" x14ac:dyDescent="0.2">
      <c r="B1021" s="3"/>
      <c r="C1021" s="3"/>
      <c r="D1021" s="3"/>
      <c r="E1021" s="6"/>
      <c r="F1021" s="6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</row>
    <row r="1022" spans="2:195" x14ac:dyDescent="0.2">
      <c r="B1022" s="3"/>
      <c r="C1022" s="3"/>
      <c r="D1022" s="3"/>
      <c r="E1022" s="6"/>
      <c r="F1022" s="6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</row>
    <row r="1023" spans="2:195" x14ac:dyDescent="0.2">
      <c r="B1023" s="3"/>
      <c r="C1023" s="3"/>
      <c r="D1023" s="3"/>
      <c r="E1023" s="6"/>
      <c r="F1023" s="6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</row>
    <row r="1024" spans="2:195" x14ac:dyDescent="0.2">
      <c r="B1024" s="3"/>
      <c r="C1024" s="3"/>
      <c r="D1024" s="3"/>
      <c r="E1024" s="6"/>
      <c r="F1024" s="6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</row>
    <row r="1025" spans="2:195" x14ac:dyDescent="0.2">
      <c r="B1025" s="3"/>
      <c r="C1025" s="3"/>
      <c r="D1025" s="3"/>
      <c r="E1025" s="6"/>
      <c r="F1025" s="6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</row>
    <row r="1026" spans="2:195" x14ac:dyDescent="0.2">
      <c r="B1026" s="3"/>
      <c r="C1026" s="3"/>
      <c r="D1026" s="3"/>
      <c r="E1026" s="6"/>
      <c r="F1026" s="6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</row>
    <row r="1027" spans="2:195" x14ac:dyDescent="0.2">
      <c r="B1027" s="3"/>
      <c r="C1027" s="3"/>
      <c r="D1027" s="3"/>
      <c r="E1027" s="6"/>
      <c r="F1027" s="6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</row>
    <row r="1028" spans="2:195" x14ac:dyDescent="0.2">
      <c r="B1028" s="3"/>
      <c r="C1028" s="3"/>
      <c r="D1028" s="3"/>
      <c r="E1028" s="6"/>
      <c r="F1028" s="6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</row>
    <row r="1029" spans="2:195" x14ac:dyDescent="0.2">
      <c r="B1029" s="3"/>
      <c r="C1029" s="3"/>
      <c r="D1029" s="3"/>
      <c r="E1029" s="6"/>
      <c r="F1029" s="6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</row>
    <row r="1030" spans="2:195" x14ac:dyDescent="0.2">
      <c r="B1030" s="3"/>
      <c r="C1030" s="3"/>
      <c r="D1030" s="3"/>
      <c r="E1030" s="6"/>
      <c r="F1030" s="6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</row>
    <row r="1031" spans="2:195" x14ac:dyDescent="0.2">
      <c r="B1031" s="3"/>
      <c r="C1031" s="3"/>
      <c r="D1031" s="3"/>
      <c r="E1031" s="6"/>
      <c r="F1031" s="6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</row>
    <row r="1032" spans="2:195" x14ac:dyDescent="0.2">
      <c r="B1032" s="3"/>
      <c r="C1032" s="3"/>
      <c r="D1032" s="3"/>
      <c r="E1032" s="6"/>
      <c r="F1032" s="6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</row>
    <row r="1033" spans="2:195" x14ac:dyDescent="0.2">
      <c r="B1033" s="3"/>
      <c r="C1033" s="3"/>
      <c r="D1033" s="3"/>
      <c r="E1033" s="6"/>
      <c r="F1033" s="6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</row>
    <row r="1034" spans="2:195" x14ac:dyDescent="0.2">
      <c r="B1034" s="3"/>
      <c r="C1034" s="3"/>
      <c r="D1034" s="3"/>
      <c r="E1034" s="6"/>
      <c r="F1034" s="6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</row>
    <row r="1035" spans="2:195" x14ac:dyDescent="0.2">
      <c r="B1035" s="3"/>
      <c r="C1035" s="3"/>
      <c r="D1035" s="3"/>
      <c r="E1035" s="6"/>
      <c r="F1035" s="6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</row>
    <row r="1036" spans="2:195" x14ac:dyDescent="0.2">
      <c r="B1036" s="3"/>
      <c r="C1036" s="3"/>
      <c r="D1036" s="3"/>
      <c r="E1036" s="6"/>
      <c r="F1036" s="6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</row>
    <row r="1037" spans="2:195" x14ac:dyDescent="0.2">
      <c r="B1037" s="3"/>
      <c r="C1037" s="3"/>
      <c r="D1037" s="3"/>
      <c r="E1037" s="6"/>
      <c r="F1037" s="6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</row>
    <row r="1038" spans="2:195" x14ac:dyDescent="0.2">
      <c r="B1038" s="3"/>
      <c r="C1038" s="3"/>
      <c r="D1038" s="3"/>
      <c r="E1038" s="6"/>
      <c r="F1038" s="6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</row>
    <row r="1039" spans="2:195" x14ac:dyDescent="0.2">
      <c r="B1039" s="3"/>
      <c r="C1039" s="3"/>
      <c r="D1039" s="3"/>
      <c r="E1039" s="6"/>
      <c r="F1039" s="6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</row>
    <row r="1040" spans="2:195" x14ac:dyDescent="0.2">
      <c r="B1040" s="3"/>
      <c r="C1040" s="3"/>
      <c r="D1040" s="3"/>
      <c r="E1040" s="6"/>
      <c r="F1040" s="6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</row>
    <row r="1041" spans="2:195" x14ac:dyDescent="0.2">
      <c r="B1041" s="3"/>
      <c r="C1041" s="3"/>
      <c r="D1041" s="3"/>
      <c r="E1041" s="6"/>
      <c r="F1041" s="6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</row>
    <row r="1042" spans="2:195" x14ac:dyDescent="0.2">
      <c r="B1042" s="3"/>
      <c r="C1042" s="3"/>
      <c r="D1042" s="3"/>
      <c r="E1042" s="6"/>
      <c r="F1042" s="6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</row>
    <row r="1043" spans="2:195" x14ac:dyDescent="0.2">
      <c r="B1043" s="3"/>
      <c r="C1043" s="3"/>
      <c r="D1043" s="3"/>
      <c r="E1043" s="6"/>
      <c r="F1043" s="6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</row>
    <row r="1044" spans="2:195" x14ac:dyDescent="0.2">
      <c r="B1044" s="3"/>
      <c r="C1044" s="3"/>
      <c r="D1044" s="3"/>
      <c r="E1044" s="6"/>
      <c r="F1044" s="6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</row>
    <row r="1045" spans="2:195" x14ac:dyDescent="0.2">
      <c r="B1045" s="3"/>
      <c r="C1045" s="3"/>
      <c r="D1045" s="3"/>
      <c r="E1045" s="6"/>
      <c r="F1045" s="6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</row>
    <row r="1046" spans="2:195" x14ac:dyDescent="0.2">
      <c r="B1046" s="3"/>
      <c r="C1046" s="3"/>
      <c r="D1046" s="3"/>
      <c r="E1046" s="6"/>
      <c r="F1046" s="6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</row>
    <row r="1047" spans="2:195" x14ac:dyDescent="0.2">
      <c r="B1047" s="3"/>
      <c r="C1047" s="3"/>
      <c r="D1047" s="3"/>
      <c r="E1047" s="6"/>
      <c r="F1047" s="6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</row>
    <row r="1048" spans="2:195" x14ac:dyDescent="0.2">
      <c r="B1048" s="3"/>
      <c r="C1048" s="3"/>
      <c r="D1048" s="3"/>
      <c r="E1048" s="6"/>
      <c r="F1048" s="6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</row>
    <row r="1049" spans="2:195" x14ac:dyDescent="0.2">
      <c r="B1049" s="3"/>
      <c r="C1049" s="3"/>
      <c r="D1049" s="3"/>
      <c r="E1049" s="6"/>
      <c r="F1049" s="6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</row>
    <row r="1050" spans="2:195" x14ac:dyDescent="0.2">
      <c r="B1050" s="3"/>
      <c r="C1050" s="3"/>
      <c r="D1050" s="3"/>
      <c r="E1050" s="6"/>
      <c r="F1050" s="6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</row>
    <row r="1051" spans="2:195" x14ac:dyDescent="0.2">
      <c r="B1051" s="3"/>
      <c r="C1051" s="3"/>
      <c r="D1051" s="3"/>
      <c r="E1051" s="6"/>
      <c r="F1051" s="6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</row>
    <row r="1052" spans="2:195" x14ac:dyDescent="0.2">
      <c r="B1052" s="3"/>
      <c r="C1052" s="3"/>
      <c r="D1052" s="3"/>
      <c r="E1052" s="6"/>
      <c r="F1052" s="6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</row>
    <row r="1053" spans="2:195" x14ac:dyDescent="0.2">
      <c r="B1053" s="3"/>
      <c r="C1053" s="3"/>
      <c r="D1053" s="3"/>
      <c r="E1053" s="6"/>
      <c r="F1053" s="6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</row>
    <row r="1054" spans="2:195" x14ac:dyDescent="0.2">
      <c r="B1054" s="3"/>
      <c r="C1054" s="3"/>
      <c r="D1054" s="3"/>
      <c r="E1054" s="6"/>
      <c r="F1054" s="6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</row>
    <row r="1055" spans="2:195" x14ac:dyDescent="0.2">
      <c r="B1055" s="3"/>
      <c r="C1055" s="3"/>
      <c r="D1055" s="3"/>
      <c r="E1055" s="6"/>
      <c r="F1055" s="6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</row>
    <row r="1056" spans="2:195" x14ac:dyDescent="0.2">
      <c r="B1056" s="3"/>
      <c r="C1056" s="3"/>
      <c r="D1056" s="3"/>
      <c r="E1056" s="6"/>
      <c r="F1056" s="6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</row>
    <row r="1057" spans="2:195" x14ac:dyDescent="0.2">
      <c r="B1057" s="3"/>
      <c r="C1057" s="3"/>
      <c r="D1057" s="3"/>
      <c r="E1057" s="6"/>
      <c r="F1057" s="6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</row>
    <row r="1058" spans="2:195" x14ac:dyDescent="0.2">
      <c r="B1058" s="3"/>
      <c r="C1058" s="3"/>
      <c r="D1058" s="3"/>
      <c r="E1058" s="6"/>
      <c r="F1058" s="6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</row>
    <row r="1059" spans="2:195" x14ac:dyDescent="0.2">
      <c r="B1059" s="3"/>
      <c r="C1059" s="3"/>
      <c r="D1059" s="3"/>
      <c r="E1059" s="6"/>
      <c r="F1059" s="6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</row>
    <row r="1060" spans="2:195" x14ac:dyDescent="0.2">
      <c r="B1060" s="3"/>
      <c r="C1060" s="3"/>
      <c r="D1060" s="3"/>
      <c r="E1060" s="6"/>
      <c r="F1060" s="6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</row>
    <row r="1061" spans="2:195" x14ac:dyDescent="0.2">
      <c r="B1061" s="3"/>
      <c r="C1061" s="3"/>
      <c r="D1061" s="3"/>
      <c r="E1061" s="6"/>
      <c r="F1061" s="6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</row>
    <row r="1062" spans="2:195" x14ac:dyDescent="0.2">
      <c r="B1062" s="3"/>
      <c r="C1062" s="3"/>
      <c r="D1062" s="3"/>
      <c r="E1062" s="6"/>
      <c r="F1062" s="6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</row>
    <row r="1063" spans="2:195" x14ac:dyDescent="0.2">
      <c r="B1063" s="3"/>
      <c r="C1063" s="3"/>
      <c r="D1063" s="3"/>
      <c r="E1063" s="6"/>
      <c r="F1063" s="6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</row>
    <row r="1064" spans="2:195" x14ac:dyDescent="0.2">
      <c r="B1064" s="3"/>
      <c r="C1064" s="3"/>
      <c r="D1064" s="3"/>
      <c r="E1064" s="6"/>
      <c r="F1064" s="6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</row>
    <row r="1065" spans="2:195" x14ac:dyDescent="0.2">
      <c r="B1065" s="3"/>
      <c r="C1065" s="3"/>
      <c r="D1065" s="3"/>
      <c r="E1065" s="6"/>
      <c r="F1065" s="6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</row>
    <row r="1066" spans="2:195" x14ac:dyDescent="0.2">
      <c r="B1066" s="3"/>
      <c r="C1066" s="3"/>
      <c r="D1066" s="3"/>
      <c r="E1066" s="6"/>
      <c r="F1066" s="6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</row>
    <row r="1067" spans="2:195" x14ac:dyDescent="0.2">
      <c r="B1067" s="3"/>
      <c r="C1067" s="3"/>
      <c r="D1067" s="3"/>
      <c r="E1067" s="6"/>
      <c r="F1067" s="6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</row>
    <row r="1068" spans="2:195" x14ac:dyDescent="0.2">
      <c r="B1068" s="3"/>
      <c r="C1068" s="3"/>
      <c r="D1068" s="3"/>
      <c r="E1068" s="6"/>
      <c r="F1068" s="6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</row>
    <row r="1069" spans="2:195" x14ac:dyDescent="0.2">
      <c r="B1069" s="3"/>
      <c r="C1069" s="3"/>
      <c r="D1069" s="3"/>
      <c r="E1069" s="6"/>
      <c r="F1069" s="6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</row>
    <row r="1070" spans="2:195" x14ac:dyDescent="0.2">
      <c r="B1070" s="3"/>
      <c r="C1070" s="3"/>
      <c r="D1070" s="3"/>
      <c r="E1070" s="6"/>
      <c r="F1070" s="6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</row>
    <row r="1071" spans="2:195" x14ac:dyDescent="0.2">
      <c r="B1071" s="3"/>
      <c r="C1071" s="3"/>
      <c r="D1071" s="3"/>
      <c r="E1071" s="6"/>
      <c r="F1071" s="6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</row>
    <row r="1072" spans="2:195" x14ac:dyDescent="0.2">
      <c r="B1072" s="3"/>
      <c r="C1072" s="3"/>
      <c r="D1072" s="3"/>
      <c r="E1072" s="6"/>
      <c r="F1072" s="6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</row>
    <row r="1073" spans="2:195" x14ac:dyDescent="0.2">
      <c r="B1073" s="3"/>
      <c r="C1073" s="3"/>
      <c r="D1073" s="3"/>
      <c r="E1073" s="6"/>
      <c r="F1073" s="6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</row>
    <row r="1074" spans="2:195" x14ac:dyDescent="0.2">
      <c r="B1074" s="3"/>
      <c r="C1074" s="3"/>
      <c r="D1074" s="3"/>
      <c r="E1074" s="6"/>
      <c r="F1074" s="6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</row>
    <row r="1075" spans="2:195" x14ac:dyDescent="0.2">
      <c r="B1075" s="3"/>
      <c r="C1075" s="3"/>
      <c r="D1075" s="3"/>
      <c r="E1075" s="6"/>
      <c r="F1075" s="6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</row>
    <row r="1076" spans="2:195" x14ac:dyDescent="0.2">
      <c r="B1076" s="3"/>
      <c r="C1076" s="3"/>
      <c r="D1076" s="3"/>
      <c r="E1076" s="6"/>
      <c r="F1076" s="6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</row>
    <row r="1077" spans="2:195" x14ac:dyDescent="0.2">
      <c r="B1077" s="3"/>
      <c r="C1077" s="3"/>
      <c r="D1077" s="3"/>
      <c r="E1077" s="6"/>
      <c r="F1077" s="6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</row>
    <row r="1078" spans="2:195" x14ac:dyDescent="0.2">
      <c r="B1078" s="3"/>
      <c r="C1078" s="3"/>
      <c r="D1078" s="3"/>
      <c r="E1078" s="6"/>
      <c r="F1078" s="6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</row>
    <row r="1079" spans="2:195" x14ac:dyDescent="0.2">
      <c r="B1079" s="3"/>
      <c r="C1079" s="3"/>
      <c r="D1079" s="3"/>
      <c r="E1079" s="6"/>
      <c r="F1079" s="6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</row>
    <row r="1080" spans="2:195" x14ac:dyDescent="0.2">
      <c r="B1080" s="3"/>
      <c r="C1080" s="3"/>
      <c r="D1080" s="3"/>
      <c r="E1080" s="6"/>
      <c r="F1080" s="6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</row>
    <row r="1081" spans="2:195" x14ac:dyDescent="0.2">
      <c r="B1081" s="3"/>
      <c r="C1081" s="3"/>
      <c r="D1081" s="3"/>
      <c r="E1081" s="6"/>
      <c r="F1081" s="6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</row>
    <row r="1082" spans="2:195" x14ac:dyDescent="0.2">
      <c r="B1082" s="3"/>
      <c r="C1082" s="3"/>
      <c r="D1082" s="3"/>
      <c r="E1082" s="6"/>
      <c r="F1082" s="6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</row>
    <row r="1083" spans="2:195" x14ac:dyDescent="0.2">
      <c r="B1083" s="3"/>
      <c r="C1083" s="3"/>
      <c r="D1083" s="3"/>
      <c r="E1083" s="6"/>
      <c r="F1083" s="6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</row>
    <row r="1084" spans="2:195" x14ac:dyDescent="0.2">
      <c r="B1084" s="3"/>
      <c r="C1084" s="3"/>
      <c r="D1084" s="3"/>
      <c r="E1084" s="6"/>
      <c r="F1084" s="6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</row>
    <row r="1085" spans="2:195" x14ac:dyDescent="0.2">
      <c r="B1085" s="3"/>
      <c r="C1085" s="3"/>
      <c r="D1085" s="3"/>
      <c r="E1085" s="6"/>
      <c r="F1085" s="6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</row>
    <row r="1086" spans="2:195" x14ac:dyDescent="0.2">
      <c r="B1086" s="3"/>
      <c r="C1086" s="3"/>
      <c r="D1086" s="3"/>
      <c r="E1086" s="6"/>
      <c r="F1086" s="6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</row>
    <row r="1087" spans="2:195" x14ac:dyDescent="0.2">
      <c r="B1087" s="3"/>
      <c r="C1087" s="3"/>
      <c r="D1087" s="3"/>
      <c r="E1087" s="6"/>
      <c r="F1087" s="6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</row>
    <row r="1088" spans="2:195" x14ac:dyDescent="0.2">
      <c r="B1088" s="3"/>
      <c r="C1088" s="3"/>
      <c r="D1088" s="3"/>
      <c r="E1088" s="6"/>
      <c r="F1088" s="6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</row>
    <row r="1089" spans="2:195" x14ac:dyDescent="0.2">
      <c r="B1089" s="3"/>
      <c r="C1089" s="3"/>
      <c r="D1089" s="3"/>
      <c r="E1089" s="6"/>
      <c r="F1089" s="6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</row>
    <row r="1090" spans="2:195" x14ac:dyDescent="0.2">
      <c r="B1090" s="3"/>
      <c r="C1090" s="3"/>
      <c r="D1090" s="3"/>
      <c r="E1090" s="6"/>
      <c r="F1090" s="6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</row>
    <row r="1091" spans="2:195" x14ac:dyDescent="0.2">
      <c r="B1091" s="3"/>
      <c r="C1091" s="3"/>
      <c r="D1091" s="3"/>
      <c r="E1091" s="6"/>
      <c r="F1091" s="6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</row>
    <row r="1092" spans="2:195" x14ac:dyDescent="0.2">
      <c r="B1092" s="3"/>
      <c r="C1092" s="3"/>
      <c r="D1092" s="3"/>
      <c r="E1092" s="6"/>
      <c r="F1092" s="6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</row>
    <row r="1093" spans="2:195" x14ac:dyDescent="0.2">
      <c r="B1093" s="3"/>
      <c r="C1093" s="3"/>
      <c r="D1093" s="3"/>
      <c r="E1093" s="6"/>
      <c r="F1093" s="6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</row>
    <row r="1094" spans="2:195" x14ac:dyDescent="0.2">
      <c r="B1094" s="3"/>
      <c r="C1094" s="3"/>
      <c r="D1094" s="3"/>
      <c r="E1094" s="6"/>
      <c r="F1094" s="6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</row>
    <row r="1095" spans="2:195" x14ac:dyDescent="0.2">
      <c r="B1095" s="3"/>
      <c r="C1095" s="3"/>
      <c r="D1095" s="3"/>
      <c r="E1095" s="6"/>
      <c r="F1095" s="6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</row>
    <row r="1096" spans="2:195" x14ac:dyDescent="0.2">
      <c r="B1096" s="3"/>
      <c r="C1096" s="3"/>
      <c r="D1096" s="3"/>
      <c r="E1096" s="6"/>
      <c r="F1096" s="6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</row>
    <row r="1097" spans="2:195" x14ac:dyDescent="0.2">
      <c r="B1097" s="3"/>
      <c r="C1097" s="3"/>
      <c r="D1097" s="3"/>
      <c r="E1097" s="6"/>
      <c r="F1097" s="6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</row>
    <row r="1098" spans="2:195" x14ac:dyDescent="0.2">
      <c r="B1098" s="3"/>
      <c r="C1098" s="3"/>
      <c r="D1098" s="3"/>
      <c r="E1098" s="6"/>
      <c r="F1098" s="6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</row>
    <row r="1099" spans="2:195" x14ac:dyDescent="0.2">
      <c r="B1099" s="3"/>
      <c r="C1099" s="3"/>
      <c r="D1099" s="3"/>
      <c r="E1099" s="6"/>
      <c r="F1099" s="6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</row>
    <row r="1100" spans="2:195" x14ac:dyDescent="0.2">
      <c r="B1100" s="3"/>
      <c r="C1100" s="3"/>
      <c r="D1100" s="3"/>
      <c r="E1100" s="6"/>
      <c r="F1100" s="6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</row>
    <row r="1101" spans="2:195" x14ac:dyDescent="0.2">
      <c r="B1101" s="3"/>
      <c r="C1101" s="3"/>
      <c r="D1101" s="3"/>
      <c r="E1101" s="6"/>
      <c r="F1101" s="6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</row>
    <row r="1102" spans="2:195" x14ac:dyDescent="0.2">
      <c r="B1102" s="3"/>
      <c r="C1102" s="3"/>
      <c r="D1102" s="3"/>
      <c r="E1102" s="6"/>
      <c r="F1102" s="6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</row>
    <row r="1103" spans="2:195" x14ac:dyDescent="0.2">
      <c r="B1103" s="3"/>
      <c r="C1103" s="3"/>
      <c r="D1103" s="3"/>
      <c r="E1103" s="6"/>
      <c r="F1103" s="6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</row>
    <row r="1104" spans="2:195" x14ac:dyDescent="0.2">
      <c r="B1104" s="3"/>
      <c r="C1104" s="3"/>
      <c r="D1104" s="3"/>
      <c r="E1104" s="6"/>
      <c r="F1104" s="6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</row>
    <row r="1105" spans="2:195" x14ac:dyDescent="0.2">
      <c r="B1105" s="3"/>
      <c r="C1105" s="3"/>
      <c r="D1105" s="3"/>
      <c r="E1105" s="6"/>
      <c r="F1105" s="6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</row>
    <row r="1106" spans="2:195" x14ac:dyDescent="0.2">
      <c r="B1106" s="3"/>
      <c r="C1106" s="3"/>
      <c r="D1106" s="3"/>
      <c r="E1106" s="6"/>
      <c r="F1106" s="6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</row>
    <row r="1107" spans="2:195" x14ac:dyDescent="0.2">
      <c r="B1107" s="3"/>
      <c r="C1107" s="3"/>
      <c r="D1107" s="3"/>
      <c r="E1107" s="6"/>
      <c r="F1107" s="6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</row>
    <row r="1108" spans="2:195" x14ac:dyDescent="0.2">
      <c r="B1108" s="3"/>
      <c r="C1108" s="3"/>
      <c r="D1108" s="3"/>
      <c r="E1108" s="6"/>
      <c r="F1108" s="6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</row>
    <row r="1109" spans="2:195" x14ac:dyDescent="0.2">
      <c r="B1109" s="3"/>
      <c r="C1109" s="3"/>
      <c r="D1109" s="3"/>
      <c r="E1109" s="6"/>
      <c r="F1109" s="6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</row>
    <row r="1110" spans="2:195" x14ac:dyDescent="0.2">
      <c r="B1110" s="3"/>
      <c r="C1110" s="3"/>
      <c r="D1110" s="3"/>
      <c r="E1110" s="6"/>
      <c r="F1110" s="6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</row>
    <row r="1111" spans="2:195" x14ac:dyDescent="0.2">
      <c r="B1111" s="3"/>
      <c r="C1111" s="3"/>
      <c r="D1111" s="3"/>
      <c r="E1111" s="6"/>
      <c r="F1111" s="6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</row>
    <row r="1112" spans="2:195" x14ac:dyDescent="0.2">
      <c r="B1112" s="3"/>
      <c r="C1112" s="3"/>
      <c r="D1112" s="3"/>
      <c r="E1112" s="6"/>
      <c r="F1112" s="6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</row>
    <row r="1113" spans="2:195" x14ac:dyDescent="0.2">
      <c r="B1113" s="3"/>
      <c r="C1113" s="3"/>
      <c r="D1113" s="3"/>
      <c r="E1113" s="6"/>
      <c r="F1113" s="6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</row>
    <row r="1114" spans="2:195" x14ac:dyDescent="0.2">
      <c r="B1114" s="3"/>
      <c r="C1114" s="3"/>
      <c r="D1114" s="3"/>
      <c r="E1114" s="6"/>
      <c r="F1114" s="6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</row>
    <row r="1115" spans="2:195" x14ac:dyDescent="0.2">
      <c r="B1115" s="3"/>
      <c r="C1115" s="3"/>
      <c r="D1115" s="3"/>
      <c r="E1115" s="6"/>
      <c r="F1115" s="6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</row>
    <row r="1116" spans="2:195" x14ac:dyDescent="0.2">
      <c r="B1116" s="3"/>
      <c r="C1116" s="3"/>
      <c r="D1116" s="3"/>
      <c r="E1116" s="6"/>
      <c r="F1116" s="6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</row>
    <row r="1117" spans="2:195" x14ac:dyDescent="0.2">
      <c r="B1117" s="3"/>
      <c r="C1117" s="3"/>
      <c r="D1117" s="3"/>
      <c r="E1117" s="6"/>
      <c r="F1117" s="6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</row>
    <row r="1118" spans="2:195" x14ac:dyDescent="0.2">
      <c r="B1118" s="3"/>
      <c r="C1118" s="3"/>
      <c r="D1118" s="3"/>
      <c r="E1118" s="6"/>
      <c r="F1118" s="6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</row>
    <row r="1119" spans="2:195" x14ac:dyDescent="0.2">
      <c r="B1119" s="3"/>
      <c r="C1119" s="3"/>
      <c r="D1119" s="3"/>
      <c r="E1119" s="6"/>
      <c r="F1119" s="6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</row>
    <row r="1120" spans="2:195" x14ac:dyDescent="0.2">
      <c r="B1120" s="3"/>
      <c r="C1120" s="3"/>
      <c r="D1120" s="3"/>
      <c r="E1120" s="6"/>
      <c r="F1120" s="6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</row>
    <row r="1121" spans="2:195" x14ac:dyDescent="0.2">
      <c r="B1121" s="3"/>
      <c r="C1121" s="3"/>
      <c r="D1121" s="3"/>
      <c r="E1121" s="6"/>
      <c r="F1121" s="6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</row>
    <row r="1122" spans="2:195" x14ac:dyDescent="0.2">
      <c r="B1122" s="3"/>
      <c r="C1122" s="3"/>
      <c r="D1122" s="3"/>
      <c r="E1122" s="6"/>
      <c r="F1122" s="6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</row>
    <row r="1123" spans="2:195" x14ac:dyDescent="0.2">
      <c r="B1123" s="3"/>
      <c r="C1123" s="3"/>
      <c r="D1123" s="3"/>
      <c r="E1123" s="6"/>
      <c r="F1123" s="6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</row>
    <row r="1124" spans="2:195" x14ac:dyDescent="0.2">
      <c r="B1124" s="3"/>
      <c r="C1124" s="3"/>
      <c r="D1124" s="3"/>
      <c r="E1124" s="6"/>
      <c r="F1124" s="6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</row>
    <row r="1125" spans="2:195" x14ac:dyDescent="0.2">
      <c r="B1125" s="3"/>
      <c r="C1125" s="3"/>
      <c r="D1125" s="3"/>
      <c r="E1125" s="6"/>
      <c r="F1125" s="6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</row>
    <row r="1126" spans="2:195" x14ac:dyDescent="0.2">
      <c r="B1126" s="3"/>
      <c r="C1126" s="3"/>
      <c r="D1126" s="3"/>
      <c r="E1126" s="6"/>
      <c r="F1126" s="6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</row>
    <row r="1127" spans="2:195" x14ac:dyDescent="0.2">
      <c r="B1127" s="3"/>
      <c r="C1127" s="3"/>
      <c r="D1127" s="3"/>
      <c r="E1127" s="6"/>
      <c r="F1127" s="6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</row>
    <row r="1128" spans="2:195" x14ac:dyDescent="0.2">
      <c r="B1128" s="3"/>
      <c r="C1128" s="3"/>
      <c r="D1128" s="3"/>
      <c r="E1128" s="6"/>
      <c r="F1128" s="6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</row>
    <row r="1129" spans="2:195" x14ac:dyDescent="0.2">
      <c r="B1129" s="3"/>
      <c r="C1129" s="3"/>
      <c r="D1129" s="3"/>
      <c r="E1129" s="6"/>
      <c r="F1129" s="6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</row>
    <row r="1130" spans="2:195" x14ac:dyDescent="0.2">
      <c r="B1130" s="3"/>
      <c r="C1130" s="3"/>
      <c r="D1130" s="3"/>
      <c r="E1130" s="6"/>
      <c r="F1130" s="6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</row>
    <row r="1131" spans="2:195" x14ac:dyDescent="0.2">
      <c r="B1131" s="3"/>
      <c r="C1131" s="3"/>
      <c r="D1131" s="3"/>
      <c r="E1131" s="6"/>
      <c r="F1131" s="6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</row>
    <row r="1132" spans="2:195" x14ac:dyDescent="0.2">
      <c r="B1132" s="3"/>
      <c r="C1132" s="3"/>
      <c r="D1132" s="3"/>
      <c r="E1132" s="6"/>
      <c r="F1132" s="6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</row>
    <row r="1133" spans="2:195" x14ac:dyDescent="0.2">
      <c r="B1133" s="3"/>
      <c r="C1133" s="3"/>
      <c r="D1133" s="3"/>
      <c r="E1133" s="6"/>
      <c r="F1133" s="6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</row>
    <row r="1134" spans="2:195" x14ac:dyDescent="0.2">
      <c r="B1134" s="3"/>
      <c r="C1134" s="3"/>
      <c r="D1134" s="3"/>
      <c r="E1134" s="6"/>
      <c r="F1134" s="6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</row>
    <row r="1135" spans="2:195" x14ac:dyDescent="0.2">
      <c r="B1135" s="3"/>
      <c r="C1135" s="3"/>
      <c r="D1135" s="3"/>
      <c r="E1135" s="6"/>
      <c r="F1135" s="6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</row>
    <row r="1136" spans="2:195" x14ac:dyDescent="0.2">
      <c r="B1136" s="3"/>
      <c r="C1136" s="3"/>
      <c r="D1136" s="3"/>
      <c r="E1136" s="6"/>
      <c r="F1136" s="6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</row>
    <row r="1137" spans="2:195" x14ac:dyDescent="0.2">
      <c r="B1137" s="3"/>
      <c r="C1137" s="3"/>
      <c r="D1137" s="3"/>
      <c r="E1137" s="6"/>
      <c r="F1137" s="6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</row>
    <row r="1138" spans="2:195" x14ac:dyDescent="0.2">
      <c r="B1138" s="3"/>
      <c r="C1138" s="3"/>
      <c r="D1138" s="3"/>
      <c r="E1138" s="6"/>
      <c r="F1138" s="6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</row>
    <row r="1139" spans="2:195" x14ac:dyDescent="0.2">
      <c r="B1139" s="3"/>
      <c r="C1139" s="3"/>
      <c r="D1139" s="3"/>
      <c r="E1139" s="6"/>
      <c r="F1139" s="6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</row>
    <row r="1140" spans="2:195" x14ac:dyDescent="0.2">
      <c r="B1140" s="3"/>
      <c r="C1140" s="3"/>
      <c r="D1140" s="3"/>
      <c r="E1140" s="6"/>
      <c r="F1140" s="6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</row>
    <row r="1141" spans="2:195" x14ac:dyDescent="0.2">
      <c r="B1141" s="3"/>
      <c r="C1141" s="3"/>
      <c r="D1141" s="3"/>
      <c r="E1141" s="6"/>
      <c r="F1141" s="6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</row>
    <row r="1142" spans="2:195" x14ac:dyDescent="0.2">
      <c r="B1142" s="3"/>
      <c r="C1142" s="3"/>
      <c r="D1142" s="3"/>
      <c r="E1142" s="6"/>
      <c r="F1142" s="6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</row>
    <row r="1143" spans="2:195" x14ac:dyDescent="0.2">
      <c r="B1143" s="3"/>
      <c r="C1143" s="3"/>
      <c r="D1143" s="3"/>
      <c r="E1143" s="6"/>
      <c r="F1143" s="6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</row>
    <row r="1144" spans="2:195" x14ac:dyDescent="0.2">
      <c r="B1144" s="3"/>
      <c r="C1144" s="3"/>
      <c r="D1144" s="3"/>
      <c r="E1144" s="6"/>
      <c r="F1144" s="6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</row>
    <row r="1145" spans="2:195" x14ac:dyDescent="0.2">
      <c r="B1145" s="3"/>
      <c r="C1145" s="3"/>
      <c r="D1145" s="3"/>
      <c r="E1145" s="6"/>
      <c r="F1145" s="6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</row>
    <row r="1146" spans="2:195" x14ac:dyDescent="0.2">
      <c r="B1146" s="3"/>
      <c r="C1146" s="3"/>
      <c r="D1146" s="3"/>
      <c r="E1146" s="6"/>
      <c r="F1146" s="6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</row>
    <row r="1147" spans="2:195" x14ac:dyDescent="0.2">
      <c r="B1147" s="3"/>
      <c r="C1147" s="3"/>
      <c r="D1147" s="3"/>
      <c r="E1147" s="6"/>
      <c r="F1147" s="6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</row>
    <row r="1148" spans="2:195" x14ac:dyDescent="0.2">
      <c r="B1148" s="3"/>
      <c r="C1148" s="3"/>
      <c r="D1148" s="3"/>
      <c r="E1148" s="6"/>
      <c r="F1148" s="6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</row>
    <row r="1149" spans="2:195" x14ac:dyDescent="0.2">
      <c r="B1149" s="3"/>
      <c r="C1149" s="3"/>
      <c r="D1149" s="3"/>
      <c r="E1149" s="6"/>
      <c r="F1149" s="6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</row>
    <row r="1150" spans="2:195" x14ac:dyDescent="0.2">
      <c r="B1150" s="3"/>
      <c r="C1150" s="3"/>
      <c r="D1150" s="3"/>
      <c r="E1150" s="6"/>
      <c r="F1150" s="6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</row>
    <row r="1151" spans="2:195" x14ac:dyDescent="0.2">
      <c r="B1151" s="3"/>
      <c r="C1151" s="3"/>
      <c r="D1151" s="3"/>
      <c r="E1151" s="6"/>
      <c r="F1151" s="6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</row>
    <row r="1152" spans="2:195" x14ac:dyDescent="0.2">
      <c r="B1152" s="3"/>
      <c r="C1152" s="3"/>
      <c r="D1152" s="3"/>
      <c r="E1152" s="6"/>
      <c r="F1152" s="6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</row>
    <row r="1153" spans="2:195" x14ac:dyDescent="0.2">
      <c r="B1153" s="3"/>
      <c r="C1153" s="3"/>
      <c r="D1153" s="3"/>
      <c r="E1153" s="6"/>
      <c r="F1153" s="6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</row>
    <row r="1154" spans="2:195" x14ac:dyDescent="0.2">
      <c r="B1154" s="3"/>
      <c r="C1154" s="3"/>
      <c r="D1154" s="3"/>
      <c r="E1154" s="6"/>
      <c r="F1154" s="6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</row>
    <row r="1155" spans="2:195" x14ac:dyDescent="0.2">
      <c r="B1155" s="3"/>
      <c r="C1155" s="3"/>
      <c r="D1155" s="3"/>
      <c r="E1155" s="6"/>
      <c r="F1155" s="6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</row>
    <row r="1156" spans="2:195" x14ac:dyDescent="0.2">
      <c r="B1156" s="3"/>
      <c r="C1156" s="3"/>
      <c r="D1156" s="3"/>
      <c r="E1156" s="6"/>
      <c r="F1156" s="6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</row>
    <row r="1157" spans="2:195" x14ac:dyDescent="0.2">
      <c r="B1157" s="3"/>
      <c r="C1157" s="3"/>
      <c r="D1157" s="3"/>
      <c r="E1157" s="6"/>
      <c r="F1157" s="6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</row>
    <row r="1158" spans="2:195" x14ac:dyDescent="0.2">
      <c r="B1158" s="3"/>
      <c r="C1158" s="3"/>
      <c r="D1158" s="3"/>
      <c r="E1158" s="6"/>
      <c r="F1158" s="6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</row>
    <row r="1159" spans="2:195" x14ac:dyDescent="0.2">
      <c r="B1159" s="3"/>
      <c r="C1159" s="3"/>
      <c r="D1159" s="3"/>
      <c r="E1159" s="6"/>
      <c r="F1159" s="6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</row>
    <row r="1160" spans="2:195" x14ac:dyDescent="0.2">
      <c r="B1160" s="3"/>
      <c r="C1160" s="3"/>
      <c r="D1160" s="3"/>
      <c r="E1160" s="6"/>
      <c r="F1160" s="6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</row>
    <row r="1161" spans="2:195" x14ac:dyDescent="0.2">
      <c r="B1161" s="3"/>
      <c r="C1161" s="3"/>
      <c r="D1161" s="3"/>
      <c r="E1161" s="6"/>
      <c r="F1161" s="6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</row>
    <row r="1162" spans="2:195" x14ac:dyDescent="0.2">
      <c r="B1162" s="3"/>
      <c r="C1162" s="3"/>
      <c r="D1162" s="3"/>
      <c r="E1162" s="6"/>
      <c r="F1162" s="6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</row>
    <row r="1163" spans="2:195" x14ac:dyDescent="0.2">
      <c r="B1163" s="3"/>
      <c r="C1163" s="3"/>
      <c r="D1163" s="3"/>
      <c r="E1163" s="6"/>
      <c r="F1163" s="6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</row>
    <row r="1164" spans="2:195" x14ac:dyDescent="0.2">
      <c r="B1164" s="3"/>
      <c r="C1164" s="3"/>
      <c r="D1164" s="3"/>
      <c r="E1164" s="6"/>
      <c r="F1164" s="6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</row>
    <row r="1165" spans="2:195" x14ac:dyDescent="0.2">
      <c r="B1165" s="3"/>
      <c r="C1165" s="3"/>
      <c r="D1165" s="3"/>
      <c r="E1165" s="6"/>
      <c r="F1165" s="6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</row>
    <row r="1166" spans="2:195" x14ac:dyDescent="0.2">
      <c r="B1166" s="3"/>
      <c r="C1166" s="3"/>
      <c r="D1166" s="3"/>
      <c r="E1166" s="6"/>
      <c r="F1166" s="6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</row>
    <row r="1167" spans="2:195" x14ac:dyDescent="0.2">
      <c r="B1167" s="3"/>
      <c r="C1167" s="3"/>
      <c r="D1167" s="3"/>
      <c r="E1167" s="6"/>
      <c r="F1167" s="6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</row>
    <row r="1168" spans="2:195" x14ac:dyDescent="0.2">
      <c r="B1168" s="3"/>
      <c r="C1168" s="3"/>
      <c r="D1168" s="3"/>
      <c r="E1168" s="6"/>
      <c r="F1168" s="6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</row>
    <row r="1169" spans="2:195" x14ac:dyDescent="0.2">
      <c r="B1169" s="3"/>
      <c r="C1169" s="3"/>
      <c r="D1169" s="3"/>
      <c r="E1169" s="6"/>
      <c r="F1169" s="6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</row>
    <row r="1170" spans="2:195" x14ac:dyDescent="0.2">
      <c r="B1170" s="3"/>
      <c r="C1170" s="3"/>
      <c r="D1170" s="3"/>
      <c r="E1170" s="6"/>
      <c r="F1170" s="6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</row>
    <row r="1171" spans="2:195" x14ac:dyDescent="0.2">
      <c r="B1171" s="3"/>
      <c r="C1171" s="3"/>
      <c r="D1171" s="3"/>
      <c r="E1171" s="6"/>
      <c r="F1171" s="6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</row>
    <row r="1172" spans="2:195" x14ac:dyDescent="0.2">
      <c r="B1172" s="3"/>
      <c r="C1172" s="3"/>
      <c r="D1172" s="3"/>
      <c r="E1172" s="6"/>
      <c r="F1172" s="6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</row>
    <row r="1173" spans="2:195" x14ac:dyDescent="0.2">
      <c r="B1173" s="3"/>
      <c r="C1173" s="3"/>
      <c r="D1173" s="3"/>
      <c r="E1173" s="6"/>
      <c r="F1173" s="6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</row>
    <row r="1174" spans="2:195" x14ac:dyDescent="0.2">
      <c r="B1174" s="3"/>
      <c r="C1174" s="3"/>
      <c r="D1174" s="3"/>
      <c r="E1174" s="6"/>
      <c r="F1174" s="6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</row>
    <row r="1175" spans="2:195" x14ac:dyDescent="0.2">
      <c r="B1175" s="3"/>
      <c r="C1175" s="3"/>
      <c r="D1175" s="3"/>
      <c r="E1175" s="6"/>
      <c r="F1175" s="6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</row>
    <row r="1176" spans="2:195" x14ac:dyDescent="0.2">
      <c r="B1176" s="3"/>
      <c r="C1176" s="3"/>
      <c r="D1176" s="3"/>
      <c r="E1176" s="6"/>
      <c r="F1176" s="6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</row>
    <row r="1177" spans="2:195" x14ac:dyDescent="0.2">
      <c r="B1177" s="3"/>
      <c r="C1177" s="3"/>
      <c r="D1177" s="3"/>
      <c r="E1177" s="6"/>
      <c r="F1177" s="6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</row>
    <row r="1178" spans="2:195" x14ac:dyDescent="0.2">
      <c r="B1178" s="3"/>
      <c r="C1178" s="3"/>
      <c r="D1178" s="3"/>
      <c r="E1178" s="6"/>
      <c r="F1178" s="6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</row>
    <row r="1179" spans="2:195" x14ac:dyDescent="0.2">
      <c r="B1179" s="3"/>
      <c r="C1179" s="3"/>
      <c r="D1179" s="3"/>
      <c r="E1179" s="6"/>
      <c r="F1179" s="6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</row>
    <row r="1180" spans="2:195" x14ac:dyDescent="0.2">
      <c r="B1180" s="3"/>
      <c r="C1180" s="3"/>
      <c r="D1180" s="3"/>
      <c r="E1180" s="6"/>
      <c r="F1180" s="6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</row>
    <row r="1181" spans="2:195" x14ac:dyDescent="0.2">
      <c r="B1181" s="3"/>
      <c r="C1181" s="3"/>
      <c r="D1181" s="3"/>
      <c r="E1181" s="6"/>
      <c r="F1181" s="6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</row>
    <row r="1182" spans="2:195" x14ac:dyDescent="0.2">
      <c r="B1182" s="3"/>
      <c r="C1182" s="3"/>
      <c r="D1182" s="3"/>
      <c r="E1182" s="6"/>
      <c r="F1182" s="6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</row>
    <row r="1183" spans="2:195" x14ac:dyDescent="0.2">
      <c r="B1183" s="3"/>
      <c r="C1183" s="3"/>
      <c r="D1183" s="3"/>
      <c r="E1183" s="6"/>
      <c r="F1183" s="6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</row>
    <row r="1184" spans="2:195" x14ac:dyDescent="0.2">
      <c r="B1184" s="3"/>
      <c r="C1184" s="3"/>
      <c r="D1184" s="3"/>
      <c r="E1184" s="6"/>
      <c r="F1184" s="6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</row>
    <row r="1185" spans="2:195" x14ac:dyDescent="0.2">
      <c r="B1185" s="3"/>
      <c r="C1185" s="3"/>
      <c r="D1185" s="3"/>
      <c r="E1185" s="6"/>
      <c r="F1185" s="6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</row>
    <row r="1186" spans="2:195" x14ac:dyDescent="0.2">
      <c r="B1186" s="3"/>
      <c r="C1186" s="3"/>
      <c r="D1186" s="3"/>
      <c r="E1186" s="6"/>
      <c r="F1186" s="6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</row>
    <row r="1187" spans="2:195" x14ac:dyDescent="0.2">
      <c r="B1187" s="3"/>
      <c r="C1187" s="3"/>
      <c r="D1187" s="3"/>
      <c r="E1187" s="6"/>
      <c r="F1187" s="6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</row>
    <row r="1188" spans="2:195" x14ac:dyDescent="0.2">
      <c r="B1188" s="3"/>
      <c r="C1188" s="3"/>
      <c r="D1188" s="3"/>
      <c r="E1188" s="6"/>
      <c r="F1188" s="6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</row>
    <row r="1189" spans="2:195" x14ac:dyDescent="0.2">
      <c r="B1189" s="3"/>
      <c r="C1189" s="3"/>
      <c r="D1189" s="3"/>
      <c r="E1189" s="6"/>
      <c r="F1189" s="6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</row>
    <row r="1190" spans="2:195" x14ac:dyDescent="0.2">
      <c r="B1190" s="3"/>
      <c r="C1190" s="3"/>
      <c r="D1190" s="3"/>
      <c r="E1190" s="6"/>
      <c r="F1190" s="6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</row>
    <row r="1191" spans="2:195" x14ac:dyDescent="0.2">
      <c r="B1191" s="3"/>
      <c r="C1191" s="3"/>
      <c r="D1191" s="3"/>
      <c r="E1191" s="6"/>
      <c r="F1191" s="6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</row>
    <row r="1192" spans="2:195" x14ac:dyDescent="0.2">
      <c r="B1192" s="3"/>
      <c r="C1192" s="3"/>
      <c r="D1192" s="3"/>
      <c r="E1192" s="6"/>
      <c r="F1192" s="6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</row>
    <row r="1193" spans="2:195" x14ac:dyDescent="0.2">
      <c r="B1193" s="3"/>
      <c r="C1193" s="3"/>
      <c r="D1193" s="3"/>
      <c r="E1193" s="6"/>
      <c r="F1193" s="6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</row>
    <row r="1194" spans="2:195" x14ac:dyDescent="0.2">
      <c r="B1194" s="3"/>
      <c r="C1194" s="3"/>
      <c r="D1194" s="3"/>
      <c r="E1194" s="6"/>
      <c r="F1194" s="6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</row>
    <row r="1195" spans="2:195" x14ac:dyDescent="0.2">
      <c r="B1195" s="3"/>
      <c r="C1195" s="3"/>
      <c r="D1195" s="3"/>
      <c r="E1195" s="6"/>
      <c r="F1195" s="6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</row>
    <row r="1196" spans="2:195" x14ac:dyDescent="0.2">
      <c r="B1196" s="3"/>
      <c r="C1196" s="3"/>
      <c r="D1196" s="3"/>
      <c r="E1196" s="6"/>
      <c r="F1196" s="6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</row>
    <row r="1197" spans="2:195" x14ac:dyDescent="0.2">
      <c r="B1197" s="3"/>
      <c r="C1197" s="3"/>
      <c r="D1197" s="3"/>
      <c r="E1197" s="6"/>
      <c r="F1197" s="6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</row>
    <row r="1198" spans="2:195" x14ac:dyDescent="0.2">
      <c r="B1198" s="3"/>
      <c r="C1198" s="3"/>
      <c r="D1198" s="3"/>
      <c r="E1198" s="6"/>
      <c r="F1198" s="6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</row>
    <row r="1199" spans="2:195" x14ac:dyDescent="0.2">
      <c r="B1199" s="3"/>
      <c r="C1199" s="3"/>
      <c r="D1199" s="3"/>
      <c r="E1199" s="6"/>
      <c r="F1199" s="6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</row>
    <row r="1200" spans="2:195" x14ac:dyDescent="0.2">
      <c r="B1200" s="3"/>
      <c r="C1200" s="3"/>
      <c r="D1200" s="3"/>
      <c r="E1200" s="6"/>
      <c r="F1200" s="6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</row>
    <row r="1201" spans="2:195" x14ac:dyDescent="0.2">
      <c r="B1201" s="3"/>
      <c r="C1201" s="3"/>
      <c r="D1201" s="3"/>
      <c r="E1201" s="6"/>
      <c r="F1201" s="6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</row>
    <row r="1202" spans="2:195" x14ac:dyDescent="0.2">
      <c r="B1202" s="3"/>
      <c r="C1202" s="3"/>
      <c r="D1202" s="3"/>
      <c r="E1202" s="6"/>
      <c r="F1202" s="6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</row>
    <row r="1203" spans="2:195" x14ac:dyDescent="0.2">
      <c r="B1203" s="3"/>
      <c r="C1203" s="3"/>
      <c r="D1203" s="3"/>
      <c r="E1203" s="6"/>
      <c r="F1203" s="6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</row>
    <row r="1204" spans="2:195" x14ac:dyDescent="0.2">
      <c r="B1204" s="3"/>
      <c r="C1204" s="3"/>
      <c r="D1204" s="3"/>
      <c r="E1204" s="6"/>
      <c r="F1204" s="6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</row>
    <row r="1205" spans="2:195" x14ac:dyDescent="0.2">
      <c r="B1205" s="3"/>
      <c r="C1205" s="3"/>
      <c r="D1205" s="3"/>
      <c r="E1205" s="6"/>
      <c r="F1205" s="6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</row>
    <row r="1206" spans="2:195" x14ac:dyDescent="0.2">
      <c r="B1206" s="3"/>
      <c r="C1206" s="3"/>
      <c r="D1206" s="3"/>
      <c r="E1206" s="6"/>
      <c r="F1206" s="6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</row>
    <row r="1207" spans="2:195" x14ac:dyDescent="0.2">
      <c r="B1207" s="3"/>
      <c r="C1207" s="3"/>
      <c r="D1207" s="3"/>
      <c r="E1207" s="6"/>
      <c r="F1207" s="6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</row>
    <row r="1208" spans="2:195" x14ac:dyDescent="0.2">
      <c r="B1208" s="3"/>
      <c r="C1208" s="3"/>
      <c r="D1208" s="3"/>
      <c r="E1208" s="6"/>
      <c r="F1208" s="6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</row>
    <row r="1209" spans="2:195" x14ac:dyDescent="0.2">
      <c r="B1209" s="3"/>
      <c r="C1209" s="3"/>
      <c r="D1209" s="3"/>
      <c r="E1209" s="6"/>
      <c r="F1209" s="6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</row>
    <row r="1210" spans="2:195" x14ac:dyDescent="0.2">
      <c r="B1210" s="3"/>
      <c r="C1210" s="3"/>
      <c r="D1210" s="3"/>
      <c r="E1210" s="6"/>
      <c r="F1210" s="6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</row>
    <row r="1211" spans="2:195" x14ac:dyDescent="0.2">
      <c r="B1211" s="3"/>
      <c r="C1211" s="3"/>
      <c r="D1211" s="3"/>
      <c r="E1211" s="6"/>
      <c r="F1211" s="6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</row>
    <row r="1212" spans="2:195" x14ac:dyDescent="0.2">
      <c r="B1212" s="3"/>
      <c r="C1212" s="3"/>
      <c r="D1212" s="3"/>
      <c r="E1212" s="6"/>
      <c r="F1212" s="6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</row>
    <row r="1213" spans="2:195" x14ac:dyDescent="0.2">
      <c r="B1213" s="3"/>
      <c r="C1213" s="3"/>
      <c r="D1213" s="3"/>
      <c r="E1213" s="6"/>
      <c r="F1213" s="6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</row>
    <row r="1214" spans="2:195" x14ac:dyDescent="0.2">
      <c r="B1214" s="3"/>
      <c r="C1214" s="3"/>
      <c r="D1214" s="3"/>
      <c r="E1214" s="6"/>
      <c r="F1214" s="6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</row>
    <row r="1215" spans="2:195" x14ac:dyDescent="0.2">
      <c r="B1215" s="3"/>
      <c r="C1215" s="3"/>
      <c r="D1215" s="3"/>
      <c r="E1215" s="6"/>
      <c r="F1215" s="6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</row>
    <row r="1216" spans="2:195" x14ac:dyDescent="0.2">
      <c r="B1216" s="3"/>
      <c r="C1216" s="3"/>
      <c r="D1216" s="3"/>
      <c r="E1216" s="6"/>
      <c r="F1216" s="6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</row>
    <row r="1217" spans="2:195" x14ac:dyDescent="0.2">
      <c r="B1217" s="3"/>
      <c r="C1217" s="3"/>
      <c r="D1217" s="3"/>
      <c r="E1217" s="6"/>
      <c r="F1217" s="6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</row>
    <row r="1218" spans="2:195" x14ac:dyDescent="0.2">
      <c r="B1218" s="3"/>
      <c r="C1218" s="3"/>
      <c r="D1218" s="3"/>
      <c r="E1218" s="6"/>
      <c r="F1218" s="6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</row>
    <row r="1219" spans="2:195" x14ac:dyDescent="0.2">
      <c r="B1219" s="3"/>
      <c r="C1219" s="3"/>
      <c r="D1219" s="3"/>
      <c r="E1219" s="6"/>
      <c r="F1219" s="6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</row>
    <row r="1220" spans="2:195" x14ac:dyDescent="0.2">
      <c r="B1220" s="3"/>
      <c r="C1220" s="3"/>
      <c r="D1220" s="3"/>
      <c r="E1220" s="6"/>
      <c r="F1220" s="6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</row>
    <row r="1221" spans="2:195" x14ac:dyDescent="0.2">
      <c r="B1221" s="3"/>
      <c r="C1221" s="3"/>
      <c r="D1221" s="3"/>
      <c r="E1221" s="6"/>
      <c r="F1221" s="6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</row>
    <row r="1222" spans="2:195" x14ac:dyDescent="0.2">
      <c r="B1222" s="3"/>
      <c r="C1222" s="3"/>
      <c r="D1222" s="3"/>
      <c r="E1222" s="6"/>
      <c r="F1222" s="6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</row>
    <row r="1223" spans="2:195" x14ac:dyDescent="0.2">
      <c r="B1223" s="3"/>
      <c r="C1223" s="3"/>
      <c r="D1223" s="3"/>
      <c r="E1223" s="6"/>
      <c r="F1223" s="6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</row>
    <row r="1224" spans="2:195" x14ac:dyDescent="0.2">
      <c r="B1224" s="3"/>
      <c r="C1224" s="3"/>
      <c r="D1224" s="3"/>
      <c r="E1224" s="6"/>
      <c r="F1224" s="6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</row>
    <row r="1225" spans="2:195" x14ac:dyDescent="0.2">
      <c r="B1225" s="3"/>
      <c r="C1225" s="3"/>
      <c r="D1225" s="3"/>
      <c r="E1225" s="6"/>
      <c r="F1225" s="6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</row>
    <row r="1226" spans="2:195" x14ac:dyDescent="0.2">
      <c r="B1226" s="3"/>
      <c r="C1226" s="3"/>
      <c r="D1226" s="3"/>
      <c r="E1226" s="6"/>
      <c r="F1226" s="6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</row>
    <row r="1227" spans="2:195" x14ac:dyDescent="0.2">
      <c r="B1227" s="3"/>
      <c r="C1227" s="3"/>
      <c r="D1227" s="3"/>
      <c r="E1227" s="6"/>
      <c r="F1227" s="6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</row>
    <row r="1228" spans="2:195" x14ac:dyDescent="0.2">
      <c r="B1228" s="3"/>
      <c r="C1228" s="3"/>
      <c r="D1228" s="3"/>
      <c r="E1228" s="6"/>
      <c r="F1228" s="6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</row>
    <row r="1229" spans="2:195" x14ac:dyDescent="0.2">
      <c r="B1229" s="3"/>
      <c r="C1229" s="3"/>
      <c r="D1229" s="3"/>
      <c r="E1229" s="6"/>
      <c r="F1229" s="6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</row>
    <row r="1230" spans="2:195" x14ac:dyDescent="0.2">
      <c r="B1230" s="3"/>
      <c r="C1230" s="3"/>
      <c r="D1230" s="3"/>
      <c r="E1230" s="6"/>
      <c r="F1230" s="6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</row>
    <row r="1231" spans="2:195" x14ac:dyDescent="0.2">
      <c r="B1231" s="3"/>
      <c r="C1231" s="3"/>
      <c r="D1231" s="3"/>
      <c r="E1231" s="6"/>
      <c r="F1231" s="6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</row>
    <row r="1232" spans="2:195" x14ac:dyDescent="0.2">
      <c r="B1232" s="3"/>
      <c r="C1232" s="3"/>
      <c r="D1232" s="3"/>
      <c r="E1232" s="6"/>
      <c r="F1232" s="6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</row>
    <row r="1233" spans="2:195" x14ac:dyDescent="0.2">
      <c r="B1233" s="3"/>
      <c r="C1233" s="3"/>
      <c r="D1233" s="3"/>
      <c r="E1233" s="6"/>
      <c r="F1233" s="6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</row>
    <row r="1234" spans="2:195" x14ac:dyDescent="0.2">
      <c r="B1234" s="3"/>
      <c r="C1234" s="3"/>
      <c r="D1234" s="3"/>
      <c r="E1234" s="6"/>
      <c r="F1234" s="6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</row>
    <row r="1235" spans="2:195" x14ac:dyDescent="0.2">
      <c r="B1235" s="3"/>
      <c r="C1235" s="3"/>
      <c r="D1235" s="3"/>
      <c r="E1235" s="6"/>
      <c r="F1235" s="6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</row>
    <row r="1236" spans="2:195" x14ac:dyDescent="0.2">
      <c r="B1236" s="3"/>
      <c r="C1236" s="3"/>
      <c r="D1236" s="3"/>
      <c r="E1236" s="6"/>
      <c r="F1236" s="6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</row>
    <row r="1237" spans="2:195" x14ac:dyDescent="0.2">
      <c r="B1237" s="3"/>
      <c r="C1237" s="3"/>
      <c r="D1237" s="3"/>
      <c r="E1237" s="6"/>
      <c r="F1237" s="6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</row>
    <row r="1238" spans="2:195" x14ac:dyDescent="0.2">
      <c r="B1238" s="3"/>
      <c r="C1238" s="3"/>
      <c r="D1238" s="3"/>
      <c r="E1238" s="6"/>
      <c r="F1238" s="6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</row>
    <row r="1239" spans="2:195" x14ac:dyDescent="0.2">
      <c r="B1239" s="3"/>
      <c r="C1239" s="3"/>
      <c r="D1239" s="3"/>
      <c r="E1239" s="6"/>
      <c r="F1239" s="6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</row>
    <row r="1240" spans="2:195" x14ac:dyDescent="0.2">
      <c r="B1240" s="3"/>
      <c r="C1240" s="3"/>
      <c r="D1240" s="3"/>
      <c r="E1240" s="6"/>
      <c r="F1240" s="6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</row>
    <row r="1241" spans="2:195" x14ac:dyDescent="0.2">
      <c r="B1241" s="3"/>
      <c r="C1241" s="3"/>
      <c r="D1241" s="3"/>
      <c r="E1241" s="6"/>
      <c r="F1241" s="6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</row>
    <row r="1242" spans="2:195" x14ac:dyDescent="0.2">
      <c r="B1242" s="3"/>
      <c r="C1242" s="3"/>
      <c r="D1242" s="3"/>
      <c r="E1242" s="6"/>
      <c r="F1242" s="6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</row>
    <row r="1243" spans="2:195" x14ac:dyDescent="0.2">
      <c r="B1243" s="3"/>
      <c r="C1243" s="3"/>
      <c r="D1243" s="3"/>
      <c r="E1243" s="6"/>
      <c r="F1243" s="6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</row>
    <row r="1244" spans="2:195" x14ac:dyDescent="0.2">
      <c r="B1244" s="3"/>
      <c r="C1244" s="3"/>
      <c r="D1244" s="3"/>
      <c r="E1244" s="6"/>
      <c r="F1244" s="6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</row>
    <row r="1245" spans="2:195" x14ac:dyDescent="0.2">
      <c r="B1245" s="3"/>
      <c r="C1245" s="3"/>
      <c r="D1245" s="3"/>
      <c r="E1245" s="6"/>
      <c r="F1245" s="6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</row>
    <row r="1246" spans="2:195" x14ac:dyDescent="0.2">
      <c r="B1246" s="3"/>
      <c r="C1246" s="3"/>
      <c r="D1246" s="3"/>
      <c r="E1246" s="6"/>
      <c r="F1246" s="6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</row>
    <row r="1247" spans="2:195" x14ac:dyDescent="0.2">
      <c r="B1247" s="3"/>
      <c r="C1247" s="3"/>
      <c r="D1247" s="3"/>
      <c r="E1247" s="6"/>
      <c r="F1247" s="6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</row>
    <row r="1248" spans="2:195" x14ac:dyDescent="0.2">
      <c r="B1248" s="3"/>
      <c r="C1248" s="3"/>
      <c r="D1248" s="3"/>
      <c r="E1248" s="6"/>
      <c r="F1248" s="6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</row>
    <row r="1249" spans="2:195" x14ac:dyDescent="0.2">
      <c r="B1249" s="3"/>
      <c r="C1249" s="3"/>
      <c r="D1249" s="3"/>
      <c r="E1249" s="6"/>
      <c r="F1249" s="6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</row>
    <row r="1250" spans="2:195" x14ac:dyDescent="0.2">
      <c r="B1250" s="3"/>
      <c r="C1250" s="3"/>
      <c r="D1250" s="3"/>
      <c r="E1250" s="6"/>
      <c r="F1250" s="6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</row>
    <row r="1251" spans="2:195" x14ac:dyDescent="0.2">
      <c r="B1251" s="3"/>
      <c r="C1251" s="3"/>
      <c r="D1251" s="3"/>
      <c r="E1251" s="6"/>
      <c r="F1251" s="6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</row>
    <row r="1252" spans="2:195" x14ac:dyDescent="0.2">
      <c r="B1252" s="3"/>
      <c r="C1252" s="3"/>
      <c r="D1252" s="3"/>
      <c r="E1252" s="6"/>
      <c r="F1252" s="6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</row>
    <row r="1253" spans="2:195" x14ac:dyDescent="0.2">
      <c r="B1253" s="3"/>
      <c r="C1253" s="3"/>
      <c r="D1253" s="3"/>
      <c r="E1253" s="6"/>
      <c r="F1253" s="6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</row>
    <row r="1254" spans="2:195" x14ac:dyDescent="0.2">
      <c r="B1254" s="3"/>
      <c r="C1254" s="3"/>
      <c r="D1254" s="3"/>
      <c r="E1254" s="6"/>
      <c r="F1254" s="6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</row>
    <row r="1255" spans="2:195" x14ac:dyDescent="0.2">
      <c r="B1255" s="3"/>
      <c r="C1255" s="3"/>
      <c r="D1255" s="3"/>
      <c r="E1255" s="6"/>
      <c r="F1255" s="6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</row>
    <row r="1256" spans="2:195" x14ac:dyDescent="0.2">
      <c r="B1256" s="3"/>
      <c r="C1256" s="3"/>
      <c r="D1256" s="3"/>
      <c r="E1256" s="6"/>
      <c r="F1256" s="6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</row>
    <row r="1257" spans="2:195" x14ac:dyDescent="0.2">
      <c r="B1257" s="3"/>
      <c r="C1257" s="3"/>
      <c r="D1257" s="3"/>
      <c r="E1257" s="6"/>
      <c r="F1257" s="6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</row>
    <row r="1258" spans="2:195" x14ac:dyDescent="0.2">
      <c r="B1258" s="3"/>
      <c r="C1258" s="3"/>
      <c r="D1258" s="3"/>
      <c r="E1258" s="6"/>
      <c r="F1258" s="6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</row>
    <row r="1259" spans="2:195" x14ac:dyDescent="0.2">
      <c r="B1259" s="3"/>
      <c r="C1259" s="3"/>
      <c r="D1259" s="3"/>
      <c r="E1259" s="6"/>
      <c r="F1259" s="6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</row>
    <row r="1260" spans="2:195" x14ac:dyDescent="0.2">
      <c r="B1260" s="3"/>
      <c r="C1260" s="3"/>
      <c r="D1260" s="3"/>
      <c r="E1260" s="6"/>
      <c r="F1260" s="6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</row>
    <row r="1261" spans="2:195" x14ac:dyDescent="0.2">
      <c r="B1261" s="3"/>
      <c r="C1261" s="3"/>
      <c r="D1261" s="3"/>
      <c r="E1261" s="6"/>
      <c r="F1261" s="6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</row>
    <row r="1262" spans="2:195" x14ac:dyDescent="0.2">
      <c r="B1262" s="3"/>
      <c r="C1262" s="3"/>
      <c r="D1262" s="3"/>
      <c r="E1262" s="6"/>
      <c r="F1262" s="6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</row>
    <row r="1263" spans="2:195" x14ac:dyDescent="0.2">
      <c r="B1263" s="3"/>
      <c r="C1263" s="3"/>
      <c r="D1263" s="3"/>
      <c r="E1263" s="6"/>
      <c r="F1263" s="6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</row>
    <row r="1264" spans="2:195" x14ac:dyDescent="0.2">
      <c r="B1264" s="3"/>
      <c r="C1264" s="3"/>
      <c r="D1264" s="3"/>
      <c r="E1264" s="6"/>
      <c r="F1264" s="6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</row>
    <row r="1265" spans="2:195" x14ac:dyDescent="0.2">
      <c r="B1265" s="3"/>
      <c r="C1265" s="3"/>
      <c r="D1265" s="3"/>
      <c r="E1265" s="6"/>
      <c r="F1265" s="6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</row>
    <row r="1266" spans="2:195" x14ac:dyDescent="0.2">
      <c r="B1266" s="3"/>
      <c r="C1266" s="3"/>
      <c r="D1266" s="3"/>
      <c r="E1266" s="6"/>
      <c r="F1266" s="6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</row>
    <row r="1267" spans="2:195" x14ac:dyDescent="0.2">
      <c r="B1267" s="3"/>
      <c r="C1267" s="3"/>
      <c r="D1267" s="3"/>
      <c r="E1267" s="6"/>
      <c r="F1267" s="6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</row>
    <row r="1268" spans="2:195" x14ac:dyDescent="0.2">
      <c r="B1268" s="3"/>
      <c r="C1268" s="3"/>
      <c r="D1268" s="3"/>
      <c r="E1268" s="6"/>
      <c r="F1268" s="6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</row>
    <row r="1269" spans="2:195" x14ac:dyDescent="0.2">
      <c r="B1269" s="3"/>
      <c r="C1269" s="3"/>
      <c r="D1269" s="3"/>
      <c r="E1269" s="6"/>
      <c r="F1269" s="6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</row>
    <row r="1270" spans="2:195" x14ac:dyDescent="0.2">
      <c r="B1270" s="3"/>
      <c r="C1270" s="3"/>
      <c r="D1270" s="3"/>
      <c r="E1270" s="6"/>
      <c r="F1270" s="6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</row>
    <row r="1271" spans="2:195" x14ac:dyDescent="0.2">
      <c r="B1271" s="3"/>
      <c r="C1271" s="3"/>
      <c r="D1271" s="3"/>
      <c r="E1271" s="6"/>
      <c r="F1271" s="6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</row>
    <row r="1272" spans="2:195" x14ac:dyDescent="0.2">
      <c r="B1272" s="3"/>
      <c r="C1272" s="3"/>
      <c r="D1272" s="3"/>
      <c r="E1272" s="6"/>
      <c r="F1272" s="6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</row>
    <row r="1273" spans="2:195" x14ac:dyDescent="0.2">
      <c r="B1273" s="3"/>
      <c r="C1273" s="3"/>
      <c r="D1273" s="3"/>
      <c r="E1273" s="6"/>
      <c r="F1273" s="6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</row>
    <row r="1274" spans="2:195" x14ac:dyDescent="0.2">
      <c r="B1274" s="3"/>
      <c r="C1274" s="3"/>
      <c r="D1274" s="3"/>
      <c r="E1274" s="6"/>
      <c r="F1274" s="6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</row>
    <row r="1275" spans="2:195" x14ac:dyDescent="0.2">
      <c r="B1275" s="3"/>
      <c r="C1275" s="3"/>
      <c r="D1275" s="3"/>
      <c r="E1275" s="6"/>
      <c r="F1275" s="6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</row>
    <row r="1276" spans="2:195" x14ac:dyDescent="0.2">
      <c r="B1276" s="3"/>
      <c r="C1276" s="3"/>
      <c r="D1276" s="3"/>
      <c r="E1276" s="6"/>
      <c r="F1276" s="6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</row>
    <row r="1277" spans="2:195" x14ac:dyDescent="0.2">
      <c r="B1277" s="3"/>
      <c r="C1277" s="3"/>
      <c r="D1277" s="3"/>
      <c r="E1277" s="6"/>
      <c r="F1277" s="6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</row>
    <row r="1278" spans="2:195" x14ac:dyDescent="0.2">
      <c r="B1278" s="3"/>
      <c r="C1278" s="3"/>
      <c r="D1278" s="3"/>
      <c r="E1278" s="6"/>
      <c r="F1278" s="6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</row>
    <row r="1279" spans="2:195" x14ac:dyDescent="0.2">
      <c r="B1279" s="3"/>
      <c r="C1279" s="3"/>
      <c r="D1279" s="3"/>
      <c r="E1279" s="6"/>
      <c r="F1279" s="6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</row>
    <row r="1280" spans="2:195" x14ac:dyDescent="0.2">
      <c r="B1280" s="3"/>
      <c r="C1280" s="3"/>
      <c r="D1280" s="3"/>
      <c r="E1280" s="6"/>
      <c r="F1280" s="6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</row>
    <row r="1281" spans="2:195" x14ac:dyDescent="0.2">
      <c r="B1281" s="3"/>
      <c r="C1281" s="3"/>
      <c r="D1281" s="3"/>
      <c r="E1281" s="6"/>
      <c r="F1281" s="6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</row>
    <row r="1282" spans="2:195" x14ac:dyDescent="0.2">
      <c r="B1282" s="3"/>
      <c r="C1282" s="3"/>
      <c r="D1282" s="3"/>
      <c r="E1282" s="6"/>
      <c r="F1282" s="6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</row>
    <row r="1283" spans="2:195" x14ac:dyDescent="0.2">
      <c r="B1283" s="3"/>
      <c r="C1283" s="3"/>
      <c r="D1283" s="3"/>
      <c r="E1283" s="6"/>
      <c r="F1283" s="6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</row>
    <row r="1284" spans="2:195" x14ac:dyDescent="0.2">
      <c r="B1284" s="3"/>
      <c r="C1284" s="3"/>
      <c r="D1284" s="3"/>
      <c r="E1284" s="6"/>
      <c r="F1284" s="6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</row>
    <row r="1285" spans="2:195" x14ac:dyDescent="0.2">
      <c r="B1285" s="3"/>
      <c r="C1285" s="3"/>
      <c r="D1285" s="3"/>
      <c r="E1285" s="6"/>
      <c r="F1285" s="6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</row>
    <row r="1286" spans="2:195" x14ac:dyDescent="0.2">
      <c r="B1286" s="3"/>
      <c r="C1286" s="3"/>
      <c r="D1286" s="3"/>
      <c r="E1286" s="6"/>
      <c r="F1286" s="6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</row>
    <row r="1287" spans="2:195" x14ac:dyDescent="0.2">
      <c r="B1287" s="3"/>
      <c r="C1287" s="3"/>
      <c r="D1287" s="3"/>
      <c r="E1287" s="6"/>
      <c r="F1287" s="6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</row>
    <row r="1288" spans="2:195" x14ac:dyDescent="0.2">
      <c r="B1288" s="3"/>
      <c r="C1288" s="3"/>
      <c r="D1288" s="3"/>
      <c r="E1288" s="6"/>
      <c r="F1288" s="6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</row>
    <row r="1289" spans="2:195" x14ac:dyDescent="0.2">
      <c r="B1289" s="3"/>
      <c r="C1289" s="3"/>
      <c r="D1289" s="3"/>
      <c r="E1289" s="6"/>
      <c r="F1289" s="6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</row>
    <row r="1290" spans="2:195" x14ac:dyDescent="0.2">
      <c r="B1290" s="3"/>
      <c r="C1290" s="3"/>
      <c r="D1290" s="3"/>
      <c r="E1290" s="6"/>
      <c r="F1290" s="6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</row>
    <row r="1291" spans="2:195" x14ac:dyDescent="0.2">
      <c r="B1291" s="3"/>
      <c r="C1291" s="3"/>
      <c r="D1291" s="3"/>
      <c r="E1291" s="6"/>
      <c r="F1291" s="6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</row>
    <row r="1292" spans="2:195" x14ac:dyDescent="0.2">
      <c r="B1292" s="3"/>
      <c r="C1292" s="3"/>
      <c r="D1292" s="3"/>
      <c r="E1292" s="6"/>
      <c r="F1292" s="6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</row>
    <row r="1293" spans="2:195" x14ac:dyDescent="0.2">
      <c r="B1293" s="3"/>
      <c r="C1293" s="3"/>
      <c r="D1293" s="3"/>
      <c r="E1293" s="6"/>
      <c r="F1293" s="6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</row>
    <row r="1294" spans="2:195" x14ac:dyDescent="0.2">
      <c r="B1294" s="3"/>
      <c r="C1294" s="3"/>
      <c r="D1294" s="3"/>
      <c r="E1294" s="6"/>
      <c r="F1294" s="6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</row>
    <row r="1295" spans="2:195" x14ac:dyDescent="0.2">
      <c r="B1295" s="3"/>
      <c r="C1295" s="3"/>
      <c r="D1295" s="3"/>
      <c r="E1295" s="6"/>
      <c r="F1295" s="6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</row>
    <row r="1296" spans="2:195" x14ac:dyDescent="0.2">
      <c r="B1296" s="3"/>
      <c r="C1296" s="3"/>
      <c r="D1296" s="3"/>
      <c r="E1296" s="6"/>
      <c r="F1296" s="6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</row>
    <row r="1297" spans="2:195" x14ac:dyDescent="0.2">
      <c r="B1297" s="3"/>
      <c r="C1297" s="3"/>
      <c r="D1297" s="3"/>
      <c r="E1297" s="6"/>
      <c r="F1297" s="6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</row>
    <row r="1298" spans="2:195" x14ac:dyDescent="0.2">
      <c r="B1298" s="3"/>
      <c r="C1298" s="3"/>
      <c r="D1298" s="3"/>
      <c r="E1298" s="6"/>
      <c r="F1298" s="6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</row>
    <row r="1299" spans="2:195" x14ac:dyDescent="0.2">
      <c r="B1299" s="3"/>
      <c r="C1299" s="3"/>
      <c r="D1299" s="3"/>
      <c r="E1299" s="6"/>
      <c r="F1299" s="6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</row>
    <row r="1300" spans="2:195" x14ac:dyDescent="0.2">
      <c r="B1300" s="3"/>
      <c r="C1300" s="3"/>
      <c r="D1300" s="3"/>
      <c r="E1300" s="6"/>
      <c r="F1300" s="6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</row>
    <row r="1301" spans="2:195" x14ac:dyDescent="0.2">
      <c r="B1301" s="3"/>
      <c r="C1301" s="3"/>
      <c r="D1301" s="3"/>
      <c r="E1301" s="6"/>
      <c r="F1301" s="6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</row>
    <row r="1302" spans="2:195" x14ac:dyDescent="0.2">
      <c r="B1302" s="3"/>
      <c r="C1302" s="3"/>
      <c r="D1302" s="3"/>
      <c r="E1302" s="6"/>
      <c r="F1302" s="6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</row>
    <row r="1303" spans="2:195" x14ac:dyDescent="0.2">
      <c r="B1303" s="3"/>
      <c r="C1303" s="3"/>
      <c r="D1303" s="3"/>
      <c r="E1303" s="6"/>
      <c r="F1303" s="6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</row>
    <row r="1304" spans="2:195" x14ac:dyDescent="0.2">
      <c r="B1304" s="3"/>
      <c r="C1304" s="3"/>
      <c r="D1304" s="3"/>
      <c r="E1304" s="6"/>
      <c r="F1304" s="6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</row>
    <row r="1305" spans="2:195" x14ac:dyDescent="0.2">
      <c r="B1305" s="3"/>
      <c r="C1305" s="3"/>
      <c r="D1305" s="3"/>
      <c r="E1305" s="6"/>
      <c r="F1305" s="6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</row>
    <row r="1306" spans="2:195" x14ac:dyDescent="0.2">
      <c r="B1306" s="3"/>
      <c r="C1306" s="3"/>
      <c r="D1306" s="3"/>
      <c r="E1306" s="6"/>
      <c r="F1306" s="6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</row>
    <row r="1307" spans="2:195" x14ac:dyDescent="0.2">
      <c r="B1307" s="3"/>
      <c r="C1307" s="3"/>
      <c r="D1307" s="3"/>
      <c r="E1307" s="6"/>
      <c r="F1307" s="6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</row>
    <row r="1308" spans="2:195" x14ac:dyDescent="0.2">
      <c r="B1308" s="3"/>
      <c r="C1308" s="3"/>
      <c r="D1308" s="3"/>
      <c r="E1308" s="6"/>
      <c r="F1308" s="6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</row>
    <row r="1309" spans="2:195" x14ac:dyDescent="0.2">
      <c r="B1309" s="3"/>
      <c r="C1309" s="3"/>
      <c r="D1309" s="3"/>
      <c r="E1309" s="6"/>
      <c r="F1309" s="6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</row>
    <row r="1310" spans="2:195" x14ac:dyDescent="0.2">
      <c r="B1310" s="3"/>
      <c r="C1310" s="3"/>
      <c r="D1310" s="3"/>
      <c r="E1310" s="6"/>
      <c r="F1310" s="6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</row>
    <row r="1311" spans="2:195" x14ac:dyDescent="0.2">
      <c r="B1311" s="3"/>
      <c r="C1311" s="3"/>
      <c r="D1311" s="3"/>
      <c r="E1311" s="6"/>
      <c r="F1311" s="6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</row>
    <row r="1312" spans="2:195" x14ac:dyDescent="0.2">
      <c r="B1312" s="3"/>
      <c r="C1312" s="3"/>
      <c r="D1312" s="3"/>
      <c r="E1312" s="6"/>
      <c r="F1312" s="6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</row>
    <row r="1313" spans="2:195" x14ac:dyDescent="0.2">
      <c r="B1313" s="3"/>
      <c r="C1313" s="3"/>
      <c r="D1313" s="3"/>
      <c r="E1313" s="6"/>
      <c r="F1313" s="6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</row>
    <row r="1314" spans="2:195" x14ac:dyDescent="0.2">
      <c r="B1314" s="3"/>
      <c r="C1314" s="3"/>
      <c r="D1314" s="3"/>
      <c r="E1314" s="6"/>
      <c r="F1314" s="6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</row>
    <row r="1315" spans="2:195" x14ac:dyDescent="0.2">
      <c r="B1315" s="3"/>
      <c r="C1315" s="3"/>
      <c r="D1315" s="3"/>
      <c r="E1315" s="6"/>
      <c r="F1315" s="6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</row>
    <row r="1316" spans="2:195" x14ac:dyDescent="0.2">
      <c r="B1316" s="3"/>
      <c r="C1316" s="3"/>
      <c r="D1316" s="3"/>
      <c r="E1316" s="6"/>
      <c r="F1316" s="6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</row>
    <row r="1317" spans="2:195" x14ac:dyDescent="0.2">
      <c r="B1317" s="3"/>
      <c r="C1317" s="3"/>
      <c r="D1317" s="3"/>
      <c r="E1317" s="6"/>
      <c r="F1317" s="6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</row>
    <row r="1318" spans="2:195" x14ac:dyDescent="0.2">
      <c r="B1318" s="3"/>
      <c r="C1318" s="3"/>
      <c r="D1318" s="3"/>
      <c r="E1318" s="6"/>
      <c r="F1318" s="6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</row>
    <row r="1319" spans="2:195" x14ac:dyDescent="0.2">
      <c r="B1319" s="3"/>
      <c r="C1319" s="3"/>
      <c r="D1319" s="3"/>
      <c r="E1319" s="6"/>
      <c r="F1319" s="6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</row>
    <row r="1320" spans="2:195" x14ac:dyDescent="0.2">
      <c r="B1320" s="3"/>
      <c r="C1320" s="3"/>
      <c r="D1320" s="3"/>
      <c r="E1320" s="6"/>
      <c r="F1320" s="6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</row>
    <row r="1321" spans="2:195" x14ac:dyDescent="0.2">
      <c r="B1321" s="3"/>
      <c r="C1321" s="3"/>
      <c r="D1321" s="3"/>
      <c r="E1321" s="6"/>
      <c r="F1321" s="6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</row>
    <row r="1322" spans="2:195" x14ac:dyDescent="0.2">
      <c r="B1322" s="3"/>
      <c r="C1322" s="3"/>
      <c r="D1322" s="3"/>
      <c r="E1322" s="6"/>
      <c r="F1322" s="6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</row>
    <row r="1323" spans="2:195" x14ac:dyDescent="0.2">
      <c r="B1323" s="3"/>
      <c r="C1323" s="3"/>
      <c r="D1323" s="3"/>
      <c r="E1323" s="6"/>
      <c r="F1323" s="6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</row>
    <row r="1324" spans="2:195" x14ac:dyDescent="0.2">
      <c r="B1324" s="3"/>
      <c r="C1324" s="3"/>
      <c r="D1324" s="3"/>
      <c r="E1324" s="6"/>
      <c r="F1324" s="6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</row>
    <row r="1325" spans="2:195" x14ac:dyDescent="0.2">
      <c r="B1325" s="3"/>
      <c r="C1325" s="3"/>
      <c r="D1325" s="3"/>
      <c r="E1325" s="6"/>
      <c r="F1325" s="6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</row>
    <row r="1326" spans="2:195" x14ac:dyDescent="0.2">
      <c r="B1326" s="3"/>
      <c r="C1326" s="3"/>
      <c r="D1326" s="3"/>
      <c r="E1326" s="6"/>
      <c r="F1326" s="6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</row>
    <row r="1327" spans="2:195" x14ac:dyDescent="0.2">
      <c r="B1327" s="3"/>
      <c r="C1327" s="3"/>
      <c r="D1327" s="3"/>
      <c r="E1327" s="6"/>
      <c r="F1327" s="6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</row>
    <row r="1328" spans="2:195" x14ac:dyDescent="0.2">
      <c r="B1328" s="3"/>
      <c r="C1328" s="3"/>
      <c r="D1328" s="3"/>
      <c r="E1328" s="6"/>
      <c r="F1328" s="6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</row>
    <row r="1329" spans="2:195" x14ac:dyDescent="0.2">
      <c r="B1329" s="3"/>
      <c r="C1329" s="3"/>
      <c r="D1329" s="3"/>
      <c r="E1329" s="6"/>
      <c r="F1329" s="6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</row>
    <row r="1330" spans="2:195" x14ac:dyDescent="0.2">
      <c r="B1330" s="3"/>
      <c r="C1330" s="3"/>
      <c r="D1330" s="3"/>
      <c r="E1330" s="6"/>
      <c r="F1330" s="6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</row>
    <row r="1331" spans="2:195" x14ac:dyDescent="0.2">
      <c r="B1331" s="3"/>
      <c r="C1331" s="3"/>
      <c r="D1331" s="3"/>
      <c r="E1331" s="6"/>
      <c r="F1331" s="6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</row>
    <row r="1332" spans="2:195" x14ac:dyDescent="0.2">
      <c r="B1332" s="3"/>
      <c r="C1332" s="3"/>
      <c r="D1332" s="3"/>
      <c r="E1332" s="6"/>
      <c r="F1332" s="6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</row>
    <row r="1333" spans="2:195" x14ac:dyDescent="0.2">
      <c r="B1333" s="3"/>
      <c r="C1333" s="3"/>
      <c r="D1333" s="3"/>
      <c r="E1333" s="6"/>
      <c r="F1333" s="6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</row>
    <row r="1334" spans="2:195" x14ac:dyDescent="0.2">
      <c r="B1334" s="3"/>
      <c r="C1334" s="3"/>
      <c r="D1334" s="3"/>
      <c r="E1334" s="6"/>
      <c r="F1334" s="6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</row>
    <row r="1335" spans="2:195" x14ac:dyDescent="0.2">
      <c r="B1335" s="3"/>
      <c r="C1335" s="3"/>
      <c r="D1335" s="3"/>
      <c r="E1335" s="6"/>
      <c r="F1335" s="6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</row>
    <row r="1336" spans="2:195" x14ac:dyDescent="0.2">
      <c r="B1336" s="3"/>
      <c r="C1336" s="3"/>
      <c r="D1336" s="3"/>
      <c r="E1336" s="6"/>
      <c r="F1336" s="6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</row>
    <row r="1337" spans="2:195" x14ac:dyDescent="0.2">
      <c r="B1337" s="3"/>
      <c r="C1337" s="3"/>
      <c r="D1337" s="3"/>
      <c r="E1337" s="6"/>
      <c r="F1337" s="6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</row>
    <row r="1338" spans="2:195" x14ac:dyDescent="0.2">
      <c r="B1338" s="3"/>
      <c r="C1338" s="3"/>
      <c r="D1338" s="3"/>
      <c r="E1338" s="6"/>
      <c r="F1338" s="6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</row>
    <row r="1339" spans="2:195" x14ac:dyDescent="0.2">
      <c r="B1339" s="3"/>
      <c r="C1339" s="3"/>
      <c r="D1339" s="3"/>
      <c r="E1339" s="6"/>
      <c r="F1339" s="6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</row>
    <row r="1340" spans="2:195" x14ac:dyDescent="0.2">
      <c r="B1340" s="3"/>
      <c r="C1340" s="3"/>
      <c r="D1340" s="3"/>
      <c r="E1340" s="6"/>
      <c r="F1340" s="6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</row>
    <row r="1341" spans="2:195" x14ac:dyDescent="0.2">
      <c r="B1341" s="3"/>
      <c r="C1341" s="3"/>
      <c r="D1341" s="3"/>
      <c r="E1341" s="6"/>
      <c r="F1341" s="6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</row>
    <row r="1342" spans="2:195" x14ac:dyDescent="0.2">
      <c r="B1342" s="3"/>
      <c r="C1342" s="3"/>
      <c r="D1342" s="3"/>
      <c r="E1342" s="6"/>
      <c r="F1342" s="6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</row>
    <row r="1343" spans="2:195" x14ac:dyDescent="0.2">
      <c r="B1343" s="3"/>
      <c r="C1343" s="3"/>
      <c r="D1343" s="3"/>
      <c r="E1343" s="6"/>
      <c r="F1343" s="6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</row>
    <row r="1344" spans="2:195" x14ac:dyDescent="0.2">
      <c r="B1344" s="3"/>
      <c r="C1344" s="3"/>
      <c r="D1344" s="3"/>
      <c r="E1344" s="6"/>
      <c r="F1344" s="6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</row>
    <row r="1345" spans="2:195" x14ac:dyDescent="0.2">
      <c r="B1345" s="3"/>
      <c r="C1345" s="3"/>
      <c r="D1345" s="3"/>
      <c r="E1345" s="6"/>
      <c r="F1345" s="6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</row>
    <row r="1346" spans="2:195" x14ac:dyDescent="0.2">
      <c r="B1346" s="3"/>
      <c r="C1346" s="3"/>
      <c r="D1346" s="3"/>
      <c r="E1346" s="6"/>
      <c r="F1346" s="6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</row>
    <row r="1347" spans="2:195" x14ac:dyDescent="0.2">
      <c r="B1347" s="3"/>
      <c r="C1347" s="3"/>
      <c r="D1347" s="3"/>
      <c r="E1347" s="6"/>
      <c r="F1347" s="6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</row>
    <row r="1348" spans="2:195" x14ac:dyDescent="0.2">
      <c r="B1348" s="3"/>
      <c r="C1348" s="3"/>
      <c r="D1348" s="3"/>
      <c r="E1348" s="6"/>
      <c r="F1348" s="6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</row>
    <row r="1349" spans="2:195" x14ac:dyDescent="0.2">
      <c r="B1349" s="3"/>
      <c r="C1349" s="3"/>
      <c r="D1349" s="3"/>
      <c r="E1349" s="6"/>
      <c r="F1349" s="6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</row>
    <row r="1350" spans="2:195" x14ac:dyDescent="0.2">
      <c r="B1350" s="3"/>
      <c r="C1350" s="3"/>
      <c r="D1350" s="3"/>
      <c r="E1350" s="6"/>
      <c r="F1350" s="6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</row>
    <row r="1351" spans="2:195" x14ac:dyDescent="0.2">
      <c r="B1351" s="3"/>
      <c r="C1351" s="3"/>
      <c r="D1351" s="3"/>
      <c r="E1351" s="6"/>
      <c r="F1351" s="6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</row>
    <row r="1352" spans="2:195" x14ac:dyDescent="0.2">
      <c r="B1352" s="3"/>
      <c r="C1352" s="3"/>
      <c r="D1352" s="3"/>
      <c r="E1352" s="6"/>
      <c r="F1352" s="6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</row>
    <row r="1353" spans="2:195" x14ac:dyDescent="0.2">
      <c r="B1353" s="3"/>
      <c r="C1353" s="3"/>
      <c r="D1353" s="3"/>
      <c r="E1353" s="6"/>
      <c r="F1353" s="6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</row>
    <row r="1354" spans="2:195" x14ac:dyDescent="0.2">
      <c r="B1354" s="3"/>
      <c r="C1354" s="3"/>
      <c r="D1354" s="3"/>
      <c r="E1354" s="6"/>
      <c r="F1354" s="6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</row>
    <row r="1355" spans="2:195" x14ac:dyDescent="0.2">
      <c r="B1355" s="3"/>
      <c r="C1355" s="3"/>
      <c r="D1355" s="3"/>
      <c r="E1355" s="6"/>
      <c r="F1355" s="6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</row>
    <row r="1356" spans="2:195" x14ac:dyDescent="0.2">
      <c r="B1356" s="3"/>
      <c r="C1356" s="3"/>
      <c r="D1356" s="3"/>
      <c r="E1356" s="6"/>
      <c r="F1356" s="6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</row>
    <row r="1357" spans="2:195" x14ac:dyDescent="0.2">
      <c r="B1357" s="3"/>
      <c r="C1357" s="3"/>
      <c r="D1357" s="3"/>
      <c r="E1357" s="6"/>
      <c r="F1357" s="6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</row>
    <row r="1358" spans="2:195" x14ac:dyDescent="0.2">
      <c r="B1358" s="3"/>
      <c r="C1358" s="3"/>
      <c r="D1358" s="3"/>
      <c r="E1358" s="6"/>
      <c r="F1358" s="6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</row>
    <row r="1359" spans="2:195" x14ac:dyDescent="0.2">
      <c r="B1359" s="3"/>
      <c r="C1359" s="3"/>
      <c r="D1359" s="3"/>
      <c r="E1359" s="6"/>
      <c r="F1359" s="6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</row>
    <row r="1360" spans="2:195" x14ac:dyDescent="0.2">
      <c r="B1360" s="3"/>
      <c r="C1360" s="3"/>
      <c r="D1360" s="3"/>
      <c r="E1360" s="6"/>
      <c r="F1360" s="6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</row>
    <row r="1361" spans="2:195" x14ac:dyDescent="0.2">
      <c r="B1361" s="3"/>
      <c r="C1361" s="3"/>
      <c r="D1361" s="3"/>
      <c r="E1361" s="6"/>
      <c r="F1361" s="6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</row>
    <row r="1362" spans="2:195" x14ac:dyDescent="0.2">
      <c r="B1362" s="3"/>
      <c r="C1362" s="3"/>
      <c r="D1362" s="3"/>
      <c r="E1362" s="6"/>
      <c r="F1362" s="6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</row>
    <row r="1363" spans="2:195" x14ac:dyDescent="0.2">
      <c r="B1363" s="3"/>
      <c r="C1363" s="3"/>
      <c r="D1363" s="3"/>
      <c r="E1363" s="6"/>
      <c r="F1363" s="6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</row>
    <row r="1364" spans="2:195" x14ac:dyDescent="0.2">
      <c r="B1364" s="3"/>
      <c r="C1364" s="3"/>
      <c r="D1364" s="3"/>
      <c r="E1364" s="6"/>
      <c r="F1364" s="6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</row>
    <row r="1365" spans="2:195" x14ac:dyDescent="0.2">
      <c r="B1365" s="3"/>
      <c r="C1365" s="3"/>
      <c r="D1365" s="3"/>
      <c r="E1365" s="6"/>
      <c r="F1365" s="6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</row>
    <row r="1366" spans="2:195" x14ac:dyDescent="0.2">
      <c r="B1366" s="3"/>
      <c r="C1366" s="3"/>
      <c r="D1366" s="3"/>
      <c r="E1366" s="6"/>
      <c r="F1366" s="6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</row>
    <row r="1367" spans="2:195" x14ac:dyDescent="0.2">
      <c r="B1367" s="3"/>
      <c r="C1367" s="3"/>
      <c r="D1367" s="3"/>
      <c r="E1367" s="6"/>
      <c r="F1367" s="6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</row>
    <row r="1368" spans="2:195" x14ac:dyDescent="0.2">
      <c r="B1368" s="3"/>
      <c r="C1368" s="3"/>
      <c r="D1368" s="3"/>
      <c r="E1368" s="6"/>
      <c r="F1368" s="6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</row>
    <row r="1369" spans="2:195" x14ac:dyDescent="0.2">
      <c r="B1369" s="3"/>
      <c r="C1369" s="3"/>
      <c r="D1369" s="3"/>
      <c r="E1369" s="6"/>
      <c r="F1369" s="6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</row>
    <row r="1370" spans="2:195" x14ac:dyDescent="0.2">
      <c r="B1370" s="3"/>
      <c r="C1370" s="3"/>
      <c r="D1370" s="3"/>
      <c r="E1370" s="6"/>
      <c r="F1370" s="6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</row>
    <row r="1371" spans="2:195" x14ac:dyDescent="0.2">
      <c r="B1371" s="3"/>
      <c r="C1371" s="3"/>
      <c r="D1371" s="3"/>
      <c r="E1371" s="6"/>
      <c r="F1371" s="6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</row>
    <row r="1372" spans="2:195" x14ac:dyDescent="0.2">
      <c r="B1372" s="3"/>
      <c r="C1372" s="3"/>
      <c r="D1372" s="3"/>
      <c r="E1372" s="6"/>
      <c r="F1372" s="6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</row>
    <row r="1373" spans="2:195" x14ac:dyDescent="0.2">
      <c r="B1373" s="3"/>
      <c r="C1373" s="3"/>
      <c r="D1373" s="3"/>
      <c r="E1373" s="6"/>
      <c r="F1373" s="6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</row>
    <row r="1374" spans="2:195" x14ac:dyDescent="0.2">
      <c r="B1374" s="3"/>
      <c r="C1374" s="3"/>
      <c r="D1374" s="3"/>
      <c r="E1374" s="6"/>
      <c r="F1374" s="6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</row>
    <row r="1375" spans="2:195" x14ac:dyDescent="0.2">
      <c r="B1375" s="3"/>
      <c r="C1375" s="3"/>
      <c r="D1375" s="3"/>
      <c r="E1375" s="6"/>
      <c r="F1375" s="6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</row>
    <row r="1376" spans="2:195" x14ac:dyDescent="0.2">
      <c r="B1376" s="3"/>
      <c r="C1376" s="3"/>
      <c r="D1376" s="3"/>
      <c r="E1376" s="6"/>
      <c r="F1376" s="6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</row>
    <row r="1377" spans="2:195" x14ac:dyDescent="0.2">
      <c r="B1377" s="3"/>
      <c r="C1377" s="3"/>
      <c r="D1377" s="3"/>
      <c r="E1377" s="6"/>
      <c r="F1377" s="6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</row>
    <row r="1378" spans="2:195" x14ac:dyDescent="0.2">
      <c r="B1378" s="3"/>
      <c r="C1378" s="3"/>
      <c r="D1378" s="3"/>
      <c r="E1378" s="6"/>
      <c r="F1378" s="6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</row>
    <row r="1379" spans="2:195" x14ac:dyDescent="0.2">
      <c r="B1379" s="3"/>
      <c r="C1379" s="3"/>
      <c r="D1379" s="3"/>
      <c r="E1379" s="6"/>
      <c r="F1379" s="6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</row>
    <row r="1380" spans="2:195" x14ac:dyDescent="0.2">
      <c r="B1380" s="3"/>
      <c r="C1380" s="3"/>
      <c r="D1380" s="3"/>
      <c r="E1380" s="6"/>
      <c r="F1380" s="6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</row>
    <row r="1381" spans="2:195" x14ac:dyDescent="0.2">
      <c r="B1381" s="3"/>
      <c r="C1381" s="3"/>
      <c r="D1381" s="3"/>
      <c r="E1381" s="6"/>
      <c r="F1381" s="6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</row>
    <row r="1382" spans="2:195" x14ac:dyDescent="0.2">
      <c r="B1382" s="3"/>
      <c r="C1382" s="3"/>
      <c r="D1382" s="3"/>
      <c r="E1382" s="6"/>
      <c r="F1382" s="6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</row>
    <row r="1383" spans="2:195" x14ac:dyDescent="0.2">
      <c r="B1383" s="3"/>
      <c r="C1383" s="3"/>
      <c r="D1383" s="3"/>
      <c r="E1383" s="6"/>
      <c r="F1383" s="6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</row>
    <row r="1384" spans="2:195" x14ac:dyDescent="0.2">
      <c r="B1384" s="3"/>
      <c r="C1384" s="3"/>
      <c r="D1384" s="3"/>
      <c r="E1384" s="6"/>
      <c r="F1384" s="6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</row>
    <row r="1385" spans="2:195" x14ac:dyDescent="0.2">
      <c r="B1385" s="3"/>
      <c r="C1385" s="3"/>
      <c r="D1385" s="3"/>
      <c r="E1385" s="6"/>
      <c r="F1385" s="6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</row>
    <row r="1386" spans="2:195" x14ac:dyDescent="0.2">
      <c r="B1386" s="3"/>
      <c r="C1386" s="3"/>
      <c r="D1386" s="3"/>
      <c r="E1386" s="6"/>
      <c r="F1386" s="6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</row>
    <row r="1387" spans="2:195" x14ac:dyDescent="0.2">
      <c r="B1387" s="3"/>
      <c r="C1387" s="3"/>
      <c r="D1387" s="3"/>
      <c r="E1387" s="6"/>
      <c r="F1387" s="6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</row>
    <row r="1388" spans="2:195" x14ac:dyDescent="0.2">
      <c r="B1388" s="3"/>
      <c r="C1388" s="3"/>
      <c r="D1388" s="3"/>
      <c r="E1388" s="6"/>
      <c r="F1388" s="6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</row>
    <row r="1389" spans="2:195" x14ac:dyDescent="0.2">
      <c r="B1389" s="3"/>
      <c r="C1389" s="3"/>
      <c r="D1389" s="3"/>
      <c r="E1389" s="6"/>
      <c r="F1389" s="6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</row>
    <row r="1390" spans="2:195" x14ac:dyDescent="0.2">
      <c r="B1390" s="3"/>
      <c r="C1390" s="3"/>
      <c r="D1390" s="3"/>
      <c r="E1390" s="6"/>
      <c r="F1390" s="6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</row>
    <row r="1391" spans="2:195" x14ac:dyDescent="0.2">
      <c r="B1391" s="3"/>
      <c r="C1391" s="3"/>
      <c r="D1391" s="3"/>
      <c r="E1391" s="6"/>
      <c r="F1391" s="6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</row>
    <row r="1392" spans="2:195" x14ac:dyDescent="0.2">
      <c r="B1392" s="3"/>
      <c r="C1392" s="3"/>
      <c r="D1392" s="3"/>
      <c r="E1392" s="6"/>
      <c r="F1392" s="6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</row>
    <row r="1393" spans="2:195" x14ac:dyDescent="0.2">
      <c r="B1393" s="3"/>
      <c r="C1393" s="3"/>
      <c r="D1393" s="3"/>
      <c r="E1393" s="6"/>
      <c r="F1393" s="6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</row>
    <row r="1394" spans="2:195" x14ac:dyDescent="0.2">
      <c r="B1394" s="3"/>
      <c r="C1394" s="3"/>
      <c r="D1394" s="3"/>
      <c r="E1394" s="6"/>
      <c r="F1394" s="6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</row>
    <row r="1395" spans="2:195" x14ac:dyDescent="0.2">
      <c r="B1395" s="3"/>
      <c r="C1395" s="3"/>
      <c r="D1395" s="3"/>
      <c r="E1395" s="6"/>
      <c r="F1395" s="6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</row>
    <row r="1396" spans="2:195" x14ac:dyDescent="0.2">
      <c r="B1396" s="3"/>
      <c r="C1396" s="3"/>
      <c r="D1396" s="3"/>
      <c r="E1396" s="6"/>
      <c r="F1396" s="6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</row>
    <row r="1397" spans="2:195" x14ac:dyDescent="0.2">
      <c r="B1397" s="3"/>
      <c r="C1397" s="3"/>
      <c r="D1397" s="3"/>
      <c r="E1397" s="6"/>
      <c r="F1397" s="6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</row>
    <row r="1398" spans="2:195" x14ac:dyDescent="0.2">
      <c r="B1398" s="3"/>
      <c r="C1398" s="3"/>
      <c r="D1398" s="3"/>
      <c r="E1398" s="6"/>
      <c r="F1398" s="6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</row>
    <row r="1399" spans="2:195" x14ac:dyDescent="0.2">
      <c r="B1399" s="3"/>
      <c r="C1399" s="3"/>
      <c r="D1399" s="3"/>
      <c r="E1399" s="6"/>
      <c r="F1399" s="6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</row>
    <row r="1400" spans="2:195" x14ac:dyDescent="0.2">
      <c r="B1400" s="3"/>
      <c r="C1400" s="3"/>
      <c r="D1400" s="3"/>
      <c r="E1400" s="6"/>
      <c r="F1400" s="6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</row>
    <row r="1401" spans="2:195" x14ac:dyDescent="0.2">
      <c r="B1401" s="3"/>
      <c r="C1401" s="3"/>
      <c r="D1401" s="3"/>
      <c r="E1401" s="6"/>
      <c r="F1401" s="6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</row>
    <row r="1402" spans="2:195" x14ac:dyDescent="0.2">
      <c r="B1402" s="3"/>
      <c r="C1402" s="3"/>
      <c r="D1402" s="3"/>
      <c r="E1402" s="6"/>
      <c r="F1402" s="6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</row>
    <row r="1403" spans="2:195" x14ac:dyDescent="0.2">
      <c r="B1403" s="3"/>
      <c r="C1403" s="3"/>
      <c r="D1403" s="3"/>
      <c r="E1403" s="6"/>
      <c r="F1403" s="6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</row>
    <row r="1404" spans="2:195" x14ac:dyDescent="0.2">
      <c r="B1404" s="3"/>
      <c r="C1404" s="3"/>
      <c r="D1404" s="3"/>
      <c r="E1404" s="6"/>
      <c r="F1404" s="6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</row>
    <row r="1405" spans="2:195" x14ac:dyDescent="0.2">
      <c r="B1405" s="3"/>
      <c r="C1405" s="3"/>
      <c r="D1405" s="3"/>
      <c r="E1405" s="6"/>
      <c r="F1405" s="6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</row>
    <row r="1406" spans="2:195" x14ac:dyDescent="0.2">
      <c r="B1406" s="3"/>
      <c r="C1406" s="3"/>
      <c r="D1406" s="3"/>
      <c r="E1406" s="6"/>
      <c r="F1406" s="6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</row>
    <row r="1407" spans="2:195" x14ac:dyDescent="0.2">
      <c r="B1407" s="3"/>
      <c r="C1407" s="3"/>
      <c r="D1407" s="3"/>
      <c r="E1407" s="6"/>
      <c r="F1407" s="6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</row>
    <row r="1408" spans="2:195" x14ac:dyDescent="0.2">
      <c r="B1408" s="3"/>
      <c r="C1408" s="3"/>
      <c r="D1408" s="3"/>
      <c r="E1408" s="6"/>
      <c r="F1408" s="6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</row>
    <row r="1409" spans="2:195" x14ac:dyDescent="0.2">
      <c r="B1409" s="3"/>
      <c r="C1409" s="3"/>
      <c r="D1409" s="3"/>
      <c r="E1409" s="6"/>
      <c r="F1409" s="6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</row>
    <row r="1410" spans="2:195" x14ac:dyDescent="0.2">
      <c r="B1410" s="3"/>
      <c r="C1410" s="3"/>
      <c r="D1410" s="3"/>
      <c r="E1410" s="6"/>
      <c r="F1410" s="6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</row>
    <row r="1411" spans="2:195" x14ac:dyDescent="0.2">
      <c r="B1411" s="3"/>
      <c r="C1411" s="3"/>
      <c r="D1411" s="3"/>
      <c r="E1411" s="6"/>
      <c r="F1411" s="6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</row>
    <row r="1412" spans="2:195" x14ac:dyDescent="0.2">
      <c r="B1412" s="3"/>
      <c r="C1412" s="3"/>
      <c r="D1412" s="3"/>
      <c r="E1412" s="6"/>
      <c r="F1412" s="6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</row>
    <row r="1413" spans="2:195" x14ac:dyDescent="0.2">
      <c r="B1413" s="3"/>
      <c r="C1413" s="3"/>
      <c r="D1413" s="3"/>
      <c r="E1413" s="6"/>
      <c r="F1413" s="6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</row>
    <row r="1414" spans="2:195" x14ac:dyDescent="0.2">
      <c r="B1414" s="3"/>
      <c r="C1414" s="3"/>
      <c r="D1414" s="3"/>
      <c r="E1414" s="6"/>
      <c r="F1414" s="6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</row>
    <row r="1415" spans="2:195" x14ac:dyDescent="0.2">
      <c r="B1415" s="3"/>
      <c r="C1415" s="3"/>
      <c r="D1415" s="3"/>
      <c r="E1415" s="6"/>
      <c r="F1415" s="6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</row>
    <row r="1416" spans="2:195" x14ac:dyDescent="0.2">
      <c r="B1416" s="3"/>
      <c r="C1416" s="3"/>
      <c r="D1416" s="3"/>
      <c r="E1416" s="6"/>
      <c r="F1416" s="6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</row>
    <row r="1417" spans="2:195" x14ac:dyDescent="0.2">
      <c r="B1417" s="3"/>
      <c r="C1417" s="3"/>
      <c r="D1417" s="3"/>
      <c r="E1417" s="6"/>
      <c r="F1417" s="6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</row>
    <row r="1418" spans="2:195" x14ac:dyDescent="0.2">
      <c r="B1418" s="3"/>
      <c r="C1418" s="3"/>
      <c r="D1418" s="3"/>
      <c r="E1418" s="6"/>
      <c r="F1418" s="6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</row>
    <row r="1419" spans="2:195" x14ac:dyDescent="0.2">
      <c r="B1419" s="3"/>
      <c r="C1419" s="3"/>
      <c r="D1419" s="3"/>
      <c r="E1419" s="6"/>
      <c r="F1419" s="6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</row>
    <row r="1420" spans="2:195" x14ac:dyDescent="0.2">
      <c r="B1420" s="3"/>
      <c r="C1420" s="3"/>
      <c r="D1420" s="3"/>
      <c r="E1420" s="6"/>
      <c r="F1420" s="6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</row>
    <row r="1421" spans="2:195" x14ac:dyDescent="0.2">
      <c r="B1421" s="3"/>
      <c r="C1421" s="3"/>
      <c r="D1421" s="3"/>
      <c r="E1421" s="6"/>
      <c r="F1421" s="6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</row>
    <row r="1422" spans="2:195" x14ac:dyDescent="0.2">
      <c r="B1422" s="3"/>
      <c r="C1422" s="3"/>
      <c r="D1422" s="3"/>
      <c r="E1422" s="6"/>
      <c r="F1422" s="6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</row>
    <row r="1423" spans="2:195" x14ac:dyDescent="0.2">
      <c r="B1423" s="3"/>
      <c r="C1423" s="3"/>
      <c r="D1423" s="3"/>
      <c r="E1423" s="6"/>
      <c r="F1423" s="6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</row>
    <row r="1424" spans="2:195" x14ac:dyDescent="0.2">
      <c r="B1424" s="3"/>
      <c r="C1424" s="3"/>
      <c r="D1424" s="3"/>
      <c r="E1424" s="6"/>
      <c r="F1424" s="6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</row>
    <row r="1425" spans="2:195" x14ac:dyDescent="0.2">
      <c r="B1425" s="3"/>
      <c r="C1425" s="3"/>
      <c r="D1425" s="3"/>
      <c r="E1425" s="6"/>
      <c r="F1425" s="6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</row>
    <row r="1426" spans="2:195" x14ac:dyDescent="0.2">
      <c r="B1426" s="3"/>
      <c r="C1426" s="3"/>
      <c r="D1426" s="3"/>
      <c r="E1426" s="6"/>
      <c r="F1426" s="6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</row>
    <row r="1427" spans="2:195" x14ac:dyDescent="0.2">
      <c r="B1427" s="3"/>
      <c r="C1427" s="3"/>
      <c r="D1427" s="3"/>
      <c r="E1427" s="6"/>
      <c r="F1427" s="6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</row>
    <row r="1428" spans="2:195" x14ac:dyDescent="0.2">
      <c r="B1428" s="3"/>
      <c r="C1428" s="3"/>
      <c r="D1428" s="3"/>
      <c r="E1428" s="6"/>
      <c r="F1428" s="6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</row>
    <row r="1429" spans="2:195" x14ac:dyDescent="0.2">
      <c r="B1429" s="3"/>
      <c r="C1429" s="3"/>
      <c r="D1429" s="3"/>
      <c r="E1429" s="6"/>
      <c r="F1429" s="6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</row>
    <row r="1430" spans="2:195" x14ac:dyDescent="0.2">
      <c r="B1430" s="3"/>
      <c r="C1430" s="3"/>
      <c r="D1430" s="3"/>
      <c r="E1430" s="6"/>
      <c r="F1430" s="6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</row>
    <row r="1431" spans="2:195" x14ac:dyDescent="0.2">
      <c r="B1431" s="3"/>
      <c r="C1431" s="3"/>
      <c r="D1431" s="3"/>
      <c r="E1431" s="6"/>
      <c r="F1431" s="6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</row>
    <row r="1432" spans="2:195" x14ac:dyDescent="0.2">
      <c r="B1432" s="3"/>
      <c r="C1432" s="3"/>
      <c r="D1432" s="3"/>
      <c r="E1432" s="6"/>
      <c r="F1432" s="6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</row>
    <row r="1433" spans="2:195" x14ac:dyDescent="0.2">
      <c r="B1433" s="3"/>
      <c r="C1433" s="3"/>
      <c r="D1433" s="3"/>
      <c r="E1433" s="6"/>
      <c r="F1433" s="6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</row>
    <row r="1434" spans="2:195" x14ac:dyDescent="0.2">
      <c r="B1434" s="3"/>
      <c r="C1434" s="3"/>
      <c r="D1434" s="3"/>
      <c r="E1434" s="6"/>
      <c r="F1434" s="6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</row>
    <row r="1435" spans="2:195" x14ac:dyDescent="0.2">
      <c r="B1435" s="3"/>
      <c r="C1435" s="3"/>
      <c r="D1435" s="3"/>
      <c r="E1435" s="6"/>
      <c r="F1435" s="6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</row>
    <row r="1436" spans="2:195" x14ac:dyDescent="0.2">
      <c r="B1436" s="3"/>
      <c r="C1436" s="3"/>
      <c r="D1436" s="3"/>
      <c r="E1436" s="6"/>
      <c r="F1436" s="6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</row>
    <row r="1437" spans="2:195" x14ac:dyDescent="0.2">
      <c r="B1437" s="3"/>
      <c r="C1437" s="3"/>
      <c r="D1437" s="3"/>
      <c r="E1437" s="6"/>
      <c r="F1437" s="6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</row>
    <row r="1438" spans="2:195" x14ac:dyDescent="0.2">
      <c r="B1438" s="3"/>
      <c r="C1438" s="3"/>
      <c r="D1438" s="3"/>
      <c r="E1438" s="6"/>
      <c r="F1438" s="6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</row>
    <row r="1439" spans="2:195" x14ac:dyDescent="0.2">
      <c r="B1439" s="3"/>
      <c r="C1439" s="3"/>
      <c r="D1439" s="3"/>
      <c r="E1439" s="6"/>
      <c r="F1439" s="6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</row>
    <row r="1440" spans="2:195" x14ac:dyDescent="0.2">
      <c r="B1440" s="3"/>
      <c r="C1440" s="3"/>
      <c r="D1440" s="3"/>
      <c r="E1440" s="6"/>
      <c r="F1440" s="6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</row>
    <row r="1441" spans="2:195" x14ac:dyDescent="0.2">
      <c r="B1441" s="3"/>
      <c r="C1441" s="3"/>
      <c r="D1441" s="3"/>
      <c r="E1441" s="6"/>
      <c r="F1441" s="6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</row>
    <row r="1442" spans="2:195" x14ac:dyDescent="0.2">
      <c r="B1442" s="3"/>
      <c r="C1442" s="3"/>
      <c r="D1442" s="3"/>
      <c r="E1442" s="6"/>
      <c r="F1442" s="6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</row>
    <row r="1443" spans="2:195" x14ac:dyDescent="0.2">
      <c r="B1443" s="3"/>
      <c r="C1443" s="3"/>
      <c r="D1443" s="3"/>
      <c r="E1443" s="6"/>
      <c r="F1443" s="6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</row>
    <row r="1444" spans="2:195" x14ac:dyDescent="0.2">
      <c r="B1444" s="3"/>
      <c r="C1444" s="3"/>
      <c r="D1444" s="3"/>
      <c r="E1444" s="6"/>
      <c r="F1444" s="6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</row>
    <row r="1445" spans="2:195" x14ac:dyDescent="0.2">
      <c r="B1445" s="3"/>
      <c r="C1445" s="3"/>
      <c r="D1445" s="3"/>
      <c r="E1445" s="6"/>
      <c r="F1445" s="6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</row>
    <row r="1446" spans="2:195" x14ac:dyDescent="0.2">
      <c r="B1446" s="3"/>
      <c r="C1446" s="3"/>
      <c r="D1446" s="3"/>
      <c r="E1446" s="6"/>
      <c r="F1446" s="6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</row>
    <row r="1447" spans="2:195" x14ac:dyDescent="0.2">
      <c r="B1447" s="3"/>
      <c r="C1447" s="3"/>
      <c r="D1447" s="3"/>
      <c r="E1447" s="6"/>
      <c r="F1447" s="6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</row>
    <row r="1448" spans="2:195" x14ac:dyDescent="0.2">
      <c r="B1448" s="3"/>
      <c r="C1448" s="3"/>
      <c r="D1448" s="3"/>
      <c r="E1448" s="6"/>
      <c r="F1448" s="6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</row>
    <row r="1449" spans="2:195" x14ac:dyDescent="0.2">
      <c r="B1449" s="3"/>
      <c r="C1449" s="3"/>
      <c r="D1449" s="3"/>
      <c r="E1449" s="6"/>
      <c r="F1449" s="6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</row>
    <row r="1450" spans="2:195" x14ac:dyDescent="0.2">
      <c r="B1450" s="3"/>
      <c r="C1450" s="3"/>
      <c r="D1450" s="3"/>
      <c r="E1450" s="6"/>
      <c r="F1450" s="6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</row>
    <row r="1451" spans="2:195" x14ac:dyDescent="0.2">
      <c r="B1451" s="3"/>
      <c r="C1451" s="3"/>
      <c r="D1451" s="3"/>
      <c r="E1451" s="6"/>
      <c r="F1451" s="6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</row>
    <row r="1452" spans="2:195" x14ac:dyDescent="0.2">
      <c r="B1452" s="3"/>
      <c r="C1452" s="3"/>
      <c r="D1452" s="3"/>
      <c r="E1452" s="6"/>
      <c r="F1452" s="6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</row>
    <row r="1453" spans="2:195" x14ac:dyDescent="0.2">
      <c r="B1453" s="3"/>
      <c r="C1453" s="3"/>
      <c r="D1453" s="3"/>
      <c r="E1453" s="6"/>
      <c r="F1453" s="6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</row>
    <row r="1454" spans="2:195" x14ac:dyDescent="0.2">
      <c r="B1454" s="3"/>
      <c r="C1454" s="3"/>
      <c r="D1454" s="3"/>
      <c r="E1454" s="6"/>
      <c r="F1454" s="6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</row>
    <row r="1455" spans="2:195" x14ac:dyDescent="0.2">
      <c r="B1455" s="3"/>
      <c r="C1455" s="3"/>
      <c r="D1455" s="3"/>
      <c r="E1455" s="6"/>
      <c r="F1455" s="6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</row>
    <row r="1456" spans="2:195" x14ac:dyDescent="0.2">
      <c r="B1456" s="3"/>
      <c r="C1456" s="3"/>
      <c r="D1456" s="3"/>
      <c r="E1456" s="6"/>
      <c r="F1456" s="6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</row>
    <row r="1457" spans="2:195" x14ac:dyDescent="0.2">
      <c r="B1457" s="3"/>
      <c r="C1457" s="3"/>
      <c r="D1457" s="3"/>
      <c r="E1457" s="6"/>
      <c r="F1457" s="6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</row>
    <row r="1458" spans="2:195" x14ac:dyDescent="0.2">
      <c r="B1458" s="3"/>
      <c r="C1458" s="3"/>
      <c r="D1458" s="3"/>
      <c r="E1458" s="6"/>
      <c r="F1458" s="6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</row>
    <row r="1459" spans="2:195" x14ac:dyDescent="0.2">
      <c r="B1459" s="3"/>
      <c r="C1459" s="3"/>
      <c r="D1459" s="3"/>
      <c r="E1459" s="6"/>
      <c r="F1459" s="6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</row>
    <row r="1460" spans="2:195" x14ac:dyDescent="0.2">
      <c r="B1460" s="3"/>
      <c r="C1460" s="3"/>
      <c r="D1460" s="3"/>
      <c r="E1460" s="6"/>
      <c r="F1460" s="6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</row>
    <row r="1461" spans="2:195" x14ac:dyDescent="0.2">
      <c r="B1461" s="3"/>
      <c r="C1461" s="3"/>
      <c r="D1461" s="3"/>
      <c r="E1461" s="6"/>
      <c r="F1461" s="6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</row>
    <row r="1462" spans="2:195" x14ac:dyDescent="0.2">
      <c r="B1462" s="3"/>
      <c r="C1462" s="3"/>
      <c r="D1462" s="3"/>
      <c r="E1462" s="6"/>
      <c r="F1462" s="6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</row>
    <row r="1463" spans="2:195" x14ac:dyDescent="0.2">
      <c r="B1463" s="3"/>
      <c r="C1463" s="3"/>
      <c r="D1463" s="3"/>
      <c r="E1463" s="6"/>
      <c r="F1463" s="6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</row>
    <row r="1464" spans="2:195" x14ac:dyDescent="0.2">
      <c r="B1464" s="3"/>
      <c r="C1464" s="3"/>
      <c r="D1464" s="3"/>
      <c r="E1464" s="6"/>
      <c r="F1464" s="6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</row>
    <row r="1465" spans="2:195" x14ac:dyDescent="0.2">
      <c r="B1465" s="3"/>
      <c r="C1465" s="3"/>
      <c r="D1465" s="3"/>
      <c r="E1465" s="6"/>
      <c r="F1465" s="6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</row>
    <row r="1466" spans="2:195" x14ac:dyDescent="0.2">
      <c r="B1466" s="3"/>
      <c r="C1466" s="3"/>
      <c r="D1466" s="3"/>
      <c r="E1466" s="6"/>
      <c r="F1466" s="6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</row>
    <row r="1467" spans="2:195" x14ac:dyDescent="0.2">
      <c r="B1467" s="3"/>
      <c r="C1467" s="3"/>
      <c r="D1467" s="3"/>
      <c r="E1467" s="6"/>
      <c r="F1467" s="6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</row>
    <row r="1468" spans="2:195" x14ac:dyDescent="0.2">
      <c r="B1468" s="3"/>
      <c r="C1468" s="3"/>
      <c r="D1468" s="3"/>
      <c r="E1468" s="6"/>
      <c r="F1468" s="6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</row>
    <row r="1469" spans="2:195" x14ac:dyDescent="0.2">
      <c r="B1469" s="3"/>
      <c r="C1469" s="3"/>
      <c r="D1469" s="3"/>
      <c r="E1469" s="6"/>
      <c r="F1469" s="6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</row>
    <row r="1470" spans="2:195" x14ac:dyDescent="0.2">
      <c r="B1470" s="3"/>
      <c r="C1470" s="3"/>
      <c r="D1470" s="3"/>
      <c r="E1470" s="6"/>
      <c r="F1470" s="6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</row>
    <row r="1471" spans="2:195" x14ac:dyDescent="0.2">
      <c r="B1471" s="3"/>
      <c r="C1471" s="3"/>
      <c r="D1471" s="3"/>
      <c r="E1471" s="6"/>
      <c r="F1471" s="6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</row>
    <row r="1472" spans="2:195" x14ac:dyDescent="0.2">
      <c r="B1472" s="3"/>
      <c r="C1472" s="3"/>
      <c r="D1472" s="3"/>
      <c r="E1472" s="6"/>
      <c r="F1472" s="6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</row>
    <row r="1473" spans="2:195" x14ac:dyDescent="0.2">
      <c r="B1473" s="3"/>
      <c r="C1473" s="3"/>
      <c r="D1473" s="3"/>
      <c r="E1473" s="6"/>
      <c r="F1473" s="6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</row>
    <row r="1474" spans="2:195" x14ac:dyDescent="0.2">
      <c r="B1474" s="3"/>
      <c r="C1474" s="3"/>
      <c r="D1474" s="3"/>
      <c r="E1474" s="6"/>
      <c r="F1474" s="6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</row>
    <row r="1475" spans="2:195" x14ac:dyDescent="0.2">
      <c r="B1475" s="3"/>
      <c r="C1475" s="3"/>
      <c r="D1475" s="3"/>
      <c r="E1475" s="6"/>
      <c r="F1475" s="6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</row>
    <row r="1476" spans="2:195" x14ac:dyDescent="0.2">
      <c r="B1476" s="3"/>
      <c r="C1476" s="3"/>
      <c r="D1476" s="3"/>
      <c r="E1476" s="6"/>
      <c r="F1476" s="6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</row>
    <row r="1477" spans="2:195" x14ac:dyDescent="0.2">
      <c r="B1477" s="3"/>
      <c r="C1477" s="3"/>
      <c r="D1477" s="3"/>
      <c r="E1477" s="6"/>
      <c r="F1477" s="6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</row>
    <row r="1478" spans="2:195" x14ac:dyDescent="0.2">
      <c r="B1478" s="3"/>
      <c r="C1478" s="3"/>
      <c r="D1478" s="3"/>
      <c r="E1478" s="6"/>
      <c r="F1478" s="6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</row>
    <row r="1479" spans="2:195" x14ac:dyDescent="0.2">
      <c r="B1479" s="3"/>
      <c r="C1479" s="3"/>
      <c r="D1479" s="3"/>
      <c r="E1479" s="6"/>
      <c r="F1479" s="6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</row>
    <row r="1480" spans="2:195" x14ac:dyDescent="0.2">
      <c r="B1480" s="3"/>
      <c r="C1480" s="3"/>
      <c r="D1480" s="3"/>
      <c r="E1480" s="6"/>
      <c r="F1480" s="6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</row>
    <row r="1481" spans="2:195" x14ac:dyDescent="0.2">
      <c r="B1481" s="3"/>
      <c r="C1481" s="3"/>
      <c r="D1481" s="3"/>
      <c r="E1481" s="6"/>
      <c r="F1481" s="6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</row>
    <row r="1482" spans="2:195" x14ac:dyDescent="0.2">
      <c r="B1482" s="3"/>
      <c r="C1482" s="3"/>
      <c r="D1482" s="3"/>
      <c r="E1482" s="6"/>
      <c r="F1482" s="6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</row>
    <row r="1483" spans="2:195" x14ac:dyDescent="0.2">
      <c r="B1483" s="3"/>
      <c r="C1483" s="3"/>
      <c r="D1483" s="3"/>
      <c r="E1483" s="6"/>
      <c r="F1483" s="6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</row>
    <row r="1484" spans="2:195" x14ac:dyDescent="0.2">
      <c r="B1484" s="3"/>
      <c r="C1484" s="3"/>
      <c r="D1484" s="3"/>
      <c r="E1484" s="6"/>
      <c r="F1484" s="6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</row>
    <row r="1485" spans="2:195" x14ac:dyDescent="0.2">
      <c r="B1485" s="3"/>
      <c r="C1485" s="3"/>
      <c r="D1485" s="3"/>
      <c r="E1485" s="6"/>
      <c r="F1485" s="6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</row>
    <row r="1486" spans="2:195" x14ac:dyDescent="0.2">
      <c r="B1486" s="3"/>
      <c r="C1486" s="3"/>
      <c r="D1486" s="3"/>
      <c r="E1486" s="6"/>
      <c r="F1486" s="6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</row>
    <row r="1487" spans="2:195" x14ac:dyDescent="0.2">
      <c r="B1487" s="3"/>
      <c r="C1487" s="3"/>
      <c r="D1487" s="3"/>
      <c r="E1487" s="6"/>
      <c r="F1487" s="6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</row>
    <row r="1488" spans="2:195" x14ac:dyDescent="0.2">
      <c r="B1488" s="3"/>
      <c r="C1488" s="3"/>
      <c r="D1488" s="3"/>
      <c r="E1488" s="6"/>
      <c r="F1488" s="6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</row>
    <row r="1489" spans="2:195" x14ac:dyDescent="0.2">
      <c r="B1489" s="3"/>
      <c r="C1489" s="3"/>
      <c r="D1489" s="3"/>
      <c r="E1489" s="6"/>
      <c r="F1489" s="6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</row>
    <row r="1490" spans="2:195" x14ac:dyDescent="0.2">
      <c r="B1490" s="3"/>
      <c r="C1490" s="3"/>
      <c r="D1490" s="3"/>
      <c r="E1490" s="6"/>
      <c r="F1490" s="6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</row>
    <row r="1491" spans="2:195" x14ac:dyDescent="0.2">
      <c r="B1491" s="3"/>
      <c r="C1491" s="3"/>
      <c r="D1491" s="3"/>
      <c r="E1491" s="6"/>
      <c r="F1491" s="6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</row>
    <row r="1492" spans="2:195" x14ac:dyDescent="0.2">
      <c r="B1492" s="3"/>
      <c r="C1492" s="3"/>
      <c r="D1492" s="3"/>
      <c r="E1492" s="6"/>
      <c r="F1492" s="6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</row>
    <row r="1493" spans="2:195" x14ac:dyDescent="0.2">
      <c r="B1493" s="3"/>
      <c r="C1493" s="3"/>
      <c r="D1493" s="3"/>
      <c r="E1493" s="6"/>
      <c r="F1493" s="6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</row>
    <row r="1494" spans="2:195" x14ac:dyDescent="0.2">
      <c r="B1494" s="3"/>
      <c r="C1494" s="3"/>
      <c r="D1494" s="3"/>
      <c r="E1494" s="6"/>
      <c r="F1494" s="6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</row>
    <row r="1495" spans="2:195" x14ac:dyDescent="0.2">
      <c r="B1495" s="3"/>
      <c r="C1495" s="3"/>
      <c r="D1495" s="3"/>
      <c r="E1495" s="6"/>
      <c r="F1495" s="6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</row>
    <row r="1496" spans="2:195" x14ac:dyDescent="0.2">
      <c r="B1496" s="3"/>
      <c r="C1496" s="3"/>
      <c r="D1496" s="3"/>
      <c r="E1496" s="6"/>
      <c r="F1496" s="6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</row>
    <row r="1497" spans="2:195" x14ac:dyDescent="0.2">
      <c r="B1497" s="3"/>
      <c r="C1497" s="3"/>
      <c r="D1497" s="3"/>
      <c r="E1497" s="6"/>
      <c r="F1497" s="6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</row>
    <row r="1498" spans="2:195" x14ac:dyDescent="0.2">
      <c r="B1498" s="3"/>
      <c r="C1498" s="3"/>
      <c r="D1498" s="3"/>
      <c r="E1498" s="6"/>
      <c r="F1498" s="6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</row>
    <row r="1499" spans="2:195" x14ac:dyDescent="0.2">
      <c r="B1499" s="3"/>
      <c r="C1499" s="3"/>
      <c r="D1499" s="3"/>
      <c r="E1499" s="6"/>
      <c r="F1499" s="6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</row>
    <row r="1500" spans="2:195" x14ac:dyDescent="0.2">
      <c r="B1500" s="3"/>
      <c r="C1500" s="3"/>
      <c r="D1500" s="3"/>
      <c r="E1500" s="6"/>
      <c r="F1500" s="6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</row>
    <row r="1501" spans="2:195" x14ac:dyDescent="0.2">
      <c r="B1501" s="3"/>
      <c r="C1501" s="3"/>
      <c r="D1501" s="3"/>
      <c r="E1501" s="6"/>
      <c r="F1501" s="6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</row>
    <row r="1502" spans="2:195" x14ac:dyDescent="0.2">
      <c r="B1502" s="3"/>
      <c r="C1502" s="3"/>
      <c r="D1502" s="3"/>
      <c r="E1502" s="6"/>
      <c r="F1502" s="6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</row>
    <row r="1503" spans="2:195" x14ac:dyDescent="0.2">
      <c r="B1503" s="3"/>
      <c r="C1503" s="3"/>
      <c r="D1503" s="3"/>
      <c r="E1503" s="6"/>
      <c r="F1503" s="6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</row>
    <row r="1504" spans="2:195" x14ac:dyDescent="0.2">
      <c r="B1504" s="3"/>
      <c r="C1504" s="3"/>
      <c r="D1504" s="3"/>
      <c r="E1504" s="6"/>
      <c r="F1504" s="6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</row>
    <row r="1505" spans="2:195" x14ac:dyDescent="0.2">
      <c r="B1505" s="3"/>
      <c r="C1505" s="3"/>
      <c r="D1505" s="3"/>
      <c r="E1505" s="6"/>
      <c r="F1505" s="6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</row>
    <row r="1506" spans="2:195" x14ac:dyDescent="0.2">
      <c r="B1506" s="3"/>
      <c r="C1506" s="3"/>
      <c r="D1506" s="3"/>
      <c r="E1506" s="6"/>
      <c r="F1506" s="6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</row>
    <row r="1507" spans="2:195" x14ac:dyDescent="0.2">
      <c r="B1507" s="3"/>
      <c r="C1507" s="3"/>
      <c r="D1507" s="3"/>
      <c r="E1507" s="6"/>
      <c r="F1507" s="6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</row>
    <row r="1508" spans="2:195" x14ac:dyDescent="0.2">
      <c r="B1508" s="3"/>
      <c r="C1508" s="3"/>
      <c r="D1508" s="3"/>
      <c r="E1508" s="6"/>
      <c r="F1508" s="6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</row>
    <row r="1509" spans="2:195" x14ac:dyDescent="0.2">
      <c r="B1509" s="3"/>
      <c r="C1509" s="3"/>
      <c r="D1509" s="3"/>
      <c r="E1509" s="6"/>
      <c r="F1509" s="6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</row>
    <row r="1510" spans="2:195" x14ac:dyDescent="0.2">
      <c r="B1510" s="3"/>
      <c r="C1510" s="3"/>
      <c r="D1510" s="3"/>
      <c r="E1510" s="6"/>
      <c r="F1510" s="6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</row>
    <row r="1511" spans="2:195" x14ac:dyDescent="0.2">
      <c r="B1511" s="3"/>
      <c r="C1511" s="3"/>
      <c r="D1511" s="3"/>
      <c r="E1511" s="6"/>
      <c r="F1511" s="6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</row>
    <row r="1512" spans="2:195" x14ac:dyDescent="0.2">
      <c r="B1512" s="3"/>
      <c r="C1512" s="3"/>
      <c r="D1512" s="3"/>
      <c r="E1512" s="6"/>
      <c r="F1512" s="6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</row>
    <row r="1513" spans="2:195" x14ac:dyDescent="0.2">
      <c r="B1513" s="3"/>
      <c r="C1513" s="3"/>
      <c r="D1513" s="3"/>
      <c r="E1513" s="6"/>
      <c r="F1513" s="6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</row>
    <row r="1514" spans="2:195" x14ac:dyDescent="0.2">
      <c r="B1514" s="3"/>
      <c r="C1514" s="3"/>
      <c r="D1514" s="3"/>
      <c r="E1514" s="6"/>
      <c r="F1514" s="6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</row>
    <row r="1515" spans="2:195" x14ac:dyDescent="0.2">
      <c r="B1515" s="3"/>
      <c r="C1515" s="3"/>
      <c r="D1515" s="3"/>
      <c r="E1515" s="6"/>
      <c r="F1515" s="6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</row>
    <row r="1516" spans="2:195" x14ac:dyDescent="0.2">
      <c r="B1516" s="3"/>
      <c r="C1516" s="3"/>
      <c r="D1516" s="3"/>
      <c r="E1516" s="6"/>
      <c r="F1516" s="6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</row>
    <row r="1517" spans="2:195" x14ac:dyDescent="0.2">
      <c r="B1517" s="3"/>
      <c r="C1517" s="3"/>
      <c r="D1517" s="3"/>
      <c r="E1517" s="6"/>
      <c r="F1517" s="6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</row>
    <row r="1518" spans="2:195" x14ac:dyDescent="0.2">
      <c r="B1518" s="3"/>
      <c r="C1518" s="3"/>
      <c r="D1518" s="3"/>
      <c r="E1518" s="6"/>
      <c r="F1518" s="6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</row>
    <row r="1519" spans="2:195" x14ac:dyDescent="0.2">
      <c r="B1519" s="3"/>
      <c r="C1519" s="3"/>
      <c r="D1519" s="3"/>
      <c r="E1519" s="6"/>
      <c r="F1519" s="6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</row>
    <row r="1520" spans="2:195" x14ac:dyDescent="0.2">
      <c r="B1520" s="3"/>
      <c r="C1520" s="3"/>
      <c r="D1520" s="3"/>
      <c r="E1520" s="6"/>
      <c r="F1520" s="6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</row>
    <row r="1521" spans="2:195" x14ac:dyDescent="0.2">
      <c r="B1521" s="3"/>
      <c r="C1521" s="3"/>
      <c r="D1521" s="3"/>
      <c r="E1521" s="6"/>
      <c r="F1521" s="6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</row>
    <row r="1522" spans="2:195" x14ac:dyDescent="0.2">
      <c r="B1522" s="3"/>
      <c r="C1522" s="3"/>
      <c r="D1522" s="3"/>
      <c r="E1522" s="6"/>
      <c r="F1522" s="6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</row>
    <row r="1523" spans="2:195" x14ac:dyDescent="0.2">
      <c r="B1523" s="3"/>
      <c r="C1523" s="3"/>
      <c r="D1523" s="3"/>
      <c r="E1523" s="6"/>
      <c r="F1523" s="6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</row>
    <row r="1524" spans="2:195" x14ac:dyDescent="0.2">
      <c r="B1524" s="3"/>
      <c r="C1524" s="3"/>
      <c r="D1524" s="3"/>
      <c r="E1524" s="6"/>
      <c r="F1524" s="6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</row>
    <row r="1525" spans="2:195" x14ac:dyDescent="0.2">
      <c r="B1525" s="3"/>
      <c r="C1525" s="3"/>
      <c r="D1525" s="3"/>
      <c r="E1525" s="6"/>
      <c r="F1525" s="6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</row>
    <row r="1526" spans="2:195" x14ac:dyDescent="0.2">
      <c r="B1526" s="3"/>
      <c r="C1526" s="3"/>
      <c r="D1526" s="3"/>
      <c r="E1526" s="6"/>
      <c r="F1526" s="6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</row>
    <row r="1527" spans="2:195" x14ac:dyDescent="0.2">
      <c r="B1527" s="3"/>
      <c r="C1527" s="3"/>
      <c r="D1527" s="3"/>
      <c r="E1527" s="6"/>
      <c r="F1527" s="6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</row>
    <row r="1528" spans="2:195" x14ac:dyDescent="0.2">
      <c r="B1528" s="3"/>
      <c r="C1528" s="3"/>
      <c r="D1528" s="3"/>
      <c r="E1528" s="6"/>
      <c r="F1528" s="6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</row>
    <row r="1529" spans="2:195" x14ac:dyDescent="0.2">
      <c r="B1529" s="3"/>
      <c r="C1529" s="3"/>
      <c r="D1529" s="3"/>
      <c r="E1529" s="6"/>
      <c r="F1529" s="6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</row>
    <row r="1530" spans="2:195" x14ac:dyDescent="0.2">
      <c r="B1530" s="3"/>
      <c r="C1530" s="3"/>
      <c r="D1530" s="3"/>
      <c r="E1530" s="6"/>
      <c r="F1530" s="6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</row>
    <row r="1531" spans="2:195" x14ac:dyDescent="0.2">
      <c r="B1531" s="3"/>
      <c r="C1531" s="3"/>
      <c r="D1531" s="3"/>
      <c r="E1531" s="6"/>
      <c r="F1531" s="6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</row>
    <row r="1532" spans="2:195" x14ac:dyDescent="0.2">
      <c r="B1532" s="3"/>
      <c r="C1532" s="3"/>
      <c r="D1532" s="3"/>
      <c r="E1532" s="6"/>
      <c r="F1532" s="6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</row>
    <row r="1533" spans="2:195" x14ac:dyDescent="0.2">
      <c r="B1533" s="3"/>
      <c r="C1533" s="3"/>
      <c r="D1533" s="3"/>
      <c r="E1533" s="6"/>
      <c r="F1533" s="6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</row>
    <row r="1534" spans="2:195" x14ac:dyDescent="0.2">
      <c r="B1534" s="3"/>
      <c r="C1534" s="3"/>
      <c r="D1534" s="3"/>
      <c r="E1534" s="6"/>
      <c r="F1534" s="6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</row>
    <row r="1535" spans="2:195" x14ac:dyDescent="0.2">
      <c r="B1535" s="3"/>
      <c r="C1535" s="3"/>
      <c r="D1535" s="3"/>
      <c r="E1535" s="6"/>
      <c r="F1535" s="6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</row>
    <row r="1536" spans="2:195" x14ac:dyDescent="0.2">
      <c r="B1536" s="3"/>
      <c r="C1536" s="3"/>
      <c r="D1536" s="3"/>
      <c r="E1536" s="6"/>
      <c r="F1536" s="6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</row>
    <row r="1537" spans="2:195" x14ac:dyDescent="0.2">
      <c r="B1537" s="3"/>
      <c r="C1537" s="3"/>
      <c r="D1537" s="3"/>
      <c r="E1537" s="6"/>
      <c r="F1537" s="6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</row>
    <row r="1538" spans="2:195" x14ac:dyDescent="0.2">
      <c r="B1538" s="3"/>
      <c r="C1538" s="3"/>
      <c r="D1538" s="3"/>
      <c r="E1538" s="6"/>
      <c r="F1538" s="6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</row>
    <row r="1539" spans="2:195" x14ac:dyDescent="0.2">
      <c r="B1539" s="3"/>
      <c r="C1539" s="3"/>
      <c r="D1539" s="3"/>
      <c r="E1539" s="6"/>
      <c r="F1539" s="6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</row>
    <row r="1540" spans="2:195" x14ac:dyDescent="0.2">
      <c r="B1540" s="3"/>
      <c r="C1540" s="3"/>
      <c r="D1540" s="3"/>
      <c r="E1540" s="6"/>
      <c r="F1540" s="6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</row>
    <row r="1541" spans="2:195" x14ac:dyDescent="0.2">
      <c r="B1541" s="3"/>
      <c r="C1541" s="3"/>
      <c r="D1541" s="3"/>
      <c r="E1541" s="6"/>
      <c r="F1541" s="6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</row>
    <row r="1542" spans="2:195" x14ac:dyDescent="0.2">
      <c r="B1542" s="3"/>
      <c r="C1542" s="3"/>
      <c r="D1542" s="3"/>
      <c r="E1542" s="6"/>
      <c r="F1542" s="6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</row>
    <row r="1543" spans="2:195" x14ac:dyDescent="0.2">
      <c r="B1543" s="3"/>
      <c r="C1543" s="3"/>
      <c r="D1543" s="3"/>
      <c r="E1543" s="6"/>
      <c r="F1543" s="6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</row>
    <row r="1544" spans="2:195" x14ac:dyDescent="0.2">
      <c r="B1544" s="3"/>
      <c r="C1544" s="3"/>
      <c r="D1544" s="3"/>
      <c r="E1544" s="6"/>
      <c r="F1544" s="6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</row>
    <row r="1545" spans="2:195" x14ac:dyDescent="0.2">
      <c r="B1545" s="3"/>
      <c r="C1545" s="3"/>
      <c r="D1545" s="3"/>
      <c r="E1545" s="6"/>
      <c r="F1545" s="6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</row>
    <row r="1546" spans="2:195" x14ac:dyDescent="0.2">
      <c r="B1546" s="3"/>
      <c r="C1546" s="3"/>
      <c r="D1546" s="3"/>
      <c r="E1546" s="6"/>
      <c r="F1546" s="6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</row>
    <row r="1547" spans="2:195" x14ac:dyDescent="0.2">
      <c r="B1547" s="3"/>
      <c r="C1547" s="3"/>
      <c r="D1547" s="3"/>
      <c r="E1547" s="6"/>
      <c r="F1547" s="6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</row>
    <row r="1548" spans="2:195" x14ac:dyDescent="0.2">
      <c r="B1548" s="3"/>
      <c r="C1548" s="3"/>
      <c r="D1548" s="3"/>
      <c r="E1548" s="6"/>
      <c r="F1548" s="6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</row>
    <row r="1549" spans="2:195" x14ac:dyDescent="0.2">
      <c r="B1549" s="3"/>
      <c r="C1549" s="3"/>
      <c r="D1549" s="3"/>
      <c r="E1549" s="6"/>
      <c r="F1549" s="6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</row>
    <row r="1550" spans="2:195" x14ac:dyDescent="0.2">
      <c r="B1550" s="3"/>
      <c r="C1550" s="3"/>
      <c r="D1550" s="3"/>
      <c r="E1550" s="6"/>
      <c r="F1550" s="6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</row>
    <row r="1551" spans="2:195" x14ac:dyDescent="0.2">
      <c r="B1551" s="3"/>
      <c r="C1551" s="3"/>
      <c r="D1551" s="3"/>
      <c r="E1551" s="6"/>
      <c r="F1551" s="6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</row>
    <row r="1552" spans="2:195" x14ac:dyDescent="0.2">
      <c r="B1552" s="3"/>
      <c r="C1552" s="3"/>
      <c r="D1552" s="3"/>
      <c r="E1552" s="6"/>
      <c r="F1552" s="6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</row>
    <row r="1553" spans="2:195" x14ac:dyDescent="0.2">
      <c r="B1553" s="3"/>
      <c r="C1553" s="3"/>
      <c r="D1553" s="3"/>
      <c r="E1553" s="6"/>
      <c r="F1553" s="6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</row>
    <row r="1554" spans="2:195" x14ac:dyDescent="0.2">
      <c r="B1554" s="3"/>
      <c r="C1554" s="3"/>
      <c r="D1554" s="3"/>
      <c r="E1554" s="6"/>
      <c r="F1554" s="6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</row>
    <row r="1555" spans="2:195" x14ac:dyDescent="0.2">
      <c r="B1555" s="3"/>
      <c r="C1555" s="3"/>
      <c r="D1555" s="3"/>
      <c r="E1555" s="6"/>
      <c r="F1555" s="6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</row>
    <row r="1556" spans="2:195" x14ac:dyDescent="0.2">
      <c r="B1556" s="3"/>
      <c r="C1556" s="3"/>
      <c r="D1556" s="3"/>
      <c r="E1556" s="6"/>
      <c r="F1556" s="6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</row>
    <row r="1557" spans="2:195" x14ac:dyDescent="0.2">
      <c r="B1557" s="3"/>
      <c r="C1557" s="3"/>
      <c r="D1557" s="3"/>
      <c r="E1557" s="6"/>
      <c r="F1557" s="6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</row>
    <row r="1558" spans="2:195" x14ac:dyDescent="0.2">
      <c r="B1558" s="3"/>
      <c r="C1558" s="3"/>
      <c r="D1558" s="3"/>
      <c r="E1558" s="6"/>
      <c r="F1558" s="6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</row>
    <row r="1559" spans="2:195" x14ac:dyDescent="0.2">
      <c r="B1559" s="3"/>
      <c r="C1559" s="3"/>
      <c r="D1559" s="3"/>
      <c r="E1559" s="6"/>
      <c r="F1559" s="6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</row>
    <row r="1560" spans="2:195" x14ac:dyDescent="0.2">
      <c r="B1560" s="3"/>
      <c r="C1560" s="3"/>
      <c r="D1560" s="3"/>
      <c r="E1560" s="6"/>
      <c r="F1560" s="6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</row>
    <row r="1561" spans="2:195" x14ac:dyDescent="0.2">
      <c r="B1561" s="3"/>
      <c r="C1561" s="3"/>
      <c r="D1561" s="3"/>
      <c r="E1561" s="6"/>
      <c r="F1561" s="6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</row>
    <row r="1562" spans="2:195" x14ac:dyDescent="0.2">
      <c r="B1562" s="3"/>
      <c r="C1562" s="3"/>
      <c r="D1562" s="3"/>
      <c r="E1562" s="6"/>
      <c r="F1562" s="6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</row>
    <row r="1563" spans="2:195" x14ac:dyDescent="0.2">
      <c r="B1563" s="3"/>
      <c r="C1563" s="3"/>
      <c r="D1563" s="3"/>
      <c r="E1563" s="6"/>
      <c r="F1563" s="6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</row>
    <row r="1564" spans="2:195" x14ac:dyDescent="0.2">
      <c r="B1564" s="3"/>
      <c r="C1564" s="3"/>
      <c r="D1564" s="3"/>
      <c r="E1564" s="6"/>
      <c r="F1564" s="6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</row>
    <row r="1565" spans="2:195" x14ac:dyDescent="0.2">
      <c r="B1565" s="3"/>
      <c r="C1565" s="3"/>
      <c r="D1565" s="3"/>
      <c r="E1565" s="6"/>
      <c r="F1565" s="6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</row>
    <row r="1566" spans="2:195" x14ac:dyDescent="0.2">
      <c r="B1566" s="3"/>
      <c r="C1566" s="3"/>
      <c r="D1566" s="3"/>
      <c r="E1566" s="6"/>
      <c r="F1566" s="6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</row>
    <row r="1567" spans="2:195" x14ac:dyDescent="0.2">
      <c r="B1567" s="3"/>
      <c r="C1567" s="3"/>
      <c r="D1567" s="3"/>
      <c r="E1567" s="6"/>
      <c r="F1567" s="6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</row>
    <row r="1568" spans="2:195" x14ac:dyDescent="0.2">
      <c r="B1568" s="3"/>
      <c r="C1568" s="3"/>
      <c r="D1568" s="3"/>
      <c r="E1568" s="6"/>
      <c r="F1568" s="6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</row>
    <row r="1569" spans="2:195" x14ac:dyDescent="0.2">
      <c r="B1569" s="3"/>
      <c r="C1569" s="3"/>
      <c r="D1569" s="3"/>
      <c r="E1569" s="6"/>
      <c r="F1569" s="6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</row>
    <row r="1570" spans="2:195" x14ac:dyDescent="0.2">
      <c r="B1570" s="3"/>
      <c r="C1570" s="3"/>
      <c r="D1570" s="3"/>
      <c r="E1570" s="6"/>
      <c r="F1570" s="6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</row>
    <row r="1571" spans="2:195" x14ac:dyDescent="0.2">
      <c r="B1571" s="3"/>
      <c r="C1571" s="3"/>
      <c r="D1571" s="3"/>
      <c r="E1571" s="6"/>
      <c r="F1571" s="6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</row>
    <row r="1572" spans="2:195" x14ac:dyDescent="0.2">
      <c r="B1572" s="3"/>
      <c r="C1572" s="3"/>
      <c r="D1572" s="3"/>
      <c r="E1572" s="6"/>
      <c r="F1572" s="6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</row>
    <row r="1573" spans="2:195" x14ac:dyDescent="0.2">
      <c r="B1573" s="3"/>
      <c r="C1573" s="3"/>
      <c r="D1573" s="3"/>
      <c r="E1573" s="6"/>
      <c r="F1573" s="6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</row>
    <row r="1574" spans="2:195" x14ac:dyDescent="0.2">
      <c r="B1574" s="3"/>
      <c r="C1574" s="3"/>
      <c r="D1574" s="3"/>
      <c r="E1574" s="6"/>
      <c r="F1574" s="6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</row>
    <row r="1575" spans="2:195" x14ac:dyDescent="0.2">
      <c r="B1575" s="3"/>
      <c r="C1575" s="3"/>
      <c r="D1575" s="3"/>
      <c r="E1575" s="6"/>
      <c r="F1575" s="6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</row>
    <row r="1576" spans="2:195" x14ac:dyDescent="0.2">
      <c r="B1576" s="3"/>
      <c r="C1576" s="3"/>
      <c r="D1576" s="3"/>
      <c r="E1576" s="6"/>
      <c r="F1576" s="6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</row>
    <row r="1577" spans="2:195" x14ac:dyDescent="0.2">
      <c r="B1577" s="3"/>
      <c r="C1577" s="3"/>
      <c r="D1577" s="3"/>
      <c r="E1577" s="6"/>
      <c r="F1577" s="6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</row>
    <row r="1578" spans="2:195" x14ac:dyDescent="0.2">
      <c r="B1578" s="3"/>
      <c r="C1578" s="3"/>
      <c r="D1578" s="3"/>
      <c r="E1578" s="6"/>
      <c r="F1578" s="6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</row>
    <row r="1579" spans="2:195" x14ac:dyDescent="0.2">
      <c r="B1579" s="3"/>
      <c r="C1579" s="3"/>
      <c r="D1579" s="3"/>
      <c r="E1579" s="6"/>
      <c r="F1579" s="6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</row>
    <row r="1580" spans="2:195" x14ac:dyDescent="0.2">
      <c r="B1580" s="3"/>
      <c r="C1580" s="3"/>
      <c r="D1580" s="3"/>
      <c r="E1580" s="6"/>
      <c r="F1580" s="6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</row>
    <row r="1581" spans="2:195" x14ac:dyDescent="0.2">
      <c r="B1581" s="3"/>
      <c r="C1581" s="3"/>
      <c r="D1581" s="3"/>
      <c r="E1581" s="6"/>
      <c r="F1581" s="6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</row>
    <row r="1582" spans="2:195" x14ac:dyDescent="0.2">
      <c r="B1582" s="3"/>
      <c r="C1582" s="3"/>
      <c r="D1582" s="3"/>
      <c r="E1582" s="6"/>
      <c r="F1582" s="6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</row>
    <row r="1583" spans="2:195" x14ac:dyDescent="0.2">
      <c r="B1583" s="3"/>
      <c r="C1583" s="3"/>
      <c r="D1583" s="3"/>
      <c r="E1583" s="6"/>
      <c r="F1583" s="6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</row>
    <row r="1584" spans="2:195" x14ac:dyDescent="0.2">
      <c r="B1584" s="3"/>
      <c r="C1584" s="3"/>
      <c r="D1584" s="3"/>
      <c r="E1584" s="6"/>
      <c r="F1584" s="6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</row>
    <row r="1585" spans="2:195" x14ac:dyDescent="0.2">
      <c r="B1585" s="3"/>
      <c r="C1585" s="3"/>
      <c r="D1585" s="3"/>
      <c r="E1585" s="6"/>
      <c r="F1585" s="6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</row>
    <row r="1586" spans="2:195" x14ac:dyDescent="0.2">
      <c r="B1586" s="3"/>
      <c r="C1586" s="3"/>
      <c r="D1586" s="3"/>
      <c r="E1586" s="6"/>
      <c r="F1586" s="6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</row>
    <row r="1587" spans="2:195" x14ac:dyDescent="0.2">
      <c r="B1587" s="3"/>
      <c r="C1587" s="3"/>
      <c r="D1587" s="3"/>
      <c r="E1587" s="6"/>
      <c r="F1587" s="6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</row>
    <row r="1588" spans="2:195" x14ac:dyDescent="0.2">
      <c r="B1588" s="3"/>
      <c r="C1588" s="3"/>
      <c r="D1588" s="3"/>
      <c r="E1588" s="6"/>
      <c r="F1588" s="6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</row>
    <row r="1589" spans="2:195" x14ac:dyDescent="0.2">
      <c r="B1589" s="3"/>
      <c r="C1589" s="3"/>
      <c r="D1589" s="3"/>
      <c r="E1589" s="6"/>
      <c r="F1589" s="6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</row>
    <row r="1590" spans="2:195" x14ac:dyDescent="0.2">
      <c r="B1590" s="3"/>
      <c r="C1590" s="3"/>
      <c r="D1590" s="3"/>
      <c r="E1590" s="6"/>
      <c r="F1590" s="6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</row>
    <row r="1591" spans="2:195" x14ac:dyDescent="0.2">
      <c r="B1591" s="3"/>
      <c r="C1591" s="3"/>
      <c r="D1591" s="3"/>
      <c r="E1591" s="6"/>
      <c r="F1591" s="6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</row>
    <row r="1592" spans="2:195" x14ac:dyDescent="0.2">
      <c r="B1592" s="3"/>
      <c r="C1592" s="3"/>
      <c r="D1592" s="3"/>
      <c r="E1592" s="6"/>
      <c r="F1592" s="6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</row>
    <row r="1593" spans="2:195" x14ac:dyDescent="0.2">
      <c r="B1593" s="3"/>
      <c r="C1593" s="3"/>
      <c r="D1593" s="3"/>
      <c r="E1593" s="6"/>
      <c r="F1593" s="6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</row>
    <row r="1594" spans="2:195" x14ac:dyDescent="0.2">
      <c r="B1594" s="3"/>
      <c r="C1594" s="3"/>
      <c r="D1594" s="3"/>
      <c r="E1594" s="6"/>
      <c r="F1594" s="6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</row>
    <row r="1595" spans="2:195" x14ac:dyDescent="0.2">
      <c r="B1595" s="3"/>
      <c r="C1595" s="3"/>
      <c r="D1595" s="3"/>
      <c r="E1595" s="6"/>
      <c r="F1595" s="6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</row>
    <row r="1596" spans="2:195" x14ac:dyDescent="0.2">
      <c r="B1596" s="3"/>
      <c r="C1596" s="3"/>
      <c r="D1596" s="3"/>
      <c r="E1596" s="6"/>
      <c r="F1596" s="6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</row>
    <row r="1597" spans="2:195" x14ac:dyDescent="0.2">
      <c r="B1597" s="3"/>
      <c r="C1597" s="3"/>
      <c r="D1597" s="3"/>
      <c r="E1597" s="6"/>
      <c r="F1597" s="6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</row>
    <row r="1598" spans="2:195" x14ac:dyDescent="0.2">
      <c r="B1598" s="3"/>
      <c r="C1598" s="3"/>
      <c r="D1598" s="3"/>
      <c r="E1598" s="6"/>
      <c r="F1598" s="6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</row>
    <row r="1599" spans="2:195" x14ac:dyDescent="0.2">
      <c r="B1599" s="3"/>
      <c r="C1599" s="3"/>
      <c r="D1599" s="3"/>
      <c r="E1599" s="6"/>
      <c r="F1599" s="6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</row>
    <row r="1600" spans="2:195" x14ac:dyDescent="0.2">
      <c r="B1600" s="3"/>
      <c r="C1600" s="3"/>
      <c r="D1600" s="3"/>
      <c r="E1600" s="6"/>
      <c r="F1600" s="6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</row>
    <row r="1601" spans="2:195" x14ac:dyDescent="0.2">
      <c r="B1601" s="3"/>
      <c r="C1601" s="3"/>
      <c r="D1601" s="3"/>
      <c r="E1601" s="6"/>
      <c r="F1601" s="6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</row>
    <row r="1602" spans="2:195" x14ac:dyDescent="0.2">
      <c r="B1602" s="3"/>
      <c r="C1602" s="3"/>
      <c r="D1602" s="3"/>
      <c r="E1602" s="6"/>
      <c r="F1602" s="6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</row>
    <row r="1603" spans="2:195" x14ac:dyDescent="0.2">
      <c r="B1603" s="3"/>
      <c r="C1603" s="3"/>
      <c r="D1603" s="3"/>
      <c r="E1603" s="6"/>
      <c r="F1603" s="6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</row>
    <row r="1604" spans="2:195" x14ac:dyDescent="0.2">
      <c r="B1604" s="3"/>
      <c r="C1604" s="3"/>
      <c r="D1604" s="3"/>
      <c r="E1604" s="6"/>
      <c r="F1604" s="6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</row>
    <row r="1605" spans="2:195" x14ac:dyDescent="0.2">
      <c r="B1605" s="3"/>
      <c r="C1605" s="3"/>
      <c r="D1605" s="3"/>
      <c r="E1605" s="6"/>
      <c r="F1605" s="6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</row>
    <row r="1606" spans="2:195" x14ac:dyDescent="0.2">
      <c r="B1606" s="3"/>
      <c r="C1606" s="3"/>
      <c r="D1606" s="3"/>
      <c r="E1606" s="6"/>
      <c r="F1606" s="6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</row>
    <row r="1607" spans="2:195" x14ac:dyDescent="0.2">
      <c r="B1607" s="3"/>
      <c r="C1607" s="3"/>
      <c r="D1607" s="3"/>
      <c r="E1607" s="6"/>
      <c r="F1607" s="6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</row>
    <row r="1608" spans="2:195" x14ac:dyDescent="0.2">
      <c r="B1608" s="3"/>
      <c r="C1608" s="3"/>
      <c r="D1608" s="3"/>
      <c r="E1608" s="6"/>
      <c r="F1608" s="6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</row>
    <row r="1609" spans="2:195" x14ac:dyDescent="0.2">
      <c r="B1609" s="3"/>
      <c r="C1609" s="3"/>
      <c r="D1609" s="3"/>
      <c r="E1609" s="6"/>
      <c r="F1609" s="6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</row>
    <row r="1610" spans="2:195" x14ac:dyDescent="0.2">
      <c r="B1610" s="3"/>
      <c r="C1610" s="3"/>
      <c r="D1610" s="3"/>
      <c r="E1610" s="6"/>
      <c r="F1610" s="6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</row>
    <row r="1611" spans="2:195" x14ac:dyDescent="0.2">
      <c r="B1611" s="3"/>
      <c r="C1611" s="3"/>
      <c r="D1611" s="3"/>
      <c r="E1611" s="6"/>
      <c r="F1611" s="6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</row>
    <row r="1612" spans="2:195" x14ac:dyDescent="0.2">
      <c r="B1612" s="3"/>
      <c r="C1612" s="3"/>
      <c r="D1612" s="3"/>
      <c r="E1612" s="6"/>
      <c r="F1612" s="6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</row>
    <row r="1613" spans="2:195" x14ac:dyDescent="0.2">
      <c r="B1613" s="3"/>
      <c r="C1613" s="3"/>
      <c r="D1613" s="3"/>
      <c r="E1613" s="6"/>
      <c r="F1613" s="6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</row>
    <row r="1614" spans="2:195" x14ac:dyDescent="0.2">
      <c r="B1614" s="3"/>
      <c r="C1614" s="3"/>
      <c r="D1614" s="3"/>
      <c r="E1614" s="6"/>
      <c r="F1614" s="6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</row>
    <row r="1615" spans="2:195" x14ac:dyDescent="0.2">
      <c r="B1615" s="3"/>
      <c r="C1615" s="3"/>
      <c r="D1615" s="3"/>
      <c r="E1615" s="6"/>
      <c r="F1615" s="6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</row>
    <row r="1616" spans="2:195" x14ac:dyDescent="0.2">
      <c r="B1616" s="3"/>
      <c r="C1616" s="3"/>
      <c r="D1616" s="3"/>
      <c r="E1616" s="6"/>
      <c r="F1616" s="6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</row>
    <row r="1617" spans="2:195" x14ac:dyDescent="0.2">
      <c r="B1617" s="3"/>
      <c r="C1617" s="3"/>
      <c r="D1617" s="3"/>
      <c r="E1617" s="6"/>
      <c r="F1617" s="6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</row>
    <row r="1618" spans="2:195" x14ac:dyDescent="0.2">
      <c r="B1618" s="3"/>
      <c r="C1618" s="3"/>
      <c r="D1618" s="3"/>
      <c r="E1618" s="6"/>
      <c r="F1618" s="6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</row>
    <row r="1619" spans="2:195" x14ac:dyDescent="0.2">
      <c r="B1619" s="3"/>
      <c r="C1619" s="3"/>
      <c r="D1619" s="3"/>
      <c r="E1619" s="6"/>
      <c r="F1619" s="6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</row>
    <row r="1620" spans="2:195" x14ac:dyDescent="0.2">
      <c r="B1620" s="3"/>
      <c r="C1620" s="3"/>
      <c r="D1620" s="3"/>
      <c r="E1620" s="6"/>
      <c r="F1620" s="6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</row>
    <row r="1621" spans="2:195" x14ac:dyDescent="0.2">
      <c r="B1621" s="3"/>
      <c r="C1621" s="3"/>
      <c r="D1621" s="3"/>
      <c r="E1621" s="6"/>
      <c r="F1621" s="6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</row>
    <row r="1622" spans="2:195" x14ac:dyDescent="0.2">
      <c r="B1622" s="3"/>
      <c r="C1622" s="3"/>
      <c r="D1622" s="3"/>
      <c r="E1622" s="6"/>
      <c r="F1622" s="6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</row>
    <row r="1623" spans="2:195" x14ac:dyDescent="0.2">
      <c r="B1623" s="3"/>
      <c r="C1623" s="3"/>
      <c r="D1623" s="3"/>
      <c r="E1623" s="6"/>
      <c r="F1623" s="6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</row>
    <row r="1624" spans="2:195" x14ac:dyDescent="0.2">
      <c r="B1624" s="3"/>
      <c r="C1624" s="3"/>
      <c r="D1624" s="3"/>
      <c r="E1624" s="6"/>
      <c r="F1624" s="6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</row>
    <row r="1625" spans="2:195" x14ac:dyDescent="0.2">
      <c r="B1625" s="3"/>
      <c r="C1625" s="3"/>
      <c r="D1625" s="3"/>
      <c r="E1625" s="6"/>
      <c r="F1625" s="6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</row>
    <row r="1626" spans="2:195" x14ac:dyDescent="0.2">
      <c r="B1626" s="3"/>
      <c r="C1626" s="3"/>
      <c r="D1626" s="3"/>
      <c r="E1626" s="6"/>
      <c r="F1626" s="6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</row>
    <row r="1627" spans="2:195" x14ac:dyDescent="0.2">
      <c r="B1627" s="3"/>
      <c r="C1627" s="3"/>
      <c r="D1627" s="3"/>
      <c r="E1627" s="6"/>
      <c r="F1627" s="6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</row>
    <row r="1628" spans="2:195" x14ac:dyDescent="0.2">
      <c r="B1628" s="3"/>
      <c r="C1628" s="3"/>
      <c r="D1628" s="3"/>
      <c r="E1628" s="6"/>
      <c r="F1628" s="6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</row>
    <row r="1629" spans="2:195" x14ac:dyDescent="0.2">
      <c r="B1629" s="3"/>
      <c r="C1629" s="3"/>
      <c r="D1629" s="3"/>
      <c r="E1629" s="6"/>
      <c r="F1629" s="6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</row>
    <row r="1630" spans="2:195" x14ac:dyDescent="0.2">
      <c r="B1630" s="3"/>
      <c r="C1630" s="3"/>
      <c r="D1630" s="3"/>
      <c r="E1630" s="6"/>
      <c r="F1630" s="6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</row>
    <row r="1631" spans="2:195" x14ac:dyDescent="0.2">
      <c r="B1631" s="3"/>
      <c r="C1631" s="3"/>
      <c r="D1631" s="3"/>
      <c r="E1631" s="6"/>
      <c r="F1631" s="6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</row>
    <row r="1632" spans="2:195" x14ac:dyDescent="0.2">
      <c r="B1632" s="3"/>
      <c r="C1632" s="3"/>
      <c r="D1632" s="3"/>
      <c r="E1632" s="6"/>
      <c r="F1632" s="6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</row>
    <row r="1633" spans="2:195" x14ac:dyDescent="0.2">
      <c r="B1633" s="3"/>
      <c r="C1633" s="3"/>
      <c r="D1633" s="3"/>
      <c r="E1633" s="6"/>
      <c r="F1633" s="6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</row>
    <row r="1634" spans="2:195" x14ac:dyDescent="0.2">
      <c r="B1634" s="3"/>
      <c r="C1634" s="3"/>
      <c r="D1634" s="3"/>
      <c r="E1634" s="6"/>
      <c r="F1634" s="6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</row>
    <row r="1635" spans="2:195" x14ac:dyDescent="0.2">
      <c r="B1635" s="3"/>
      <c r="C1635" s="3"/>
      <c r="D1635" s="3"/>
      <c r="E1635" s="6"/>
      <c r="F1635" s="6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</row>
    <row r="1636" spans="2:195" x14ac:dyDescent="0.2">
      <c r="B1636" s="3"/>
      <c r="C1636" s="3"/>
      <c r="D1636" s="3"/>
      <c r="E1636" s="6"/>
      <c r="F1636" s="6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</row>
    <row r="1637" spans="2:195" x14ac:dyDescent="0.2">
      <c r="B1637" s="3"/>
      <c r="C1637" s="3"/>
      <c r="D1637" s="3"/>
      <c r="E1637" s="6"/>
      <c r="F1637" s="6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</row>
    <row r="1638" spans="2:195" x14ac:dyDescent="0.2">
      <c r="B1638" s="3"/>
      <c r="C1638" s="3"/>
      <c r="D1638" s="3"/>
      <c r="E1638" s="6"/>
      <c r="F1638" s="6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</row>
    <row r="1639" spans="2:195" x14ac:dyDescent="0.2">
      <c r="B1639" s="3"/>
      <c r="C1639" s="3"/>
      <c r="D1639" s="3"/>
      <c r="E1639" s="6"/>
      <c r="F1639" s="6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</row>
    <row r="1640" spans="2:195" x14ac:dyDescent="0.2">
      <c r="B1640" s="3"/>
      <c r="C1640" s="3"/>
      <c r="D1640" s="3"/>
      <c r="E1640" s="6"/>
      <c r="F1640" s="6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</row>
    <row r="1641" spans="2:195" x14ac:dyDescent="0.2">
      <c r="B1641" s="3"/>
      <c r="C1641" s="3"/>
      <c r="D1641" s="3"/>
      <c r="E1641" s="6"/>
      <c r="F1641" s="6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</row>
    <row r="1642" spans="2:195" x14ac:dyDescent="0.2">
      <c r="B1642" s="3"/>
      <c r="C1642" s="3"/>
      <c r="D1642" s="3"/>
      <c r="E1642" s="6"/>
      <c r="F1642" s="6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</row>
    <row r="1643" spans="2:195" x14ac:dyDescent="0.2">
      <c r="B1643" s="3"/>
      <c r="C1643" s="3"/>
      <c r="D1643" s="3"/>
      <c r="E1643" s="6"/>
      <c r="F1643" s="6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</row>
    <row r="1644" spans="2:195" x14ac:dyDescent="0.2">
      <c r="B1644" s="3"/>
      <c r="C1644" s="3"/>
      <c r="D1644" s="3"/>
      <c r="E1644" s="6"/>
      <c r="F1644" s="6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</row>
    <row r="1645" spans="2:195" x14ac:dyDescent="0.2">
      <c r="B1645" s="3"/>
      <c r="C1645" s="3"/>
      <c r="D1645" s="3"/>
      <c r="E1645" s="6"/>
      <c r="F1645" s="6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</row>
    <row r="1646" spans="2:195" x14ac:dyDescent="0.2">
      <c r="B1646" s="3"/>
      <c r="C1646" s="3"/>
      <c r="D1646" s="3"/>
      <c r="E1646" s="6"/>
      <c r="F1646" s="6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</row>
    <row r="1647" spans="2:195" x14ac:dyDescent="0.2">
      <c r="B1647" s="3"/>
      <c r="C1647" s="3"/>
      <c r="D1647" s="3"/>
      <c r="E1647" s="6"/>
      <c r="F1647" s="6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</row>
    <row r="1648" spans="2:195" x14ac:dyDescent="0.2">
      <c r="B1648" s="3"/>
      <c r="C1648" s="3"/>
      <c r="D1648" s="3"/>
      <c r="E1648" s="6"/>
      <c r="F1648" s="6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</row>
    <row r="1649" spans="2:195" x14ac:dyDescent="0.2">
      <c r="B1649" s="3"/>
      <c r="C1649" s="3"/>
      <c r="D1649" s="3"/>
      <c r="E1649" s="6"/>
      <c r="F1649" s="6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</row>
    <row r="1650" spans="2:195" x14ac:dyDescent="0.2">
      <c r="B1650" s="3"/>
      <c r="C1650" s="3"/>
      <c r="D1650" s="3"/>
      <c r="E1650" s="6"/>
      <c r="F1650" s="6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</row>
    <row r="1651" spans="2:195" x14ac:dyDescent="0.2">
      <c r="B1651" s="3"/>
      <c r="C1651" s="3"/>
      <c r="D1651" s="3"/>
      <c r="E1651" s="6"/>
      <c r="F1651" s="6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</row>
    <row r="1652" spans="2:195" x14ac:dyDescent="0.2">
      <c r="B1652" s="3"/>
      <c r="C1652" s="3"/>
      <c r="D1652" s="3"/>
      <c r="E1652" s="6"/>
      <c r="F1652" s="6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</row>
    <row r="1653" spans="2:195" x14ac:dyDescent="0.2">
      <c r="B1653" s="3"/>
      <c r="C1653" s="3"/>
      <c r="D1653" s="3"/>
      <c r="E1653" s="6"/>
      <c r="F1653" s="6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</row>
    <row r="1654" spans="2:195" x14ac:dyDescent="0.2">
      <c r="B1654" s="3"/>
      <c r="C1654" s="3"/>
      <c r="D1654" s="3"/>
      <c r="E1654" s="6"/>
      <c r="F1654" s="6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</row>
    <row r="1655" spans="2:195" x14ac:dyDescent="0.2">
      <c r="B1655" s="3"/>
      <c r="C1655" s="3"/>
      <c r="D1655" s="3"/>
      <c r="E1655" s="6"/>
      <c r="F1655" s="6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</row>
    <row r="1656" spans="2:195" x14ac:dyDescent="0.2">
      <c r="B1656" s="3"/>
      <c r="C1656" s="3"/>
      <c r="D1656" s="3"/>
      <c r="E1656" s="6"/>
      <c r="F1656" s="6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</row>
    <row r="1657" spans="2:195" x14ac:dyDescent="0.2">
      <c r="B1657" s="3"/>
      <c r="C1657" s="3"/>
      <c r="D1657" s="3"/>
      <c r="E1657" s="6"/>
      <c r="F1657" s="6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</row>
    <row r="1658" spans="2:195" x14ac:dyDescent="0.2">
      <c r="B1658" s="3"/>
      <c r="C1658" s="3"/>
      <c r="D1658" s="3"/>
      <c r="E1658" s="6"/>
      <c r="F1658" s="6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</row>
    <row r="1659" spans="2:195" x14ac:dyDescent="0.2">
      <c r="B1659" s="3"/>
      <c r="C1659" s="3"/>
      <c r="D1659" s="3"/>
      <c r="E1659" s="6"/>
      <c r="F1659" s="6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</row>
    <row r="1660" spans="2:195" x14ac:dyDescent="0.2">
      <c r="B1660" s="3"/>
      <c r="C1660" s="3"/>
      <c r="D1660" s="3"/>
      <c r="E1660" s="6"/>
      <c r="F1660" s="6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</row>
    <row r="1661" spans="2:195" x14ac:dyDescent="0.2">
      <c r="B1661" s="3"/>
      <c r="C1661" s="3"/>
      <c r="D1661" s="3"/>
      <c r="E1661" s="6"/>
      <c r="F1661" s="6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</row>
    <row r="1662" spans="2:195" x14ac:dyDescent="0.2">
      <c r="B1662" s="3"/>
      <c r="C1662" s="3"/>
      <c r="D1662" s="3"/>
      <c r="E1662" s="6"/>
      <c r="F1662" s="6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</row>
    <row r="1663" spans="2:195" x14ac:dyDescent="0.2">
      <c r="B1663" s="3"/>
      <c r="C1663" s="3"/>
      <c r="D1663" s="3"/>
      <c r="E1663" s="6"/>
      <c r="F1663" s="6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</row>
    <row r="1664" spans="2:195" x14ac:dyDescent="0.2">
      <c r="B1664" s="3"/>
      <c r="C1664" s="3"/>
      <c r="D1664" s="3"/>
      <c r="E1664" s="6"/>
      <c r="F1664" s="6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</row>
    <row r="1665" spans="2:195" x14ac:dyDescent="0.2">
      <c r="B1665" s="3"/>
      <c r="C1665" s="3"/>
      <c r="D1665" s="3"/>
      <c r="E1665" s="6"/>
      <c r="F1665" s="6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</row>
    <row r="1666" spans="2:195" x14ac:dyDescent="0.2">
      <c r="B1666" s="3"/>
      <c r="C1666" s="3"/>
      <c r="D1666" s="3"/>
      <c r="E1666" s="6"/>
      <c r="F1666" s="6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</row>
    <row r="1667" spans="2:195" x14ac:dyDescent="0.2">
      <c r="B1667" s="3"/>
      <c r="C1667" s="3"/>
      <c r="D1667" s="3"/>
      <c r="E1667" s="6"/>
      <c r="F1667" s="6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</row>
    <row r="1668" spans="2:195" x14ac:dyDescent="0.2">
      <c r="B1668" s="3"/>
      <c r="C1668" s="3"/>
      <c r="D1668" s="3"/>
      <c r="E1668" s="6"/>
      <c r="F1668" s="6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</row>
    <row r="1669" spans="2:195" x14ac:dyDescent="0.2">
      <c r="B1669" s="3"/>
      <c r="C1669" s="3"/>
      <c r="D1669" s="3"/>
      <c r="E1669" s="6"/>
      <c r="F1669" s="6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</row>
    <row r="1670" spans="2:195" x14ac:dyDescent="0.2">
      <c r="B1670" s="3"/>
      <c r="C1670" s="3"/>
      <c r="D1670" s="3"/>
      <c r="E1670" s="6"/>
      <c r="F1670" s="6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</row>
    <row r="1671" spans="2:195" x14ac:dyDescent="0.2">
      <c r="B1671" s="3"/>
      <c r="C1671" s="3"/>
      <c r="D1671" s="3"/>
      <c r="E1671" s="6"/>
      <c r="F1671" s="6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</row>
    <row r="1672" spans="2:195" x14ac:dyDescent="0.2">
      <c r="B1672" s="3"/>
      <c r="C1672" s="3"/>
      <c r="D1672" s="3"/>
      <c r="E1672" s="6"/>
      <c r="F1672" s="6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</row>
    <row r="1673" spans="2:195" x14ac:dyDescent="0.2">
      <c r="B1673" s="3"/>
      <c r="C1673" s="3"/>
      <c r="D1673" s="3"/>
      <c r="E1673" s="6"/>
      <c r="F1673" s="6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</row>
    <row r="1674" spans="2:195" x14ac:dyDescent="0.2">
      <c r="B1674" s="3"/>
      <c r="C1674" s="3"/>
      <c r="D1674" s="3"/>
      <c r="E1674" s="6"/>
      <c r="F1674" s="6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</row>
    <row r="1675" spans="2:195" x14ac:dyDescent="0.2">
      <c r="B1675" s="3"/>
      <c r="C1675" s="3"/>
      <c r="D1675" s="3"/>
      <c r="E1675" s="6"/>
      <c r="F1675" s="6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</row>
    <row r="1676" spans="2:195" x14ac:dyDescent="0.2">
      <c r="B1676" s="3"/>
      <c r="C1676" s="3"/>
      <c r="D1676" s="3"/>
      <c r="E1676" s="6"/>
      <c r="F1676" s="6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</row>
    <row r="1677" spans="2:195" x14ac:dyDescent="0.2">
      <c r="B1677" s="3"/>
      <c r="C1677" s="3"/>
      <c r="D1677" s="3"/>
      <c r="E1677" s="6"/>
      <c r="F1677" s="6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</row>
    <row r="1678" spans="2:195" x14ac:dyDescent="0.2">
      <c r="B1678" s="3"/>
      <c r="C1678" s="3"/>
      <c r="D1678" s="3"/>
      <c r="E1678" s="6"/>
      <c r="F1678" s="6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</row>
    <row r="1679" spans="2:195" x14ac:dyDescent="0.2">
      <c r="B1679" s="3"/>
      <c r="C1679" s="3"/>
      <c r="D1679" s="3"/>
      <c r="E1679" s="6"/>
      <c r="F1679" s="6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</row>
    <row r="1680" spans="2:195" x14ac:dyDescent="0.2">
      <c r="B1680" s="3"/>
      <c r="C1680" s="3"/>
      <c r="D1680" s="3"/>
      <c r="E1680" s="6"/>
      <c r="F1680" s="6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</row>
    <row r="1681" spans="2:195" x14ac:dyDescent="0.2">
      <c r="B1681" s="3"/>
      <c r="C1681" s="3"/>
      <c r="D1681" s="3"/>
      <c r="E1681" s="6"/>
      <c r="F1681" s="6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</row>
    <row r="1682" spans="2:195" x14ac:dyDescent="0.2">
      <c r="B1682" s="3"/>
      <c r="C1682" s="3"/>
      <c r="D1682" s="3"/>
      <c r="E1682" s="6"/>
      <c r="F1682" s="6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</row>
    <row r="1683" spans="2:195" x14ac:dyDescent="0.2">
      <c r="B1683" s="3"/>
      <c r="C1683" s="3"/>
      <c r="D1683" s="3"/>
      <c r="E1683" s="6"/>
      <c r="F1683" s="6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</row>
    <row r="1684" spans="2:195" x14ac:dyDescent="0.2">
      <c r="B1684" s="3"/>
      <c r="C1684" s="3"/>
      <c r="D1684" s="3"/>
      <c r="E1684" s="6"/>
      <c r="F1684" s="6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</row>
    <row r="1685" spans="2:195" x14ac:dyDescent="0.2">
      <c r="B1685" s="3"/>
      <c r="C1685" s="3"/>
      <c r="D1685" s="3"/>
      <c r="E1685" s="6"/>
      <c r="F1685" s="6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</row>
    <row r="1686" spans="2:195" x14ac:dyDescent="0.2">
      <c r="B1686" s="3"/>
      <c r="C1686" s="3"/>
      <c r="D1686" s="3"/>
      <c r="E1686" s="6"/>
      <c r="F1686" s="6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</row>
    <row r="1687" spans="2:195" x14ac:dyDescent="0.2">
      <c r="B1687" s="3"/>
      <c r="C1687" s="3"/>
      <c r="D1687" s="3"/>
      <c r="E1687" s="6"/>
      <c r="F1687" s="6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</row>
    <row r="1688" spans="2:195" x14ac:dyDescent="0.2">
      <c r="B1688" s="3"/>
      <c r="C1688" s="3"/>
      <c r="D1688" s="3"/>
      <c r="E1688" s="6"/>
      <c r="F1688" s="6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</row>
    <row r="1689" spans="2:195" x14ac:dyDescent="0.2">
      <c r="B1689" s="3"/>
      <c r="C1689" s="3"/>
      <c r="D1689" s="3"/>
      <c r="E1689" s="6"/>
      <c r="F1689" s="6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</row>
    <row r="1690" spans="2:195" x14ac:dyDescent="0.2">
      <c r="B1690" s="3"/>
      <c r="C1690" s="3"/>
      <c r="D1690" s="3"/>
      <c r="E1690" s="6"/>
      <c r="F1690" s="6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</row>
    <row r="1691" spans="2:195" x14ac:dyDescent="0.2">
      <c r="B1691" s="3"/>
      <c r="C1691" s="3"/>
      <c r="D1691" s="3"/>
      <c r="E1691" s="6"/>
      <c r="F1691" s="6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</row>
    <row r="1692" spans="2:195" x14ac:dyDescent="0.2">
      <c r="B1692" s="3"/>
      <c r="C1692" s="3"/>
      <c r="D1692" s="3"/>
      <c r="E1692" s="6"/>
      <c r="F1692" s="6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</row>
    <row r="1693" spans="2:195" x14ac:dyDescent="0.2">
      <c r="B1693" s="3"/>
      <c r="C1693" s="3"/>
      <c r="D1693" s="3"/>
      <c r="E1693" s="6"/>
      <c r="F1693" s="6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</row>
    <row r="1694" spans="2:195" x14ac:dyDescent="0.2">
      <c r="B1694" s="3"/>
      <c r="C1694" s="3"/>
      <c r="D1694" s="3"/>
      <c r="E1694" s="6"/>
      <c r="F1694" s="6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</row>
    <row r="1695" spans="2:195" x14ac:dyDescent="0.2">
      <c r="B1695" s="3"/>
      <c r="C1695" s="3"/>
      <c r="D1695" s="3"/>
      <c r="E1695" s="6"/>
      <c r="F1695" s="6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</row>
    <row r="1696" spans="2:195" x14ac:dyDescent="0.2">
      <c r="B1696" s="3"/>
      <c r="C1696" s="3"/>
      <c r="D1696" s="3"/>
      <c r="E1696" s="6"/>
      <c r="F1696" s="6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</row>
    <row r="1697" spans="2:195" x14ac:dyDescent="0.2">
      <c r="B1697" s="3"/>
      <c r="C1697" s="3"/>
      <c r="D1697" s="3"/>
      <c r="E1697" s="6"/>
      <c r="F1697" s="6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</row>
    <row r="1698" spans="2:195" x14ac:dyDescent="0.2">
      <c r="B1698" s="3"/>
      <c r="C1698" s="3"/>
      <c r="D1698" s="3"/>
      <c r="E1698" s="6"/>
      <c r="F1698" s="6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</row>
    <row r="1699" spans="2:195" x14ac:dyDescent="0.2">
      <c r="B1699" s="3"/>
      <c r="C1699" s="3"/>
      <c r="D1699" s="3"/>
      <c r="E1699" s="6"/>
      <c r="F1699" s="6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</row>
    <row r="1700" spans="2:195" x14ac:dyDescent="0.2">
      <c r="B1700" s="3"/>
      <c r="C1700" s="3"/>
      <c r="D1700" s="3"/>
      <c r="E1700" s="6"/>
      <c r="F1700" s="6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</row>
    <row r="1701" spans="2:195" x14ac:dyDescent="0.2">
      <c r="B1701" s="3"/>
      <c r="C1701" s="3"/>
      <c r="D1701" s="3"/>
      <c r="E1701" s="6"/>
      <c r="F1701" s="6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</row>
    <row r="1702" spans="2:195" x14ac:dyDescent="0.2">
      <c r="B1702" s="3"/>
      <c r="C1702" s="3"/>
      <c r="D1702" s="3"/>
      <c r="E1702" s="6"/>
      <c r="F1702" s="6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</row>
    <row r="1703" spans="2:195" x14ac:dyDescent="0.2">
      <c r="B1703" s="3"/>
      <c r="C1703" s="3"/>
      <c r="D1703" s="3"/>
      <c r="E1703" s="6"/>
      <c r="F1703" s="6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</row>
    <row r="1704" spans="2:195" x14ac:dyDescent="0.2">
      <c r="B1704" s="3"/>
      <c r="C1704" s="3"/>
      <c r="D1704" s="3"/>
      <c r="E1704" s="6"/>
      <c r="F1704" s="6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</row>
    <row r="1705" spans="2:195" x14ac:dyDescent="0.2">
      <c r="B1705" s="3"/>
      <c r="C1705" s="3"/>
      <c r="D1705" s="3"/>
      <c r="E1705" s="6"/>
      <c r="F1705" s="6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</row>
    <row r="1706" spans="2:195" x14ac:dyDescent="0.2">
      <c r="B1706" s="3"/>
      <c r="C1706" s="3"/>
      <c r="D1706" s="3"/>
      <c r="E1706" s="6"/>
      <c r="F1706" s="6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</row>
    <row r="1707" spans="2:195" x14ac:dyDescent="0.2">
      <c r="B1707" s="3"/>
      <c r="C1707" s="3"/>
      <c r="D1707" s="3"/>
      <c r="E1707" s="6"/>
      <c r="F1707" s="6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</row>
    <row r="1708" spans="2:195" x14ac:dyDescent="0.2">
      <c r="B1708" s="3"/>
      <c r="C1708" s="3"/>
      <c r="D1708" s="3"/>
      <c r="E1708" s="6"/>
      <c r="F1708" s="6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</row>
    <row r="1709" spans="2:195" x14ac:dyDescent="0.2">
      <c r="B1709" s="3"/>
      <c r="C1709" s="3"/>
      <c r="D1709" s="3"/>
      <c r="E1709" s="6"/>
      <c r="F1709" s="6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</row>
    <row r="1710" spans="2:195" x14ac:dyDescent="0.2">
      <c r="B1710" s="3"/>
      <c r="C1710" s="3"/>
      <c r="D1710" s="3"/>
      <c r="E1710" s="6"/>
      <c r="F1710" s="6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</row>
    <row r="1711" spans="2:195" x14ac:dyDescent="0.2">
      <c r="B1711" s="3"/>
      <c r="C1711" s="3"/>
      <c r="D1711" s="3"/>
      <c r="E1711" s="6"/>
      <c r="F1711" s="6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</row>
    <row r="1712" spans="2:195" x14ac:dyDescent="0.2">
      <c r="B1712" s="3"/>
      <c r="C1712" s="3"/>
      <c r="D1712" s="3"/>
      <c r="E1712" s="6"/>
      <c r="F1712" s="6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</row>
    <row r="1713" spans="2:195" x14ac:dyDescent="0.2">
      <c r="B1713" s="3"/>
      <c r="C1713" s="3"/>
      <c r="D1713" s="3"/>
      <c r="E1713" s="6"/>
      <c r="F1713" s="6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</row>
    <row r="1714" spans="2:195" x14ac:dyDescent="0.2">
      <c r="B1714" s="3"/>
      <c r="C1714" s="3"/>
      <c r="D1714" s="3"/>
      <c r="E1714" s="6"/>
      <c r="F1714" s="6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</row>
    <row r="1715" spans="2:195" x14ac:dyDescent="0.2">
      <c r="B1715" s="3"/>
      <c r="C1715" s="3"/>
      <c r="D1715" s="3"/>
      <c r="E1715" s="6"/>
      <c r="F1715" s="6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</row>
    <row r="1716" spans="2:195" x14ac:dyDescent="0.2">
      <c r="B1716" s="3"/>
      <c r="C1716" s="3"/>
      <c r="D1716" s="3"/>
      <c r="E1716" s="6"/>
      <c r="F1716" s="6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</row>
    <row r="1717" spans="2:195" x14ac:dyDescent="0.2">
      <c r="B1717" s="3"/>
      <c r="C1717" s="3"/>
      <c r="D1717" s="3"/>
      <c r="E1717" s="6"/>
      <c r="F1717" s="6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</row>
    <row r="1718" spans="2:195" x14ac:dyDescent="0.2">
      <c r="B1718" s="3"/>
      <c r="C1718" s="3"/>
      <c r="D1718" s="3"/>
      <c r="E1718" s="6"/>
      <c r="F1718" s="6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</row>
    <row r="1719" spans="2:195" x14ac:dyDescent="0.2">
      <c r="B1719" s="3"/>
      <c r="C1719" s="3"/>
      <c r="D1719" s="3"/>
      <c r="E1719" s="6"/>
      <c r="F1719" s="6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</row>
    <row r="1720" spans="2:195" x14ac:dyDescent="0.2">
      <c r="B1720" s="3"/>
      <c r="C1720" s="3"/>
      <c r="D1720" s="3"/>
      <c r="E1720" s="6"/>
      <c r="F1720" s="6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</row>
    <row r="1721" spans="2:195" x14ac:dyDescent="0.2">
      <c r="B1721" s="3"/>
      <c r="C1721" s="3"/>
      <c r="D1721" s="3"/>
      <c r="E1721" s="6"/>
      <c r="F1721" s="6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</row>
    <row r="1722" spans="2:195" x14ac:dyDescent="0.2">
      <c r="B1722" s="3"/>
      <c r="C1722" s="3"/>
      <c r="D1722" s="3"/>
      <c r="E1722" s="6"/>
      <c r="F1722" s="6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</row>
    <row r="1723" spans="2:195" x14ac:dyDescent="0.2">
      <c r="B1723" s="3"/>
      <c r="C1723" s="3"/>
      <c r="D1723" s="3"/>
      <c r="E1723" s="6"/>
      <c r="F1723" s="6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</row>
    <row r="1724" spans="2:195" x14ac:dyDescent="0.2">
      <c r="B1724" s="3"/>
      <c r="C1724" s="3"/>
      <c r="D1724" s="3"/>
      <c r="E1724" s="6"/>
      <c r="F1724" s="6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</row>
    <row r="1725" spans="2:195" x14ac:dyDescent="0.2">
      <c r="B1725" s="3"/>
      <c r="C1725" s="3"/>
      <c r="D1725" s="3"/>
      <c r="E1725" s="6"/>
      <c r="F1725" s="6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</row>
    <row r="1726" spans="2:195" x14ac:dyDescent="0.2">
      <c r="B1726" s="3"/>
      <c r="C1726" s="3"/>
      <c r="D1726" s="3"/>
      <c r="E1726" s="6"/>
      <c r="F1726" s="6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</row>
    <row r="1727" spans="2:195" x14ac:dyDescent="0.2">
      <c r="B1727" s="3"/>
      <c r="C1727" s="3"/>
      <c r="D1727" s="3"/>
      <c r="E1727" s="6"/>
      <c r="F1727" s="6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</row>
    <row r="1728" spans="2:195" x14ac:dyDescent="0.2">
      <c r="B1728" s="3"/>
      <c r="C1728" s="3"/>
      <c r="D1728" s="3"/>
      <c r="E1728" s="6"/>
      <c r="F1728" s="6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</row>
    <row r="1729" spans="2:195" x14ac:dyDescent="0.2">
      <c r="B1729" s="3"/>
      <c r="C1729" s="3"/>
      <c r="D1729" s="3"/>
      <c r="E1729" s="6"/>
      <c r="F1729" s="6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</row>
    <row r="1730" spans="2:195" x14ac:dyDescent="0.2">
      <c r="B1730" s="3"/>
      <c r="C1730" s="3"/>
      <c r="D1730" s="3"/>
      <c r="E1730" s="6"/>
      <c r="F1730" s="6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</row>
    <row r="1731" spans="2:195" x14ac:dyDescent="0.2">
      <c r="B1731" s="3"/>
      <c r="C1731" s="3"/>
      <c r="D1731" s="3"/>
      <c r="E1731" s="6"/>
      <c r="F1731" s="6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</row>
    <row r="1732" spans="2:195" x14ac:dyDescent="0.2">
      <c r="B1732" s="3"/>
      <c r="C1732" s="3"/>
      <c r="D1732" s="3"/>
      <c r="E1732" s="6"/>
      <c r="F1732" s="6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</row>
    <row r="1733" spans="2:195" x14ac:dyDescent="0.2">
      <c r="B1733" s="3"/>
      <c r="C1733" s="3"/>
      <c r="D1733" s="3"/>
      <c r="E1733" s="6"/>
      <c r="F1733" s="6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</row>
    <row r="1734" spans="2:195" x14ac:dyDescent="0.2">
      <c r="B1734" s="3"/>
      <c r="C1734" s="3"/>
      <c r="D1734" s="3"/>
      <c r="E1734" s="6"/>
      <c r="F1734" s="6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</row>
    <row r="1735" spans="2:195" x14ac:dyDescent="0.2">
      <c r="B1735" s="3"/>
      <c r="C1735" s="3"/>
      <c r="D1735" s="3"/>
      <c r="E1735" s="6"/>
      <c r="F1735" s="6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</row>
    <row r="1736" spans="2:195" x14ac:dyDescent="0.2">
      <c r="B1736" s="3"/>
      <c r="C1736" s="3"/>
      <c r="D1736" s="3"/>
      <c r="E1736" s="6"/>
      <c r="F1736" s="6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</row>
    <row r="1737" spans="2:195" x14ac:dyDescent="0.2">
      <c r="B1737" s="3"/>
      <c r="C1737" s="3"/>
      <c r="D1737" s="3"/>
      <c r="E1737" s="6"/>
      <c r="F1737" s="6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</row>
    <row r="1738" spans="2:195" x14ac:dyDescent="0.2">
      <c r="B1738" s="3"/>
      <c r="C1738" s="3"/>
      <c r="D1738" s="3"/>
      <c r="E1738" s="6"/>
      <c r="F1738" s="6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</row>
    <row r="1739" spans="2:195" x14ac:dyDescent="0.2">
      <c r="B1739" s="3"/>
      <c r="C1739" s="3"/>
      <c r="D1739" s="3"/>
      <c r="E1739" s="6"/>
      <c r="F1739" s="6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</row>
    <row r="1740" spans="2:195" x14ac:dyDescent="0.2">
      <c r="B1740" s="3"/>
      <c r="C1740" s="3"/>
      <c r="D1740" s="3"/>
      <c r="E1740" s="6"/>
      <c r="F1740" s="6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</row>
    <row r="1741" spans="2:195" x14ac:dyDescent="0.2">
      <c r="B1741" s="3"/>
      <c r="C1741" s="3"/>
      <c r="D1741" s="3"/>
      <c r="E1741" s="6"/>
      <c r="F1741" s="6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</row>
    <row r="1742" spans="2:195" x14ac:dyDescent="0.2">
      <c r="B1742" s="3"/>
      <c r="C1742" s="3"/>
      <c r="D1742" s="3"/>
      <c r="E1742" s="6"/>
      <c r="F1742" s="6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</row>
    <row r="1743" spans="2:195" x14ac:dyDescent="0.2">
      <c r="B1743" s="3"/>
      <c r="C1743" s="3"/>
      <c r="D1743" s="3"/>
      <c r="E1743" s="6"/>
      <c r="F1743" s="6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</row>
    <row r="1744" spans="2:195" x14ac:dyDescent="0.2">
      <c r="B1744" s="3"/>
      <c r="C1744" s="3"/>
      <c r="D1744" s="3"/>
      <c r="E1744" s="6"/>
      <c r="F1744" s="6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</row>
    <row r="1745" spans="2:195" x14ac:dyDescent="0.2">
      <c r="B1745" s="3"/>
      <c r="C1745" s="3"/>
      <c r="D1745" s="3"/>
      <c r="E1745" s="6"/>
      <c r="F1745" s="6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</row>
    <row r="1746" spans="2:195" x14ac:dyDescent="0.2">
      <c r="B1746" s="3"/>
      <c r="C1746" s="3"/>
      <c r="D1746" s="3"/>
      <c r="E1746" s="6"/>
      <c r="F1746" s="6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</row>
    <row r="1747" spans="2:195" x14ac:dyDescent="0.2">
      <c r="B1747" s="3"/>
      <c r="C1747" s="3"/>
      <c r="D1747" s="3"/>
      <c r="E1747" s="6"/>
      <c r="F1747" s="6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</row>
    <row r="1748" spans="2:195" x14ac:dyDescent="0.2">
      <c r="B1748" s="3"/>
      <c r="C1748" s="3"/>
      <c r="D1748" s="3"/>
      <c r="E1748" s="6"/>
      <c r="F1748" s="6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</row>
    <row r="1749" spans="2:195" x14ac:dyDescent="0.2">
      <c r="B1749" s="3"/>
      <c r="C1749" s="3"/>
      <c r="D1749" s="3"/>
      <c r="E1749" s="6"/>
      <c r="F1749" s="6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</row>
    <row r="1750" spans="2:195" x14ac:dyDescent="0.2">
      <c r="B1750" s="3"/>
      <c r="C1750" s="3"/>
      <c r="D1750" s="3"/>
      <c r="E1750" s="6"/>
      <c r="F1750" s="6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</row>
    <row r="1751" spans="2:195" x14ac:dyDescent="0.2">
      <c r="B1751" s="3"/>
      <c r="C1751" s="3"/>
      <c r="D1751" s="3"/>
      <c r="E1751" s="6"/>
      <c r="F1751" s="6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</row>
    <row r="1752" spans="2:195" x14ac:dyDescent="0.2">
      <c r="B1752" s="3"/>
      <c r="C1752" s="3"/>
      <c r="D1752" s="3"/>
      <c r="E1752" s="6"/>
      <c r="F1752" s="6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</row>
    <row r="1753" spans="2:195" x14ac:dyDescent="0.2">
      <c r="B1753" s="3"/>
      <c r="C1753" s="3"/>
      <c r="D1753" s="3"/>
      <c r="E1753" s="6"/>
      <c r="F1753" s="6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</row>
    <row r="1754" spans="2:195" x14ac:dyDescent="0.2">
      <c r="B1754" s="3"/>
      <c r="C1754" s="3"/>
      <c r="D1754" s="3"/>
      <c r="E1754" s="6"/>
      <c r="F1754" s="6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</row>
    <row r="1755" spans="2:195" x14ac:dyDescent="0.2">
      <c r="B1755" s="3"/>
      <c r="C1755" s="3"/>
      <c r="D1755" s="3"/>
      <c r="E1755" s="6"/>
      <c r="F1755" s="6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</row>
    <row r="1756" spans="2:195" x14ac:dyDescent="0.2">
      <c r="B1756" s="3"/>
      <c r="C1756" s="3"/>
      <c r="D1756" s="3"/>
      <c r="E1756" s="6"/>
      <c r="F1756" s="6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</row>
    <row r="1757" spans="2:195" x14ac:dyDescent="0.2">
      <c r="B1757" s="3"/>
      <c r="C1757" s="3"/>
      <c r="D1757" s="3"/>
      <c r="E1757" s="6"/>
      <c r="F1757" s="6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</row>
    <row r="1758" spans="2:195" x14ac:dyDescent="0.2">
      <c r="B1758" s="3"/>
      <c r="C1758" s="3"/>
      <c r="D1758" s="3"/>
      <c r="E1758" s="6"/>
      <c r="F1758" s="6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</row>
    <row r="1759" spans="2:195" x14ac:dyDescent="0.2">
      <c r="B1759" s="3"/>
      <c r="C1759" s="3"/>
      <c r="D1759" s="3"/>
      <c r="E1759" s="6"/>
      <c r="F1759" s="6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</row>
    <row r="1760" spans="2:195" x14ac:dyDescent="0.2">
      <c r="B1760" s="3"/>
      <c r="C1760" s="3"/>
      <c r="D1760" s="3"/>
      <c r="E1760" s="6"/>
      <c r="F1760" s="6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</row>
    <row r="1761" spans="2:195" x14ac:dyDescent="0.2">
      <c r="B1761" s="3"/>
      <c r="C1761" s="3"/>
      <c r="D1761" s="3"/>
      <c r="E1761" s="6"/>
      <c r="F1761" s="6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</row>
    <row r="1762" spans="2:195" x14ac:dyDescent="0.2">
      <c r="B1762" s="3"/>
      <c r="C1762" s="3"/>
      <c r="D1762" s="3"/>
      <c r="E1762" s="6"/>
      <c r="F1762" s="6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</row>
    <row r="1763" spans="2:195" x14ac:dyDescent="0.2">
      <c r="B1763" s="3"/>
      <c r="C1763" s="3"/>
      <c r="D1763" s="3"/>
      <c r="E1763" s="6"/>
      <c r="F1763" s="6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</row>
    <row r="1764" spans="2:195" x14ac:dyDescent="0.2">
      <c r="B1764" s="3"/>
      <c r="C1764" s="3"/>
      <c r="D1764" s="3"/>
      <c r="E1764" s="6"/>
      <c r="F1764" s="6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</row>
    <row r="1765" spans="2:195" x14ac:dyDescent="0.2">
      <c r="B1765" s="3"/>
      <c r="C1765" s="3"/>
      <c r="D1765" s="3"/>
      <c r="E1765" s="6"/>
      <c r="F1765" s="6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</row>
    <row r="1766" spans="2:195" x14ac:dyDescent="0.2">
      <c r="B1766" s="3"/>
      <c r="C1766" s="3"/>
      <c r="D1766" s="3"/>
      <c r="E1766" s="6"/>
      <c r="F1766" s="6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</row>
    <row r="1767" spans="2:195" x14ac:dyDescent="0.2">
      <c r="B1767" s="3"/>
      <c r="C1767" s="3"/>
      <c r="D1767" s="3"/>
      <c r="E1767" s="6"/>
      <c r="F1767" s="6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</row>
    <row r="1768" spans="2:195" x14ac:dyDescent="0.2">
      <c r="B1768" s="3"/>
      <c r="C1768" s="3"/>
      <c r="D1768" s="3"/>
      <c r="E1768" s="6"/>
      <c r="F1768" s="6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</row>
    <row r="1769" spans="2:195" x14ac:dyDescent="0.2">
      <c r="B1769" s="3"/>
      <c r="C1769" s="3"/>
      <c r="D1769" s="3"/>
      <c r="E1769" s="6"/>
      <c r="F1769" s="6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</row>
    <row r="1770" spans="2:195" x14ac:dyDescent="0.2">
      <c r="B1770" s="3"/>
      <c r="C1770" s="3"/>
      <c r="D1770" s="3"/>
      <c r="E1770" s="6"/>
      <c r="F1770" s="6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</row>
    <row r="1771" spans="2:195" x14ac:dyDescent="0.2">
      <c r="B1771" s="3"/>
      <c r="C1771" s="3"/>
      <c r="D1771" s="3"/>
      <c r="E1771" s="6"/>
      <c r="F1771" s="6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</row>
    <row r="1772" spans="2:195" x14ac:dyDescent="0.2">
      <c r="B1772" s="3"/>
      <c r="C1772" s="3"/>
      <c r="D1772" s="3"/>
      <c r="E1772" s="6"/>
      <c r="F1772" s="6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</row>
    <row r="1773" spans="2:195" x14ac:dyDescent="0.2">
      <c r="B1773" s="3"/>
      <c r="C1773" s="3"/>
      <c r="D1773" s="3"/>
      <c r="E1773" s="6"/>
      <c r="F1773" s="6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</row>
    <row r="1774" spans="2:195" x14ac:dyDescent="0.2">
      <c r="B1774" s="3"/>
      <c r="C1774" s="3"/>
      <c r="D1774" s="3"/>
      <c r="E1774" s="6"/>
      <c r="F1774" s="6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</row>
    <row r="1775" spans="2:195" x14ac:dyDescent="0.2">
      <c r="B1775" s="3"/>
      <c r="C1775" s="3"/>
      <c r="D1775" s="3"/>
      <c r="E1775" s="6"/>
      <c r="F1775" s="6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</row>
    <row r="1776" spans="2:195" x14ac:dyDescent="0.2">
      <c r="B1776" s="3"/>
      <c r="C1776" s="3"/>
      <c r="D1776" s="3"/>
      <c r="E1776" s="6"/>
      <c r="F1776" s="6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</row>
    <row r="1777" spans="2:195" x14ac:dyDescent="0.2">
      <c r="B1777" s="3"/>
      <c r="C1777" s="3"/>
      <c r="D1777" s="3"/>
      <c r="E1777" s="6"/>
      <c r="F1777" s="6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</row>
    <row r="1778" spans="2:195" x14ac:dyDescent="0.2">
      <c r="B1778" s="3"/>
      <c r="C1778" s="3"/>
      <c r="D1778" s="3"/>
      <c r="E1778" s="6"/>
      <c r="F1778" s="6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</row>
    <row r="1779" spans="2:195" x14ac:dyDescent="0.2">
      <c r="B1779" s="3"/>
      <c r="C1779" s="3"/>
      <c r="D1779" s="3"/>
      <c r="E1779" s="6"/>
      <c r="F1779" s="6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</row>
    <row r="1780" spans="2:195" x14ac:dyDescent="0.2">
      <c r="B1780" s="3"/>
      <c r="C1780" s="3"/>
      <c r="D1780" s="3"/>
      <c r="E1780" s="6"/>
      <c r="F1780" s="6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</row>
    <row r="1781" spans="2:195" x14ac:dyDescent="0.2">
      <c r="B1781" s="3"/>
      <c r="C1781" s="3"/>
      <c r="D1781" s="3"/>
      <c r="E1781" s="6"/>
      <c r="F1781" s="6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</row>
    <row r="1782" spans="2:195" x14ac:dyDescent="0.2">
      <c r="B1782" s="3"/>
      <c r="C1782" s="3"/>
      <c r="D1782" s="3"/>
      <c r="E1782" s="6"/>
      <c r="F1782" s="6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</row>
    <row r="1783" spans="2:195" x14ac:dyDescent="0.2">
      <c r="B1783" s="3"/>
      <c r="C1783" s="3"/>
      <c r="D1783" s="3"/>
      <c r="E1783" s="6"/>
      <c r="F1783" s="6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</row>
    <row r="1784" spans="2:195" x14ac:dyDescent="0.2">
      <c r="B1784" s="3"/>
      <c r="C1784" s="3"/>
      <c r="D1784" s="3"/>
      <c r="E1784" s="6"/>
      <c r="F1784" s="6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</row>
    <row r="1785" spans="2:195" x14ac:dyDescent="0.2">
      <c r="B1785" s="3"/>
      <c r="C1785" s="3"/>
      <c r="D1785" s="3"/>
      <c r="E1785" s="6"/>
      <c r="F1785" s="6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</row>
    <row r="1786" spans="2:195" x14ac:dyDescent="0.2">
      <c r="B1786" s="3"/>
      <c r="C1786" s="3"/>
      <c r="D1786" s="3"/>
      <c r="E1786" s="6"/>
      <c r="F1786" s="6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</row>
    <row r="1787" spans="2:195" x14ac:dyDescent="0.2">
      <c r="B1787" s="3"/>
      <c r="C1787" s="3"/>
      <c r="D1787" s="3"/>
      <c r="E1787" s="6"/>
      <c r="F1787" s="6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</row>
    <row r="1788" spans="2:195" x14ac:dyDescent="0.2">
      <c r="B1788" s="3"/>
      <c r="C1788" s="3"/>
      <c r="D1788" s="3"/>
      <c r="E1788" s="6"/>
      <c r="F1788" s="6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</row>
    <row r="1789" spans="2:195" x14ac:dyDescent="0.2">
      <c r="B1789" s="3"/>
      <c r="C1789" s="3"/>
      <c r="D1789" s="3"/>
      <c r="E1789" s="6"/>
      <c r="F1789" s="6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</row>
    <row r="1790" spans="2:195" x14ac:dyDescent="0.2">
      <c r="B1790" s="3"/>
      <c r="C1790" s="3"/>
      <c r="D1790" s="3"/>
      <c r="E1790" s="6"/>
      <c r="F1790" s="6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</row>
    <row r="1791" spans="2:195" x14ac:dyDescent="0.2">
      <c r="B1791" s="3"/>
      <c r="C1791" s="3"/>
      <c r="D1791" s="3"/>
      <c r="E1791" s="6"/>
      <c r="F1791" s="6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</row>
    <row r="1792" spans="2:195" x14ac:dyDescent="0.2">
      <c r="B1792" s="3"/>
      <c r="C1792" s="3"/>
      <c r="D1792" s="3"/>
      <c r="E1792" s="6"/>
      <c r="F1792" s="6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</row>
    <row r="1793" spans="2:195" x14ac:dyDescent="0.2">
      <c r="B1793" s="3"/>
      <c r="C1793" s="3"/>
      <c r="D1793" s="3"/>
      <c r="E1793" s="6"/>
      <c r="F1793" s="6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</row>
    <row r="1794" spans="2:195" x14ac:dyDescent="0.2">
      <c r="B1794" s="3"/>
      <c r="C1794" s="3"/>
      <c r="D1794" s="3"/>
      <c r="E1794" s="6"/>
      <c r="F1794" s="6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</row>
    <row r="1795" spans="2:195" x14ac:dyDescent="0.2">
      <c r="B1795" s="3"/>
      <c r="C1795" s="3"/>
      <c r="D1795" s="3"/>
      <c r="E1795" s="6"/>
      <c r="F1795" s="6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</row>
    <row r="1796" spans="2:195" x14ac:dyDescent="0.2">
      <c r="B1796" s="3"/>
      <c r="C1796" s="3"/>
      <c r="D1796" s="3"/>
      <c r="E1796" s="6"/>
      <c r="F1796" s="6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</row>
    <row r="1797" spans="2:195" x14ac:dyDescent="0.2">
      <c r="B1797" s="3"/>
      <c r="C1797" s="3"/>
      <c r="D1797" s="3"/>
      <c r="E1797" s="6"/>
      <c r="F1797" s="6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</row>
    <row r="1798" spans="2:195" x14ac:dyDescent="0.2">
      <c r="B1798" s="3"/>
      <c r="C1798" s="3"/>
      <c r="D1798" s="3"/>
      <c r="E1798" s="6"/>
      <c r="F1798" s="6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</row>
    <row r="1799" spans="2:195" x14ac:dyDescent="0.2">
      <c r="B1799" s="3"/>
      <c r="C1799" s="3"/>
      <c r="D1799" s="3"/>
      <c r="E1799" s="6"/>
      <c r="F1799" s="6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</row>
    <row r="1800" spans="2:195" x14ac:dyDescent="0.2">
      <c r="B1800" s="3"/>
      <c r="C1800" s="3"/>
      <c r="D1800" s="3"/>
      <c r="E1800" s="6"/>
      <c r="F1800" s="6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</row>
    <row r="1801" spans="2:195" x14ac:dyDescent="0.2">
      <c r="B1801" s="3"/>
      <c r="C1801" s="3"/>
      <c r="D1801" s="3"/>
      <c r="E1801" s="6"/>
      <c r="F1801" s="6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</row>
    <row r="1802" spans="2:195" x14ac:dyDescent="0.2">
      <c r="B1802" s="3"/>
      <c r="C1802" s="3"/>
      <c r="D1802" s="3"/>
      <c r="E1802" s="6"/>
      <c r="F1802" s="6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</row>
    <row r="1803" spans="2:195" x14ac:dyDescent="0.2">
      <c r="B1803" s="3"/>
      <c r="C1803" s="3"/>
      <c r="D1803" s="3"/>
      <c r="E1803" s="6"/>
      <c r="F1803" s="6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</row>
    <row r="1804" spans="2:195" x14ac:dyDescent="0.2">
      <c r="B1804" s="3"/>
      <c r="C1804" s="3"/>
      <c r="D1804" s="3"/>
      <c r="E1804" s="6"/>
      <c r="F1804" s="6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</row>
    <row r="1805" spans="2:195" x14ac:dyDescent="0.2">
      <c r="B1805" s="3"/>
      <c r="C1805" s="3"/>
      <c r="D1805" s="3"/>
      <c r="E1805" s="6"/>
      <c r="F1805" s="6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</row>
    <row r="1806" spans="2:195" x14ac:dyDescent="0.2">
      <c r="B1806" s="3"/>
      <c r="C1806" s="3"/>
      <c r="D1806" s="3"/>
      <c r="E1806" s="6"/>
      <c r="F1806" s="6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</row>
    <row r="1807" spans="2:195" x14ac:dyDescent="0.2">
      <c r="B1807" s="3"/>
      <c r="C1807" s="3"/>
      <c r="D1807" s="3"/>
      <c r="E1807" s="6"/>
      <c r="F1807" s="6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</row>
    <row r="1808" spans="2:195" x14ac:dyDescent="0.2">
      <c r="B1808" s="3"/>
      <c r="C1808" s="3"/>
      <c r="D1808" s="3"/>
      <c r="E1808" s="6"/>
      <c r="F1808" s="6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</row>
    <row r="1809" spans="2:195" x14ac:dyDescent="0.2">
      <c r="B1809" s="3"/>
      <c r="C1809" s="3"/>
      <c r="D1809" s="3"/>
      <c r="E1809" s="6"/>
      <c r="F1809" s="6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</row>
    <row r="1810" spans="2:195" x14ac:dyDescent="0.2">
      <c r="B1810" s="3"/>
      <c r="C1810" s="3"/>
      <c r="D1810" s="3"/>
      <c r="E1810" s="6"/>
      <c r="F1810" s="6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</row>
    <row r="1811" spans="2:195" x14ac:dyDescent="0.2">
      <c r="B1811" s="3"/>
      <c r="C1811" s="3"/>
      <c r="D1811" s="3"/>
      <c r="E1811" s="6"/>
      <c r="F1811" s="6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</row>
    <row r="1812" spans="2:195" x14ac:dyDescent="0.2">
      <c r="B1812" s="3"/>
      <c r="C1812" s="3"/>
      <c r="D1812" s="3"/>
      <c r="E1812" s="6"/>
      <c r="F1812" s="6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</row>
    <row r="1813" spans="2:195" x14ac:dyDescent="0.2">
      <c r="B1813" s="3"/>
      <c r="C1813" s="3"/>
      <c r="D1813" s="3"/>
      <c r="E1813" s="6"/>
      <c r="F1813" s="6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</row>
    <row r="1814" spans="2:195" x14ac:dyDescent="0.2">
      <c r="B1814" s="3"/>
      <c r="C1814" s="3"/>
      <c r="D1814" s="3"/>
      <c r="E1814" s="6"/>
      <c r="F1814" s="6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</row>
    <row r="1815" spans="2:195" x14ac:dyDescent="0.2">
      <c r="B1815" s="3"/>
      <c r="C1815" s="3"/>
      <c r="D1815" s="3"/>
      <c r="E1815" s="6"/>
      <c r="F1815" s="6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</row>
    <row r="1816" spans="2:195" x14ac:dyDescent="0.2">
      <c r="B1816" s="3"/>
      <c r="C1816" s="3"/>
      <c r="D1816" s="3"/>
      <c r="E1816" s="6"/>
      <c r="F1816" s="6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</row>
    <row r="1817" spans="2:195" x14ac:dyDescent="0.2">
      <c r="B1817" s="3"/>
      <c r="C1817" s="3"/>
      <c r="D1817" s="3"/>
      <c r="E1817" s="6"/>
      <c r="F1817" s="6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</row>
    <row r="1818" spans="2:195" x14ac:dyDescent="0.2">
      <c r="B1818" s="3"/>
      <c r="C1818" s="3"/>
      <c r="D1818" s="3"/>
      <c r="E1818" s="6"/>
      <c r="F1818" s="6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</row>
    <row r="1819" spans="2:195" x14ac:dyDescent="0.2">
      <c r="B1819" s="3"/>
      <c r="C1819" s="3"/>
      <c r="D1819" s="3"/>
      <c r="E1819" s="6"/>
      <c r="F1819" s="6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</row>
    <row r="1820" spans="2:195" x14ac:dyDescent="0.2">
      <c r="B1820" s="3"/>
      <c r="C1820" s="3"/>
      <c r="D1820" s="3"/>
      <c r="E1820" s="6"/>
      <c r="F1820" s="6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</row>
    <row r="1821" spans="2:195" x14ac:dyDescent="0.2">
      <c r="B1821" s="3"/>
      <c r="C1821" s="3"/>
      <c r="D1821" s="3"/>
      <c r="E1821" s="6"/>
      <c r="F1821" s="6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</row>
    <row r="1822" spans="2:195" x14ac:dyDescent="0.2">
      <c r="B1822" s="3"/>
      <c r="C1822" s="3"/>
      <c r="D1822" s="3"/>
      <c r="E1822" s="6"/>
      <c r="F1822" s="6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</row>
    <row r="1823" spans="2:195" x14ac:dyDescent="0.2">
      <c r="B1823" s="3"/>
      <c r="C1823" s="3"/>
      <c r="D1823" s="3"/>
      <c r="E1823" s="6"/>
      <c r="F1823" s="6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</row>
    <row r="1824" spans="2:195" x14ac:dyDescent="0.2">
      <c r="B1824" s="3"/>
      <c r="C1824" s="3"/>
      <c r="D1824" s="3"/>
      <c r="E1824" s="6"/>
      <c r="F1824" s="6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</row>
    <row r="1825" spans="2:195" x14ac:dyDescent="0.2">
      <c r="B1825" s="3"/>
      <c r="C1825" s="3"/>
      <c r="D1825" s="3"/>
      <c r="E1825" s="6"/>
      <c r="F1825" s="6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</row>
    <row r="1826" spans="2:195" x14ac:dyDescent="0.2">
      <c r="B1826" s="3"/>
      <c r="C1826" s="3"/>
      <c r="D1826" s="3"/>
      <c r="E1826" s="6"/>
      <c r="F1826" s="6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</row>
    <row r="1827" spans="2:195" x14ac:dyDescent="0.2">
      <c r="B1827" s="3"/>
      <c r="C1827" s="3"/>
      <c r="D1827" s="3"/>
      <c r="E1827" s="6"/>
      <c r="F1827" s="6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</row>
    <row r="1828" spans="2:195" x14ac:dyDescent="0.2">
      <c r="B1828" s="3"/>
      <c r="C1828" s="3"/>
      <c r="D1828" s="3"/>
      <c r="E1828" s="6"/>
      <c r="F1828" s="6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</row>
    <row r="1829" spans="2:195" x14ac:dyDescent="0.2">
      <c r="B1829" s="3"/>
      <c r="C1829" s="3"/>
      <c r="D1829" s="3"/>
      <c r="E1829" s="6"/>
      <c r="F1829" s="6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</row>
    <row r="1830" spans="2:195" x14ac:dyDescent="0.2">
      <c r="B1830" s="3"/>
      <c r="C1830" s="3"/>
      <c r="D1830" s="3"/>
      <c r="E1830" s="6"/>
      <c r="F1830" s="6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</row>
    <row r="1831" spans="2:195" x14ac:dyDescent="0.2">
      <c r="B1831" s="3"/>
      <c r="C1831" s="3"/>
      <c r="D1831" s="3"/>
      <c r="E1831" s="6"/>
      <c r="F1831" s="6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</row>
    <row r="1832" spans="2:195" x14ac:dyDescent="0.2">
      <c r="B1832" s="3"/>
      <c r="C1832" s="3"/>
      <c r="D1832" s="3"/>
      <c r="E1832" s="6"/>
      <c r="F1832" s="6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</row>
    <row r="1833" spans="2:195" x14ac:dyDescent="0.2">
      <c r="B1833" s="3"/>
      <c r="C1833" s="3"/>
      <c r="D1833" s="3"/>
      <c r="E1833" s="6"/>
      <c r="F1833" s="6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</row>
    <row r="1834" spans="2:195" x14ac:dyDescent="0.2">
      <c r="B1834" s="3"/>
      <c r="C1834" s="3"/>
      <c r="D1834" s="3"/>
      <c r="E1834" s="6"/>
      <c r="F1834" s="6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</row>
    <row r="1835" spans="2:195" x14ac:dyDescent="0.2">
      <c r="B1835" s="3"/>
      <c r="C1835" s="3"/>
      <c r="D1835" s="3"/>
      <c r="E1835" s="6"/>
      <c r="F1835" s="6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</row>
    <row r="1836" spans="2:195" x14ac:dyDescent="0.2">
      <c r="B1836" s="3"/>
      <c r="C1836" s="3"/>
      <c r="D1836" s="3"/>
      <c r="E1836" s="6"/>
      <c r="F1836" s="6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</row>
    <row r="1837" spans="2:195" x14ac:dyDescent="0.2">
      <c r="B1837" s="3"/>
      <c r="C1837" s="3"/>
      <c r="D1837" s="3"/>
      <c r="E1837" s="6"/>
      <c r="F1837" s="6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</row>
    <row r="1838" spans="2:195" x14ac:dyDescent="0.2">
      <c r="B1838" s="3"/>
      <c r="C1838" s="3"/>
      <c r="D1838" s="3"/>
      <c r="E1838" s="6"/>
      <c r="F1838" s="6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</row>
    <row r="1839" spans="2:195" x14ac:dyDescent="0.2">
      <c r="B1839" s="3"/>
      <c r="C1839" s="3"/>
      <c r="D1839" s="3"/>
      <c r="E1839" s="6"/>
      <c r="F1839" s="6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</row>
    <row r="1840" spans="2:195" x14ac:dyDescent="0.2">
      <c r="B1840" s="3"/>
      <c r="C1840" s="3"/>
      <c r="D1840" s="3"/>
      <c r="E1840" s="6"/>
      <c r="F1840" s="6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</row>
    <row r="1841" spans="2:195" x14ac:dyDescent="0.2">
      <c r="B1841" s="3"/>
      <c r="C1841" s="3"/>
      <c r="D1841" s="3"/>
      <c r="E1841" s="6"/>
      <c r="F1841" s="6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</row>
    <row r="1842" spans="2:195" x14ac:dyDescent="0.2">
      <c r="B1842" s="3"/>
      <c r="C1842" s="3"/>
      <c r="D1842" s="3"/>
      <c r="E1842" s="6"/>
      <c r="F1842" s="6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</row>
    <row r="1843" spans="2:195" x14ac:dyDescent="0.2">
      <c r="B1843" s="3"/>
      <c r="C1843" s="3"/>
      <c r="D1843" s="3"/>
      <c r="E1843" s="6"/>
      <c r="F1843" s="6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</row>
    <row r="1844" spans="2:195" x14ac:dyDescent="0.2">
      <c r="B1844" s="3"/>
      <c r="C1844" s="3"/>
      <c r="D1844" s="3"/>
      <c r="E1844" s="6"/>
      <c r="F1844" s="6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</row>
    <row r="1845" spans="2:195" x14ac:dyDescent="0.2">
      <c r="B1845" s="3"/>
      <c r="C1845" s="3"/>
      <c r="D1845" s="3"/>
      <c r="E1845" s="6"/>
      <c r="F1845" s="6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</row>
    <row r="1846" spans="2:195" x14ac:dyDescent="0.2">
      <c r="B1846" s="3"/>
      <c r="C1846" s="3"/>
      <c r="D1846" s="3"/>
      <c r="E1846" s="6"/>
      <c r="F1846" s="6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</row>
    <row r="1847" spans="2:195" x14ac:dyDescent="0.2">
      <c r="B1847" s="3"/>
      <c r="C1847" s="3"/>
      <c r="D1847" s="3"/>
      <c r="E1847" s="6"/>
      <c r="F1847" s="6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</row>
    <row r="1848" spans="2:195" x14ac:dyDescent="0.2">
      <c r="B1848" s="3"/>
      <c r="C1848" s="3"/>
      <c r="D1848" s="3"/>
      <c r="E1848" s="6"/>
      <c r="F1848" s="6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</row>
    <row r="1849" spans="2:195" x14ac:dyDescent="0.2">
      <c r="B1849" s="3"/>
      <c r="C1849" s="3"/>
      <c r="D1849" s="3"/>
      <c r="E1849" s="6"/>
      <c r="F1849" s="6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</row>
    <row r="1850" spans="2:195" x14ac:dyDescent="0.2">
      <c r="B1850" s="3"/>
      <c r="C1850" s="3"/>
      <c r="D1850" s="3"/>
      <c r="E1850" s="6"/>
      <c r="F1850" s="6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</row>
    <row r="1851" spans="2:195" x14ac:dyDescent="0.2">
      <c r="B1851" s="3"/>
      <c r="C1851" s="3"/>
      <c r="D1851" s="3"/>
      <c r="E1851" s="6"/>
      <c r="F1851" s="6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</row>
    <row r="1852" spans="2:195" x14ac:dyDescent="0.2">
      <c r="B1852" s="3"/>
      <c r="C1852" s="3"/>
      <c r="D1852" s="3"/>
      <c r="E1852" s="6"/>
      <c r="F1852" s="6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</row>
    <row r="1853" spans="2:195" x14ac:dyDescent="0.2">
      <c r="B1853" s="3"/>
      <c r="C1853" s="3"/>
      <c r="D1853" s="3"/>
      <c r="E1853" s="6"/>
      <c r="F1853" s="6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</row>
    <row r="1854" spans="2:195" x14ac:dyDescent="0.2">
      <c r="B1854" s="3"/>
      <c r="C1854" s="3"/>
      <c r="D1854" s="3"/>
      <c r="E1854" s="6"/>
      <c r="F1854" s="6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</row>
    <row r="1855" spans="2:195" x14ac:dyDescent="0.2">
      <c r="B1855" s="3"/>
      <c r="C1855" s="3"/>
      <c r="D1855" s="3"/>
      <c r="E1855" s="6"/>
      <c r="F1855" s="6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</row>
    <row r="1856" spans="2:195" x14ac:dyDescent="0.2">
      <c r="B1856" s="3"/>
      <c r="C1856" s="3"/>
      <c r="D1856" s="3"/>
      <c r="E1856" s="6"/>
      <c r="F1856" s="6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</row>
    <row r="1857" spans="2:195" x14ac:dyDescent="0.2">
      <c r="B1857" s="3"/>
      <c r="C1857" s="3"/>
      <c r="D1857" s="3"/>
      <c r="E1857" s="6"/>
      <c r="F1857" s="6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</row>
    <row r="1858" spans="2:195" x14ac:dyDescent="0.2">
      <c r="B1858" s="3"/>
      <c r="C1858" s="3"/>
      <c r="D1858" s="3"/>
      <c r="E1858" s="6"/>
      <c r="F1858" s="6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</row>
    <row r="1859" spans="2:195" x14ac:dyDescent="0.2">
      <c r="B1859" s="3"/>
      <c r="C1859" s="3"/>
      <c r="D1859" s="3"/>
      <c r="E1859" s="6"/>
      <c r="F1859" s="6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</row>
    <row r="1860" spans="2:195" x14ac:dyDescent="0.2">
      <c r="B1860" s="3"/>
      <c r="C1860" s="3"/>
      <c r="D1860" s="3"/>
      <c r="E1860" s="6"/>
      <c r="F1860" s="6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</row>
    <row r="1861" spans="2:195" x14ac:dyDescent="0.2">
      <c r="B1861" s="3"/>
      <c r="C1861" s="3"/>
      <c r="D1861" s="3"/>
      <c r="E1861" s="6"/>
      <c r="F1861" s="6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</row>
    <row r="1862" spans="2:195" x14ac:dyDescent="0.2">
      <c r="B1862" s="3"/>
      <c r="C1862" s="3"/>
      <c r="D1862" s="3"/>
      <c r="E1862" s="6"/>
      <c r="F1862" s="6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</row>
    <row r="1863" spans="2:195" x14ac:dyDescent="0.2">
      <c r="B1863" s="3"/>
      <c r="C1863" s="3"/>
      <c r="D1863" s="3"/>
      <c r="E1863" s="6"/>
      <c r="F1863" s="6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</row>
    <row r="1864" spans="2:195" x14ac:dyDescent="0.2">
      <c r="B1864" s="3"/>
      <c r="C1864" s="3"/>
      <c r="D1864" s="3"/>
      <c r="E1864" s="6"/>
      <c r="F1864" s="6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</row>
    <row r="1865" spans="2:195" x14ac:dyDescent="0.2">
      <c r="B1865" s="3"/>
      <c r="C1865" s="3"/>
      <c r="D1865" s="3"/>
      <c r="E1865" s="6"/>
      <c r="F1865" s="6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</row>
    <row r="1866" spans="2:195" x14ac:dyDescent="0.2">
      <c r="B1866" s="3"/>
      <c r="C1866" s="3"/>
      <c r="D1866" s="3"/>
      <c r="E1866" s="6"/>
      <c r="F1866" s="6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</row>
    <row r="1867" spans="2:195" x14ac:dyDescent="0.2">
      <c r="B1867" s="3"/>
      <c r="C1867" s="3"/>
      <c r="D1867" s="3"/>
      <c r="E1867" s="6"/>
      <c r="F1867" s="6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</row>
    <row r="1868" spans="2:195" x14ac:dyDescent="0.2">
      <c r="B1868" s="3"/>
      <c r="C1868" s="3"/>
      <c r="D1868" s="3"/>
      <c r="E1868" s="6"/>
      <c r="F1868" s="6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</row>
    <row r="1869" spans="2:195" x14ac:dyDescent="0.2">
      <c r="B1869" s="3"/>
      <c r="C1869" s="3"/>
      <c r="D1869" s="3"/>
      <c r="E1869" s="6"/>
      <c r="F1869" s="6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</row>
    <row r="1870" spans="2:195" x14ac:dyDescent="0.2">
      <c r="B1870" s="3"/>
      <c r="C1870" s="3"/>
      <c r="D1870" s="3"/>
      <c r="E1870" s="6"/>
      <c r="F1870" s="6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</row>
    <row r="1871" spans="2:195" x14ac:dyDescent="0.2">
      <c r="B1871" s="3"/>
      <c r="C1871" s="3"/>
      <c r="D1871" s="3"/>
      <c r="E1871" s="6"/>
      <c r="F1871" s="6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</row>
    <row r="1872" spans="2:195" x14ac:dyDescent="0.2">
      <c r="B1872" s="3"/>
      <c r="C1872" s="3"/>
      <c r="D1872" s="3"/>
      <c r="E1872" s="6"/>
      <c r="F1872" s="6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</row>
    <row r="1873" spans="2:195" x14ac:dyDescent="0.2">
      <c r="B1873" s="3"/>
      <c r="C1873" s="3"/>
      <c r="D1873" s="3"/>
      <c r="E1873" s="6"/>
      <c r="F1873" s="6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</row>
    <row r="1874" spans="2:195" x14ac:dyDescent="0.2">
      <c r="B1874" s="3"/>
      <c r="C1874" s="3"/>
      <c r="D1874" s="3"/>
      <c r="E1874" s="6"/>
      <c r="F1874" s="6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</row>
    <row r="1875" spans="2:195" x14ac:dyDescent="0.2">
      <c r="B1875" s="3"/>
      <c r="C1875" s="3"/>
      <c r="D1875" s="3"/>
      <c r="E1875" s="6"/>
      <c r="F1875" s="6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</row>
    <row r="1876" spans="2:195" x14ac:dyDescent="0.2">
      <c r="B1876" s="3"/>
      <c r="C1876" s="3"/>
      <c r="D1876" s="3"/>
      <c r="E1876" s="6"/>
      <c r="F1876" s="6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</row>
    <row r="1877" spans="2:195" x14ac:dyDescent="0.2">
      <c r="B1877" s="3"/>
      <c r="C1877" s="3"/>
      <c r="D1877" s="3"/>
      <c r="E1877" s="6"/>
      <c r="F1877" s="6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</row>
    <row r="1878" spans="2:195" x14ac:dyDescent="0.2">
      <c r="B1878" s="3"/>
      <c r="C1878" s="3"/>
      <c r="D1878" s="3"/>
      <c r="E1878" s="6"/>
      <c r="F1878" s="6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</row>
    <row r="1879" spans="2:195" x14ac:dyDescent="0.2">
      <c r="B1879" s="3"/>
      <c r="C1879" s="3"/>
      <c r="D1879" s="3"/>
      <c r="E1879" s="6"/>
      <c r="F1879" s="6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</row>
    <row r="1880" spans="2:195" x14ac:dyDescent="0.2">
      <c r="B1880" s="3"/>
      <c r="C1880" s="3"/>
      <c r="D1880" s="3"/>
      <c r="E1880" s="6"/>
      <c r="F1880" s="6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</row>
    <row r="1881" spans="2:195" x14ac:dyDescent="0.2">
      <c r="B1881" s="3"/>
      <c r="C1881" s="3"/>
      <c r="D1881" s="3"/>
      <c r="E1881" s="6"/>
      <c r="F1881" s="6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</row>
    <row r="1882" spans="2:195" x14ac:dyDescent="0.2">
      <c r="B1882" s="3"/>
      <c r="C1882" s="3"/>
      <c r="D1882" s="3"/>
      <c r="E1882" s="6"/>
      <c r="F1882" s="6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</row>
    <row r="1883" spans="2:195" x14ac:dyDescent="0.2">
      <c r="B1883" s="3"/>
      <c r="C1883" s="3"/>
      <c r="D1883" s="3"/>
      <c r="E1883" s="6"/>
      <c r="F1883" s="6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</row>
    <row r="1884" spans="2:195" x14ac:dyDescent="0.2">
      <c r="B1884" s="3"/>
      <c r="C1884" s="3"/>
      <c r="D1884" s="3"/>
      <c r="E1884" s="6"/>
      <c r="F1884" s="6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</row>
    <row r="1885" spans="2:195" x14ac:dyDescent="0.2">
      <c r="B1885" s="3"/>
      <c r="C1885" s="3"/>
      <c r="D1885" s="3"/>
      <c r="E1885" s="6"/>
      <c r="F1885" s="6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</row>
    <row r="1886" spans="2:195" x14ac:dyDescent="0.2">
      <c r="B1886" s="3"/>
      <c r="C1886" s="3"/>
      <c r="D1886" s="3"/>
      <c r="E1886" s="6"/>
      <c r="F1886" s="6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</row>
    <row r="1887" spans="2:195" x14ac:dyDescent="0.2">
      <c r="B1887" s="3"/>
      <c r="C1887" s="3"/>
      <c r="D1887" s="3"/>
      <c r="E1887" s="6"/>
      <c r="F1887" s="6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</row>
    <row r="1888" spans="2:195" x14ac:dyDescent="0.2">
      <c r="B1888" s="3"/>
      <c r="C1888" s="3"/>
      <c r="D1888" s="3"/>
      <c r="E1888" s="6"/>
      <c r="F1888" s="6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</row>
    <row r="1889" spans="2:195" x14ac:dyDescent="0.2">
      <c r="B1889" s="3"/>
      <c r="C1889" s="3"/>
      <c r="D1889" s="3"/>
      <c r="E1889" s="6"/>
      <c r="F1889" s="6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</row>
    <row r="1890" spans="2:195" x14ac:dyDescent="0.2">
      <c r="B1890" s="3"/>
      <c r="C1890" s="3"/>
      <c r="D1890" s="3"/>
      <c r="E1890" s="6"/>
      <c r="F1890" s="6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</row>
    <row r="1891" spans="2:195" x14ac:dyDescent="0.2">
      <c r="B1891" s="3"/>
      <c r="C1891" s="3"/>
      <c r="D1891" s="3"/>
      <c r="E1891" s="6"/>
      <c r="F1891" s="6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</row>
    <row r="1892" spans="2:195" x14ac:dyDescent="0.2">
      <c r="B1892" s="3"/>
      <c r="C1892" s="3"/>
      <c r="D1892" s="3"/>
      <c r="E1892" s="6"/>
      <c r="F1892" s="6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</row>
    <row r="1893" spans="2:195" x14ac:dyDescent="0.2">
      <c r="B1893" s="3"/>
      <c r="C1893" s="3"/>
      <c r="D1893" s="3"/>
      <c r="E1893" s="6"/>
      <c r="F1893" s="6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</row>
    <row r="1894" spans="2:195" x14ac:dyDescent="0.2">
      <c r="B1894" s="3"/>
      <c r="C1894" s="3"/>
      <c r="D1894" s="3"/>
      <c r="E1894" s="6"/>
      <c r="F1894" s="6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</row>
    <row r="1895" spans="2:195" x14ac:dyDescent="0.2">
      <c r="B1895" s="3"/>
      <c r="C1895" s="3"/>
      <c r="D1895" s="3"/>
      <c r="E1895" s="6"/>
      <c r="F1895" s="6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</row>
    <row r="1896" spans="2:195" x14ac:dyDescent="0.2">
      <c r="B1896" s="3"/>
      <c r="C1896" s="3"/>
      <c r="D1896" s="3"/>
      <c r="E1896" s="6"/>
      <c r="F1896" s="6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</row>
    <row r="1897" spans="2:195" x14ac:dyDescent="0.2">
      <c r="B1897" s="3"/>
      <c r="C1897" s="3"/>
      <c r="D1897" s="3"/>
      <c r="E1897" s="6"/>
      <c r="F1897" s="6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</row>
    <row r="1898" spans="2:195" x14ac:dyDescent="0.2">
      <c r="B1898" s="3"/>
      <c r="C1898" s="3"/>
      <c r="D1898" s="3"/>
      <c r="E1898" s="6"/>
      <c r="F1898" s="6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</row>
    <row r="1899" spans="2:195" x14ac:dyDescent="0.2">
      <c r="B1899" s="3"/>
      <c r="C1899" s="3"/>
      <c r="D1899" s="3"/>
      <c r="E1899" s="6"/>
      <c r="F1899" s="6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</row>
    <row r="1900" spans="2:195" x14ac:dyDescent="0.2">
      <c r="B1900" s="3"/>
      <c r="C1900" s="3"/>
      <c r="D1900" s="3"/>
      <c r="E1900" s="6"/>
      <c r="F1900" s="6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</row>
    <row r="1901" spans="2:195" x14ac:dyDescent="0.2">
      <c r="B1901" s="3"/>
      <c r="C1901" s="3"/>
      <c r="D1901" s="3"/>
      <c r="E1901" s="6"/>
      <c r="F1901" s="6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</row>
    <row r="1902" spans="2:195" x14ac:dyDescent="0.2">
      <c r="B1902" s="3"/>
      <c r="C1902" s="3"/>
      <c r="D1902" s="3"/>
      <c r="E1902" s="6"/>
      <c r="F1902" s="6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</row>
    <row r="1903" spans="2:195" x14ac:dyDescent="0.2">
      <c r="B1903" s="3"/>
      <c r="C1903" s="3"/>
      <c r="D1903" s="3"/>
      <c r="E1903" s="6"/>
      <c r="F1903" s="6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</row>
    <row r="1904" spans="2:195" x14ac:dyDescent="0.2">
      <c r="B1904" s="3"/>
      <c r="C1904" s="3"/>
      <c r="D1904" s="3"/>
      <c r="E1904" s="6"/>
      <c r="F1904" s="6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</row>
    <row r="1905" spans="2:195" x14ac:dyDescent="0.2">
      <c r="B1905" s="3"/>
      <c r="C1905" s="3"/>
      <c r="D1905" s="3"/>
      <c r="E1905" s="6"/>
      <c r="F1905" s="6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</row>
    <row r="1906" spans="2:195" x14ac:dyDescent="0.2">
      <c r="B1906" s="3"/>
      <c r="C1906" s="3"/>
      <c r="D1906" s="3"/>
      <c r="E1906" s="6"/>
      <c r="F1906" s="6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</row>
    <row r="1907" spans="2:195" x14ac:dyDescent="0.2">
      <c r="B1907" s="3"/>
      <c r="C1907" s="3"/>
      <c r="D1907" s="3"/>
      <c r="E1907" s="6"/>
      <c r="F1907" s="6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</row>
    <row r="1908" spans="2:195" x14ac:dyDescent="0.2">
      <c r="B1908" s="3"/>
      <c r="C1908" s="3"/>
      <c r="D1908" s="3"/>
      <c r="E1908" s="6"/>
      <c r="F1908" s="6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</row>
    <row r="1909" spans="2:195" x14ac:dyDescent="0.2">
      <c r="B1909" s="3"/>
      <c r="C1909" s="3"/>
      <c r="D1909" s="3"/>
      <c r="E1909" s="6"/>
      <c r="F1909" s="6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</row>
    <row r="1910" spans="2:195" x14ac:dyDescent="0.2">
      <c r="B1910" s="3"/>
      <c r="C1910" s="3"/>
      <c r="D1910" s="3"/>
      <c r="E1910" s="6"/>
      <c r="F1910" s="6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</row>
    <row r="1911" spans="2:195" x14ac:dyDescent="0.2">
      <c r="B1911" s="3"/>
      <c r="C1911" s="3"/>
      <c r="D1911" s="3"/>
      <c r="E1911" s="6"/>
      <c r="F1911" s="6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</row>
    <row r="1912" spans="2:195" x14ac:dyDescent="0.2">
      <c r="B1912" s="3"/>
      <c r="C1912" s="3"/>
      <c r="D1912" s="3"/>
      <c r="E1912" s="6"/>
      <c r="F1912" s="6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</row>
    <row r="1913" spans="2:195" x14ac:dyDescent="0.2">
      <c r="B1913" s="3"/>
      <c r="C1913" s="3"/>
      <c r="D1913" s="3"/>
      <c r="E1913" s="6"/>
      <c r="F1913" s="6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</row>
    <row r="1914" spans="2:195" x14ac:dyDescent="0.2">
      <c r="B1914" s="3"/>
      <c r="C1914" s="3"/>
      <c r="D1914" s="3"/>
      <c r="E1914" s="6"/>
      <c r="F1914" s="6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</row>
    <row r="1915" spans="2:195" x14ac:dyDescent="0.2">
      <c r="B1915" s="3"/>
      <c r="C1915" s="3"/>
      <c r="D1915" s="3"/>
      <c r="E1915" s="6"/>
      <c r="F1915" s="6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</row>
    <row r="1916" spans="2:195" x14ac:dyDescent="0.2">
      <c r="B1916" s="3"/>
      <c r="C1916" s="3"/>
      <c r="D1916" s="3"/>
      <c r="E1916" s="6"/>
      <c r="F1916" s="6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</row>
    <row r="1917" spans="2:195" x14ac:dyDescent="0.2">
      <c r="B1917" s="3"/>
      <c r="C1917" s="3"/>
      <c r="D1917" s="3"/>
      <c r="E1917" s="6"/>
      <c r="F1917" s="6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</row>
    <row r="1918" spans="2:195" x14ac:dyDescent="0.2">
      <c r="B1918" s="3"/>
      <c r="C1918" s="3"/>
      <c r="D1918" s="3"/>
      <c r="E1918" s="6"/>
      <c r="F1918" s="6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</row>
    <row r="1919" spans="2:195" x14ac:dyDescent="0.2">
      <c r="B1919" s="3"/>
      <c r="C1919" s="3"/>
      <c r="D1919" s="3"/>
      <c r="E1919" s="6"/>
      <c r="F1919" s="6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</row>
    <row r="1920" spans="2:195" x14ac:dyDescent="0.2">
      <c r="B1920" s="3"/>
      <c r="C1920" s="3"/>
      <c r="D1920" s="3"/>
      <c r="E1920" s="6"/>
      <c r="F1920" s="6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</row>
    <row r="1921" spans="2:195" x14ac:dyDescent="0.2">
      <c r="B1921" s="3"/>
      <c r="C1921" s="3"/>
      <c r="D1921" s="3"/>
      <c r="E1921" s="6"/>
      <c r="F1921" s="6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</row>
    <row r="1922" spans="2:195" x14ac:dyDescent="0.2">
      <c r="B1922" s="3"/>
      <c r="C1922" s="3"/>
      <c r="D1922" s="3"/>
      <c r="E1922" s="6"/>
      <c r="F1922" s="6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</row>
    <row r="1923" spans="2:195" x14ac:dyDescent="0.2">
      <c r="B1923" s="3"/>
      <c r="C1923" s="3"/>
      <c r="D1923" s="3"/>
      <c r="E1923" s="6"/>
      <c r="F1923" s="6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</row>
    <row r="1924" spans="2:195" x14ac:dyDescent="0.2">
      <c r="B1924" s="3"/>
      <c r="C1924" s="3"/>
      <c r="D1924" s="3"/>
      <c r="E1924" s="6"/>
      <c r="F1924" s="6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</row>
    <row r="1925" spans="2:195" x14ac:dyDescent="0.2">
      <c r="B1925" s="3"/>
      <c r="C1925" s="3"/>
      <c r="D1925" s="3"/>
      <c r="E1925" s="6"/>
      <c r="F1925" s="6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</row>
    <row r="1926" spans="2:195" x14ac:dyDescent="0.2">
      <c r="B1926" s="3"/>
      <c r="C1926" s="3"/>
      <c r="D1926" s="3"/>
      <c r="E1926" s="6"/>
      <c r="F1926" s="6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</row>
    <row r="1927" spans="2:195" x14ac:dyDescent="0.2">
      <c r="B1927" s="3"/>
      <c r="C1927" s="3"/>
      <c r="D1927" s="3"/>
      <c r="E1927" s="6"/>
      <c r="F1927" s="6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</row>
    <row r="1928" spans="2:195" x14ac:dyDescent="0.2">
      <c r="B1928" s="3"/>
      <c r="C1928" s="3"/>
      <c r="D1928" s="3"/>
      <c r="E1928" s="6"/>
      <c r="F1928" s="6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</row>
    <row r="1929" spans="2:195" x14ac:dyDescent="0.2">
      <c r="B1929" s="3"/>
      <c r="C1929" s="3"/>
      <c r="D1929" s="3"/>
      <c r="E1929" s="6"/>
      <c r="F1929" s="6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</row>
    <row r="1930" spans="2:195" x14ac:dyDescent="0.2">
      <c r="B1930" s="3"/>
      <c r="C1930" s="3"/>
      <c r="D1930" s="3"/>
      <c r="E1930" s="6"/>
      <c r="F1930" s="6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</row>
    <row r="1931" spans="2:195" x14ac:dyDescent="0.2">
      <c r="B1931" s="3"/>
      <c r="C1931" s="3"/>
      <c r="D1931" s="3"/>
      <c r="E1931" s="6"/>
      <c r="F1931" s="6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</row>
    <row r="1932" spans="2:195" x14ac:dyDescent="0.2">
      <c r="B1932" s="3"/>
      <c r="C1932" s="3"/>
      <c r="D1932" s="3"/>
      <c r="E1932" s="6"/>
      <c r="F1932" s="6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</row>
    <row r="1933" spans="2:195" x14ac:dyDescent="0.2">
      <c r="B1933" s="3"/>
      <c r="C1933" s="3"/>
      <c r="D1933" s="3"/>
      <c r="E1933" s="6"/>
      <c r="F1933" s="6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</row>
    <row r="1934" spans="2:195" x14ac:dyDescent="0.2">
      <c r="B1934" s="3"/>
      <c r="C1934" s="3"/>
      <c r="D1934" s="3"/>
      <c r="E1934" s="6"/>
      <c r="F1934" s="6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</row>
    <row r="1935" spans="2:195" x14ac:dyDescent="0.2">
      <c r="B1935" s="3"/>
      <c r="C1935" s="3"/>
      <c r="D1935" s="3"/>
      <c r="E1935" s="6"/>
      <c r="F1935" s="6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</row>
    <row r="1936" spans="2:195" x14ac:dyDescent="0.2">
      <c r="B1936" s="3"/>
      <c r="C1936" s="3"/>
      <c r="D1936" s="3"/>
      <c r="E1936" s="6"/>
      <c r="F1936" s="6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</row>
    <row r="1937" spans="2:195" x14ac:dyDescent="0.2">
      <c r="B1937" s="3"/>
      <c r="C1937" s="3"/>
      <c r="D1937" s="3"/>
      <c r="E1937" s="6"/>
      <c r="F1937" s="6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</row>
    <row r="1938" spans="2:195" x14ac:dyDescent="0.2">
      <c r="B1938" s="3"/>
      <c r="C1938" s="3"/>
      <c r="D1938" s="3"/>
      <c r="E1938" s="6"/>
      <c r="F1938" s="6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</row>
    <row r="1939" spans="2:195" x14ac:dyDescent="0.2">
      <c r="B1939" s="3"/>
      <c r="C1939" s="3"/>
      <c r="D1939" s="3"/>
      <c r="E1939" s="6"/>
      <c r="F1939" s="6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</row>
    <row r="1940" spans="2:195" x14ac:dyDescent="0.2">
      <c r="B1940" s="3"/>
      <c r="C1940" s="3"/>
      <c r="D1940" s="3"/>
      <c r="E1940" s="6"/>
      <c r="F1940" s="6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</row>
    <row r="1941" spans="2:195" x14ac:dyDescent="0.2">
      <c r="B1941" s="3"/>
      <c r="C1941" s="3"/>
      <c r="D1941" s="3"/>
      <c r="E1941" s="6"/>
      <c r="F1941" s="6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</row>
    <row r="1942" spans="2:195" x14ac:dyDescent="0.2">
      <c r="B1942" s="3"/>
      <c r="C1942" s="3"/>
      <c r="D1942" s="3"/>
      <c r="E1942" s="6"/>
      <c r="F1942" s="6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</row>
    <row r="1943" spans="2:195" x14ac:dyDescent="0.2">
      <c r="B1943" s="3"/>
      <c r="C1943" s="3"/>
      <c r="D1943" s="3"/>
      <c r="E1943" s="6"/>
      <c r="F1943" s="6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</row>
    <row r="1944" spans="2:195" x14ac:dyDescent="0.2">
      <c r="B1944" s="3"/>
      <c r="C1944" s="3"/>
      <c r="D1944" s="3"/>
      <c r="E1944" s="6"/>
      <c r="F1944" s="6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</row>
    <row r="1945" spans="2:195" x14ac:dyDescent="0.2">
      <c r="B1945" s="3"/>
      <c r="C1945" s="3"/>
      <c r="D1945" s="3"/>
      <c r="E1945" s="6"/>
      <c r="F1945" s="6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</row>
    <row r="1946" spans="2:195" x14ac:dyDescent="0.2">
      <c r="B1946" s="3"/>
      <c r="C1946" s="3"/>
      <c r="D1946" s="3"/>
      <c r="E1946" s="6"/>
      <c r="F1946" s="6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</row>
    <row r="1947" spans="2:195" x14ac:dyDescent="0.2">
      <c r="B1947" s="3"/>
      <c r="C1947" s="3"/>
      <c r="D1947" s="3"/>
      <c r="E1947" s="6"/>
      <c r="F1947" s="6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</row>
    <row r="1948" spans="2:195" x14ac:dyDescent="0.2">
      <c r="B1948" s="3"/>
      <c r="C1948" s="3"/>
      <c r="D1948" s="3"/>
      <c r="E1948" s="6"/>
      <c r="F1948" s="6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</row>
    <row r="1949" spans="2:195" x14ac:dyDescent="0.2">
      <c r="B1949" s="3"/>
      <c r="C1949" s="3"/>
      <c r="D1949" s="3"/>
      <c r="E1949" s="6"/>
      <c r="F1949" s="6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</row>
    <row r="1950" spans="2:195" x14ac:dyDescent="0.2">
      <c r="B1950" s="3"/>
      <c r="C1950" s="3"/>
      <c r="D1950" s="3"/>
      <c r="E1950" s="6"/>
      <c r="F1950" s="6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</row>
    <row r="1951" spans="2:195" x14ac:dyDescent="0.2">
      <c r="B1951" s="3"/>
      <c r="C1951" s="3"/>
      <c r="D1951" s="3"/>
      <c r="E1951" s="6"/>
      <c r="F1951" s="6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</row>
    <row r="1952" spans="2:195" x14ac:dyDescent="0.2">
      <c r="B1952" s="3"/>
      <c r="C1952" s="3"/>
      <c r="D1952" s="3"/>
      <c r="E1952" s="6"/>
      <c r="F1952" s="6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</row>
    <row r="1953" spans="2:195" x14ac:dyDescent="0.2">
      <c r="B1953" s="3"/>
      <c r="C1953" s="3"/>
      <c r="D1953" s="3"/>
      <c r="E1953" s="6"/>
      <c r="F1953" s="6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</row>
    <row r="1954" spans="2:195" x14ac:dyDescent="0.2">
      <c r="B1954" s="3"/>
      <c r="C1954" s="3"/>
      <c r="D1954" s="3"/>
      <c r="E1954" s="6"/>
      <c r="F1954" s="6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</row>
    <row r="1955" spans="2:195" x14ac:dyDescent="0.2">
      <c r="B1955" s="3"/>
      <c r="C1955" s="3"/>
      <c r="D1955" s="3"/>
      <c r="E1955" s="6"/>
      <c r="F1955" s="6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</row>
    <row r="1956" spans="2:195" x14ac:dyDescent="0.2">
      <c r="B1956" s="3"/>
      <c r="C1956" s="3"/>
      <c r="D1956" s="3"/>
      <c r="E1956" s="6"/>
      <c r="F1956" s="6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</row>
    <row r="1957" spans="2:195" x14ac:dyDescent="0.2">
      <c r="B1957" s="3"/>
      <c r="C1957" s="3"/>
      <c r="D1957" s="3"/>
      <c r="E1957" s="6"/>
      <c r="F1957" s="6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</row>
    <row r="1958" spans="2:195" x14ac:dyDescent="0.2">
      <c r="B1958" s="3"/>
      <c r="C1958" s="3"/>
      <c r="D1958" s="3"/>
      <c r="E1958" s="6"/>
      <c r="F1958" s="6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</row>
    <row r="1959" spans="2:195" x14ac:dyDescent="0.2">
      <c r="B1959" s="3"/>
      <c r="C1959" s="3"/>
      <c r="D1959" s="3"/>
      <c r="E1959" s="6"/>
      <c r="F1959" s="6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</row>
    <row r="1960" spans="2:195" x14ac:dyDescent="0.2">
      <c r="B1960" s="3"/>
      <c r="C1960" s="3"/>
      <c r="D1960" s="3"/>
      <c r="E1960" s="6"/>
      <c r="F1960" s="6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</row>
    <row r="1961" spans="2:195" x14ac:dyDescent="0.2">
      <c r="B1961" s="3"/>
      <c r="C1961" s="3"/>
      <c r="D1961" s="3"/>
      <c r="E1961" s="6"/>
      <c r="F1961" s="6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</row>
    <row r="1962" spans="2:195" x14ac:dyDescent="0.2">
      <c r="B1962" s="3"/>
      <c r="C1962" s="3"/>
      <c r="D1962" s="3"/>
      <c r="E1962" s="6"/>
      <c r="F1962" s="6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</row>
    <row r="1963" spans="2:195" x14ac:dyDescent="0.2">
      <c r="B1963" s="3"/>
      <c r="C1963" s="3"/>
      <c r="D1963" s="3"/>
      <c r="E1963" s="6"/>
      <c r="F1963" s="6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</row>
    <row r="1964" spans="2:195" x14ac:dyDescent="0.2">
      <c r="B1964" s="3"/>
      <c r="C1964" s="3"/>
      <c r="D1964" s="3"/>
      <c r="E1964" s="6"/>
      <c r="F1964" s="6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</row>
    <row r="1965" spans="2:195" x14ac:dyDescent="0.2">
      <c r="B1965" s="3"/>
      <c r="C1965" s="3"/>
      <c r="D1965" s="3"/>
      <c r="E1965" s="6"/>
      <c r="F1965" s="6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</row>
    <row r="1966" spans="2:195" x14ac:dyDescent="0.2">
      <c r="B1966" s="3"/>
      <c r="C1966" s="3"/>
      <c r="D1966" s="3"/>
      <c r="E1966" s="6"/>
      <c r="F1966" s="6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</row>
    <row r="1967" spans="2:195" x14ac:dyDescent="0.2">
      <c r="B1967" s="3"/>
      <c r="C1967" s="3"/>
      <c r="D1967" s="3"/>
      <c r="E1967" s="6"/>
      <c r="F1967" s="6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</row>
    <row r="1968" spans="2:195" x14ac:dyDescent="0.2">
      <c r="B1968" s="3"/>
      <c r="C1968" s="3"/>
      <c r="D1968" s="3"/>
      <c r="E1968" s="6"/>
      <c r="F1968" s="6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</row>
    <row r="1969" spans="2:195" x14ac:dyDescent="0.2">
      <c r="B1969" s="3"/>
      <c r="C1969" s="3"/>
      <c r="D1969" s="3"/>
      <c r="E1969" s="6"/>
      <c r="F1969" s="6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</row>
    <row r="1970" spans="2:195" x14ac:dyDescent="0.2">
      <c r="B1970" s="3"/>
      <c r="C1970" s="3"/>
      <c r="D1970" s="3"/>
      <c r="E1970" s="6"/>
      <c r="F1970" s="6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</row>
    <row r="1971" spans="2:195" x14ac:dyDescent="0.2">
      <c r="B1971" s="3"/>
      <c r="C1971" s="3"/>
      <c r="D1971" s="3"/>
      <c r="E1971" s="6"/>
      <c r="F1971" s="6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</row>
    <row r="1972" spans="2:195" x14ac:dyDescent="0.2">
      <c r="B1972" s="3"/>
      <c r="C1972" s="3"/>
      <c r="D1972" s="3"/>
      <c r="E1972" s="6"/>
      <c r="F1972" s="6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</row>
    <row r="1973" spans="2:195" x14ac:dyDescent="0.2">
      <c r="B1973" s="3"/>
      <c r="C1973" s="3"/>
      <c r="D1973" s="3"/>
      <c r="E1973" s="6"/>
      <c r="F1973" s="6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</row>
    <row r="1974" spans="2:195" x14ac:dyDescent="0.2">
      <c r="B1974" s="3"/>
      <c r="C1974" s="3"/>
      <c r="D1974" s="3"/>
      <c r="E1974" s="6"/>
      <c r="F1974" s="6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</row>
    <row r="1975" spans="2:195" x14ac:dyDescent="0.2">
      <c r="B1975" s="3"/>
      <c r="C1975" s="3"/>
      <c r="D1975" s="3"/>
      <c r="E1975" s="6"/>
      <c r="F1975" s="6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</row>
    <row r="1976" spans="2:195" x14ac:dyDescent="0.2">
      <c r="B1976" s="3"/>
      <c r="C1976" s="3"/>
      <c r="D1976" s="3"/>
      <c r="E1976" s="6"/>
      <c r="F1976" s="6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</row>
    <row r="1977" spans="2:195" x14ac:dyDescent="0.2">
      <c r="B1977" s="3"/>
      <c r="C1977" s="3"/>
      <c r="D1977" s="3"/>
      <c r="E1977" s="6"/>
      <c r="F1977" s="6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</row>
    <row r="1978" spans="2:195" x14ac:dyDescent="0.2">
      <c r="B1978" s="3"/>
      <c r="C1978" s="3"/>
      <c r="D1978" s="3"/>
      <c r="E1978" s="6"/>
      <c r="F1978" s="6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</row>
    <row r="1979" spans="2:195" x14ac:dyDescent="0.2">
      <c r="B1979" s="3"/>
      <c r="C1979" s="3"/>
      <c r="D1979" s="3"/>
      <c r="E1979" s="6"/>
      <c r="F1979" s="6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</row>
    <row r="1980" spans="2:195" x14ac:dyDescent="0.2">
      <c r="B1980" s="3"/>
      <c r="C1980" s="3"/>
      <c r="D1980" s="3"/>
      <c r="E1980" s="6"/>
      <c r="F1980" s="6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</row>
    <row r="1981" spans="2:195" x14ac:dyDescent="0.2">
      <c r="B1981" s="3"/>
      <c r="C1981" s="3"/>
      <c r="D1981" s="3"/>
      <c r="E1981" s="6"/>
      <c r="F1981" s="6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</row>
    <row r="1982" spans="2:195" x14ac:dyDescent="0.2">
      <c r="B1982" s="3"/>
      <c r="C1982" s="3"/>
      <c r="D1982" s="3"/>
      <c r="E1982" s="6"/>
      <c r="F1982" s="6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</row>
    <row r="1983" spans="2:195" x14ac:dyDescent="0.2">
      <c r="B1983" s="3"/>
      <c r="C1983" s="3"/>
      <c r="D1983" s="3"/>
      <c r="E1983" s="6"/>
      <c r="F1983" s="6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</row>
    <row r="1984" spans="2:195" x14ac:dyDescent="0.2">
      <c r="B1984" s="3"/>
      <c r="C1984" s="3"/>
      <c r="D1984" s="3"/>
      <c r="E1984" s="6"/>
      <c r="F1984" s="6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</row>
    <row r="1985" spans="2:195" x14ac:dyDescent="0.2">
      <c r="B1985" s="3"/>
      <c r="C1985" s="3"/>
      <c r="D1985" s="3"/>
      <c r="E1985" s="6"/>
      <c r="F1985" s="6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</row>
    <row r="1986" spans="2:195" x14ac:dyDescent="0.2">
      <c r="B1986" s="3"/>
      <c r="C1986" s="3"/>
      <c r="D1986" s="3"/>
      <c r="E1986" s="6"/>
      <c r="F1986" s="6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</row>
    <row r="1987" spans="2:195" x14ac:dyDescent="0.2">
      <c r="B1987" s="3"/>
      <c r="C1987" s="3"/>
      <c r="D1987" s="3"/>
      <c r="E1987" s="6"/>
      <c r="F1987" s="6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</row>
    <row r="1988" spans="2:195" x14ac:dyDescent="0.2">
      <c r="B1988" s="3"/>
      <c r="C1988" s="3"/>
      <c r="D1988" s="3"/>
      <c r="E1988" s="6"/>
      <c r="F1988" s="6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</row>
    <row r="1989" spans="2:195" x14ac:dyDescent="0.2">
      <c r="B1989" s="3"/>
      <c r="C1989" s="3"/>
      <c r="D1989" s="3"/>
      <c r="E1989" s="6"/>
      <c r="F1989" s="6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</row>
    <row r="1990" spans="2:195" x14ac:dyDescent="0.2">
      <c r="B1990" s="3"/>
      <c r="C1990" s="3"/>
      <c r="D1990" s="3"/>
      <c r="E1990" s="6"/>
      <c r="F1990" s="6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</row>
    <row r="1991" spans="2:195" x14ac:dyDescent="0.2">
      <c r="B1991" s="3"/>
      <c r="C1991" s="3"/>
      <c r="D1991" s="3"/>
      <c r="E1991" s="6"/>
      <c r="F1991" s="6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</row>
    <row r="1992" spans="2:195" x14ac:dyDescent="0.2">
      <c r="B1992" s="3"/>
      <c r="C1992" s="3"/>
      <c r="D1992" s="3"/>
      <c r="E1992" s="6"/>
      <c r="F1992" s="6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</row>
    <row r="1993" spans="2:195" x14ac:dyDescent="0.2">
      <c r="B1993" s="3"/>
      <c r="C1993" s="3"/>
      <c r="D1993" s="3"/>
      <c r="E1993" s="6"/>
      <c r="F1993" s="6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</row>
    <row r="1994" spans="2:195" x14ac:dyDescent="0.2">
      <c r="B1994" s="3"/>
      <c r="C1994" s="3"/>
      <c r="D1994" s="3"/>
      <c r="E1994" s="6"/>
      <c r="F1994" s="6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</row>
    <row r="1995" spans="2:195" x14ac:dyDescent="0.2">
      <c r="B1995" s="3"/>
      <c r="C1995" s="3"/>
      <c r="D1995" s="3"/>
      <c r="E1995" s="6"/>
      <c r="F1995" s="6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</row>
    <row r="1996" spans="2:195" x14ac:dyDescent="0.2">
      <c r="B1996" s="3"/>
      <c r="C1996" s="3"/>
      <c r="D1996" s="3"/>
      <c r="E1996" s="6"/>
      <c r="F1996" s="6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</row>
    <row r="1997" spans="2:195" x14ac:dyDescent="0.2">
      <c r="B1997" s="3"/>
      <c r="C1997" s="3"/>
      <c r="D1997" s="3"/>
      <c r="E1997" s="6"/>
      <c r="F1997" s="6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</row>
    <row r="1998" spans="2:195" x14ac:dyDescent="0.2">
      <c r="B1998" s="3"/>
      <c r="C1998" s="3"/>
      <c r="D1998" s="3"/>
      <c r="E1998" s="6"/>
      <c r="F1998" s="6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</row>
    <row r="1999" spans="2:195" x14ac:dyDescent="0.2">
      <c r="B1999" s="3"/>
      <c r="C1999" s="3"/>
      <c r="D1999" s="3"/>
      <c r="E1999" s="6"/>
      <c r="F1999" s="6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</row>
    <row r="2000" spans="2:195" x14ac:dyDescent="0.2">
      <c r="B2000" s="3"/>
      <c r="C2000" s="3"/>
      <c r="D2000" s="3"/>
      <c r="E2000" s="6"/>
      <c r="F2000" s="6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</row>
    <row r="2001" spans="2:195" x14ac:dyDescent="0.2">
      <c r="B2001" s="3"/>
      <c r="C2001" s="3"/>
      <c r="D2001" s="3"/>
      <c r="E2001" s="6"/>
      <c r="F2001" s="6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</row>
    <row r="2002" spans="2:195" x14ac:dyDescent="0.2">
      <c r="B2002" s="3"/>
      <c r="C2002" s="3"/>
      <c r="D2002" s="3"/>
      <c r="E2002" s="6"/>
      <c r="F2002" s="6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</row>
    <row r="2003" spans="2:195" x14ac:dyDescent="0.2">
      <c r="B2003" s="3"/>
      <c r="C2003" s="3"/>
      <c r="D2003" s="3"/>
      <c r="E2003" s="6"/>
      <c r="F2003" s="6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</row>
    <row r="2004" spans="2:195" x14ac:dyDescent="0.2">
      <c r="B2004" s="3"/>
      <c r="C2004" s="3"/>
      <c r="D2004" s="3"/>
      <c r="E2004" s="6"/>
      <c r="F2004" s="6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</row>
    <row r="2005" spans="2:195" x14ac:dyDescent="0.2">
      <c r="B2005" s="3"/>
      <c r="C2005" s="3"/>
      <c r="D2005" s="3"/>
      <c r="E2005" s="6"/>
      <c r="F2005" s="6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</row>
    <row r="2006" spans="2:195" x14ac:dyDescent="0.2">
      <c r="B2006" s="3"/>
      <c r="C2006" s="3"/>
      <c r="D2006" s="3"/>
      <c r="E2006" s="6"/>
      <c r="F2006" s="6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</row>
    <row r="2007" spans="2:195" x14ac:dyDescent="0.2">
      <c r="B2007" s="3"/>
      <c r="C2007" s="3"/>
      <c r="D2007" s="3"/>
      <c r="E2007" s="6"/>
      <c r="F2007" s="6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</row>
    <row r="2008" spans="2:195" x14ac:dyDescent="0.2">
      <c r="B2008" s="3"/>
      <c r="C2008" s="3"/>
      <c r="D2008" s="3"/>
      <c r="E2008" s="6"/>
      <c r="F2008" s="6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</row>
    <row r="2009" spans="2:195" x14ac:dyDescent="0.2">
      <c r="B2009" s="3"/>
      <c r="C2009" s="3"/>
      <c r="D2009" s="3"/>
      <c r="E2009" s="6"/>
      <c r="F2009" s="6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</row>
    <row r="2010" spans="2:195" x14ac:dyDescent="0.2">
      <c r="B2010" s="3"/>
      <c r="C2010" s="3"/>
      <c r="D2010" s="3"/>
      <c r="E2010" s="6"/>
      <c r="F2010" s="6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</row>
    <row r="2011" spans="2:195" x14ac:dyDescent="0.2">
      <c r="B2011" s="3"/>
      <c r="C2011" s="3"/>
      <c r="D2011" s="3"/>
      <c r="E2011" s="6"/>
      <c r="F2011" s="6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</row>
    <row r="2012" spans="2:195" x14ac:dyDescent="0.2">
      <c r="B2012" s="3"/>
      <c r="C2012" s="3"/>
      <c r="D2012" s="3"/>
      <c r="E2012" s="6"/>
      <c r="F2012" s="6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</row>
    <row r="2013" spans="2:195" x14ac:dyDescent="0.2">
      <c r="B2013" s="3"/>
      <c r="C2013" s="3"/>
      <c r="D2013" s="3"/>
      <c r="E2013" s="6"/>
      <c r="F2013" s="6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</row>
    <row r="2014" spans="2:195" x14ac:dyDescent="0.2">
      <c r="B2014" s="3"/>
      <c r="C2014" s="3"/>
      <c r="D2014" s="3"/>
      <c r="E2014" s="6"/>
      <c r="F2014" s="6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</row>
    <row r="2015" spans="2:195" x14ac:dyDescent="0.2">
      <c r="B2015" s="3"/>
      <c r="C2015" s="3"/>
      <c r="D2015" s="3"/>
      <c r="E2015" s="6"/>
      <c r="F2015" s="6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</row>
    <row r="2016" spans="2:195" x14ac:dyDescent="0.2">
      <c r="B2016" s="3"/>
      <c r="C2016" s="3"/>
      <c r="D2016" s="3"/>
      <c r="E2016" s="6"/>
      <c r="F2016" s="6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</row>
    <row r="2017" spans="2:195" x14ac:dyDescent="0.2">
      <c r="B2017" s="3"/>
      <c r="C2017" s="3"/>
      <c r="D2017" s="3"/>
      <c r="E2017" s="6"/>
      <c r="F2017" s="6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</row>
    <row r="2018" spans="2:195" x14ac:dyDescent="0.2">
      <c r="B2018" s="3"/>
      <c r="C2018" s="3"/>
      <c r="D2018" s="3"/>
      <c r="E2018" s="6"/>
      <c r="F2018" s="6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</row>
    <row r="2019" spans="2:195" x14ac:dyDescent="0.2">
      <c r="B2019" s="3"/>
      <c r="C2019" s="3"/>
      <c r="D2019" s="3"/>
      <c r="E2019" s="6"/>
      <c r="F2019" s="6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</row>
    <row r="2020" spans="2:195" x14ac:dyDescent="0.2">
      <c r="B2020" s="3"/>
      <c r="C2020" s="3"/>
      <c r="D2020" s="3"/>
      <c r="E2020" s="6"/>
      <c r="F2020" s="6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</row>
    <row r="2021" spans="2:195" x14ac:dyDescent="0.2">
      <c r="B2021" s="3"/>
      <c r="C2021" s="3"/>
      <c r="D2021" s="3"/>
      <c r="E2021" s="6"/>
      <c r="F2021" s="6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</row>
    <row r="2022" spans="2:195" x14ac:dyDescent="0.2">
      <c r="B2022" s="3"/>
      <c r="C2022" s="3"/>
      <c r="D2022" s="3"/>
      <c r="E2022" s="6"/>
      <c r="F2022" s="6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</row>
    <row r="2023" spans="2:195" x14ac:dyDescent="0.2">
      <c r="B2023" s="3"/>
      <c r="C2023" s="3"/>
      <c r="D2023" s="3"/>
      <c r="E2023" s="6"/>
      <c r="F2023" s="6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</row>
    <row r="2024" spans="2:195" x14ac:dyDescent="0.2">
      <c r="B2024" s="3"/>
      <c r="C2024" s="3"/>
      <c r="D2024" s="3"/>
      <c r="E2024" s="6"/>
      <c r="F2024" s="6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</row>
    <row r="2025" spans="2:195" x14ac:dyDescent="0.2">
      <c r="B2025" s="3"/>
      <c r="C2025" s="3"/>
      <c r="D2025" s="3"/>
      <c r="E2025" s="6"/>
      <c r="F2025" s="6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</row>
    <row r="2026" spans="2:195" x14ac:dyDescent="0.2">
      <c r="B2026" s="3"/>
      <c r="C2026" s="3"/>
      <c r="D2026" s="3"/>
      <c r="E2026" s="6"/>
      <c r="F2026" s="6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</row>
    <row r="2027" spans="2:195" x14ac:dyDescent="0.2">
      <c r="B2027" s="3"/>
      <c r="C2027" s="3"/>
      <c r="D2027" s="3"/>
      <c r="E2027" s="6"/>
      <c r="F2027" s="6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</row>
    <row r="2028" spans="2:195" x14ac:dyDescent="0.2">
      <c r="B2028" s="3"/>
      <c r="C2028" s="3"/>
      <c r="D2028" s="3"/>
      <c r="E2028" s="6"/>
      <c r="F2028" s="6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</row>
    <row r="2029" spans="2:195" x14ac:dyDescent="0.2">
      <c r="B2029" s="3"/>
      <c r="C2029" s="3"/>
      <c r="D2029" s="3"/>
      <c r="E2029" s="6"/>
      <c r="F2029" s="6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</row>
    <row r="2030" spans="2:195" x14ac:dyDescent="0.2">
      <c r="B2030" s="3"/>
      <c r="C2030" s="3"/>
      <c r="D2030" s="3"/>
      <c r="E2030" s="6"/>
      <c r="F2030" s="6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</row>
    <row r="2031" spans="2:195" x14ac:dyDescent="0.2">
      <c r="B2031" s="3"/>
      <c r="C2031" s="3"/>
      <c r="D2031" s="3"/>
      <c r="E2031" s="6"/>
      <c r="F2031" s="6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</row>
    <row r="2032" spans="2:195" x14ac:dyDescent="0.2">
      <c r="B2032" s="3"/>
      <c r="C2032" s="3"/>
      <c r="D2032" s="3"/>
      <c r="E2032" s="6"/>
      <c r="F2032" s="6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</row>
    <row r="2033" spans="2:195" x14ac:dyDescent="0.2">
      <c r="B2033" s="3"/>
      <c r="C2033" s="3"/>
      <c r="D2033" s="3"/>
      <c r="E2033" s="6"/>
      <c r="F2033" s="6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</row>
    <row r="2034" spans="2:195" x14ac:dyDescent="0.2">
      <c r="B2034" s="3"/>
      <c r="C2034" s="3"/>
      <c r="D2034" s="3"/>
      <c r="E2034" s="6"/>
      <c r="F2034" s="6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</row>
    <row r="2035" spans="2:195" x14ac:dyDescent="0.2">
      <c r="B2035" s="3"/>
      <c r="C2035" s="3"/>
      <c r="D2035" s="3"/>
      <c r="E2035" s="6"/>
      <c r="F2035" s="6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</row>
    <row r="2036" spans="2:195" x14ac:dyDescent="0.2">
      <c r="B2036" s="3"/>
      <c r="C2036" s="3"/>
      <c r="D2036" s="3"/>
      <c r="E2036" s="6"/>
      <c r="F2036" s="6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</row>
    <row r="2037" spans="2:195" x14ac:dyDescent="0.2">
      <c r="B2037" s="3"/>
      <c r="C2037" s="3"/>
      <c r="D2037" s="3"/>
      <c r="E2037" s="6"/>
      <c r="F2037" s="6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</row>
    <row r="2038" spans="2:195" x14ac:dyDescent="0.2">
      <c r="B2038" s="3"/>
      <c r="C2038" s="3"/>
      <c r="D2038" s="3"/>
      <c r="E2038" s="6"/>
      <c r="F2038" s="6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</row>
    <row r="2039" spans="2:195" x14ac:dyDescent="0.2">
      <c r="B2039" s="3"/>
      <c r="C2039" s="3"/>
      <c r="D2039" s="3"/>
      <c r="E2039" s="6"/>
      <c r="F2039" s="6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</row>
    <row r="2040" spans="2:195" x14ac:dyDescent="0.2">
      <c r="B2040" s="3"/>
      <c r="C2040" s="3"/>
      <c r="D2040" s="3"/>
      <c r="E2040" s="6"/>
      <c r="F2040" s="6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</row>
    <row r="2041" spans="2:195" x14ac:dyDescent="0.2">
      <c r="B2041" s="3"/>
      <c r="C2041" s="3"/>
      <c r="D2041" s="3"/>
      <c r="E2041" s="6"/>
      <c r="F2041" s="6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</row>
    <row r="2042" spans="2:195" x14ac:dyDescent="0.2">
      <c r="B2042" s="3"/>
      <c r="C2042" s="3"/>
      <c r="D2042" s="3"/>
      <c r="E2042" s="6"/>
      <c r="F2042" s="6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</row>
    <row r="2043" spans="2:195" x14ac:dyDescent="0.2">
      <c r="B2043" s="3"/>
      <c r="C2043" s="3"/>
      <c r="D2043" s="3"/>
      <c r="E2043" s="6"/>
      <c r="F2043" s="6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</row>
    <row r="2044" spans="2:195" x14ac:dyDescent="0.2">
      <c r="B2044" s="3"/>
      <c r="C2044" s="3"/>
      <c r="D2044" s="3"/>
      <c r="E2044" s="6"/>
      <c r="F2044" s="6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</row>
    <row r="2045" spans="2:195" x14ac:dyDescent="0.2">
      <c r="B2045" s="3"/>
      <c r="C2045" s="3"/>
      <c r="D2045" s="3"/>
      <c r="E2045" s="6"/>
      <c r="F2045" s="6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</row>
    <row r="2046" spans="2:195" x14ac:dyDescent="0.2">
      <c r="B2046" s="3"/>
      <c r="C2046" s="3"/>
      <c r="D2046" s="3"/>
      <c r="E2046" s="6"/>
      <c r="F2046" s="6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</row>
    <row r="2047" spans="2:195" x14ac:dyDescent="0.2">
      <c r="B2047" s="3"/>
      <c r="C2047" s="3"/>
      <c r="D2047" s="3"/>
      <c r="E2047" s="6"/>
      <c r="F2047" s="6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</row>
    <row r="2048" spans="2:195" x14ac:dyDescent="0.2">
      <c r="B2048" s="3"/>
      <c r="C2048" s="3"/>
      <c r="D2048" s="3"/>
      <c r="E2048" s="6"/>
      <c r="F2048" s="6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</row>
    <row r="2049" spans="2:195" x14ac:dyDescent="0.2">
      <c r="B2049" s="3"/>
      <c r="C2049" s="3"/>
      <c r="D2049" s="3"/>
      <c r="E2049" s="6"/>
      <c r="F2049" s="6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</row>
    <row r="2050" spans="2:195" x14ac:dyDescent="0.2">
      <c r="B2050" s="3"/>
      <c r="C2050" s="3"/>
      <c r="D2050" s="3"/>
      <c r="E2050" s="6"/>
      <c r="F2050" s="6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</row>
    <row r="2051" spans="2:195" x14ac:dyDescent="0.2">
      <c r="B2051" s="3"/>
      <c r="C2051" s="3"/>
      <c r="D2051" s="3"/>
      <c r="E2051" s="6"/>
      <c r="F2051" s="6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</row>
    <row r="2052" spans="2:195" x14ac:dyDescent="0.2">
      <c r="B2052" s="3"/>
      <c r="C2052" s="3"/>
      <c r="D2052" s="3"/>
      <c r="E2052" s="6"/>
      <c r="F2052" s="6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</row>
    <row r="2053" spans="2:195" x14ac:dyDescent="0.2">
      <c r="B2053" s="3"/>
      <c r="C2053" s="3"/>
      <c r="D2053" s="3"/>
      <c r="E2053" s="6"/>
      <c r="F2053" s="6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</row>
    <row r="2054" spans="2:195" x14ac:dyDescent="0.2">
      <c r="B2054" s="3"/>
      <c r="C2054" s="3"/>
      <c r="D2054" s="3"/>
      <c r="E2054" s="6"/>
      <c r="F2054" s="6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</row>
    <row r="2055" spans="2:195" x14ac:dyDescent="0.2">
      <c r="B2055" s="3"/>
      <c r="C2055" s="3"/>
      <c r="D2055" s="3"/>
      <c r="E2055" s="6"/>
      <c r="F2055" s="6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</row>
    <row r="2056" spans="2:195" x14ac:dyDescent="0.2">
      <c r="B2056" s="3"/>
      <c r="C2056" s="3"/>
      <c r="D2056" s="3"/>
      <c r="E2056" s="6"/>
      <c r="F2056" s="6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</row>
    <row r="2057" spans="2:195" x14ac:dyDescent="0.2">
      <c r="B2057" s="3"/>
      <c r="C2057" s="3"/>
      <c r="D2057" s="3"/>
      <c r="E2057" s="6"/>
      <c r="F2057" s="6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</row>
    <row r="2058" spans="2:195" x14ac:dyDescent="0.2">
      <c r="B2058" s="3"/>
      <c r="C2058" s="3"/>
      <c r="D2058" s="3"/>
      <c r="E2058" s="6"/>
      <c r="F2058" s="6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</row>
    <row r="2059" spans="2:195" x14ac:dyDescent="0.2">
      <c r="B2059" s="3"/>
      <c r="C2059" s="3"/>
      <c r="D2059" s="3"/>
      <c r="E2059" s="6"/>
      <c r="F2059" s="6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</row>
    <row r="2060" spans="2:195" x14ac:dyDescent="0.2">
      <c r="B2060" s="3"/>
      <c r="C2060" s="3"/>
      <c r="D2060" s="3"/>
      <c r="E2060" s="6"/>
      <c r="F2060" s="6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</row>
    <row r="2061" spans="2:195" x14ac:dyDescent="0.2">
      <c r="B2061" s="3"/>
      <c r="C2061" s="3"/>
      <c r="D2061" s="3"/>
      <c r="E2061" s="6"/>
      <c r="F2061" s="6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</row>
    <row r="2062" spans="2:195" x14ac:dyDescent="0.2">
      <c r="B2062" s="3"/>
      <c r="C2062" s="3"/>
      <c r="D2062" s="3"/>
      <c r="E2062" s="6"/>
      <c r="F2062" s="6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</row>
    <row r="2063" spans="2:195" x14ac:dyDescent="0.2">
      <c r="B2063" s="3"/>
      <c r="C2063" s="3"/>
      <c r="D2063" s="3"/>
      <c r="E2063" s="6"/>
      <c r="F2063" s="6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</row>
    <row r="2064" spans="2:195" x14ac:dyDescent="0.2">
      <c r="B2064" s="3"/>
      <c r="C2064" s="3"/>
      <c r="D2064" s="3"/>
      <c r="E2064" s="6"/>
      <c r="F2064" s="6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</row>
    <row r="2065" spans="2:195" x14ac:dyDescent="0.2">
      <c r="B2065" s="3"/>
      <c r="C2065" s="3"/>
      <c r="D2065" s="3"/>
      <c r="E2065" s="6"/>
      <c r="F2065" s="6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</row>
    <row r="2066" spans="2:195" x14ac:dyDescent="0.2">
      <c r="B2066" s="3"/>
      <c r="C2066" s="3"/>
      <c r="D2066" s="3"/>
      <c r="E2066" s="6"/>
      <c r="F2066" s="6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</row>
    <row r="2067" spans="2:195" x14ac:dyDescent="0.2">
      <c r="B2067" s="3"/>
      <c r="C2067" s="3"/>
      <c r="D2067" s="3"/>
      <c r="E2067" s="6"/>
      <c r="F2067" s="6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</row>
    <row r="2068" spans="2:195" x14ac:dyDescent="0.2">
      <c r="B2068" s="3"/>
      <c r="C2068" s="3"/>
      <c r="D2068" s="3"/>
      <c r="E2068" s="6"/>
      <c r="F2068" s="6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</row>
    <row r="2069" spans="2:195" x14ac:dyDescent="0.2">
      <c r="B2069" s="3"/>
      <c r="C2069" s="3"/>
      <c r="D2069" s="3"/>
      <c r="E2069" s="6"/>
      <c r="F2069" s="6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</row>
    <row r="2070" spans="2:195" x14ac:dyDescent="0.2">
      <c r="B2070" s="3"/>
      <c r="C2070" s="3"/>
      <c r="D2070" s="3"/>
      <c r="E2070" s="6"/>
      <c r="F2070" s="6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</row>
    <row r="2071" spans="2:195" x14ac:dyDescent="0.2">
      <c r="B2071" s="3"/>
      <c r="C2071" s="3"/>
      <c r="D2071" s="3"/>
      <c r="E2071" s="6"/>
      <c r="F2071" s="6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</row>
    <row r="2072" spans="2:195" x14ac:dyDescent="0.2">
      <c r="B2072" s="3"/>
      <c r="C2072" s="3"/>
      <c r="D2072" s="3"/>
      <c r="E2072" s="6"/>
      <c r="F2072" s="6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</row>
    <row r="2073" spans="2:195" x14ac:dyDescent="0.2">
      <c r="B2073" s="3"/>
      <c r="C2073" s="3"/>
      <c r="D2073" s="3"/>
      <c r="E2073" s="6"/>
      <c r="F2073" s="6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</row>
    <row r="2074" spans="2:195" x14ac:dyDescent="0.2">
      <c r="B2074" s="3"/>
      <c r="C2074" s="3"/>
      <c r="D2074" s="3"/>
      <c r="E2074" s="6"/>
      <c r="F2074" s="6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</row>
    <row r="2075" spans="2:195" x14ac:dyDescent="0.2">
      <c r="B2075" s="3"/>
      <c r="C2075" s="3"/>
      <c r="D2075" s="3"/>
      <c r="E2075" s="6"/>
      <c r="F2075" s="6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</row>
    <row r="2076" spans="2:195" x14ac:dyDescent="0.2">
      <c r="B2076" s="3"/>
      <c r="C2076" s="3"/>
      <c r="D2076" s="3"/>
      <c r="E2076" s="6"/>
      <c r="F2076" s="6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</row>
    <row r="2077" spans="2:195" x14ac:dyDescent="0.2">
      <c r="B2077" s="3"/>
      <c r="C2077" s="3"/>
      <c r="D2077" s="3"/>
      <c r="E2077" s="6"/>
      <c r="F2077" s="6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</row>
    <row r="2078" spans="2:195" x14ac:dyDescent="0.2">
      <c r="B2078" s="3"/>
      <c r="C2078" s="3"/>
      <c r="D2078" s="3"/>
      <c r="E2078" s="6"/>
      <c r="F2078" s="6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</row>
    <row r="2079" spans="2:195" x14ac:dyDescent="0.2">
      <c r="B2079" s="3"/>
      <c r="C2079" s="3"/>
      <c r="D2079" s="3"/>
      <c r="E2079" s="6"/>
      <c r="F2079" s="6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</row>
    <row r="2080" spans="2:195" x14ac:dyDescent="0.2">
      <c r="B2080" s="3"/>
      <c r="C2080" s="3"/>
      <c r="D2080" s="3"/>
      <c r="E2080" s="6"/>
      <c r="F2080" s="6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</row>
    <row r="2081" spans="2:195" x14ac:dyDescent="0.2">
      <c r="B2081" s="3"/>
      <c r="C2081" s="3"/>
      <c r="D2081" s="3"/>
      <c r="E2081" s="6"/>
      <c r="F2081" s="6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</row>
    <row r="2082" spans="2:195" x14ac:dyDescent="0.2">
      <c r="B2082" s="3"/>
      <c r="C2082" s="3"/>
      <c r="D2082" s="3"/>
      <c r="E2082" s="6"/>
      <c r="F2082" s="6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</row>
    <row r="2083" spans="2:195" x14ac:dyDescent="0.2">
      <c r="B2083" s="3"/>
      <c r="C2083" s="3"/>
      <c r="D2083" s="3"/>
      <c r="E2083" s="6"/>
      <c r="F2083" s="6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</row>
    <row r="2084" spans="2:195" x14ac:dyDescent="0.2">
      <c r="B2084" s="3"/>
      <c r="C2084" s="3"/>
      <c r="D2084" s="3"/>
      <c r="E2084" s="6"/>
      <c r="F2084" s="6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</row>
    <row r="2085" spans="2:195" x14ac:dyDescent="0.2">
      <c r="B2085" s="3"/>
      <c r="C2085" s="3"/>
      <c r="D2085" s="3"/>
      <c r="E2085" s="6"/>
      <c r="F2085" s="6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</row>
    <row r="2086" spans="2:195" x14ac:dyDescent="0.2">
      <c r="B2086" s="3"/>
      <c r="C2086" s="3"/>
      <c r="D2086" s="3"/>
      <c r="E2086" s="6"/>
      <c r="F2086" s="6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</row>
    <row r="2087" spans="2:195" x14ac:dyDescent="0.2">
      <c r="B2087" s="3"/>
      <c r="C2087" s="3"/>
      <c r="D2087" s="3"/>
      <c r="E2087" s="6"/>
      <c r="F2087" s="6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</row>
    <row r="2088" spans="2:195" x14ac:dyDescent="0.2">
      <c r="B2088" s="3"/>
      <c r="C2088" s="3"/>
      <c r="D2088" s="3"/>
      <c r="E2088" s="6"/>
      <c r="F2088" s="6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</row>
    <row r="2089" spans="2:195" x14ac:dyDescent="0.2">
      <c r="B2089" s="3"/>
      <c r="C2089" s="3"/>
      <c r="D2089" s="3"/>
      <c r="E2089" s="6"/>
      <c r="F2089" s="6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</row>
    <row r="2090" spans="2:195" x14ac:dyDescent="0.2">
      <c r="B2090" s="3"/>
      <c r="C2090" s="3"/>
      <c r="D2090" s="3"/>
      <c r="E2090" s="6"/>
      <c r="F2090" s="6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</row>
    <row r="2091" spans="2:195" x14ac:dyDescent="0.2">
      <c r="B2091" s="3"/>
      <c r="C2091" s="3"/>
      <c r="D2091" s="3"/>
      <c r="E2091" s="6"/>
      <c r="F2091" s="6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</row>
    <row r="2092" spans="2:195" x14ac:dyDescent="0.2">
      <c r="B2092" s="3"/>
      <c r="C2092" s="3"/>
      <c r="D2092" s="3"/>
      <c r="E2092" s="6"/>
      <c r="F2092" s="6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</row>
    <row r="2093" spans="2:195" x14ac:dyDescent="0.2">
      <c r="B2093" s="3"/>
      <c r="C2093" s="3"/>
      <c r="D2093" s="3"/>
      <c r="E2093" s="6"/>
      <c r="F2093" s="6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</row>
    <row r="2094" spans="2:195" x14ac:dyDescent="0.2">
      <c r="B2094" s="3"/>
      <c r="C2094" s="3"/>
      <c r="D2094" s="3"/>
      <c r="E2094" s="6"/>
      <c r="F2094" s="6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</row>
    <row r="2095" spans="2:195" x14ac:dyDescent="0.2">
      <c r="B2095" s="3"/>
      <c r="C2095" s="3"/>
      <c r="D2095" s="3"/>
      <c r="E2095" s="6"/>
      <c r="F2095" s="6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</row>
    <row r="2096" spans="2:195" x14ac:dyDescent="0.2">
      <c r="B2096" s="3"/>
      <c r="C2096" s="3"/>
      <c r="D2096" s="3"/>
      <c r="E2096" s="6"/>
      <c r="F2096" s="6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</row>
    <row r="2097" spans="2:195" x14ac:dyDescent="0.2">
      <c r="B2097" s="3"/>
      <c r="C2097" s="3"/>
      <c r="D2097" s="3"/>
      <c r="E2097" s="6"/>
      <c r="F2097" s="6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</row>
    <row r="2098" spans="2:195" x14ac:dyDescent="0.2">
      <c r="B2098" s="3"/>
      <c r="C2098" s="3"/>
      <c r="D2098" s="3"/>
      <c r="E2098" s="6"/>
      <c r="F2098" s="6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</row>
    <row r="2099" spans="2:195" x14ac:dyDescent="0.2">
      <c r="B2099" s="3"/>
      <c r="C2099" s="3"/>
      <c r="D2099" s="3"/>
      <c r="E2099" s="6"/>
      <c r="F2099" s="6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</row>
    <row r="2100" spans="2:195" x14ac:dyDescent="0.2">
      <c r="B2100" s="3"/>
      <c r="C2100" s="3"/>
      <c r="D2100" s="3"/>
      <c r="E2100" s="6"/>
      <c r="F2100" s="6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</row>
    <row r="2101" spans="2:195" x14ac:dyDescent="0.2">
      <c r="B2101" s="3"/>
      <c r="C2101" s="3"/>
      <c r="D2101" s="3"/>
      <c r="E2101" s="6"/>
      <c r="F2101" s="6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</row>
    <row r="2102" spans="2:195" x14ac:dyDescent="0.2">
      <c r="B2102" s="3"/>
      <c r="C2102" s="3"/>
      <c r="D2102" s="3"/>
      <c r="E2102" s="6"/>
      <c r="F2102" s="6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</row>
    <row r="2103" spans="2:195" x14ac:dyDescent="0.2">
      <c r="B2103" s="3"/>
      <c r="C2103" s="3"/>
      <c r="D2103" s="3"/>
      <c r="E2103" s="6"/>
      <c r="F2103" s="6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</row>
    <row r="2104" spans="2:195" x14ac:dyDescent="0.2">
      <c r="B2104" s="3"/>
      <c r="C2104" s="3"/>
      <c r="D2104" s="3"/>
      <c r="E2104" s="6"/>
      <c r="F2104" s="6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</row>
    <row r="2105" spans="2:195" x14ac:dyDescent="0.2">
      <c r="B2105" s="3"/>
      <c r="C2105" s="3"/>
      <c r="D2105" s="3"/>
      <c r="E2105" s="6"/>
      <c r="F2105" s="6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</row>
    <row r="2106" spans="2:195" x14ac:dyDescent="0.2">
      <c r="B2106" s="3"/>
      <c r="C2106" s="3"/>
      <c r="D2106" s="3"/>
      <c r="E2106" s="6"/>
      <c r="F2106" s="6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</row>
    <row r="2107" spans="2:195" x14ac:dyDescent="0.2">
      <c r="B2107" s="3"/>
      <c r="C2107" s="3"/>
      <c r="D2107" s="3"/>
      <c r="E2107" s="6"/>
      <c r="F2107" s="6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</row>
    <row r="2108" spans="2:195" x14ac:dyDescent="0.2">
      <c r="B2108" s="3"/>
      <c r="C2108" s="3"/>
      <c r="D2108" s="3"/>
      <c r="E2108" s="6"/>
      <c r="F2108" s="6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</row>
    <row r="2109" spans="2:195" x14ac:dyDescent="0.2">
      <c r="B2109" s="3"/>
      <c r="C2109" s="3"/>
      <c r="D2109" s="3"/>
      <c r="E2109" s="6"/>
      <c r="F2109" s="6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</row>
    <row r="2110" spans="2:195" x14ac:dyDescent="0.2">
      <c r="B2110" s="3"/>
      <c r="C2110" s="3"/>
      <c r="D2110" s="3"/>
      <c r="E2110" s="6"/>
      <c r="F2110" s="6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</row>
    <row r="2111" spans="2:195" x14ac:dyDescent="0.2">
      <c r="B2111" s="3"/>
      <c r="C2111" s="3"/>
      <c r="D2111" s="3"/>
      <c r="E2111" s="6"/>
      <c r="F2111" s="6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</row>
    <row r="2112" spans="2:195" x14ac:dyDescent="0.2">
      <c r="B2112" s="3"/>
      <c r="C2112" s="3"/>
      <c r="D2112" s="3"/>
      <c r="E2112" s="6"/>
      <c r="F2112" s="6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</row>
    <row r="2113" spans="2:195" x14ac:dyDescent="0.2">
      <c r="B2113" s="3"/>
      <c r="C2113" s="3"/>
      <c r="D2113" s="3"/>
      <c r="E2113" s="6"/>
      <c r="F2113" s="6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</row>
    <row r="2114" spans="2:195" x14ac:dyDescent="0.2">
      <c r="B2114" s="3"/>
      <c r="C2114" s="3"/>
      <c r="D2114" s="3"/>
      <c r="E2114" s="6"/>
      <c r="F2114" s="6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</row>
    <row r="2115" spans="2:195" x14ac:dyDescent="0.2">
      <c r="B2115" s="3"/>
      <c r="C2115" s="3"/>
      <c r="D2115" s="3"/>
      <c r="E2115" s="6"/>
      <c r="F2115" s="6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</row>
    <row r="2116" spans="2:195" x14ac:dyDescent="0.2">
      <c r="B2116" s="3"/>
      <c r="C2116" s="3"/>
      <c r="D2116" s="3"/>
      <c r="E2116" s="6"/>
      <c r="F2116" s="6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</row>
    <row r="2117" spans="2:195" x14ac:dyDescent="0.2">
      <c r="B2117" s="3"/>
      <c r="C2117" s="3"/>
      <c r="D2117" s="3"/>
      <c r="E2117" s="6"/>
      <c r="F2117" s="6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</row>
    <row r="2118" spans="2:195" x14ac:dyDescent="0.2">
      <c r="B2118" s="3"/>
      <c r="C2118" s="3"/>
      <c r="D2118" s="3"/>
      <c r="E2118" s="6"/>
      <c r="F2118" s="6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</row>
    <row r="2119" spans="2:195" x14ac:dyDescent="0.2">
      <c r="B2119" s="3"/>
      <c r="C2119" s="3"/>
      <c r="D2119" s="3"/>
      <c r="E2119" s="6"/>
      <c r="F2119" s="6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</row>
    <row r="2120" spans="2:195" x14ac:dyDescent="0.2">
      <c r="B2120" s="3"/>
      <c r="C2120" s="3"/>
      <c r="D2120" s="3"/>
      <c r="E2120" s="6"/>
      <c r="F2120" s="6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</row>
    <row r="2121" spans="2:195" x14ac:dyDescent="0.2">
      <c r="B2121" s="3"/>
      <c r="C2121" s="3"/>
      <c r="D2121" s="3"/>
      <c r="E2121" s="6"/>
      <c r="F2121" s="6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</row>
    <row r="2122" spans="2:195" x14ac:dyDescent="0.2">
      <c r="B2122" s="3"/>
      <c r="C2122" s="3"/>
      <c r="D2122" s="3"/>
      <c r="E2122" s="6"/>
      <c r="F2122" s="6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</row>
    <row r="2123" spans="2:195" x14ac:dyDescent="0.2">
      <c r="B2123" s="3"/>
      <c r="C2123" s="3"/>
      <c r="D2123" s="3"/>
      <c r="E2123" s="6"/>
      <c r="F2123" s="6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</row>
    <row r="2124" spans="2:195" x14ac:dyDescent="0.2">
      <c r="B2124" s="3"/>
      <c r="C2124" s="3"/>
      <c r="D2124" s="3"/>
      <c r="E2124" s="6"/>
      <c r="F2124" s="6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</row>
    <row r="2125" spans="2:195" x14ac:dyDescent="0.2">
      <c r="B2125" s="3"/>
      <c r="C2125" s="3"/>
      <c r="D2125" s="3"/>
      <c r="E2125" s="6"/>
      <c r="F2125" s="6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</row>
    <row r="2126" spans="2:195" x14ac:dyDescent="0.2">
      <c r="B2126" s="3"/>
      <c r="C2126" s="3"/>
      <c r="D2126" s="3"/>
      <c r="E2126" s="6"/>
      <c r="F2126" s="6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</row>
    <row r="2127" spans="2:195" x14ac:dyDescent="0.2">
      <c r="B2127" s="3"/>
      <c r="C2127" s="3"/>
      <c r="D2127" s="3"/>
      <c r="E2127" s="6"/>
      <c r="F2127" s="6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</row>
    <row r="2128" spans="2:195" x14ac:dyDescent="0.2">
      <c r="B2128" s="3"/>
      <c r="C2128" s="3"/>
      <c r="D2128" s="3"/>
      <c r="E2128" s="6"/>
      <c r="F2128" s="6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</row>
    <row r="2129" spans="2:195" x14ac:dyDescent="0.2">
      <c r="B2129" s="3"/>
      <c r="C2129" s="3"/>
      <c r="D2129" s="3"/>
      <c r="E2129" s="6"/>
      <c r="F2129" s="6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</row>
    <row r="2130" spans="2:195" x14ac:dyDescent="0.2">
      <c r="B2130" s="3"/>
      <c r="C2130" s="3"/>
      <c r="D2130" s="3"/>
      <c r="E2130" s="6"/>
      <c r="F2130" s="6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</row>
    <row r="2131" spans="2:195" x14ac:dyDescent="0.2">
      <c r="B2131" s="3"/>
      <c r="C2131" s="3"/>
      <c r="D2131" s="3"/>
      <c r="E2131" s="6"/>
      <c r="F2131" s="6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</row>
    <row r="2132" spans="2:195" x14ac:dyDescent="0.2">
      <c r="B2132" s="3"/>
      <c r="C2132" s="3"/>
      <c r="D2132" s="3"/>
      <c r="E2132" s="6"/>
      <c r="F2132" s="6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</row>
    <row r="2133" spans="2:195" x14ac:dyDescent="0.2">
      <c r="B2133" s="3"/>
      <c r="C2133" s="3"/>
      <c r="D2133" s="3"/>
      <c r="E2133" s="6"/>
      <c r="F2133" s="6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</row>
    <row r="2134" spans="2:195" x14ac:dyDescent="0.2">
      <c r="B2134" s="3"/>
      <c r="C2134" s="3"/>
      <c r="D2134" s="3"/>
      <c r="E2134" s="6"/>
      <c r="F2134" s="6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</row>
    <row r="2135" spans="2:195" x14ac:dyDescent="0.2">
      <c r="B2135" s="3"/>
      <c r="C2135" s="3"/>
      <c r="D2135" s="3"/>
      <c r="E2135" s="6"/>
      <c r="F2135" s="6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</row>
    <row r="2136" spans="2:195" x14ac:dyDescent="0.2">
      <c r="B2136" s="3"/>
      <c r="C2136" s="3"/>
      <c r="D2136" s="3"/>
      <c r="E2136" s="6"/>
      <c r="F2136" s="6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</row>
    <row r="2137" spans="2:195" x14ac:dyDescent="0.2">
      <c r="B2137" s="3"/>
      <c r="C2137" s="3"/>
      <c r="D2137" s="3"/>
      <c r="E2137" s="6"/>
      <c r="F2137" s="6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</row>
    <row r="2138" spans="2:195" x14ac:dyDescent="0.2">
      <c r="B2138" s="3"/>
      <c r="C2138" s="3"/>
      <c r="D2138" s="3"/>
      <c r="E2138" s="6"/>
      <c r="F2138" s="6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</row>
    <row r="2139" spans="2:195" x14ac:dyDescent="0.2">
      <c r="B2139" s="3"/>
      <c r="C2139" s="3"/>
      <c r="D2139" s="3"/>
      <c r="E2139" s="6"/>
      <c r="F2139" s="6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</row>
    <row r="2140" spans="2:195" x14ac:dyDescent="0.2">
      <c r="B2140" s="3"/>
      <c r="C2140" s="3"/>
      <c r="D2140" s="3"/>
      <c r="E2140" s="6"/>
      <c r="F2140" s="6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</row>
    <row r="2141" spans="2:195" x14ac:dyDescent="0.2">
      <c r="B2141" s="3"/>
      <c r="C2141" s="3"/>
      <c r="D2141" s="3"/>
      <c r="E2141" s="6"/>
      <c r="F2141" s="6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</row>
    <row r="2142" spans="2:195" x14ac:dyDescent="0.2">
      <c r="B2142" s="3"/>
      <c r="C2142" s="3"/>
      <c r="D2142" s="3"/>
      <c r="E2142" s="6"/>
      <c r="F2142" s="6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</row>
    <row r="2143" spans="2:195" x14ac:dyDescent="0.2">
      <c r="B2143" s="3"/>
      <c r="C2143" s="3"/>
      <c r="D2143" s="3"/>
      <c r="E2143" s="6"/>
      <c r="F2143" s="6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</row>
    <row r="2144" spans="2:195" x14ac:dyDescent="0.2">
      <c r="B2144" s="3"/>
      <c r="C2144" s="3"/>
      <c r="D2144" s="3"/>
      <c r="E2144" s="6"/>
      <c r="F2144" s="6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</row>
    <row r="2145" spans="2:195" x14ac:dyDescent="0.2">
      <c r="B2145" s="3"/>
      <c r="C2145" s="3"/>
      <c r="D2145" s="3"/>
      <c r="E2145" s="6"/>
      <c r="F2145" s="6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</row>
    <row r="2146" spans="2:195" x14ac:dyDescent="0.2">
      <c r="B2146" s="3"/>
      <c r="C2146" s="3"/>
      <c r="D2146" s="3"/>
      <c r="E2146" s="6"/>
      <c r="F2146" s="6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</row>
    <row r="2147" spans="2:195" x14ac:dyDescent="0.2">
      <c r="B2147" s="3"/>
      <c r="C2147" s="3"/>
      <c r="D2147" s="3"/>
      <c r="E2147" s="6"/>
      <c r="F2147" s="6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</row>
    <row r="2148" spans="2:195" x14ac:dyDescent="0.2">
      <c r="B2148" s="3"/>
      <c r="C2148" s="3"/>
      <c r="D2148" s="3"/>
      <c r="E2148" s="6"/>
      <c r="F2148" s="6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</row>
    <row r="2149" spans="2:195" x14ac:dyDescent="0.2">
      <c r="B2149" s="3"/>
      <c r="C2149" s="3"/>
      <c r="D2149" s="3"/>
      <c r="E2149" s="6"/>
      <c r="F2149" s="6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</row>
    <row r="2150" spans="2:195" x14ac:dyDescent="0.2">
      <c r="B2150" s="3"/>
      <c r="C2150" s="3"/>
      <c r="D2150" s="3"/>
      <c r="E2150" s="6"/>
      <c r="F2150" s="6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</row>
    <row r="2151" spans="2:195" x14ac:dyDescent="0.2">
      <c r="B2151" s="3"/>
      <c r="C2151" s="3"/>
      <c r="D2151" s="3"/>
      <c r="E2151" s="6"/>
      <c r="F2151" s="6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</row>
    <row r="2152" spans="2:195" x14ac:dyDescent="0.2">
      <c r="B2152" s="3"/>
      <c r="C2152" s="3"/>
      <c r="D2152" s="3"/>
      <c r="E2152" s="6"/>
      <c r="F2152" s="6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</row>
    <row r="2153" spans="2:195" x14ac:dyDescent="0.2">
      <c r="B2153" s="3"/>
      <c r="C2153" s="3"/>
      <c r="D2153" s="3"/>
      <c r="E2153" s="6"/>
      <c r="F2153" s="6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</row>
    <row r="2154" spans="2:195" x14ac:dyDescent="0.2">
      <c r="B2154" s="3"/>
      <c r="C2154" s="3"/>
      <c r="D2154" s="3"/>
      <c r="E2154" s="6"/>
      <c r="F2154" s="6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</row>
    <row r="2155" spans="2:195" x14ac:dyDescent="0.2">
      <c r="B2155" s="3"/>
      <c r="C2155" s="3"/>
      <c r="D2155" s="3"/>
      <c r="E2155" s="6"/>
      <c r="F2155" s="6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</row>
    <row r="2156" spans="2:195" x14ac:dyDescent="0.2">
      <c r="B2156" s="3"/>
      <c r="C2156" s="3"/>
      <c r="D2156" s="3"/>
      <c r="E2156" s="6"/>
      <c r="F2156" s="6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  <c r="GI2156" s="3"/>
      <c r="GJ2156" s="3"/>
      <c r="GK2156" s="3"/>
      <c r="GL2156" s="3"/>
      <c r="GM2156" s="3"/>
    </row>
    <row r="2157" spans="2:195" x14ac:dyDescent="0.2">
      <c r="B2157" s="3"/>
      <c r="C2157" s="3"/>
      <c r="D2157" s="3"/>
      <c r="E2157" s="6"/>
      <c r="F2157" s="6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</row>
    <row r="2158" spans="2:195" x14ac:dyDescent="0.2">
      <c r="B2158" s="3"/>
      <c r="C2158" s="3"/>
      <c r="D2158" s="3"/>
      <c r="E2158" s="6"/>
      <c r="F2158" s="6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</row>
    <row r="2159" spans="2:195" x14ac:dyDescent="0.2">
      <c r="B2159" s="3"/>
      <c r="C2159" s="3"/>
      <c r="D2159" s="3"/>
      <c r="E2159" s="6"/>
      <c r="F2159" s="6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</row>
    <row r="2160" spans="2:195" x14ac:dyDescent="0.2">
      <c r="B2160" s="3"/>
      <c r="C2160" s="3"/>
      <c r="D2160" s="3"/>
      <c r="E2160" s="6"/>
      <c r="F2160" s="6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</row>
    <row r="2161" spans="2:195" x14ac:dyDescent="0.2">
      <c r="B2161" s="3"/>
      <c r="C2161" s="3"/>
      <c r="D2161" s="3"/>
      <c r="E2161" s="6"/>
      <c r="F2161" s="6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</row>
    <row r="2162" spans="2:195" x14ac:dyDescent="0.2">
      <c r="B2162" s="3"/>
      <c r="C2162" s="3"/>
      <c r="D2162" s="3"/>
      <c r="E2162" s="6"/>
      <c r="F2162" s="6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  <c r="GI2162" s="3"/>
      <c r="GJ2162" s="3"/>
      <c r="GK2162" s="3"/>
      <c r="GL2162" s="3"/>
      <c r="GM2162" s="3"/>
    </row>
    <row r="2163" spans="2:195" x14ac:dyDescent="0.2">
      <c r="B2163" s="3"/>
      <c r="C2163" s="3"/>
      <c r="D2163" s="3"/>
      <c r="E2163" s="6"/>
      <c r="F2163" s="6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</row>
    <row r="2164" spans="2:195" x14ac:dyDescent="0.2">
      <c r="B2164" s="3"/>
      <c r="C2164" s="3"/>
      <c r="D2164" s="3"/>
      <c r="E2164" s="6"/>
      <c r="F2164" s="6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  <c r="FJ2164" s="3"/>
      <c r="FK2164" s="3"/>
      <c r="FL2164" s="3"/>
      <c r="FM2164" s="3"/>
      <c r="FN2164" s="3"/>
      <c r="FO2164" s="3"/>
      <c r="FP2164" s="3"/>
      <c r="FQ2164" s="3"/>
      <c r="FR2164" s="3"/>
      <c r="FS2164" s="3"/>
      <c r="FT2164" s="3"/>
      <c r="FU2164" s="3"/>
      <c r="FV2164" s="3"/>
      <c r="FW2164" s="3"/>
      <c r="FX2164" s="3"/>
      <c r="FY2164" s="3"/>
      <c r="FZ2164" s="3"/>
      <c r="GA2164" s="3"/>
      <c r="GB2164" s="3"/>
      <c r="GC2164" s="3"/>
      <c r="GD2164" s="3"/>
      <c r="GE2164" s="3"/>
      <c r="GF2164" s="3"/>
      <c r="GG2164" s="3"/>
      <c r="GH2164" s="3"/>
      <c r="GI2164" s="3"/>
      <c r="GJ2164" s="3"/>
      <c r="GK2164" s="3"/>
      <c r="GL2164" s="3"/>
      <c r="GM2164" s="3"/>
    </row>
    <row r="2165" spans="2:195" x14ac:dyDescent="0.2">
      <c r="B2165" s="3"/>
      <c r="C2165" s="3"/>
      <c r="D2165" s="3"/>
      <c r="E2165" s="6"/>
      <c r="F2165" s="6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  <c r="FJ2165" s="3"/>
      <c r="FK2165" s="3"/>
      <c r="FL2165" s="3"/>
      <c r="FM2165" s="3"/>
      <c r="FN2165" s="3"/>
      <c r="FO2165" s="3"/>
      <c r="FP2165" s="3"/>
      <c r="FQ2165" s="3"/>
      <c r="FR2165" s="3"/>
      <c r="FS2165" s="3"/>
      <c r="FT2165" s="3"/>
      <c r="FU2165" s="3"/>
      <c r="FV2165" s="3"/>
      <c r="FW2165" s="3"/>
      <c r="FX2165" s="3"/>
      <c r="FY2165" s="3"/>
      <c r="FZ2165" s="3"/>
      <c r="GA2165" s="3"/>
      <c r="GB2165" s="3"/>
      <c r="GC2165" s="3"/>
      <c r="GD2165" s="3"/>
      <c r="GE2165" s="3"/>
      <c r="GF2165" s="3"/>
      <c r="GG2165" s="3"/>
      <c r="GH2165" s="3"/>
      <c r="GI2165" s="3"/>
      <c r="GJ2165" s="3"/>
      <c r="GK2165" s="3"/>
      <c r="GL2165" s="3"/>
      <c r="GM2165" s="3"/>
    </row>
    <row r="2166" spans="2:195" x14ac:dyDescent="0.2">
      <c r="B2166" s="3"/>
      <c r="C2166" s="3"/>
      <c r="D2166" s="3"/>
      <c r="E2166" s="6"/>
      <c r="F2166" s="6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  <c r="FJ2166" s="3"/>
      <c r="FK2166" s="3"/>
      <c r="FL2166" s="3"/>
      <c r="FM2166" s="3"/>
      <c r="FN2166" s="3"/>
      <c r="FO2166" s="3"/>
      <c r="FP2166" s="3"/>
      <c r="FQ2166" s="3"/>
      <c r="FR2166" s="3"/>
      <c r="FS2166" s="3"/>
      <c r="FT2166" s="3"/>
      <c r="FU2166" s="3"/>
      <c r="FV2166" s="3"/>
      <c r="FW2166" s="3"/>
      <c r="FX2166" s="3"/>
      <c r="FY2166" s="3"/>
      <c r="FZ2166" s="3"/>
      <c r="GA2166" s="3"/>
      <c r="GB2166" s="3"/>
      <c r="GC2166" s="3"/>
      <c r="GD2166" s="3"/>
      <c r="GE2166" s="3"/>
      <c r="GF2166" s="3"/>
      <c r="GG2166" s="3"/>
      <c r="GH2166" s="3"/>
      <c r="GI2166" s="3"/>
      <c r="GJ2166" s="3"/>
      <c r="GK2166" s="3"/>
      <c r="GL2166" s="3"/>
      <c r="GM2166" s="3"/>
    </row>
  </sheetData>
  <mergeCells count="34">
    <mergeCell ref="A5:V5"/>
    <mergeCell ref="E247:F247"/>
    <mergeCell ref="D1:G1"/>
    <mergeCell ref="S1:W1"/>
    <mergeCell ref="D2:G2"/>
    <mergeCell ref="R2:W2"/>
    <mergeCell ref="D3:G3"/>
    <mergeCell ref="R3:W3"/>
    <mergeCell ref="A7:A9"/>
    <mergeCell ref="B7:B9"/>
    <mergeCell ref="C7:C9"/>
    <mergeCell ref="D7:D9"/>
    <mergeCell ref="E7:J7"/>
    <mergeCell ref="K7:P7"/>
    <mergeCell ref="Q7:V7"/>
    <mergeCell ref="E8:E9"/>
    <mergeCell ref="V8:V9"/>
    <mergeCell ref="P8:P9"/>
    <mergeCell ref="Q8:Q9"/>
    <mergeCell ref="R8:R9"/>
    <mergeCell ref="S8:S9"/>
    <mergeCell ref="T8:T9"/>
    <mergeCell ref="U8:U9"/>
    <mergeCell ref="A241:D241"/>
    <mergeCell ref="L8:L9"/>
    <mergeCell ref="M8:M9"/>
    <mergeCell ref="N8:N9"/>
    <mergeCell ref="O8:O9"/>
    <mergeCell ref="F8:F9"/>
    <mergeCell ref="G8:G9"/>
    <mergeCell ref="H8:H9"/>
    <mergeCell ref="I8:I9"/>
    <mergeCell ref="J8:J9"/>
    <mergeCell ref="K8:K9"/>
  </mergeCells>
  <pageMargins left="0.19685039370078741" right="0.19685039370078741" top="0.98425196850393704" bottom="0.19685039370078741" header="0" footer="0"/>
  <pageSetup paperSize="9" scale="33" fitToHeight="8" orientation="landscape" r:id="rId1"/>
  <headerFooter differentFirst="1" alignWithMargins="0">
    <oddHeader>&amp;C&amp;P&amp;RПродовження додатку 2</oddHeader>
  </headerFooter>
  <rowBreaks count="5" manualBreakCount="5">
    <brk id="40" max="21" man="1"/>
    <brk id="74" max="21" man="1"/>
    <brk id="89" max="21" man="1"/>
    <brk id="157" max="21" man="1"/>
    <brk id="210" max="21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2025-04-24T09:34:57Z</cp:lastPrinted>
  <dcterms:created xsi:type="dcterms:W3CDTF">2004-10-20T06:45:28Z</dcterms:created>
  <dcterms:modified xsi:type="dcterms:W3CDTF">2025-04-29T06:23:23Z</dcterms:modified>
</cp:coreProperties>
</file>