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Проекти РАДА\"/>
    </mc:Choice>
  </mc:AlternateContent>
  <bookViews>
    <workbookView xWindow="-15" yWindow="3525" windowWidth="6000" windowHeight="3045"/>
  </bookViews>
  <sheets>
    <sheet name="аналіз" sheetId="21" r:id="rId1"/>
  </sheets>
  <definedNames>
    <definedName name="_xlnm._FilterDatabase" localSheetId="0" hidden="1">аналіз!$A$8:$GM$267</definedName>
    <definedName name="_xlnm.Print_Titles" localSheetId="0">аналіз!$5:$8</definedName>
    <definedName name="_xlnm.Print_Area" localSheetId="0">аналіз!$A$1:$V$265</definedName>
  </definedNames>
  <calcPr calcId="162913"/>
</workbook>
</file>

<file path=xl/calcChain.xml><?xml version="1.0" encoding="utf-8"?>
<calcChain xmlns="http://schemas.openxmlformats.org/spreadsheetml/2006/main">
  <c r="F282" i="21" l="1"/>
  <c r="G282" i="21"/>
  <c r="K282" i="21"/>
  <c r="L282" i="21"/>
  <c r="M282" i="21"/>
  <c r="N282" i="21"/>
  <c r="E282" i="21"/>
  <c r="P180" i="21"/>
  <c r="O180" i="21"/>
  <c r="N46" i="21" l="1"/>
  <c r="M46" i="21"/>
  <c r="L46" i="21"/>
  <c r="K46" i="21"/>
  <c r="G46" i="21"/>
  <c r="F46" i="21"/>
  <c r="E46" i="21"/>
  <c r="T59" i="21"/>
  <c r="S59" i="21"/>
  <c r="R59" i="21"/>
  <c r="Q59" i="21"/>
  <c r="P59" i="21"/>
  <c r="O59" i="21"/>
  <c r="J59" i="21"/>
  <c r="I59" i="21"/>
  <c r="V59" i="21" l="1"/>
  <c r="U59" i="21"/>
  <c r="N12" i="21"/>
  <c r="M12" i="21"/>
  <c r="L12" i="21"/>
  <c r="K12" i="21"/>
  <c r="G12" i="21"/>
  <c r="G10" i="21"/>
  <c r="F12" i="21"/>
  <c r="E12" i="21"/>
  <c r="T43" i="21"/>
  <c r="S43" i="21"/>
  <c r="R43" i="21"/>
  <c r="Q43" i="21"/>
  <c r="P43" i="21"/>
  <c r="O43" i="21"/>
  <c r="J43" i="21"/>
  <c r="I43" i="21"/>
  <c r="V43" i="21" l="1"/>
  <c r="U43" i="21"/>
  <c r="N10" i="21"/>
  <c r="M10" i="21"/>
  <c r="L10" i="21"/>
  <c r="K10" i="21"/>
  <c r="F10" i="21"/>
  <c r="E10" i="21"/>
  <c r="N85" i="21" l="1"/>
  <c r="M85" i="21"/>
  <c r="L85" i="21"/>
  <c r="K85" i="21"/>
  <c r="G85" i="21"/>
  <c r="F85" i="21"/>
  <c r="E85" i="21"/>
  <c r="T90" i="21"/>
  <c r="P90" i="21"/>
  <c r="P282" i="21" s="1"/>
  <c r="O90" i="21"/>
  <c r="O282" i="21" s="1"/>
  <c r="I90" i="21"/>
  <c r="I282" i="21" s="1"/>
  <c r="J90" i="21"/>
  <c r="J282" i="21" s="1"/>
  <c r="S90" i="21"/>
  <c r="S282" i="21" s="1"/>
  <c r="Q90" i="21"/>
  <c r="Q282" i="21" s="1"/>
  <c r="R90" i="21"/>
  <c r="R282" i="21" s="1"/>
  <c r="U90" i="21" l="1"/>
  <c r="U282" i="21" s="1"/>
  <c r="T282" i="21"/>
  <c r="V90" i="21"/>
  <c r="V282" i="21" s="1"/>
  <c r="T196" i="21"/>
  <c r="T194" i="21" l="1"/>
  <c r="S194" i="21"/>
  <c r="R194" i="21"/>
  <c r="Q194" i="21"/>
  <c r="P194" i="21"/>
  <c r="O194" i="21"/>
  <c r="J194" i="21"/>
  <c r="I194" i="21"/>
  <c r="T189" i="21"/>
  <c r="S189" i="21"/>
  <c r="U189" i="21" s="1"/>
  <c r="P189" i="21"/>
  <c r="O189" i="21"/>
  <c r="J189" i="21"/>
  <c r="I189" i="21"/>
  <c r="I188" i="21"/>
  <c r="Q189" i="21"/>
  <c r="R189" i="21"/>
  <c r="T225" i="21"/>
  <c r="S225" i="21"/>
  <c r="R225" i="21"/>
  <c r="Q225" i="21"/>
  <c r="P225" i="21"/>
  <c r="O225" i="21"/>
  <c r="J225" i="21"/>
  <c r="I225" i="21"/>
  <c r="U194" i="21" l="1"/>
  <c r="V194" i="21"/>
  <c r="V189" i="21"/>
  <c r="V225" i="21"/>
  <c r="U225" i="21"/>
  <c r="T240" i="21"/>
  <c r="S240" i="21"/>
  <c r="R240" i="21"/>
  <c r="Q240" i="21"/>
  <c r="P240" i="21"/>
  <c r="O240" i="21"/>
  <c r="J240" i="21"/>
  <c r="I240" i="21"/>
  <c r="T241" i="21"/>
  <c r="S241" i="21"/>
  <c r="R241" i="21"/>
  <c r="Q241" i="21"/>
  <c r="P241" i="21"/>
  <c r="O241" i="21"/>
  <c r="J241" i="21"/>
  <c r="I241" i="21"/>
  <c r="T235" i="21"/>
  <c r="S235" i="21"/>
  <c r="P235" i="21"/>
  <c r="O235" i="21"/>
  <c r="J235" i="21"/>
  <c r="I235" i="21"/>
  <c r="Q235" i="21"/>
  <c r="R235" i="21"/>
  <c r="T236" i="21"/>
  <c r="S236" i="21"/>
  <c r="P236" i="21"/>
  <c r="O236" i="21"/>
  <c r="J236" i="21"/>
  <c r="I236" i="21"/>
  <c r="Q236" i="21"/>
  <c r="R236" i="21"/>
  <c r="T209" i="21"/>
  <c r="S209" i="21"/>
  <c r="R209" i="21"/>
  <c r="Q209" i="21"/>
  <c r="P209" i="21"/>
  <c r="O209" i="21"/>
  <c r="J209" i="21"/>
  <c r="I209" i="21"/>
  <c r="U240" i="21" l="1"/>
  <c r="V241" i="21"/>
  <c r="V240" i="21"/>
  <c r="U235" i="21"/>
  <c r="V235" i="21"/>
  <c r="U241" i="21"/>
  <c r="V236" i="21"/>
  <c r="U236" i="21"/>
  <c r="U209" i="21"/>
  <c r="V209" i="21"/>
  <c r="T214" i="21"/>
  <c r="S214" i="21"/>
  <c r="R214" i="21"/>
  <c r="Q214" i="21"/>
  <c r="P214" i="21"/>
  <c r="O214" i="21"/>
  <c r="J214" i="21"/>
  <c r="I214" i="21"/>
  <c r="T232" i="21"/>
  <c r="S232" i="21"/>
  <c r="R232" i="21"/>
  <c r="Q232" i="21"/>
  <c r="P232" i="21"/>
  <c r="O232" i="21"/>
  <c r="J232" i="21"/>
  <c r="I232" i="21"/>
  <c r="I233" i="21"/>
  <c r="T188" i="21"/>
  <c r="S188" i="21"/>
  <c r="P188" i="21"/>
  <c r="O188" i="21"/>
  <c r="J188" i="21"/>
  <c r="Q188" i="21"/>
  <c r="R188" i="21"/>
  <c r="T184" i="21"/>
  <c r="S184" i="21"/>
  <c r="R184" i="21"/>
  <c r="Q184" i="21"/>
  <c r="P184" i="21"/>
  <c r="O184" i="21"/>
  <c r="J184" i="21"/>
  <c r="I184" i="21"/>
  <c r="T234" i="21"/>
  <c r="S234" i="21"/>
  <c r="R234" i="21"/>
  <c r="Q234" i="21"/>
  <c r="P234" i="21"/>
  <c r="O234" i="21"/>
  <c r="J234" i="21"/>
  <c r="I234" i="21"/>
  <c r="V214" i="21" l="1"/>
  <c r="U214" i="21"/>
  <c r="V232" i="21"/>
  <c r="V234" i="21"/>
  <c r="U232" i="21"/>
  <c r="V184" i="21"/>
  <c r="V188" i="21"/>
  <c r="U234" i="21"/>
  <c r="U188" i="21"/>
  <c r="U184" i="21"/>
  <c r="N297" i="21"/>
  <c r="M297" i="21"/>
  <c r="L297" i="21"/>
  <c r="F297" i="21"/>
  <c r="G297" i="21"/>
  <c r="E297" i="21"/>
  <c r="G300" i="21"/>
  <c r="F300" i="21"/>
  <c r="E300" i="21"/>
  <c r="G299" i="21"/>
  <c r="F299" i="21"/>
  <c r="E299" i="21"/>
  <c r="G298" i="21"/>
  <c r="F298" i="21"/>
  <c r="E298" i="21"/>
  <c r="N300" i="21"/>
  <c r="M300" i="21"/>
  <c r="L300" i="21"/>
  <c r="N299" i="21"/>
  <c r="M299" i="21"/>
  <c r="L299" i="21"/>
  <c r="N298" i="21"/>
  <c r="M298" i="21"/>
  <c r="L298" i="21"/>
  <c r="G296" i="21" l="1"/>
  <c r="N296" i="21"/>
  <c r="M296" i="21"/>
  <c r="L296" i="21"/>
  <c r="F296" i="21"/>
  <c r="E296" i="21"/>
  <c r="L60" i="21"/>
  <c r="F158" i="21" l="1"/>
  <c r="P246" i="21"/>
  <c r="P247" i="21"/>
  <c r="P248" i="21"/>
  <c r="P250" i="21"/>
  <c r="O246" i="21"/>
  <c r="O247" i="21"/>
  <c r="O248" i="21"/>
  <c r="O250" i="21"/>
  <c r="T239" i="21"/>
  <c r="S239" i="21"/>
  <c r="R239" i="21"/>
  <c r="Q239" i="21"/>
  <c r="P239" i="21"/>
  <c r="O239" i="21"/>
  <c r="J239" i="21"/>
  <c r="I239" i="21"/>
  <c r="T199" i="21"/>
  <c r="S199" i="21"/>
  <c r="R199" i="21"/>
  <c r="P199" i="21"/>
  <c r="O199" i="21"/>
  <c r="J199" i="21"/>
  <c r="I199" i="21"/>
  <c r="V199" i="21" l="1"/>
  <c r="U239" i="21"/>
  <c r="U199" i="21"/>
  <c r="V239" i="21"/>
  <c r="Q199" i="21"/>
  <c r="Q170" i="21" l="1"/>
  <c r="R170" i="21"/>
  <c r="K276" i="21" l="1"/>
  <c r="G276" i="21"/>
  <c r="F276" i="21"/>
  <c r="E276" i="21"/>
  <c r="M276" i="21"/>
  <c r="N276" i="21"/>
  <c r="L276" i="21"/>
  <c r="M273" i="21"/>
  <c r="N273" i="21"/>
  <c r="R276" i="21" l="1"/>
  <c r="T276" i="21"/>
  <c r="S276" i="21"/>
  <c r="T182" i="21"/>
  <c r="T183" i="21"/>
  <c r="T185" i="21"/>
  <c r="T186" i="21"/>
  <c r="T187" i="21"/>
  <c r="T190" i="21"/>
  <c r="T191" i="21"/>
  <c r="T192" i="21"/>
  <c r="T193" i="21"/>
  <c r="T195" i="21"/>
  <c r="T197" i="21"/>
  <c r="T198" i="21"/>
  <c r="T200" i="21"/>
  <c r="T201" i="21"/>
  <c r="T202" i="21"/>
  <c r="T203" i="21"/>
  <c r="T204" i="21"/>
  <c r="T205" i="21"/>
  <c r="T206" i="21"/>
  <c r="T207" i="21"/>
  <c r="T208" i="21"/>
  <c r="T210" i="21"/>
  <c r="T211" i="21"/>
  <c r="T212" i="21"/>
  <c r="T213" i="21"/>
  <c r="T215" i="21"/>
  <c r="T216" i="21"/>
  <c r="T217" i="21"/>
  <c r="T218" i="21"/>
  <c r="T219" i="21"/>
  <c r="T220" i="21"/>
  <c r="T221" i="21"/>
  <c r="T222" i="21"/>
  <c r="T223" i="21"/>
  <c r="T224" i="21"/>
  <c r="T226" i="21"/>
  <c r="T227" i="21"/>
  <c r="T228" i="21"/>
  <c r="T229" i="21"/>
  <c r="T230" i="21"/>
  <c r="T231" i="21"/>
  <c r="T233" i="21"/>
  <c r="T238" i="21"/>
  <c r="T242" i="21"/>
  <c r="T243" i="21"/>
  <c r="T244" i="21"/>
  <c r="T245" i="21"/>
  <c r="T237" i="21"/>
  <c r="T246" i="21"/>
  <c r="T247" i="21"/>
  <c r="T248" i="21"/>
  <c r="T250" i="21"/>
  <c r="T251" i="21"/>
  <c r="T252" i="21"/>
  <c r="T253" i="21"/>
  <c r="T254" i="21"/>
  <c r="T249" i="21"/>
  <c r="T255" i="21"/>
  <c r="T256" i="21"/>
  <c r="S182" i="21"/>
  <c r="S183" i="21"/>
  <c r="S185" i="21"/>
  <c r="S186" i="21"/>
  <c r="S187" i="21"/>
  <c r="S190" i="21"/>
  <c r="S191" i="21"/>
  <c r="S192" i="21"/>
  <c r="S193" i="21"/>
  <c r="S195" i="21"/>
  <c r="S196" i="21"/>
  <c r="S197" i="21"/>
  <c r="S198" i="21"/>
  <c r="S200" i="21"/>
  <c r="S201" i="21"/>
  <c r="S202" i="21"/>
  <c r="S203" i="21"/>
  <c r="S204" i="21"/>
  <c r="S205" i="21"/>
  <c r="S206" i="21"/>
  <c r="S207" i="21"/>
  <c r="S208" i="21"/>
  <c r="S210" i="21"/>
  <c r="S211" i="21"/>
  <c r="S212" i="21"/>
  <c r="S213" i="21"/>
  <c r="S215" i="21"/>
  <c r="S216" i="21"/>
  <c r="S217" i="21"/>
  <c r="S218" i="21"/>
  <c r="S219" i="21"/>
  <c r="S220" i="21"/>
  <c r="S221" i="21"/>
  <c r="S222" i="21"/>
  <c r="S223" i="21"/>
  <c r="S224" i="21"/>
  <c r="S226" i="21"/>
  <c r="S227" i="21"/>
  <c r="S228" i="21"/>
  <c r="S229" i="21"/>
  <c r="S230" i="21"/>
  <c r="U230" i="21" s="1"/>
  <c r="S231" i="21"/>
  <c r="S233" i="21"/>
  <c r="S238" i="21"/>
  <c r="S242" i="21"/>
  <c r="S243" i="21"/>
  <c r="S244" i="21"/>
  <c r="U244" i="21" s="1"/>
  <c r="S245" i="21"/>
  <c r="V245" i="21" s="1"/>
  <c r="S237" i="21"/>
  <c r="S246" i="21"/>
  <c r="S247" i="21"/>
  <c r="S248" i="21"/>
  <c r="S250" i="21"/>
  <c r="S251" i="21"/>
  <c r="S252" i="21"/>
  <c r="V252" i="21" s="1"/>
  <c r="S253" i="21"/>
  <c r="S254" i="21"/>
  <c r="S249" i="21"/>
  <c r="S255" i="21"/>
  <c r="S256" i="21"/>
  <c r="R182" i="21"/>
  <c r="R183" i="21"/>
  <c r="R185" i="21"/>
  <c r="R186" i="21"/>
  <c r="R187" i="21"/>
  <c r="R190" i="21"/>
  <c r="R191" i="21"/>
  <c r="R192" i="21"/>
  <c r="R193" i="21"/>
  <c r="R195" i="21"/>
  <c r="R196" i="21"/>
  <c r="R197" i="21"/>
  <c r="R198" i="21"/>
  <c r="R200" i="21"/>
  <c r="R201" i="21"/>
  <c r="R202" i="21"/>
  <c r="R203" i="21"/>
  <c r="R204" i="21"/>
  <c r="R205" i="21"/>
  <c r="R206" i="21"/>
  <c r="R207" i="21"/>
  <c r="R208" i="21"/>
  <c r="R210" i="21"/>
  <c r="R211" i="21"/>
  <c r="R212" i="21"/>
  <c r="R213" i="21"/>
  <c r="R215" i="21"/>
  <c r="R216" i="21"/>
  <c r="R217" i="21"/>
  <c r="R218" i="21"/>
  <c r="R219" i="21"/>
  <c r="R220" i="21"/>
  <c r="R221" i="21"/>
  <c r="R222" i="21"/>
  <c r="R223" i="21"/>
  <c r="R224" i="21"/>
  <c r="R226" i="21"/>
  <c r="R227" i="21"/>
  <c r="R228" i="21"/>
  <c r="R229" i="21"/>
  <c r="R230" i="21"/>
  <c r="R231" i="21"/>
  <c r="R233" i="21"/>
  <c r="R238" i="21"/>
  <c r="R242" i="21"/>
  <c r="R243" i="21"/>
  <c r="R244" i="21"/>
  <c r="R245" i="21"/>
  <c r="R237" i="21"/>
  <c r="R246" i="21"/>
  <c r="R247" i="21"/>
  <c r="R248" i="21"/>
  <c r="R250" i="21"/>
  <c r="R251" i="21"/>
  <c r="R252" i="21"/>
  <c r="R253" i="21"/>
  <c r="R254" i="21"/>
  <c r="R249" i="21"/>
  <c r="R255" i="21"/>
  <c r="R256" i="21"/>
  <c r="Q182" i="21"/>
  <c r="Q183" i="21"/>
  <c r="Q185" i="21"/>
  <c r="Q186" i="21"/>
  <c r="Q187" i="21"/>
  <c r="Q190" i="21"/>
  <c r="Q191" i="21"/>
  <c r="Q192" i="21"/>
  <c r="Q193" i="21"/>
  <c r="Q195" i="21"/>
  <c r="Q196" i="21"/>
  <c r="Q197" i="21"/>
  <c r="Q198" i="21"/>
  <c r="Q200" i="21"/>
  <c r="Q201" i="21"/>
  <c r="Q202" i="21"/>
  <c r="Q203" i="21"/>
  <c r="Q204" i="21"/>
  <c r="Q205" i="21"/>
  <c r="Q206" i="21"/>
  <c r="Q207" i="21"/>
  <c r="Q208" i="21"/>
  <c r="Q210" i="21"/>
  <c r="Q211" i="21"/>
  <c r="Q212" i="21"/>
  <c r="Q213" i="21"/>
  <c r="Q215" i="21"/>
  <c r="Q216" i="21"/>
  <c r="Q217" i="21"/>
  <c r="Q218" i="21"/>
  <c r="Q219" i="21"/>
  <c r="Q220" i="21"/>
  <c r="Q221" i="21"/>
  <c r="Q222" i="21"/>
  <c r="Q223" i="21"/>
  <c r="Q224" i="21"/>
  <c r="Q226" i="21"/>
  <c r="Q227" i="21"/>
  <c r="Q228" i="21"/>
  <c r="Q229" i="21"/>
  <c r="Q230" i="21"/>
  <c r="Q231" i="21"/>
  <c r="Q233" i="21"/>
  <c r="Q238" i="21"/>
  <c r="Q242" i="21"/>
  <c r="Q243" i="21"/>
  <c r="Q244" i="21"/>
  <c r="Q245" i="21"/>
  <c r="Q237" i="21"/>
  <c r="Q246" i="21"/>
  <c r="Q247" i="21"/>
  <c r="Q248" i="21"/>
  <c r="Q250" i="21"/>
  <c r="Q251" i="21"/>
  <c r="Q252" i="21"/>
  <c r="Q253" i="21"/>
  <c r="Q254" i="21"/>
  <c r="Q249" i="21"/>
  <c r="Q255" i="21"/>
  <c r="Q256" i="21"/>
  <c r="P182" i="21"/>
  <c r="P183" i="21"/>
  <c r="P185" i="21"/>
  <c r="P186" i="21"/>
  <c r="P187" i="21"/>
  <c r="P190" i="21"/>
  <c r="P191" i="21"/>
  <c r="P192" i="21"/>
  <c r="P193" i="21"/>
  <c r="P195" i="21"/>
  <c r="P196" i="21"/>
  <c r="P197" i="21"/>
  <c r="P198" i="21"/>
  <c r="P200" i="21"/>
  <c r="P201" i="21"/>
  <c r="P202" i="21"/>
  <c r="P203" i="21"/>
  <c r="P204" i="21"/>
  <c r="P205" i="21"/>
  <c r="P206" i="21"/>
  <c r="P207" i="21"/>
  <c r="P208" i="21"/>
  <c r="P210" i="21"/>
  <c r="P211" i="21"/>
  <c r="P212" i="21"/>
  <c r="P213" i="21"/>
  <c r="P215" i="21"/>
  <c r="P216" i="21"/>
  <c r="P217" i="21"/>
  <c r="P218" i="21"/>
  <c r="P219" i="21"/>
  <c r="P220" i="21"/>
  <c r="P221" i="21"/>
  <c r="P222" i="21"/>
  <c r="P223" i="21"/>
  <c r="P224" i="21"/>
  <c r="P226" i="21"/>
  <c r="P227" i="21"/>
  <c r="P228" i="21"/>
  <c r="P229" i="21"/>
  <c r="P230" i="21"/>
  <c r="P231" i="21"/>
  <c r="P233" i="21"/>
  <c r="P238" i="21"/>
  <c r="P242" i="21"/>
  <c r="P243" i="21"/>
  <c r="P244" i="21"/>
  <c r="P245" i="21"/>
  <c r="P237" i="21"/>
  <c r="P251" i="21"/>
  <c r="P252" i="21"/>
  <c r="P253" i="21"/>
  <c r="P254" i="21"/>
  <c r="P249" i="21"/>
  <c r="P255" i="21"/>
  <c r="P256" i="21"/>
  <c r="O182" i="21"/>
  <c r="O183" i="21"/>
  <c r="O185" i="21"/>
  <c r="O186" i="21"/>
  <c r="O187" i="21"/>
  <c r="O190" i="21"/>
  <c r="O191" i="21"/>
  <c r="O192" i="21"/>
  <c r="O193" i="21"/>
  <c r="O195" i="21"/>
  <c r="O196" i="21"/>
  <c r="O197" i="21"/>
  <c r="O198" i="21"/>
  <c r="O200" i="21"/>
  <c r="O201" i="21"/>
  <c r="O202" i="21"/>
  <c r="O203" i="21"/>
  <c r="O204" i="21"/>
  <c r="O205" i="21"/>
  <c r="O206" i="21"/>
  <c r="O207" i="21"/>
  <c r="O208" i="21"/>
  <c r="O210" i="21"/>
  <c r="O211" i="21"/>
  <c r="O212" i="21"/>
  <c r="O213" i="21"/>
  <c r="O215" i="21"/>
  <c r="O216" i="21"/>
  <c r="O217" i="21"/>
  <c r="O218" i="21"/>
  <c r="O219" i="21"/>
  <c r="O220" i="21"/>
  <c r="O221" i="21"/>
  <c r="O222" i="21"/>
  <c r="O223" i="21"/>
  <c r="O224" i="21"/>
  <c r="O226" i="21"/>
  <c r="O227" i="21"/>
  <c r="O228" i="21"/>
  <c r="O229" i="21"/>
  <c r="O230" i="21"/>
  <c r="O231" i="21"/>
  <c r="O233" i="21"/>
  <c r="O238" i="21"/>
  <c r="O242" i="21"/>
  <c r="O243" i="21"/>
  <c r="O244" i="21"/>
  <c r="O245" i="21"/>
  <c r="O237" i="21"/>
  <c r="O251" i="21"/>
  <c r="O252" i="21"/>
  <c r="O253" i="21"/>
  <c r="O254" i="21"/>
  <c r="O249" i="21"/>
  <c r="O255" i="21"/>
  <c r="O256" i="21"/>
  <c r="J182" i="21"/>
  <c r="J183" i="21"/>
  <c r="J185" i="21"/>
  <c r="J186" i="21"/>
  <c r="J187" i="21"/>
  <c r="J190" i="21"/>
  <c r="J191" i="21"/>
  <c r="J192" i="21"/>
  <c r="J193" i="21"/>
  <c r="J195" i="21"/>
  <c r="J196" i="21"/>
  <c r="J197" i="21"/>
  <c r="J198" i="21"/>
  <c r="J200" i="21"/>
  <c r="J201" i="21"/>
  <c r="J202" i="21"/>
  <c r="J203" i="21"/>
  <c r="J204" i="21"/>
  <c r="J205" i="21"/>
  <c r="J206" i="21"/>
  <c r="J207" i="21"/>
  <c r="J208" i="21"/>
  <c r="J210" i="21"/>
  <c r="J211" i="21"/>
  <c r="J212" i="21"/>
  <c r="J213" i="21"/>
  <c r="J215" i="21"/>
  <c r="J216" i="21"/>
  <c r="J217" i="21"/>
  <c r="J218" i="21"/>
  <c r="J219" i="21"/>
  <c r="J220" i="21"/>
  <c r="J221" i="21"/>
  <c r="J222" i="21"/>
  <c r="J223" i="21"/>
  <c r="J224" i="21"/>
  <c r="J226" i="21"/>
  <c r="J227" i="21"/>
  <c r="J228" i="21"/>
  <c r="J229" i="21"/>
  <c r="J230" i="21"/>
  <c r="J231" i="21"/>
  <c r="J233" i="21"/>
  <c r="J238" i="21"/>
  <c r="J242" i="21"/>
  <c r="J243" i="21"/>
  <c r="J244" i="21"/>
  <c r="J245" i="21"/>
  <c r="J237" i="21"/>
  <c r="J246" i="21"/>
  <c r="J247" i="21"/>
  <c r="J248" i="21"/>
  <c r="J250" i="21"/>
  <c r="J251" i="21"/>
  <c r="J252" i="21"/>
  <c r="J253" i="21"/>
  <c r="J254" i="21"/>
  <c r="J249" i="21"/>
  <c r="J255" i="21"/>
  <c r="J256" i="21"/>
  <c r="I182" i="21"/>
  <c r="I183" i="21"/>
  <c r="I185" i="21"/>
  <c r="I186" i="21"/>
  <c r="I187" i="21"/>
  <c r="I190" i="21"/>
  <c r="I191" i="21"/>
  <c r="I192" i="21"/>
  <c r="I193" i="21"/>
  <c r="I195" i="21"/>
  <c r="I196" i="21"/>
  <c r="I197" i="21"/>
  <c r="I198" i="21"/>
  <c r="I200" i="21"/>
  <c r="I201" i="21"/>
  <c r="I202" i="21"/>
  <c r="I203" i="21"/>
  <c r="I204" i="21"/>
  <c r="I205" i="21"/>
  <c r="I206" i="21"/>
  <c r="I207" i="21"/>
  <c r="I208" i="21"/>
  <c r="I210" i="21"/>
  <c r="I211" i="21"/>
  <c r="I212" i="21"/>
  <c r="I213" i="21"/>
  <c r="I215" i="21"/>
  <c r="I216" i="21"/>
  <c r="I217" i="21"/>
  <c r="I218" i="21"/>
  <c r="I219" i="21"/>
  <c r="I220" i="21"/>
  <c r="I221" i="21"/>
  <c r="I222" i="21"/>
  <c r="I223" i="21"/>
  <c r="I224" i="21"/>
  <c r="I226" i="21"/>
  <c r="I227" i="21"/>
  <c r="I228" i="21"/>
  <c r="I229" i="21"/>
  <c r="I230" i="21"/>
  <c r="I231" i="21"/>
  <c r="I238" i="21"/>
  <c r="I242" i="21"/>
  <c r="I243" i="21"/>
  <c r="I244" i="21"/>
  <c r="I245" i="21"/>
  <c r="I237" i="21"/>
  <c r="I246" i="21"/>
  <c r="I247" i="21"/>
  <c r="I248" i="21"/>
  <c r="I250" i="21"/>
  <c r="I251" i="21"/>
  <c r="I252" i="21"/>
  <c r="I253" i="21"/>
  <c r="I254" i="21"/>
  <c r="I249" i="21"/>
  <c r="I255" i="21"/>
  <c r="I256" i="21"/>
  <c r="I257" i="21"/>
  <c r="I258" i="21"/>
  <c r="V227" i="21" l="1"/>
  <c r="U228" i="21"/>
  <c r="U206" i="21"/>
  <c r="V198" i="21"/>
  <c r="U213" i="21"/>
  <c r="V183" i="21"/>
  <c r="V276" i="21"/>
  <c r="V256" i="21"/>
  <c r="U238" i="21"/>
  <c r="U276" i="21"/>
  <c r="V250" i="21"/>
  <c r="U254" i="21"/>
  <c r="V242" i="21"/>
  <c r="V191" i="21"/>
  <c r="V251" i="21"/>
  <c r="V192" i="21"/>
  <c r="V203" i="21"/>
  <c r="V187" i="21"/>
  <c r="V196" i="21"/>
  <c r="U187" i="21"/>
  <c r="U183" i="21"/>
  <c r="V218" i="21"/>
  <c r="V217" i="21"/>
  <c r="V223" i="21"/>
  <c r="V229" i="21"/>
  <c r="V186" i="21"/>
  <c r="U227" i="21"/>
  <c r="V213" i="21"/>
  <c r="U200" i="21"/>
  <c r="U198" i="21"/>
  <c r="V182" i="21"/>
  <c r="V224" i="21"/>
  <c r="V208" i="21"/>
  <c r="V220" i="21"/>
  <c r="V255" i="21"/>
  <c r="V254" i="21"/>
  <c r="U251" i="21"/>
  <c r="V247" i="21"/>
  <c r="V246" i="21"/>
  <c r="V248" i="21"/>
  <c r="U220" i="21"/>
  <c r="U218" i="21"/>
  <c r="U217" i="21"/>
  <c r="V211" i="21"/>
  <c r="V206" i="21"/>
  <c r="V205" i="21"/>
  <c r="V202" i="21"/>
  <c r="V197" i="21"/>
  <c r="V207" i="21"/>
  <c r="U248" i="21"/>
  <c r="U211" i="21"/>
  <c r="U247" i="21"/>
  <c r="U208" i="21"/>
  <c r="U242" i="21"/>
  <c r="U205" i="21"/>
  <c r="U196" i="21"/>
  <c r="U252" i="21"/>
  <c r="U246" i="21"/>
  <c r="U229" i="21"/>
  <c r="U202" i="21"/>
  <c r="V228" i="21"/>
  <c r="V201" i="21"/>
  <c r="U224" i="21"/>
  <c r="V200" i="21"/>
  <c r="U223" i="21"/>
  <c r="U197" i="21"/>
  <c r="V226" i="21"/>
  <c r="U255" i="21"/>
  <c r="U186" i="21"/>
  <c r="V221" i="21"/>
  <c r="V249" i="21"/>
  <c r="V193" i="21"/>
  <c r="U185" i="21"/>
  <c r="U233" i="21"/>
  <c r="U195" i="21"/>
  <c r="V253" i="21"/>
  <c r="U201" i="21"/>
  <c r="V222" i="21"/>
  <c r="U207" i="21"/>
  <c r="U243" i="21"/>
  <c r="U226" i="21"/>
  <c r="U250" i="21"/>
  <c r="V216" i="21"/>
  <c r="U215" i="21"/>
  <c r="U237" i="21"/>
  <c r="U231" i="21"/>
  <c r="V219" i="21"/>
  <c r="V212" i="21"/>
  <c r="V210" i="21"/>
  <c r="V204" i="21"/>
  <c r="U190" i="21"/>
  <c r="U182" i="21"/>
  <c r="V237" i="21"/>
  <c r="V238" i="21"/>
  <c r="V231" i="21"/>
  <c r="V230" i="21"/>
  <c r="U219" i="21"/>
  <c r="V215" i="21"/>
  <c r="U210" i="21"/>
  <c r="U203" i="21"/>
  <c r="U192" i="21"/>
  <c r="U256" i="21"/>
  <c r="U249" i="21"/>
  <c r="U253" i="21"/>
  <c r="U245" i="21"/>
  <c r="V244" i="21"/>
  <c r="V243" i="21"/>
  <c r="V233" i="21"/>
  <c r="U222" i="21"/>
  <c r="U221" i="21"/>
  <c r="U216" i="21"/>
  <c r="U212" i="21"/>
  <c r="U204" i="21"/>
  <c r="V195" i="21"/>
  <c r="U193" i="21"/>
  <c r="U191" i="21"/>
  <c r="V190" i="21"/>
  <c r="V185" i="21"/>
  <c r="M6" i="21"/>
  <c r="S10" i="21" l="1"/>
  <c r="L178" i="21"/>
  <c r="T45" i="21" l="1"/>
  <c r="S45" i="21"/>
  <c r="R45" i="21"/>
  <c r="Q45" i="21"/>
  <c r="Q276" i="21" s="1"/>
  <c r="P45" i="21"/>
  <c r="P276" i="21" s="1"/>
  <c r="O45" i="21"/>
  <c r="O276" i="21" s="1"/>
  <c r="J45" i="21"/>
  <c r="J276" i="21" s="1"/>
  <c r="I45" i="21"/>
  <c r="I276" i="21" s="1"/>
  <c r="V45" i="21" l="1"/>
  <c r="U45"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4" i="21"/>
  <c r="S47" i="21"/>
  <c r="S48" i="21"/>
  <c r="S49" i="21"/>
  <c r="S50" i="21"/>
  <c r="S51" i="21"/>
  <c r="S52" i="21"/>
  <c r="S53" i="21"/>
  <c r="S54" i="21"/>
  <c r="S55" i="21"/>
  <c r="S56" i="21"/>
  <c r="S57" i="21"/>
  <c r="S58" i="21"/>
  <c r="S61" i="21"/>
  <c r="S62" i="21"/>
  <c r="S63" i="21"/>
  <c r="S64" i="21"/>
  <c r="S65" i="21"/>
  <c r="S66" i="21"/>
  <c r="S67" i="21"/>
  <c r="S68" i="21"/>
  <c r="S69" i="21"/>
  <c r="S70" i="21"/>
  <c r="S71" i="21"/>
  <c r="S72" i="21"/>
  <c r="S73" i="21"/>
  <c r="S74" i="21"/>
  <c r="S75" i="21"/>
  <c r="S76" i="21"/>
  <c r="S77" i="21"/>
  <c r="S78" i="21"/>
  <c r="S79" i="21"/>
  <c r="S81" i="21"/>
  <c r="S82" i="21"/>
  <c r="S83" i="21"/>
  <c r="S84" i="21"/>
  <c r="S86" i="21"/>
  <c r="S87" i="21"/>
  <c r="S88" i="21"/>
  <c r="S89" i="21"/>
  <c r="S91" i="21"/>
  <c r="S92" i="21"/>
  <c r="S93" i="21"/>
  <c r="S94" i="21"/>
  <c r="S95" i="21"/>
  <c r="S97" i="21"/>
  <c r="S98" i="21"/>
  <c r="S99" i="21"/>
  <c r="S100" i="21"/>
  <c r="S101" i="21"/>
  <c r="S102" i="21"/>
  <c r="S103" i="21"/>
  <c r="S104" i="21"/>
  <c r="S105" i="21"/>
  <c r="S106" i="21"/>
  <c r="S107" i="21"/>
  <c r="S108"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7" i="21"/>
  <c r="S148" i="21"/>
  <c r="S149" i="21"/>
  <c r="S150" i="21"/>
  <c r="S151" i="21"/>
  <c r="S152" i="21"/>
  <c r="S153" i="21"/>
  <c r="S154" i="21"/>
  <c r="S155" i="21"/>
  <c r="S156" i="21"/>
  <c r="S157" i="21"/>
  <c r="S159" i="21"/>
  <c r="S160" i="21"/>
  <c r="S161" i="21"/>
  <c r="S162" i="21"/>
  <c r="S163" i="21"/>
  <c r="S164" i="21"/>
  <c r="S165" i="21"/>
  <c r="S166" i="21"/>
  <c r="S167" i="21"/>
  <c r="S168" i="21"/>
  <c r="S169" i="21"/>
  <c r="S172" i="21"/>
  <c r="S173" i="21"/>
  <c r="S174" i="21"/>
  <c r="S175" i="21"/>
  <c r="S176" i="21"/>
  <c r="S177" i="21"/>
  <c r="S179" i="21"/>
  <c r="S180" i="21"/>
  <c r="S181" i="21"/>
  <c r="S257" i="21"/>
  <c r="S258" i="21"/>
  <c r="J31" i="21"/>
  <c r="S85" i="21" l="1"/>
  <c r="S297" i="21"/>
  <c r="S300" i="21"/>
  <c r="S299" i="21"/>
  <c r="S298" i="21"/>
  <c r="S296" i="21" l="1"/>
  <c r="L158" i="21"/>
  <c r="M60" i="21" l="1"/>
  <c r="M80" i="21"/>
  <c r="M96" i="21"/>
  <c r="M109" i="21"/>
  <c r="M146" i="21"/>
  <c r="M158" i="21"/>
  <c r="M178" i="21"/>
  <c r="M272" i="21"/>
  <c r="M274" i="21"/>
  <c r="M277" i="21"/>
  <c r="M278" i="21"/>
  <c r="M280" i="21"/>
  <c r="M281" i="21"/>
  <c r="M283" i="21"/>
  <c r="M284" i="21"/>
  <c r="M285" i="21"/>
  <c r="M286" i="21"/>
  <c r="M290" i="21"/>
  <c r="M259" i="21" l="1"/>
  <c r="M9" i="21" s="1"/>
  <c r="M289" i="21"/>
  <c r="M288" i="21" s="1"/>
  <c r="M294" i="21" s="1"/>
  <c r="M287" i="21"/>
  <c r="M11" i="21"/>
  <c r="G178" i="21"/>
  <c r="T168" i="21"/>
  <c r="M264" i="21" l="1"/>
  <c r="N178" i="21" l="1"/>
  <c r="K178" i="21"/>
  <c r="F178" i="21"/>
  <c r="S178" i="21" s="1"/>
  <c r="E178" i="21"/>
  <c r="V168" i="21" l="1"/>
  <c r="U168" i="21"/>
  <c r="J168" i="21"/>
  <c r="I168" i="21"/>
  <c r="P168" i="21"/>
  <c r="O168" i="21"/>
  <c r="Q168" i="21"/>
  <c r="R168" i="21"/>
  <c r="F281" i="21" l="1"/>
  <c r="G281" i="21"/>
  <c r="K281" i="21"/>
  <c r="L281" i="21"/>
  <c r="N281" i="21"/>
  <c r="E281" i="21"/>
  <c r="E293" i="21" s="1"/>
  <c r="Q10" i="21"/>
  <c r="Q281" i="21" l="1"/>
  <c r="Q293" i="21" s="1"/>
  <c r="R10" i="21"/>
  <c r="T281" i="21"/>
  <c r="T10" i="21"/>
  <c r="S281" i="21"/>
  <c r="S293" i="21" s="1"/>
  <c r="R281" i="21"/>
  <c r="R293" i="21" s="1"/>
  <c r="P167" i="21"/>
  <c r="O167" i="21"/>
  <c r="T167" i="21"/>
  <c r="T169" i="21"/>
  <c r="J167" i="21"/>
  <c r="J169" i="21"/>
  <c r="I167" i="21"/>
  <c r="I169" i="21"/>
  <c r="P41" i="21"/>
  <c r="P42" i="21"/>
  <c r="P44" i="21"/>
  <c r="P281" i="21" s="1"/>
  <c r="O41" i="21"/>
  <c r="O42" i="21"/>
  <c r="O44" i="21"/>
  <c r="O281" i="21" s="1"/>
  <c r="J41" i="21"/>
  <c r="J42" i="21"/>
  <c r="J44" i="21"/>
  <c r="J281" i="21" s="1"/>
  <c r="I41" i="21"/>
  <c r="I42" i="21"/>
  <c r="I44" i="21"/>
  <c r="I281" i="21" s="1"/>
  <c r="T41" i="21"/>
  <c r="T42" i="21"/>
  <c r="R41" i="21"/>
  <c r="R42" i="21"/>
  <c r="Q41" i="21"/>
  <c r="Q42" i="21"/>
  <c r="V281" i="21" l="1"/>
  <c r="U281" i="21"/>
  <c r="V41" i="21"/>
  <c r="U42" i="21"/>
  <c r="U41" i="21"/>
  <c r="V42" i="21"/>
  <c r="L80" i="21"/>
  <c r="V167" i="21" l="1"/>
  <c r="U167" i="21"/>
  <c r="T44" i="21"/>
  <c r="R44" i="21"/>
  <c r="Q44" i="21"/>
  <c r="Q167" i="21"/>
  <c r="R167" i="21"/>
  <c r="V44" i="21" l="1"/>
  <c r="U44" i="21"/>
  <c r="T298" i="21" l="1"/>
  <c r="T257" i="21"/>
  <c r="T258" i="21"/>
  <c r="T299" i="21" s="1"/>
  <c r="R298" i="21"/>
  <c r="R257" i="21"/>
  <c r="R258" i="21"/>
  <c r="R299" i="21" s="1"/>
  <c r="Q257" i="21"/>
  <c r="Q258" i="21"/>
  <c r="P257" i="21"/>
  <c r="P258" i="21"/>
  <c r="O257" i="21"/>
  <c r="O258" i="21"/>
  <c r="J257" i="21"/>
  <c r="J258" i="21"/>
  <c r="R162" i="21"/>
  <c r="Q162" i="21"/>
  <c r="T162" i="21"/>
  <c r="P162" i="21"/>
  <c r="O162" i="21"/>
  <c r="J162" i="21"/>
  <c r="I162" i="21"/>
  <c r="T300" i="21" l="1"/>
  <c r="R300" i="21"/>
  <c r="U258" i="21"/>
  <c r="V257" i="21"/>
  <c r="V258" i="21"/>
  <c r="U257" i="21"/>
  <c r="V162" i="21"/>
  <c r="U162" i="21"/>
  <c r="H294" i="21"/>
  <c r="I294" i="21"/>
  <c r="J294" i="21"/>
  <c r="O294" i="21"/>
  <c r="P294" i="21"/>
  <c r="F290" i="21"/>
  <c r="G290" i="21"/>
  <c r="K290" i="21"/>
  <c r="L290" i="21"/>
  <c r="N290" i="21"/>
  <c r="O279" i="21"/>
  <c r="N285" i="21"/>
  <c r="L285" i="21"/>
  <c r="K285" i="21"/>
  <c r="G285" i="21"/>
  <c r="F285" i="21"/>
  <c r="N284" i="21"/>
  <c r="L284" i="21"/>
  <c r="K284" i="21"/>
  <c r="G284" i="21"/>
  <c r="F284" i="21"/>
  <c r="E285" i="21"/>
  <c r="E284" i="21"/>
  <c r="O285" i="21" l="1"/>
  <c r="I285" i="21"/>
  <c r="I284" i="21"/>
  <c r="O284" i="21"/>
  <c r="T181" i="21" l="1"/>
  <c r="T179" i="21"/>
  <c r="T180" i="21"/>
  <c r="T297" i="21" l="1"/>
  <c r="T296" i="21" s="1"/>
  <c r="G60" i="21"/>
  <c r="Q181" i="21" l="1"/>
  <c r="Q179" i="21"/>
  <c r="Q180" i="21"/>
  <c r="P181" i="21"/>
  <c r="P179" i="21"/>
  <c r="O181" i="21"/>
  <c r="O179" i="21"/>
  <c r="I181" i="21" l="1"/>
  <c r="I179" i="21"/>
  <c r="I180" i="21"/>
  <c r="L109" i="21" l="1"/>
  <c r="N109" i="21"/>
  <c r="K109" i="21"/>
  <c r="J180" i="21" l="1"/>
  <c r="I165" i="21"/>
  <c r="J165" i="21" l="1"/>
  <c r="J166" i="21"/>
  <c r="J179" i="21"/>
  <c r="T260" i="21" l="1"/>
  <c r="T261" i="21"/>
  <c r="T262" i="21"/>
  <c r="R181" i="21"/>
  <c r="R179" i="21"/>
  <c r="R180" i="21"/>
  <c r="R297" i="21" l="1"/>
  <c r="R296" i="21" s="1"/>
  <c r="V179" i="21"/>
  <c r="U179" i="21"/>
  <c r="U180" i="21"/>
  <c r="V180" i="21"/>
  <c r="V181" i="21"/>
  <c r="U181" i="21"/>
  <c r="N158" i="21"/>
  <c r="K158" i="21"/>
  <c r="S158" i="21"/>
  <c r="G158" i="21"/>
  <c r="E158" i="21"/>
  <c r="N286" i="21"/>
  <c r="L286" i="21"/>
  <c r="K286" i="21"/>
  <c r="F286" i="21"/>
  <c r="G286" i="21"/>
  <c r="E286" i="21"/>
  <c r="E290" i="21"/>
  <c r="I262" i="21" l="1"/>
  <c r="I263" i="21"/>
  <c r="J262" i="21"/>
  <c r="J263" i="21"/>
  <c r="O262" i="21"/>
  <c r="O263" i="21"/>
  <c r="P262" i="21"/>
  <c r="P263" i="21"/>
  <c r="T263" i="21"/>
  <c r="S262" i="21"/>
  <c r="S263" i="21"/>
  <c r="Q262" i="21"/>
  <c r="Q263" i="21"/>
  <c r="V263" i="21" l="1"/>
  <c r="U262" i="21"/>
  <c r="U263" i="21"/>
  <c r="V262" i="21"/>
  <c r="J181" i="21"/>
  <c r="F60" i="21" l="1"/>
  <c r="S60" i="21" s="1"/>
  <c r="R103" i="21" l="1"/>
  <c r="P71" i="21" l="1"/>
  <c r="F272" i="21" l="1"/>
  <c r="N274" i="21"/>
  <c r="L274" i="21"/>
  <c r="K274" i="21"/>
  <c r="F274" i="21"/>
  <c r="E274" i="21"/>
  <c r="G274" i="21"/>
  <c r="R274" i="21" l="1"/>
  <c r="S274" i="21"/>
  <c r="T274" i="21"/>
  <c r="Q274" i="21"/>
  <c r="U274" i="21" l="1"/>
  <c r="V274" i="21"/>
  <c r="K80" i="21"/>
  <c r="F109" i="21" l="1"/>
  <c r="S109" i="21" s="1"/>
  <c r="G109" i="21"/>
  <c r="E109" i="21"/>
  <c r="T39" i="21"/>
  <c r="T40" i="21"/>
  <c r="R39" i="21"/>
  <c r="R40" i="21"/>
  <c r="Q39" i="21"/>
  <c r="Q40" i="21"/>
  <c r="P39" i="21"/>
  <c r="P40" i="21"/>
  <c r="P274" i="21" s="1"/>
  <c r="O39" i="21"/>
  <c r="O40" i="21"/>
  <c r="O274" i="21" s="1"/>
  <c r="J39" i="21"/>
  <c r="J40" i="21"/>
  <c r="J274" i="21" s="1"/>
  <c r="I39" i="21"/>
  <c r="I40" i="21"/>
  <c r="I274" i="21" s="1"/>
  <c r="V40" i="21" l="1"/>
  <c r="V39" i="21"/>
  <c r="U39" i="21"/>
  <c r="U40" i="21"/>
  <c r="T165" i="21" l="1"/>
  <c r="R165" i="21"/>
  <c r="Q165"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47" i="21"/>
  <c r="P48" i="21"/>
  <c r="P49" i="21"/>
  <c r="P50" i="21"/>
  <c r="P51" i="21"/>
  <c r="P52" i="21"/>
  <c r="P53" i="21"/>
  <c r="P54" i="21"/>
  <c r="P55" i="21"/>
  <c r="P56" i="21"/>
  <c r="P57" i="21"/>
  <c r="P58" i="21"/>
  <c r="P61" i="21"/>
  <c r="P62" i="21"/>
  <c r="P63" i="21"/>
  <c r="P64" i="21"/>
  <c r="P65" i="21"/>
  <c r="P66" i="21"/>
  <c r="P67" i="21"/>
  <c r="P68" i="21"/>
  <c r="P69" i="21"/>
  <c r="P70" i="21"/>
  <c r="P72" i="21"/>
  <c r="P73" i="21"/>
  <c r="P74" i="21"/>
  <c r="P75" i="21"/>
  <c r="P76" i="21"/>
  <c r="P77" i="21"/>
  <c r="P78" i="21"/>
  <c r="P79" i="21"/>
  <c r="P81" i="21"/>
  <c r="P82" i="21"/>
  <c r="P83" i="21"/>
  <c r="P84" i="21"/>
  <c r="P86" i="21"/>
  <c r="P87" i="21"/>
  <c r="P88" i="21"/>
  <c r="P89" i="21"/>
  <c r="P91" i="21"/>
  <c r="P92" i="21"/>
  <c r="P93" i="21"/>
  <c r="P94" i="21"/>
  <c r="P95" i="21"/>
  <c r="P97" i="21"/>
  <c r="P98" i="21"/>
  <c r="P99" i="21"/>
  <c r="P100" i="21"/>
  <c r="P101" i="21"/>
  <c r="P102" i="21"/>
  <c r="P103" i="21"/>
  <c r="P104" i="21"/>
  <c r="P105" i="21"/>
  <c r="P106" i="21"/>
  <c r="P107" i="21"/>
  <c r="P108"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7" i="21"/>
  <c r="P148" i="21"/>
  <c r="P149" i="21"/>
  <c r="P150" i="21"/>
  <c r="P151" i="21"/>
  <c r="P152" i="21"/>
  <c r="P153" i="21"/>
  <c r="P154" i="21"/>
  <c r="P155" i="21"/>
  <c r="P156" i="21"/>
  <c r="P157" i="21"/>
  <c r="P163" i="21"/>
  <c r="P164" i="21"/>
  <c r="P166" i="21"/>
  <c r="P159" i="21"/>
  <c r="P160" i="21"/>
  <c r="P169" i="21"/>
  <c r="P172" i="21"/>
  <c r="P161" i="21"/>
  <c r="P173" i="21"/>
  <c r="P174" i="21"/>
  <c r="P175" i="21"/>
  <c r="P176" i="21"/>
  <c r="P177" i="21"/>
  <c r="P165" i="21"/>
  <c r="O13" i="21"/>
  <c r="O14" i="21"/>
  <c r="O15" i="21"/>
  <c r="O16" i="21"/>
  <c r="O17" i="21"/>
  <c r="O18" i="21"/>
  <c r="O19" i="21"/>
  <c r="O20" i="21"/>
  <c r="O21" i="21"/>
  <c r="O22" i="21"/>
  <c r="O23" i="21"/>
  <c r="O24" i="21"/>
  <c r="O25" i="21"/>
  <c r="O26" i="21"/>
  <c r="O27" i="21"/>
  <c r="O28" i="21"/>
  <c r="O29" i="21"/>
  <c r="O30" i="21"/>
  <c r="O31" i="21"/>
  <c r="O32" i="21"/>
  <c r="O273" i="21" s="1"/>
  <c r="O33" i="21"/>
  <c r="O34" i="21"/>
  <c r="O35" i="21"/>
  <c r="O36" i="21"/>
  <c r="O37" i="21"/>
  <c r="O38" i="21"/>
  <c r="O47" i="21"/>
  <c r="O48" i="21"/>
  <c r="O49" i="21"/>
  <c r="O50" i="21"/>
  <c r="O51" i="21"/>
  <c r="O52" i="21"/>
  <c r="O53" i="21"/>
  <c r="O54" i="21"/>
  <c r="O55" i="21"/>
  <c r="O56" i="21"/>
  <c r="O57" i="21"/>
  <c r="O58" i="21"/>
  <c r="O61" i="21"/>
  <c r="O62" i="21"/>
  <c r="O63" i="21"/>
  <c r="O64" i="21"/>
  <c r="O65" i="21"/>
  <c r="O66" i="21"/>
  <c r="O67" i="21"/>
  <c r="O68" i="21"/>
  <c r="O69" i="21"/>
  <c r="O70" i="21"/>
  <c r="O71" i="21"/>
  <c r="O72" i="21"/>
  <c r="O73" i="21"/>
  <c r="O74" i="21"/>
  <c r="O75" i="21"/>
  <c r="O76" i="21"/>
  <c r="O77" i="21"/>
  <c r="O78" i="21"/>
  <c r="O79" i="21"/>
  <c r="O81" i="21"/>
  <c r="O82" i="21"/>
  <c r="O83" i="21"/>
  <c r="O84" i="21"/>
  <c r="O86" i="21"/>
  <c r="O87" i="21"/>
  <c r="O88" i="21"/>
  <c r="O89" i="21"/>
  <c r="O91" i="21"/>
  <c r="O92" i="21"/>
  <c r="O93" i="21"/>
  <c r="O94" i="21"/>
  <c r="O95" i="21"/>
  <c r="O97" i="21"/>
  <c r="O98" i="21"/>
  <c r="O99" i="21"/>
  <c r="O100" i="21"/>
  <c r="O101" i="21"/>
  <c r="O102" i="21"/>
  <c r="O103" i="21"/>
  <c r="O104" i="21"/>
  <c r="O105" i="21"/>
  <c r="O106" i="21"/>
  <c r="O107" i="21"/>
  <c r="O108"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7" i="21"/>
  <c r="O148" i="21"/>
  <c r="O149" i="21"/>
  <c r="O150" i="21"/>
  <c r="O151" i="21"/>
  <c r="O152" i="21"/>
  <c r="O153" i="21"/>
  <c r="O154" i="21"/>
  <c r="O155" i="21"/>
  <c r="O156" i="21"/>
  <c r="O157" i="21"/>
  <c r="O163" i="21"/>
  <c r="O164" i="21"/>
  <c r="O166" i="21"/>
  <c r="O159" i="21"/>
  <c r="O160" i="21"/>
  <c r="O169" i="21"/>
  <c r="O172" i="21"/>
  <c r="O161" i="21"/>
  <c r="O173" i="21"/>
  <c r="O174" i="21"/>
  <c r="O175" i="21"/>
  <c r="O176" i="21"/>
  <c r="O177" i="21"/>
  <c r="O165" i="21"/>
  <c r="V165" i="21" l="1"/>
  <c r="P158" i="21"/>
  <c r="O158" i="21"/>
  <c r="U165" i="21"/>
  <c r="E272" i="21" l="1"/>
  <c r="O260" i="21" l="1"/>
  <c r="O261" i="21"/>
  <c r="O268" i="21"/>
  <c r="O269" i="21"/>
  <c r="O270" i="21"/>
  <c r="O271"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47" i="21"/>
  <c r="I48" i="21"/>
  <c r="I49" i="21"/>
  <c r="I50" i="21"/>
  <c r="I51" i="21"/>
  <c r="I52" i="21"/>
  <c r="I53" i="21"/>
  <c r="I54" i="21"/>
  <c r="I55" i="21"/>
  <c r="I56" i="21"/>
  <c r="I57" i="21"/>
  <c r="I58" i="21"/>
  <c r="I61" i="21"/>
  <c r="I62" i="21"/>
  <c r="I63" i="21"/>
  <c r="I64" i="21"/>
  <c r="I65" i="21"/>
  <c r="I66" i="21"/>
  <c r="I67" i="21"/>
  <c r="I68" i="21"/>
  <c r="I69" i="21"/>
  <c r="I70" i="21"/>
  <c r="I71" i="21"/>
  <c r="I72" i="21"/>
  <c r="I73" i="21"/>
  <c r="I74" i="21"/>
  <c r="I75" i="21"/>
  <c r="I76" i="21"/>
  <c r="I77" i="21"/>
  <c r="I78" i="21"/>
  <c r="I79" i="21"/>
  <c r="I81" i="21"/>
  <c r="I82" i="21"/>
  <c r="I83" i="21"/>
  <c r="I84" i="21"/>
  <c r="I86" i="21"/>
  <c r="I87" i="21"/>
  <c r="I88" i="21"/>
  <c r="I89" i="21"/>
  <c r="I91" i="21"/>
  <c r="I92" i="21"/>
  <c r="I93" i="21"/>
  <c r="I94" i="21"/>
  <c r="I95" i="21"/>
  <c r="I97" i="21"/>
  <c r="I98" i="21"/>
  <c r="I99" i="21"/>
  <c r="I100" i="21"/>
  <c r="I101" i="21"/>
  <c r="I102" i="21"/>
  <c r="I103" i="21"/>
  <c r="I104" i="21"/>
  <c r="I105" i="21"/>
  <c r="I106" i="21"/>
  <c r="I107" i="21"/>
  <c r="I108"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7" i="21"/>
  <c r="I148" i="21"/>
  <c r="I149" i="21"/>
  <c r="I150" i="21"/>
  <c r="I151" i="21"/>
  <c r="I152" i="21"/>
  <c r="I153" i="21"/>
  <c r="I154" i="21"/>
  <c r="I155" i="21"/>
  <c r="I156" i="21"/>
  <c r="I157" i="21"/>
  <c r="I163" i="21"/>
  <c r="I164" i="21"/>
  <c r="I166" i="21"/>
  <c r="I159" i="21"/>
  <c r="I160" i="21"/>
  <c r="I172" i="21"/>
  <c r="I161" i="21"/>
  <c r="I173" i="21"/>
  <c r="I174" i="21"/>
  <c r="I175" i="21"/>
  <c r="I176" i="21"/>
  <c r="I177" i="21"/>
  <c r="I260" i="21"/>
  <c r="I261" i="21"/>
  <c r="I268" i="21"/>
  <c r="I269" i="21"/>
  <c r="I270" i="21"/>
  <c r="I271" i="21"/>
  <c r="G283" i="21" l="1"/>
  <c r="K283" i="21"/>
  <c r="L283" i="21"/>
  <c r="N283" i="21"/>
  <c r="F283" i="21"/>
  <c r="J120" i="21"/>
  <c r="Q120" i="21"/>
  <c r="R120" i="21"/>
  <c r="T120" i="21"/>
  <c r="J122" i="21"/>
  <c r="Q122" i="21"/>
  <c r="R122" i="21"/>
  <c r="T122" i="21"/>
  <c r="J123" i="21"/>
  <c r="Q123" i="21"/>
  <c r="R123" i="21"/>
  <c r="T123" i="21"/>
  <c r="E283" i="21"/>
  <c r="R286" i="21"/>
  <c r="T164" i="21"/>
  <c r="T166" i="21"/>
  <c r="T159" i="21"/>
  <c r="T160" i="21"/>
  <c r="T172" i="21"/>
  <c r="T161" i="21"/>
  <c r="T173" i="21"/>
  <c r="T174" i="21"/>
  <c r="T175" i="21"/>
  <c r="T176" i="21"/>
  <c r="T177" i="21"/>
  <c r="O283" i="21" l="1"/>
  <c r="I283" i="21"/>
  <c r="Q283" i="21"/>
  <c r="R283" i="21"/>
  <c r="V123" i="21"/>
  <c r="J283" i="21"/>
  <c r="P286" i="21"/>
  <c r="U120" i="21"/>
  <c r="P283" i="21"/>
  <c r="U122" i="21"/>
  <c r="O10" i="21"/>
  <c r="P10" i="21"/>
  <c r="V120" i="21"/>
  <c r="U123" i="21"/>
  <c r="V122" i="21"/>
  <c r="T283" i="21"/>
  <c r="S283" i="21"/>
  <c r="U283" i="21" l="1"/>
  <c r="V283" i="21"/>
  <c r="I158" i="21" l="1"/>
  <c r="J177" i="21"/>
  <c r="R166" i="21"/>
  <c r="Q166" i="21"/>
  <c r="V166" i="21" l="1"/>
  <c r="U166" i="21"/>
  <c r="O178" i="21"/>
  <c r="I178" i="21"/>
  <c r="V177" i="21" l="1"/>
  <c r="U177" i="21"/>
  <c r="Q177" i="21" l="1"/>
  <c r="R177" i="21"/>
  <c r="J174" i="21" l="1"/>
  <c r="J164" i="21"/>
  <c r="G272" i="21"/>
  <c r="I272" i="21" l="1"/>
  <c r="U164" i="21" l="1"/>
  <c r="V164" i="21"/>
  <c r="Q164" i="21"/>
  <c r="R164" i="21"/>
  <c r="J48" i="21" l="1"/>
  <c r="Q48" i="21"/>
  <c r="R48" i="21"/>
  <c r="T48" i="21"/>
  <c r="U48" i="21" l="1"/>
  <c r="V48" i="21"/>
  <c r="T98" i="21"/>
  <c r="J98" i="21" l="1"/>
  <c r="G146" i="21" l="1"/>
  <c r="O109" i="21" l="1"/>
  <c r="P109" i="21"/>
  <c r="J140" i="21"/>
  <c r="Q140" i="21"/>
  <c r="R140" i="21"/>
  <c r="T140" i="21"/>
  <c r="U140" i="21" l="1"/>
  <c r="V140" i="21"/>
  <c r="J176" i="21" l="1"/>
  <c r="V98" i="21" l="1"/>
  <c r="R98" i="21"/>
  <c r="R99" i="21"/>
  <c r="R100" i="21"/>
  <c r="R101" i="21"/>
  <c r="Q98" i="21"/>
  <c r="Q99" i="21"/>
  <c r="Q100" i="21"/>
  <c r="Q101" i="21"/>
  <c r="U98" i="21" l="1"/>
  <c r="P12" i="21" l="1"/>
  <c r="O12" i="21"/>
  <c r="J12" i="21"/>
  <c r="I12" i="21"/>
  <c r="T12" i="21"/>
  <c r="S12" i="21"/>
  <c r="R12" i="21"/>
  <c r="Q12" i="21"/>
  <c r="L96" i="21"/>
  <c r="N6" i="21" l="1"/>
  <c r="R176" i="21" l="1"/>
  <c r="R174" i="21"/>
  <c r="Q176" i="21"/>
  <c r="Q174" i="21"/>
  <c r="V174" i="21" l="1"/>
  <c r="U174" i="21"/>
  <c r="U176" i="21"/>
  <c r="V176" i="21"/>
  <c r="S13" i="21"/>
  <c r="R81" i="21" l="1"/>
  <c r="I109" i="21" l="1"/>
  <c r="T129" i="21"/>
  <c r="T130" i="21"/>
  <c r="T131" i="21"/>
  <c r="T132" i="21"/>
  <c r="T133" i="21"/>
  <c r="T134" i="21"/>
  <c r="T135" i="21"/>
  <c r="T136" i="21"/>
  <c r="J129" i="21"/>
  <c r="J130" i="21"/>
  <c r="J131" i="21"/>
  <c r="J132" i="21"/>
  <c r="J133" i="21"/>
  <c r="J134" i="21"/>
  <c r="J135" i="21"/>
  <c r="J136" i="21"/>
  <c r="T95" i="21"/>
  <c r="R95" i="21"/>
  <c r="Q95" i="21"/>
  <c r="J95" i="21"/>
  <c r="V136" i="21" l="1"/>
  <c r="U132" i="21"/>
  <c r="V95" i="21"/>
  <c r="U135" i="21"/>
  <c r="U131" i="21"/>
  <c r="V134" i="21"/>
  <c r="V130" i="21"/>
  <c r="U130" i="21"/>
  <c r="U133" i="21"/>
  <c r="U129" i="21"/>
  <c r="V133" i="21"/>
  <c r="V132" i="21"/>
  <c r="U134" i="21"/>
  <c r="V129" i="21"/>
  <c r="V135" i="21"/>
  <c r="V131" i="21"/>
  <c r="U136" i="21"/>
  <c r="U95" i="21"/>
  <c r="J175" i="21"/>
  <c r="J173" i="21"/>
  <c r="T34" i="21" l="1"/>
  <c r="R34" i="21"/>
  <c r="Q34" i="21"/>
  <c r="J34" i="21"/>
  <c r="J35" i="21"/>
  <c r="Q35" i="21"/>
  <c r="R35" i="21"/>
  <c r="T35" i="21"/>
  <c r="P46" i="21" l="1"/>
  <c r="O46" i="21"/>
  <c r="I10" i="21"/>
  <c r="V34" i="21"/>
  <c r="U35" i="21"/>
  <c r="V35" i="21"/>
  <c r="U34" i="21"/>
  <c r="R178" i="21" l="1"/>
  <c r="S46" i="21"/>
  <c r="I46" i="21" l="1"/>
  <c r="R161" i="21"/>
  <c r="R173" i="21"/>
  <c r="R175" i="21"/>
  <c r="Q161" i="21"/>
  <c r="Q173" i="21"/>
  <c r="Q175" i="21"/>
  <c r="V175" i="21" l="1"/>
  <c r="U175" i="21"/>
  <c r="U161" i="21"/>
  <c r="V161" i="21"/>
  <c r="U173" i="21"/>
  <c r="V173" i="21"/>
  <c r="J50" i="21"/>
  <c r="J51" i="21"/>
  <c r="T51" i="21"/>
  <c r="R51" i="21"/>
  <c r="Q51" i="21"/>
  <c r="V51" i="21" l="1"/>
  <c r="U51" i="21"/>
  <c r="T49" i="21" l="1"/>
  <c r="U49" i="21" s="1"/>
  <c r="T50" i="21"/>
  <c r="U50" i="21" s="1"/>
  <c r="T52" i="21"/>
  <c r="U52" i="21" s="1"/>
  <c r="R49" i="21"/>
  <c r="R50" i="21"/>
  <c r="R52" i="21"/>
  <c r="Q49" i="21"/>
  <c r="Q50" i="21"/>
  <c r="Q52" i="21"/>
  <c r="P260" i="21"/>
  <c r="P261" i="21"/>
  <c r="J260" i="21"/>
  <c r="J261" i="21"/>
  <c r="V52" i="21" l="1"/>
  <c r="V50" i="21"/>
  <c r="V49" i="21"/>
  <c r="T155" i="21" l="1"/>
  <c r="T156" i="21"/>
  <c r="R155" i="21"/>
  <c r="R156" i="21"/>
  <c r="Q155" i="21"/>
  <c r="Q156" i="21"/>
  <c r="J155" i="21"/>
  <c r="J156" i="21"/>
  <c r="Q129" i="21"/>
  <c r="Q130" i="21"/>
  <c r="Q131" i="21"/>
  <c r="Q132" i="21"/>
  <c r="Q133" i="21"/>
  <c r="Q134" i="21"/>
  <c r="Q135" i="21"/>
  <c r="Q136" i="21"/>
  <c r="Q137" i="21"/>
  <c r="Q138" i="21"/>
  <c r="Q139" i="21"/>
  <c r="Q141" i="21"/>
  <c r="Q142" i="21"/>
  <c r="Q143" i="21"/>
  <c r="Q144" i="21"/>
  <c r="Q145" i="21"/>
  <c r="R129" i="21"/>
  <c r="R130" i="21"/>
  <c r="R131" i="21"/>
  <c r="R132" i="21"/>
  <c r="R133" i="21"/>
  <c r="R134" i="21"/>
  <c r="R135" i="21"/>
  <c r="R136" i="21"/>
  <c r="R137" i="21"/>
  <c r="R138" i="21"/>
  <c r="R139" i="21"/>
  <c r="R141" i="21"/>
  <c r="R142" i="21"/>
  <c r="R143" i="21"/>
  <c r="R144" i="21"/>
  <c r="R145" i="21"/>
  <c r="T137" i="21"/>
  <c r="T138" i="21"/>
  <c r="T139" i="21"/>
  <c r="T141" i="21"/>
  <c r="T142" i="21"/>
  <c r="T143" i="21"/>
  <c r="T144" i="21"/>
  <c r="T145" i="21"/>
  <c r="J137" i="21"/>
  <c r="J138" i="21"/>
  <c r="J139" i="21"/>
  <c r="J141" i="21"/>
  <c r="J142" i="21"/>
  <c r="J143" i="21"/>
  <c r="J144" i="21"/>
  <c r="J145" i="21"/>
  <c r="U155" i="21" l="1"/>
  <c r="V156" i="21"/>
  <c r="V155" i="21"/>
  <c r="U156" i="21"/>
  <c r="Q109" i="21"/>
  <c r="K146" i="21"/>
  <c r="F146" i="21"/>
  <c r="E146" i="21"/>
  <c r="N146" i="21"/>
  <c r="L146" i="21"/>
  <c r="V137" i="21"/>
  <c r="V138" i="21"/>
  <c r="V139" i="21"/>
  <c r="V141" i="21"/>
  <c r="V142" i="21"/>
  <c r="V143" i="21"/>
  <c r="V144" i="21"/>
  <c r="I146" i="21" l="1"/>
  <c r="S146" i="21"/>
  <c r="O146" i="21"/>
  <c r="P146" i="21"/>
  <c r="R109" i="21"/>
  <c r="U145" i="21"/>
  <c r="V145" i="21"/>
  <c r="T157" i="21" l="1"/>
  <c r="T163" i="21"/>
  <c r="T178" i="21"/>
  <c r="T47" i="21"/>
  <c r="T53" i="21"/>
  <c r="U53" i="21" s="1"/>
  <c r="T54" i="21"/>
  <c r="U54" i="21" s="1"/>
  <c r="T55" i="21"/>
  <c r="U55" i="21" s="1"/>
  <c r="T56" i="21"/>
  <c r="T57" i="21"/>
  <c r="T58" i="21"/>
  <c r="T61" i="21"/>
  <c r="T62" i="21"/>
  <c r="T63" i="21"/>
  <c r="T64" i="21"/>
  <c r="T65" i="21"/>
  <c r="T66" i="21"/>
  <c r="T67" i="21"/>
  <c r="T68" i="21"/>
  <c r="T69" i="21"/>
  <c r="T70" i="21"/>
  <c r="T71" i="21"/>
  <c r="T72" i="21"/>
  <c r="T73" i="21"/>
  <c r="T74" i="21"/>
  <c r="T75" i="21"/>
  <c r="T76" i="21"/>
  <c r="T77" i="21"/>
  <c r="T284" i="21" s="1"/>
  <c r="T78" i="21"/>
  <c r="T285" i="21" s="1"/>
  <c r="T79" i="21"/>
  <c r="T81" i="21"/>
  <c r="T82" i="21"/>
  <c r="T83" i="21"/>
  <c r="T84" i="21"/>
  <c r="T86" i="21"/>
  <c r="T87" i="21"/>
  <c r="T88" i="21"/>
  <c r="T89" i="21"/>
  <c r="T91" i="21"/>
  <c r="T92" i="21"/>
  <c r="T93" i="21"/>
  <c r="T94" i="21"/>
  <c r="T97" i="21"/>
  <c r="T99" i="21"/>
  <c r="T100" i="21"/>
  <c r="T101" i="21"/>
  <c r="T102" i="21"/>
  <c r="T103" i="21"/>
  <c r="T104" i="21"/>
  <c r="T105" i="21"/>
  <c r="T106" i="21"/>
  <c r="T107" i="21"/>
  <c r="T108" i="21"/>
  <c r="T110" i="21"/>
  <c r="T111" i="21"/>
  <c r="T112" i="21"/>
  <c r="T113" i="21"/>
  <c r="T114" i="21"/>
  <c r="T115" i="21"/>
  <c r="T116" i="21"/>
  <c r="T117" i="21"/>
  <c r="T118" i="21"/>
  <c r="T119" i="21"/>
  <c r="T121" i="21"/>
  <c r="T124" i="21"/>
  <c r="T125" i="21"/>
  <c r="T126" i="21"/>
  <c r="T127" i="21"/>
  <c r="T128" i="21"/>
  <c r="T147" i="21"/>
  <c r="T148" i="21"/>
  <c r="T149" i="21"/>
  <c r="T150" i="21"/>
  <c r="T151" i="21"/>
  <c r="T152" i="21"/>
  <c r="T153" i="21"/>
  <c r="T154" i="21"/>
  <c r="T36" i="21"/>
  <c r="T37" i="21"/>
  <c r="T38" i="21"/>
  <c r="T14" i="21"/>
  <c r="T15" i="21"/>
  <c r="T16" i="21"/>
  <c r="T17" i="21"/>
  <c r="T18" i="21"/>
  <c r="T19" i="21"/>
  <c r="T20" i="21"/>
  <c r="T21" i="21"/>
  <c r="T22" i="21"/>
  <c r="T23" i="21"/>
  <c r="T24" i="21"/>
  <c r="T25" i="21"/>
  <c r="T26" i="21"/>
  <c r="T27" i="21"/>
  <c r="T28" i="21"/>
  <c r="T29" i="21"/>
  <c r="T30" i="21"/>
  <c r="T31" i="21"/>
  <c r="T290" i="21" s="1"/>
  <c r="T32" i="21"/>
  <c r="T33" i="21"/>
  <c r="T13" i="21"/>
  <c r="T85" i="21" l="1"/>
  <c r="T109" i="21"/>
  <c r="V99" i="21"/>
  <c r="U99" i="21"/>
  <c r="V101" i="21"/>
  <c r="U101" i="21"/>
  <c r="V100" i="21"/>
  <c r="U100" i="21"/>
  <c r="U139" i="21"/>
  <c r="U142" i="21"/>
  <c r="U138" i="21"/>
  <c r="T146" i="21"/>
  <c r="U141" i="21"/>
  <c r="U137" i="21"/>
  <c r="U143" i="21"/>
  <c r="U144" i="21"/>
  <c r="V152" i="21"/>
  <c r="R152" i="21"/>
  <c r="Q152" i="21"/>
  <c r="J15" i="21"/>
  <c r="J16" i="21"/>
  <c r="J17" i="21"/>
  <c r="J18" i="21"/>
  <c r="J19" i="21"/>
  <c r="J20" i="21"/>
  <c r="J21" i="21"/>
  <c r="J22" i="21"/>
  <c r="J23" i="21"/>
  <c r="J24" i="21"/>
  <c r="J25" i="21"/>
  <c r="J26" i="21"/>
  <c r="J27" i="21"/>
  <c r="J28" i="21"/>
  <c r="J29" i="21"/>
  <c r="J30" i="21"/>
  <c r="J32" i="21"/>
  <c r="J33" i="21"/>
  <c r="J36" i="21"/>
  <c r="J37" i="21"/>
  <c r="J38" i="21"/>
  <c r="J47" i="21"/>
  <c r="J49" i="21"/>
  <c r="J52" i="21"/>
  <c r="J53" i="21"/>
  <c r="J54" i="21"/>
  <c r="J55" i="21"/>
  <c r="J56" i="21"/>
  <c r="J57" i="21"/>
  <c r="J58" i="21"/>
  <c r="J61" i="21"/>
  <c r="J62" i="21"/>
  <c r="J63" i="21"/>
  <c r="J64" i="21"/>
  <c r="J65" i="21"/>
  <c r="J66" i="21"/>
  <c r="J67" i="21"/>
  <c r="J68" i="21"/>
  <c r="J69" i="21"/>
  <c r="J70" i="21"/>
  <c r="J71" i="21"/>
  <c r="J72" i="21"/>
  <c r="J73" i="21"/>
  <c r="J74" i="21"/>
  <c r="J75" i="21"/>
  <c r="J76" i="21"/>
  <c r="J77" i="21"/>
  <c r="J284" i="21" s="1"/>
  <c r="J78" i="21"/>
  <c r="J285" i="21" s="1"/>
  <c r="J79" i="21"/>
  <c r="J81" i="21"/>
  <c r="J82" i="21"/>
  <c r="J83" i="21"/>
  <c r="J84" i="21"/>
  <c r="J86" i="21"/>
  <c r="J87" i="21"/>
  <c r="J88" i="21"/>
  <c r="J89" i="21"/>
  <c r="J91" i="21"/>
  <c r="J92" i="21"/>
  <c r="J93" i="21"/>
  <c r="J94" i="21"/>
  <c r="J97" i="21"/>
  <c r="J99" i="21"/>
  <c r="J100" i="21"/>
  <c r="J101" i="21"/>
  <c r="J102" i="21"/>
  <c r="J103" i="21"/>
  <c r="J104" i="21"/>
  <c r="J105" i="21"/>
  <c r="J106" i="21"/>
  <c r="J107" i="21"/>
  <c r="J108" i="21"/>
  <c r="J110" i="21"/>
  <c r="J111" i="21"/>
  <c r="J112" i="21"/>
  <c r="J113" i="21"/>
  <c r="J114" i="21"/>
  <c r="J115" i="21"/>
  <c r="J116" i="21"/>
  <c r="J117" i="21"/>
  <c r="J118" i="21"/>
  <c r="J119" i="21"/>
  <c r="J121" i="21"/>
  <c r="J124" i="21"/>
  <c r="J125" i="21"/>
  <c r="J126" i="21"/>
  <c r="J127" i="21"/>
  <c r="J128" i="21"/>
  <c r="J147" i="21"/>
  <c r="J148" i="21"/>
  <c r="J149" i="21"/>
  <c r="J150" i="21"/>
  <c r="J151" i="21"/>
  <c r="J152" i="21"/>
  <c r="J153" i="21"/>
  <c r="J154" i="21"/>
  <c r="J157" i="21"/>
  <c r="J159" i="21"/>
  <c r="J160" i="21"/>
  <c r="J163" i="21"/>
  <c r="J172" i="21"/>
  <c r="J161" i="21"/>
  <c r="J13" i="21"/>
  <c r="J14" i="21"/>
  <c r="V153" i="21"/>
  <c r="V151" i="21"/>
  <c r="V150" i="21"/>
  <c r="P178" i="21" l="1"/>
  <c r="J178" i="21"/>
  <c r="T158" i="21" l="1"/>
  <c r="J158" i="21"/>
  <c r="J109" i="21" l="1"/>
  <c r="U152" i="21"/>
  <c r="G96" i="21"/>
  <c r="F96" i="21"/>
  <c r="S96" i="21" s="1"/>
  <c r="E96" i="21"/>
  <c r="N96" i="21"/>
  <c r="K96" i="21"/>
  <c r="U150" i="21"/>
  <c r="U151" i="21"/>
  <c r="Q151" i="21"/>
  <c r="R151" i="21"/>
  <c r="Q150" i="21"/>
  <c r="R150" i="21"/>
  <c r="P96" i="21" l="1"/>
  <c r="O96" i="21"/>
  <c r="I96" i="21"/>
  <c r="T96" i="21"/>
  <c r="J96" i="21"/>
  <c r="R104" i="21"/>
  <c r="Q104" i="21"/>
  <c r="V104" i="21" l="1"/>
  <c r="J10" i="21"/>
  <c r="U104" i="21"/>
  <c r="R147" i="21" l="1"/>
  <c r="Q147" i="21"/>
  <c r="V147" i="21" l="1"/>
  <c r="J146" i="21"/>
  <c r="U147" i="21"/>
  <c r="Q172" i="21"/>
  <c r="R172" i="21"/>
  <c r="U172" i="21" l="1"/>
  <c r="V172" i="21"/>
  <c r="R260" i="21"/>
  <c r="S260" i="21" l="1"/>
  <c r="Q260" i="21"/>
  <c r="V260" i="21" l="1"/>
  <c r="U260" i="21"/>
  <c r="R169" i="21"/>
  <c r="Q169" i="21"/>
  <c r="V113" i="21"/>
  <c r="R113" i="21"/>
  <c r="Q113" i="21"/>
  <c r="N60" i="21"/>
  <c r="K60" i="21"/>
  <c r="E60" i="21"/>
  <c r="V71" i="21"/>
  <c r="R71" i="21"/>
  <c r="Q71" i="21"/>
  <c r="V169" i="21" l="1"/>
  <c r="U169" i="21"/>
  <c r="O60" i="21"/>
  <c r="P60" i="21"/>
  <c r="I60" i="21"/>
  <c r="T60" i="21"/>
  <c r="J60" i="21"/>
  <c r="U113" i="21"/>
  <c r="U71" i="21"/>
  <c r="V116" i="21"/>
  <c r="R116" i="21"/>
  <c r="Q116" i="21"/>
  <c r="U116" i="21" l="1"/>
  <c r="S285" i="21" l="1"/>
  <c r="U285" i="21" s="1"/>
  <c r="R78" i="21"/>
  <c r="R285" i="21" s="1"/>
  <c r="Q78" i="21"/>
  <c r="Q285" i="21" s="1"/>
  <c r="R77" i="21"/>
  <c r="R284" i="21" s="1"/>
  <c r="Q77" i="21"/>
  <c r="Q284" i="21" s="1"/>
  <c r="V77" i="21" l="1"/>
  <c r="S284" i="21"/>
  <c r="U284" i="21" s="1"/>
  <c r="V78" i="21"/>
  <c r="U77" i="21"/>
  <c r="U78" i="21"/>
  <c r="R148" i="21"/>
  <c r="Q148" i="21"/>
  <c r="Q128" i="21"/>
  <c r="R128" i="21"/>
  <c r="V128" i="21"/>
  <c r="V108" i="21"/>
  <c r="R108" i="21"/>
  <c r="Q108" i="21"/>
  <c r="V70" i="21"/>
  <c r="R70" i="21"/>
  <c r="Q70" i="21"/>
  <c r="V148" i="21" l="1"/>
  <c r="U108" i="21"/>
  <c r="U148" i="21"/>
  <c r="U128" i="21"/>
  <c r="U70" i="21"/>
  <c r="V163" i="21" l="1"/>
  <c r="R163" i="21"/>
  <c r="Q163" i="21"/>
  <c r="U163" i="21" l="1"/>
  <c r="L259" i="21"/>
  <c r="L264" i="21" s="1"/>
  <c r="L11" i="21" l="1"/>
  <c r="N280" i="21" l="1"/>
  <c r="L280" i="21"/>
  <c r="K280" i="21"/>
  <c r="F280" i="21"/>
  <c r="G280" i="21"/>
  <c r="E280" i="21"/>
  <c r="R280" i="21" s="1"/>
  <c r="O280" i="21" l="1"/>
  <c r="Q280" i="21"/>
  <c r="J280" i="21"/>
  <c r="I280" i="21"/>
  <c r="T280" i="21"/>
  <c r="S280" i="21"/>
  <c r="P280" i="21"/>
  <c r="V125" i="21"/>
  <c r="R125" i="21"/>
  <c r="Q125" i="21"/>
  <c r="V126" i="21"/>
  <c r="R126" i="21"/>
  <c r="Q126" i="21"/>
  <c r="V280" i="21" l="1"/>
  <c r="U280" i="21"/>
  <c r="U126" i="21"/>
  <c r="U125" i="21"/>
  <c r="R36" i="21"/>
  <c r="Q36" i="21"/>
  <c r="V36" i="21" l="1"/>
  <c r="U36" i="21"/>
  <c r="N278" i="21" l="1"/>
  <c r="L278" i="21"/>
  <c r="K278" i="21"/>
  <c r="F278" i="21"/>
  <c r="G278" i="21"/>
  <c r="E278" i="21"/>
  <c r="R278" i="21" s="1"/>
  <c r="S290" i="21"/>
  <c r="R31" i="21"/>
  <c r="R290" i="21" s="1"/>
  <c r="Q31" i="21"/>
  <c r="Q290" i="21" s="1"/>
  <c r="V22" i="21"/>
  <c r="R22" i="21"/>
  <c r="Q22" i="21"/>
  <c r="V23" i="21"/>
  <c r="R23" i="21"/>
  <c r="Q23" i="21"/>
  <c r="R38" i="21"/>
  <c r="Q38" i="21"/>
  <c r="O278" i="21" l="1"/>
  <c r="P278" i="21"/>
  <c r="I278" i="21"/>
  <c r="T278" i="21"/>
  <c r="Q278" i="21"/>
  <c r="S278" i="21"/>
  <c r="V31" i="21"/>
  <c r="J278" i="21"/>
  <c r="V38" i="21"/>
  <c r="U31" i="21"/>
  <c r="U23" i="21"/>
  <c r="U38" i="21"/>
  <c r="U22" i="21"/>
  <c r="U278" i="21" l="1"/>
  <c r="V278" i="21"/>
  <c r="V115" i="21"/>
  <c r="R115" i="21"/>
  <c r="Q115" i="21"/>
  <c r="U115" i="21" l="1"/>
  <c r="Q62" i="21" l="1"/>
  <c r="R62" i="21"/>
  <c r="V62" i="21"/>
  <c r="Q63" i="21"/>
  <c r="R63" i="21"/>
  <c r="V63" i="21"/>
  <c r="Q64" i="21"/>
  <c r="R64" i="21"/>
  <c r="V64" i="21"/>
  <c r="Q65" i="21"/>
  <c r="R65" i="21"/>
  <c r="V65" i="21"/>
  <c r="Q66" i="21"/>
  <c r="R66" i="21"/>
  <c r="V66" i="21"/>
  <c r="Q67" i="21"/>
  <c r="R67" i="21"/>
  <c r="V67" i="21"/>
  <c r="Q68" i="21"/>
  <c r="R68" i="21"/>
  <c r="V68" i="21"/>
  <c r="Q69" i="21"/>
  <c r="R69" i="21"/>
  <c r="V69" i="21"/>
  <c r="Q72" i="21"/>
  <c r="R72" i="21"/>
  <c r="V72" i="21"/>
  <c r="Q73" i="21"/>
  <c r="R73" i="21"/>
  <c r="V73" i="21"/>
  <c r="Q74" i="21"/>
  <c r="R74" i="21"/>
  <c r="V74" i="21"/>
  <c r="Q75" i="21"/>
  <c r="R75" i="21"/>
  <c r="V75" i="21"/>
  <c r="Q76" i="21"/>
  <c r="R76" i="21"/>
  <c r="V76" i="21"/>
  <c r="Q79" i="21"/>
  <c r="R79" i="21"/>
  <c r="V79" i="21"/>
  <c r="Q13" i="21"/>
  <c r="R13" i="21"/>
  <c r="Q14" i="21"/>
  <c r="R14" i="21"/>
  <c r="V14" i="21"/>
  <c r="Q15" i="21"/>
  <c r="R15" i="21"/>
  <c r="V15" i="21"/>
  <c r="Q16" i="21"/>
  <c r="R16" i="21"/>
  <c r="V16" i="21"/>
  <c r="Q17" i="21"/>
  <c r="R17" i="21"/>
  <c r="V17" i="21"/>
  <c r="Q18" i="21"/>
  <c r="R18" i="21"/>
  <c r="V18" i="21"/>
  <c r="Q19" i="21"/>
  <c r="R19" i="21"/>
  <c r="V19" i="21"/>
  <c r="Q20" i="21"/>
  <c r="R20" i="21"/>
  <c r="V20" i="21"/>
  <c r="Q21" i="21"/>
  <c r="R21" i="21"/>
  <c r="Q24" i="21"/>
  <c r="R24" i="21"/>
  <c r="V24" i="21"/>
  <c r="Q25" i="21"/>
  <c r="R25" i="21"/>
  <c r="V25" i="21"/>
  <c r="Q26" i="21"/>
  <c r="R26" i="21"/>
  <c r="V26" i="21"/>
  <c r="Q27" i="21"/>
  <c r="R27" i="21"/>
  <c r="V27" i="21"/>
  <c r="Q28" i="21"/>
  <c r="R28" i="21"/>
  <c r="V28" i="21"/>
  <c r="Q29" i="21"/>
  <c r="R29" i="21"/>
  <c r="V29" i="21"/>
  <c r="Q30" i="21"/>
  <c r="R30" i="21"/>
  <c r="V30" i="21"/>
  <c r="Q32" i="21"/>
  <c r="R32" i="21"/>
  <c r="Q33" i="21"/>
  <c r="R33" i="21"/>
  <c r="V33" i="21"/>
  <c r="Q37" i="21"/>
  <c r="R37" i="21"/>
  <c r="V37" i="21"/>
  <c r="Q47" i="21"/>
  <c r="R47" i="21"/>
  <c r="Q53" i="21"/>
  <c r="R53" i="21"/>
  <c r="V53" i="21"/>
  <c r="Q54" i="21"/>
  <c r="R54" i="21"/>
  <c r="Q55" i="21"/>
  <c r="R55" i="21"/>
  <c r="V55" i="21"/>
  <c r="Q56" i="21"/>
  <c r="R56" i="21"/>
  <c r="V56" i="21"/>
  <c r="Q57" i="21"/>
  <c r="R57" i="21"/>
  <c r="V57" i="21"/>
  <c r="Q58" i="21"/>
  <c r="R58" i="21"/>
  <c r="V58" i="21"/>
  <c r="Q81" i="21"/>
  <c r="V81" i="21"/>
  <c r="Q82" i="21"/>
  <c r="R82" i="21"/>
  <c r="V82" i="21"/>
  <c r="Q83" i="21"/>
  <c r="R83" i="21"/>
  <c r="V83" i="21"/>
  <c r="Q84" i="21"/>
  <c r="R84" i="21"/>
  <c r="V84" i="21"/>
  <c r="Q86" i="21"/>
  <c r="R86" i="21"/>
  <c r="V86" i="21"/>
  <c r="Q87" i="21"/>
  <c r="R87" i="21"/>
  <c r="V87" i="21"/>
  <c r="Q88" i="21"/>
  <c r="R88" i="21"/>
  <c r="V88" i="21"/>
  <c r="Q89" i="21"/>
  <c r="R89" i="21"/>
  <c r="V89" i="21"/>
  <c r="Q91" i="21"/>
  <c r="R91" i="21"/>
  <c r="V91" i="21"/>
  <c r="Q92" i="21"/>
  <c r="R92" i="21"/>
  <c r="V92" i="21"/>
  <c r="Q93" i="21"/>
  <c r="R93" i="21"/>
  <c r="V93" i="21"/>
  <c r="Q94" i="21"/>
  <c r="R94" i="21"/>
  <c r="V94" i="21"/>
  <c r="Q97" i="21"/>
  <c r="R97" i="21"/>
  <c r="V97" i="21"/>
  <c r="Q102" i="21"/>
  <c r="R102" i="21"/>
  <c r="V102" i="21"/>
  <c r="Q103" i="21"/>
  <c r="V103" i="21"/>
  <c r="Q105" i="21"/>
  <c r="R105" i="21"/>
  <c r="V105" i="21"/>
  <c r="Q106" i="21"/>
  <c r="R106" i="21"/>
  <c r="V106" i="21"/>
  <c r="Q107" i="21"/>
  <c r="R107" i="21"/>
  <c r="Q110" i="21"/>
  <c r="R110" i="21"/>
  <c r="Q111" i="21"/>
  <c r="R111" i="21"/>
  <c r="Q112" i="21"/>
  <c r="R112" i="21"/>
  <c r="V112" i="21"/>
  <c r="Q114" i="21"/>
  <c r="R114" i="21"/>
  <c r="V114" i="21"/>
  <c r="Q117" i="21"/>
  <c r="R117" i="21"/>
  <c r="V117" i="21"/>
  <c r="Q118" i="21"/>
  <c r="R118" i="21"/>
  <c r="V118" i="21"/>
  <c r="Q119" i="21"/>
  <c r="R119" i="21"/>
  <c r="V119" i="21"/>
  <c r="Q121" i="21"/>
  <c r="R121" i="21"/>
  <c r="V121" i="21"/>
  <c r="Q124" i="21"/>
  <c r="R124" i="21"/>
  <c r="V124" i="21"/>
  <c r="Q127" i="21"/>
  <c r="R127" i="21"/>
  <c r="V127" i="21"/>
  <c r="Q149" i="21"/>
  <c r="R149" i="21"/>
  <c r="Q153" i="21"/>
  <c r="R153" i="21"/>
  <c r="Q154" i="21"/>
  <c r="R154" i="21"/>
  <c r="Q157" i="21"/>
  <c r="R157" i="21"/>
  <c r="V157" i="21"/>
  <c r="Q158" i="21"/>
  <c r="R158" i="21"/>
  <c r="V158" i="21"/>
  <c r="Q159" i="21"/>
  <c r="R159" i="21"/>
  <c r="Q160" i="21"/>
  <c r="R160" i="21"/>
  <c r="Q178" i="21"/>
  <c r="V178" i="21"/>
  <c r="N277" i="21"/>
  <c r="L277" i="21"/>
  <c r="K277" i="21"/>
  <c r="F277" i="21"/>
  <c r="G277" i="21"/>
  <c r="E277" i="21"/>
  <c r="L273" i="21"/>
  <c r="K273" i="21"/>
  <c r="F273" i="21"/>
  <c r="G273" i="21"/>
  <c r="E273" i="21"/>
  <c r="R85" i="21" l="1"/>
  <c r="Q85" i="21"/>
  <c r="R46" i="21"/>
  <c r="Q46" i="21"/>
  <c r="I85" i="21"/>
  <c r="G289" i="21"/>
  <c r="R273" i="21"/>
  <c r="E289" i="21"/>
  <c r="F289" i="21"/>
  <c r="O277" i="21"/>
  <c r="U10" i="21"/>
  <c r="R277" i="21"/>
  <c r="F287" i="21"/>
  <c r="P85" i="21"/>
  <c r="O85" i="21"/>
  <c r="R146" i="21"/>
  <c r="I277" i="21"/>
  <c r="I273" i="21"/>
  <c r="V160" i="21"/>
  <c r="U160" i="21"/>
  <c r="U159" i="21"/>
  <c r="V159" i="21"/>
  <c r="Q277" i="21"/>
  <c r="T273" i="21"/>
  <c r="S277" i="21"/>
  <c r="Q273" i="21"/>
  <c r="S273" i="21"/>
  <c r="T277" i="21"/>
  <c r="V47" i="21"/>
  <c r="J277" i="21"/>
  <c r="P277" i="21"/>
  <c r="P273" i="21"/>
  <c r="J273" i="21"/>
  <c r="Q146" i="21"/>
  <c r="V149" i="21"/>
  <c r="V110" i="21"/>
  <c r="V109" i="21"/>
  <c r="V154" i="21"/>
  <c r="V111" i="21"/>
  <c r="J85" i="21"/>
  <c r="V54" i="21"/>
  <c r="V107" i="21"/>
  <c r="V32" i="21"/>
  <c r="V21" i="21"/>
  <c r="V13" i="21"/>
  <c r="Q96" i="21"/>
  <c r="R96" i="21"/>
  <c r="U149" i="21"/>
  <c r="R80" i="21"/>
  <c r="Q80" i="21"/>
  <c r="U89" i="21"/>
  <c r="U178" i="21"/>
  <c r="U124" i="21"/>
  <c r="V10" i="21" l="1"/>
  <c r="V96" i="21"/>
  <c r="V273" i="21"/>
  <c r="U273" i="21"/>
  <c r="V277" i="21"/>
  <c r="U277" i="21"/>
  <c r="V12" i="21"/>
  <c r="V85" i="21"/>
  <c r="U146" i="21"/>
  <c r="V146" i="21"/>
  <c r="U109" i="21"/>
  <c r="U37" i="21" l="1"/>
  <c r="U33" i="21"/>
  <c r="U32" i="21"/>
  <c r="N272" i="21" l="1"/>
  <c r="N289" i="21" s="1"/>
  <c r="L272" i="21"/>
  <c r="L289" i="21" s="1"/>
  <c r="K272" i="21"/>
  <c r="K289" i="21" s="1"/>
  <c r="R272" i="21" l="1"/>
  <c r="R289" i="21" s="1"/>
  <c r="K288" i="21"/>
  <c r="K294" i="21" s="1"/>
  <c r="O272" i="21"/>
  <c r="Q286" i="21"/>
  <c r="S286" i="21"/>
  <c r="T272" i="21"/>
  <c r="T289" i="21" s="1"/>
  <c r="T286" i="21"/>
  <c r="Q272" i="21"/>
  <c r="Q289" i="21" s="1"/>
  <c r="S272" i="21"/>
  <c r="S289" i="21" s="1"/>
  <c r="J272" i="21"/>
  <c r="P272" i="21"/>
  <c r="K287" i="21"/>
  <c r="E287" i="21"/>
  <c r="L287" i="21"/>
  <c r="N287" i="21"/>
  <c r="G287" i="21"/>
  <c r="L288" i="21" l="1"/>
  <c r="L294" i="21" s="1"/>
  <c r="N288" i="21"/>
  <c r="T287" i="21"/>
  <c r="R287" i="21"/>
  <c r="Q287" i="21"/>
  <c r="S287" i="21"/>
  <c r="V272" i="21"/>
  <c r="U272" i="21"/>
  <c r="F288" i="21"/>
  <c r="G288" i="21"/>
  <c r="G294" i="21" s="1"/>
  <c r="E288" i="21"/>
  <c r="E294" i="21" s="1"/>
  <c r="S261" i="21"/>
  <c r="Q261" i="21"/>
  <c r="N80" i="21"/>
  <c r="K259" i="21"/>
  <c r="K264" i="21" s="1"/>
  <c r="G80" i="21"/>
  <c r="F80" i="21"/>
  <c r="S80" i="21" s="1"/>
  <c r="E80" i="21"/>
  <c r="R61" i="21"/>
  <c r="Q61" i="21"/>
  <c r="Q60" i="21" s="1"/>
  <c r="Q259" i="21" s="1"/>
  <c r="T6" i="21"/>
  <c r="S6" i="21"/>
  <c r="G259" i="21" l="1"/>
  <c r="G264" i="21" s="1"/>
  <c r="G11" i="21"/>
  <c r="S288" i="21"/>
  <c r="S294" i="21" s="1"/>
  <c r="F294" i="21"/>
  <c r="P80" i="21"/>
  <c r="O80" i="21"/>
  <c r="E259" i="21"/>
  <c r="E11" i="21"/>
  <c r="N259" i="21"/>
  <c r="F259" i="21"/>
  <c r="F264" i="21" s="1"/>
  <c r="I80" i="21"/>
  <c r="I259" i="21" s="1"/>
  <c r="Q288" i="21"/>
  <c r="Q294" i="21" s="1"/>
  <c r="R288" i="21"/>
  <c r="R294" i="21" s="1"/>
  <c r="T288" i="21"/>
  <c r="Q9" i="21"/>
  <c r="R60" i="21"/>
  <c r="V261" i="21"/>
  <c r="T80" i="21"/>
  <c r="V80" i="21" s="1"/>
  <c r="K11" i="21"/>
  <c r="F11" i="21"/>
  <c r="N11" i="21"/>
  <c r="T46" i="21"/>
  <c r="V46" i="21" s="1"/>
  <c r="J80" i="21"/>
  <c r="J46" i="21"/>
  <c r="S259" i="21"/>
  <c r="S9" i="21" s="1"/>
  <c r="V61" i="21"/>
  <c r="U106" i="21"/>
  <c r="U107" i="21"/>
  <c r="U110" i="21"/>
  <c r="U111" i="21"/>
  <c r="U117" i="21"/>
  <c r="U119" i="21"/>
  <c r="U26" i="21"/>
  <c r="U93" i="21"/>
  <c r="U96" i="21"/>
  <c r="U92" i="21"/>
  <c r="U127" i="21"/>
  <c r="U157" i="21"/>
  <c r="U25" i="21"/>
  <c r="U112" i="21"/>
  <c r="U118" i="21"/>
  <c r="U121" i="21"/>
  <c r="U153" i="21"/>
  <c r="U154" i="21"/>
  <c r="U158" i="21"/>
  <c r="U62" i="21"/>
  <c r="U68" i="21"/>
  <c r="U72" i="21"/>
  <c r="U73" i="21"/>
  <c r="U76" i="21"/>
  <c r="U79" i="21"/>
  <c r="U57" i="21"/>
  <c r="U91" i="21"/>
  <c r="U97" i="21"/>
  <c r="U105" i="21"/>
  <c r="U65" i="21"/>
  <c r="U56" i="21"/>
  <c r="U75" i="21"/>
  <c r="U86" i="21"/>
  <c r="U82" i="21"/>
  <c r="U58" i="21"/>
  <c r="U29" i="21"/>
  <c r="U74" i="21"/>
  <c r="U114" i="21"/>
  <c r="U83" i="21"/>
  <c r="U21" i="21"/>
  <c r="U88" i="21"/>
  <c r="U69" i="21"/>
  <c r="U30" i="21"/>
  <c r="U28" i="21"/>
  <c r="U261" i="21"/>
  <c r="U17" i="21"/>
  <c r="U19" i="21"/>
  <c r="U16" i="21"/>
  <c r="U14" i="21"/>
  <c r="U18" i="21"/>
  <c r="U102" i="21"/>
  <c r="U87" i="21"/>
  <c r="U84" i="21"/>
  <c r="U66" i="21"/>
  <c r="U27" i="21"/>
  <c r="U94" i="21"/>
  <c r="U64" i="21"/>
  <c r="U63" i="21"/>
  <c r="U67" i="21"/>
  <c r="U61" i="21"/>
  <c r="U24" i="21"/>
  <c r="U81" i="21"/>
  <c r="U13" i="21"/>
  <c r="U15" i="21"/>
  <c r="U20" i="21"/>
  <c r="U47" i="21"/>
  <c r="U103" i="21"/>
  <c r="R259" i="21" l="1"/>
  <c r="R9" i="21" s="1"/>
  <c r="T259" i="21"/>
  <c r="O259" i="21"/>
  <c r="N264" i="21"/>
  <c r="O267" i="21" s="1"/>
  <c r="E9" i="21"/>
  <c r="E264" i="21"/>
  <c r="S11" i="21"/>
  <c r="P11" i="21"/>
  <c r="O11" i="21"/>
  <c r="P259" i="21"/>
  <c r="I11" i="21"/>
  <c r="F9" i="21"/>
  <c r="J259" i="21"/>
  <c r="G9" i="21"/>
  <c r="V60" i="21"/>
  <c r="T11" i="21"/>
  <c r="J11" i="21"/>
  <c r="Q11" i="21"/>
  <c r="R11" i="21"/>
  <c r="U80" i="21"/>
  <c r="K9" i="21"/>
  <c r="L9" i="21"/>
  <c r="U85" i="21"/>
  <c r="U12" i="21"/>
  <c r="U60" i="21"/>
  <c r="N9" i="21"/>
  <c r="U46" i="21"/>
  <c r="H43" i="21" l="1"/>
  <c r="H59" i="21"/>
  <c r="H194" i="21"/>
  <c r="H90" i="21"/>
  <c r="H282" i="21" s="1"/>
  <c r="H225" i="21"/>
  <c r="H189" i="21"/>
  <c r="H241" i="21"/>
  <c r="H240" i="21"/>
  <c r="H209" i="21"/>
  <c r="H236" i="21"/>
  <c r="H235" i="21"/>
  <c r="H188" i="21"/>
  <c r="H232" i="21"/>
  <c r="H214" i="21"/>
  <c r="H234" i="21"/>
  <c r="H184" i="21"/>
  <c r="H199" i="21"/>
  <c r="H239" i="21"/>
  <c r="H212" i="21"/>
  <c r="H246" i="21"/>
  <c r="H185" i="21"/>
  <c r="H186" i="21"/>
  <c r="H187" i="21"/>
  <c r="H203" i="21"/>
  <c r="H217" i="21"/>
  <c r="H230" i="21"/>
  <c r="H250" i="21"/>
  <c r="H219" i="21"/>
  <c r="H206" i="21"/>
  <c r="H238" i="21"/>
  <c r="H237" i="21"/>
  <c r="H183" i="21"/>
  <c r="H228" i="21"/>
  <c r="H248" i="21"/>
  <c r="H190" i="21"/>
  <c r="H204" i="21"/>
  <c r="H218" i="21"/>
  <c r="H231" i="21"/>
  <c r="H251" i="21"/>
  <c r="H191" i="21"/>
  <c r="H205" i="21"/>
  <c r="H233" i="21"/>
  <c r="H252" i="21"/>
  <c r="H192" i="21"/>
  <c r="H220" i="21"/>
  <c r="H253" i="21"/>
  <c r="H198" i="21"/>
  <c r="H200" i="21"/>
  <c r="H201" i="21"/>
  <c r="H202" i="21"/>
  <c r="H247" i="21"/>
  <c r="H193" i="21"/>
  <c r="H207" i="21"/>
  <c r="H221" i="21"/>
  <c r="H242" i="21"/>
  <c r="H254" i="21"/>
  <c r="H196" i="21"/>
  <c r="H223" i="21"/>
  <c r="H244" i="21"/>
  <c r="H197" i="21"/>
  <c r="H211" i="21"/>
  <c r="H245" i="21"/>
  <c r="H256" i="21"/>
  <c r="H182" i="21"/>
  <c r="H226" i="21"/>
  <c r="H227" i="21"/>
  <c r="H215" i="21"/>
  <c r="H229" i="21"/>
  <c r="H195" i="21"/>
  <c r="H208" i="21"/>
  <c r="H222" i="21"/>
  <c r="H243" i="21"/>
  <c r="H249" i="21"/>
  <c r="H210" i="21"/>
  <c r="H255" i="21"/>
  <c r="H224" i="21"/>
  <c r="H213" i="21"/>
  <c r="H216" i="21"/>
  <c r="H45" i="21"/>
  <c r="H276" i="21" s="1"/>
  <c r="H168" i="21"/>
  <c r="H167" i="21"/>
  <c r="H44" i="21"/>
  <c r="H281" i="21" s="1"/>
  <c r="H169" i="21"/>
  <c r="H41" i="21"/>
  <c r="H42" i="21"/>
  <c r="H162" i="21"/>
  <c r="H257" i="21"/>
  <c r="H258" i="21"/>
  <c r="H179" i="21"/>
  <c r="H180" i="21"/>
  <c r="H181" i="21"/>
  <c r="H263" i="21"/>
  <c r="H262" i="21"/>
  <c r="H166" i="21"/>
  <c r="H165" i="21"/>
  <c r="I267" i="21"/>
  <c r="H120" i="21"/>
  <c r="H283" i="21" s="1"/>
  <c r="H39" i="21"/>
  <c r="H40" i="21"/>
  <c r="H274" i="21" s="1"/>
  <c r="O264" i="21"/>
  <c r="I264" i="21"/>
  <c r="H122" i="21"/>
  <c r="H123" i="21"/>
  <c r="H174" i="21"/>
  <c r="H177" i="21"/>
  <c r="U259" i="21"/>
  <c r="H48" i="21"/>
  <c r="H164" i="21"/>
  <c r="H140" i="21"/>
  <c r="H98" i="21"/>
  <c r="Q267" i="21"/>
  <c r="R264" i="21"/>
  <c r="Q264" i="21"/>
  <c r="V259" i="21"/>
  <c r="S264" i="21"/>
  <c r="H130" i="21"/>
  <c r="H131" i="21"/>
  <c r="H135" i="21"/>
  <c r="H132" i="21"/>
  <c r="H136" i="21"/>
  <c r="H129" i="21"/>
  <c r="H133" i="21"/>
  <c r="H134" i="21"/>
  <c r="H176" i="21"/>
  <c r="H95" i="21"/>
  <c r="H35" i="21"/>
  <c r="H34" i="21"/>
  <c r="H161" i="21"/>
  <c r="H173" i="21"/>
  <c r="H175" i="21"/>
  <c r="H50" i="21"/>
  <c r="H51" i="21"/>
  <c r="H260" i="21"/>
  <c r="H259" i="21"/>
  <c r="H178" i="21"/>
  <c r="H261" i="21"/>
  <c r="S267" i="21"/>
  <c r="P267" i="21"/>
  <c r="R267" i="21"/>
  <c r="H264" i="21"/>
  <c r="T267" i="21"/>
  <c r="J267" i="21"/>
  <c r="P264" i="21"/>
  <c r="J264" i="21"/>
  <c r="H155" i="21"/>
  <c r="H156" i="21"/>
  <c r="H152" i="21"/>
  <c r="H139" i="21"/>
  <c r="H143" i="21"/>
  <c r="H145" i="21"/>
  <c r="H141" i="21"/>
  <c r="H138" i="21"/>
  <c r="H142" i="21"/>
  <c r="H144" i="21"/>
  <c r="H137" i="21"/>
  <c r="V11" i="21"/>
  <c r="P9" i="21"/>
  <c r="J9" i="21"/>
  <c r="H104" i="21"/>
  <c r="H151" i="21"/>
  <c r="H150" i="21"/>
  <c r="H147" i="21"/>
  <c r="H172" i="21"/>
  <c r="H106" i="21"/>
  <c r="H107" i="21"/>
  <c r="H105" i="21"/>
  <c r="H101" i="21"/>
  <c r="H113" i="21"/>
  <c r="H71" i="21"/>
  <c r="H78" i="21"/>
  <c r="H285" i="21" s="1"/>
  <c r="H116" i="21"/>
  <c r="H148" i="21"/>
  <c r="H77" i="21"/>
  <c r="H284" i="21" s="1"/>
  <c r="H128" i="21"/>
  <c r="H108" i="21"/>
  <c r="H163" i="21"/>
  <c r="H70" i="21"/>
  <c r="H109" i="21"/>
  <c r="H146" i="21"/>
  <c r="H125" i="21"/>
  <c r="H126" i="21"/>
  <c r="H36" i="21"/>
  <c r="H38" i="21"/>
  <c r="H31" i="21"/>
  <c r="H22" i="21"/>
  <c r="H23" i="21"/>
  <c r="H124" i="21"/>
  <c r="H115" i="21"/>
  <c r="H89" i="21"/>
  <c r="H37" i="21"/>
  <c r="H33" i="21"/>
  <c r="H32" i="21"/>
  <c r="U11" i="21"/>
  <c r="O9" i="21"/>
  <c r="H160" i="21"/>
  <c r="H159" i="21"/>
  <c r="H157" i="21"/>
  <c r="H154" i="21"/>
  <c r="H149" i="21"/>
  <c r="H158" i="21"/>
  <c r="H153" i="21"/>
  <c r="H118" i="21"/>
  <c r="H114" i="21"/>
  <c r="H111" i="21"/>
  <c r="H110" i="21"/>
  <c r="H103" i="21"/>
  <c r="H99" i="21"/>
  <c r="H97" i="21"/>
  <c r="H93" i="21"/>
  <c r="H91" i="21"/>
  <c r="H88" i="21"/>
  <c r="H86" i="21"/>
  <c r="H83" i="21"/>
  <c r="H81" i="21"/>
  <c r="H56" i="21"/>
  <c r="H54" i="21"/>
  <c r="H52" i="21"/>
  <c r="H47" i="21"/>
  <c r="H30" i="21"/>
  <c r="H28" i="21"/>
  <c r="H26" i="21"/>
  <c r="H24" i="21"/>
  <c r="H19" i="21"/>
  <c r="H17" i="21"/>
  <c r="H16" i="21"/>
  <c r="H14" i="21"/>
  <c r="H79" i="21"/>
  <c r="H75" i="21"/>
  <c r="H73" i="21"/>
  <c r="H69" i="21"/>
  <c r="H67" i="21"/>
  <c r="H65" i="21"/>
  <c r="H64" i="21"/>
  <c r="H62" i="21"/>
  <c r="H127" i="21"/>
  <c r="H119" i="21"/>
  <c r="H112" i="21"/>
  <c r="H102" i="21"/>
  <c r="H100" i="21"/>
  <c r="H94" i="21"/>
  <c r="H85" i="21"/>
  <c r="H82" i="21"/>
  <c r="H58" i="21"/>
  <c r="H55" i="21"/>
  <c r="H49" i="21"/>
  <c r="H46" i="21"/>
  <c r="H29" i="21"/>
  <c r="H25" i="21"/>
  <c r="H20" i="21"/>
  <c r="H15" i="21"/>
  <c r="H13" i="21"/>
  <c r="H121" i="21"/>
  <c r="H117" i="21"/>
  <c r="H96" i="21"/>
  <c r="H92" i="21"/>
  <c r="H87" i="21"/>
  <c r="H84" i="21"/>
  <c r="H80" i="21"/>
  <c r="H57" i="21"/>
  <c r="H53" i="21"/>
  <c r="H27" i="21"/>
  <c r="H21" i="21"/>
  <c r="H18" i="21"/>
  <c r="H74" i="21"/>
  <c r="H68" i="21"/>
  <c r="H61" i="21"/>
  <c r="H76" i="21"/>
  <c r="H72" i="21"/>
  <c r="H66" i="21"/>
  <c r="H63" i="21"/>
  <c r="I9" i="21"/>
  <c r="H10" i="21"/>
  <c r="H11" i="21"/>
  <c r="H12" i="21"/>
  <c r="H60" i="21"/>
  <c r="T264" i="21"/>
  <c r="T9" i="21"/>
  <c r="H290" i="21" l="1"/>
  <c r="H289" i="21"/>
  <c r="H286" i="21"/>
  <c r="V267" i="21"/>
  <c r="V264" i="21"/>
  <c r="V9" i="21"/>
  <c r="U267" i="21"/>
  <c r="U9" i="21"/>
  <c r="U264" i="21"/>
</calcChain>
</file>

<file path=xl/comments1.xml><?xml version="1.0" encoding="utf-8"?>
<comments xmlns="http://schemas.openxmlformats.org/spreadsheetml/2006/main">
  <authors>
    <author>Пользователь Windows</author>
  </authors>
  <commentList>
    <comment ref="D26" authorId="0" shapeId="0">
      <text>
        <r>
          <rPr>
            <b/>
            <sz val="9"/>
            <color indexed="81"/>
            <rFont val="Tahoma"/>
            <family val="2"/>
            <charset val="204"/>
          </rPr>
          <t>Субвенція 41051200</t>
        </r>
      </text>
    </comment>
    <comment ref="D67" authorId="0" shapeId="0">
      <text>
        <r>
          <rPr>
            <b/>
            <sz val="9"/>
            <color indexed="81"/>
            <rFont val="Tahoma"/>
            <family val="2"/>
            <charset val="204"/>
          </rPr>
          <t>субвенція 41053900</t>
        </r>
      </text>
    </comment>
    <comment ref="D133" authorId="0" shapeId="0">
      <text>
        <r>
          <rPr>
            <b/>
            <sz val="9"/>
            <color indexed="81"/>
            <rFont val="Tahoma"/>
            <family val="2"/>
            <charset val="204"/>
          </rPr>
          <t>Субвенція
41035100</t>
        </r>
      </text>
    </comment>
    <comment ref="D134"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<sst xmlns="http://schemas.openxmlformats.org/spreadsheetml/2006/main" count="534" uniqueCount="437">
  <si>
    <t>№ п/п</t>
  </si>
  <si>
    <t>Загальний фонд</t>
  </si>
  <si>
    <t>Спеціальний фонд</t>
  </si>
  <si>
    <t>Всього по бюджету</t>
  </si>
  <si>
    <t>питома вага</t>
  </si>
  <si>
    <t xml:space="preserve">     ВСЬОГО ВИДАТКІВ</t>
  </si>
  <si>
    <t>ВИДАТКИ ТА  КРЕДИТУВАННЯ - усього</t>
  </si>
  <si>
    <t>виконання у %</t>
  </si>
  <si>
    <t>Охорона здоров'я</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</si>
  <si>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</si>
  <si>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</si>
  <si>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</si>
  <si>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</si>
  <si>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</si>
  <si>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</si>
  <si>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</si>
  <si>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</si>
  <si>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</si>
  <si>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</si>
  <si>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</si>
  <si>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</si>
  <si>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</si>
  <si>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</si>
  <si>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</si>
  <si>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</si>
  <si>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</si>
  <si>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</si>
  <si>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</si>
  <si>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</si>
  <si>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</si>
  <si>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</si>
  <si>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</si>
  <si>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</si>
  <si>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</si>
  <si>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</si>
  <si>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</si>
  <si>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</si>
  <si>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</si>
  <si>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</si>
  <si>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</si>
  <si>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</si>
  <si>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</si>
  <si>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</si>
  <si>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</si>
  <si>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</si>
  <si>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</si>
  <si>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</si>
  <si>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</si>
  <si>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</si>
  <si>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</si>
  <si>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</si>
  <si>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</si>
  <si>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</si>
  <si>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</si>
  <si>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</si>
  <si>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</si>
  <si>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</si>
  <si>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</si>
  <si>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</si>
  <si>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</si>
  <si>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</si>
  <si>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</si>
  <si>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</si>
  <si>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</si>
  <si>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</si>
  <si>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3000</t>
  </si>
  <si>
    <t>2000</t>
  </si>
  <si>
    <t>4000</t>
  </si>
  <si>
    <t>6000</t>
  </si>
  <si>
    <t>5000</t>
  </si>
  <si>
    <t>Утримання клубів для підлітків за місцем проживання</t>
  </si>
  <si>
    <t>3031</t>
  </si>
  <si>
    <t>3033</t>
  </si>
  <si>
    <t>Надання пільг окремим категоріям громадян з оплати послуг зв'язку</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</si>
  <si>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</si>
  <si>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</si>
  <si>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</si>
  <si>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</si>
  <si>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</si>
  <si>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</si>
  <si>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</si>
  <si>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</si>
  <si>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</si>
  <si>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</si>
  <si>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</si>
  <si>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</si>
  <si>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</si>
  <si>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</si>
  <si>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</si>
  <si>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</si>
  <si>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</si>
  <si>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</si>
  <si>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</si>
  <si>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</si>
  <si>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</si>
  <si>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</si>
  <si>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</si>
  <si>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</si>
  <si>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</si>
  <si>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</si>
  <si>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</si>
  <si>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</si>
  <si>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</si>
  <si>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</si>
  <si>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</si>
  <si>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</si>
  <si>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</si>
  <si>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</si>
  <si>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</si>
  <si>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</si>
  <si>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</si>
  <si>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</si>
  <si>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</si>
  <si>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</si>
  <si>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</si>
  <si>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</si>
  <si>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</si>
  <si>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</si>
  <si>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</si>
  <si>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</si>
  <si>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</si>
  <si>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</si>
  <si>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</si>
  <si>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</si>
  <si>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</si>
  <si>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</si>
  <si>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</si>
  <si>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</si>
  <si>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</si>
  <si>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</si>
  <si>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</si>
  <si>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</si>
  <si>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</si>
  <si>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</si>
  <si>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</si>
  <si>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</si>
  <si>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</si>
  <si>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</si>
  <si>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</si>
  <si>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</si>
  <si>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</si>
  <si>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</si>
  <si>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</si>
  <si>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</si>
  <si>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</si>
  <si>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</si>
  <si>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</si>
  <si>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</si>
  <si>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</si>
  <si>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</si>
  <si>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</si>
  <si>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</si>
  <si>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</si>
  <si>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</si>
  <si>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</si>
  <si>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</si>
  <si>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</si>
  <si>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</si>
  <si>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</si>
  <si>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</si>
  <si>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</si>
  <si>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</si>
  <si>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</si>
  <si>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</si>
  <si>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</si>
  <si>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</si>
  <si>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</si>
  <si>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</si>
  <si>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</si>
  <si>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</si>
  <si>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</si>
  <si>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 xml:space="preserve"> </t>
  </si>
  <si>
    <t>Перевірити 9770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</si>
  <si>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</si>
  <si>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</si>
  <si>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</si>
  <si>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</si>
  <si>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</si>
  <si>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</si>
  <si>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</si>
  <si>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</si>
  <si>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</si>
  <si>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</si>
  <si>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</si>
  <si>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</si>
  <si>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</si>
  <si>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</si>
  <si>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</si>
  <si>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</si>
  <si>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</si>
  <si>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</si>
  <si>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</si>
  <si>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</si>
  <si>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</si>
  <si>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1152</t>
  </si>
  <si>
    <t>1200</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</si>
  <si>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</si>
  <si>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</si>
  <si>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</si>
  <si>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</si>
  <si>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</si>
  <si>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</si>
  <si>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</si>
  <si>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1210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</si>
  <si>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</si>
  <si>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</si>
  <si>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</si>
  <si>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7390</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</si>
  <si>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</si>
  <si>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</si>
  <si>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</si>
  <si>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</si>
  <si>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</si>
  <si>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</si>
  <si>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</si>
  <si>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</si>
  <si>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</si>
  <si>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</si>
  <si>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</si>
  <si>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</si>
  <si>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</si>
  <si>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</si>
  <si>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</si>
  <si>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</si>
  <si>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</si>
  <si>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</si>
  <si>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</si>
  <si>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</si>
  <si>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</si>
  <si>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</si>
  <si>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</si>
  <si>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</si>
  <si>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</si>
  <si>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</si>
  <si>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</si>
  <si>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</si>
  <si>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</si>
  <si>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</si>
  <si>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</si>
  <si>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</si>
  <si>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</si>
  <si>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</si>
  <si>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</si>
  <si>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</si>
  <si>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</si>
  <si>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</si>
  <si>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</si>
  <si>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Надання спеціалізованої освіти мистецькими школами</t>
  </si>
  <si>
    <t>Реверсна дотація</t>
  </si>
  <si>
    <t>КТКВКМБ</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</si>
  <si>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</si>
  <si>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</si>
  <si>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</si>
  <si>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</si>
  <si>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</si>
  <si>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</si>
  <si>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</si>
  <si>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ВСЬОГО</t>
  </si>
  <si>
    <t>з державного бюджету  (для звірки з казнач.звітом)</t>
  </si>
  <si>
    <t>ВСЬОГО, перевірка</t>
  </si>
  <si>
    <t>2112</t>
  </si>
  <si>
    <t>Первинна медична допомога населенню, що надається фельдшерськими, фельдшерсько-акушерськими пунктами</t>
  </si>
  <si>
    <t>0725</t>
  </si>
  <si>
    <t>Перевірити 9800 !!!</t>
  </si>
  <si>
    <t>2141</t>
  </si>
  <si>
    <t>Програми і централізовані заходи з імунопрофілактики</t>
  </si>
  <si>
    <t>0191</t>
  </si>
  <si>
    <t>Проведення місцевих виборів</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</si>
  <si>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</si>
  <si>
    <t>Надання загальної середньої освіти закладами загальної середньої освіти за рахунок коштів місцевого бюджету</t>
  </si>
  <si>
    <t>Надання загальної середньої освіти закладами загальної середньої освіти за рахунок освітньої субвенції (41033900)</t>
  </si>
  <si>
    <t>6013</t>
  </si>
  <si>
    <t>Забезпечення діяльності водопровідно-каналізаційного господарства</t>
  </si>
  <si>
    <t>у тому числі видатків за рахунок субвенцій  з інших бюджетів:</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</si>
  <si>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за рахунок субвенції з місцевого бюджету (41050900)</t>
  </si>
  <si>
    <t>5049</t>
  </si>
  <si>
    <t>Розвиток мережі центрів надання адміністративних послуг</t>
  </si>
  <si>
    <r>
      <t xml:space="preserve">Надання освіти за рахунок </t>
    </r>
    <r>
      <rPr>
        <b/>
        <sz val="14"/>
        <rFont val="Times New Roman"/>
        <family val="1"/>
        <charset val="204"/>
      </rPr>
      <t>залишку коштів з</t>
    </r>
    <r>
      <rPr>
        <sz val="14"/>
        <rFont val="Times New Roman"/>
        <family val="1"/>
        <charset val="204"/>
      </rPr>
      <t xml:space="preserve">а субвенцією з державного бюджету місцевим бюджетам на надання державної підтримки </t>
    </r>
    <r>
      <rPr>
        <b/>
        <sz val="14"/>
        <rFont val="Times New Roman"/>
        <family val="1"/>
        <charset val="204"/>
      </rPr>
      <t>особам з особливими освітніми потребами</t>
    </r>
    <r>
      <rPr>
        <sz val="14"/>
        <rFont val="Times New Roman"/>
        <family val="1"/>
        <charset val="204"/>
      </rPr>
      <t xml:space="preserve"> (41051700) - оплата праці</t>
    </r>
  </si>
  <si>
    <t xml:space="preserve">з місцевого бюджету </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</si>
  <si>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(41056400)</t>
  </si>
  <si>
    <t>Комплексний план просторового розвитку</t>
  </si>
  <si>
    <r>
      <t xml:space="preserve">Субвенція на держпідтримку </t>
    </r>
    <r>
      <rPr>
        <b/>
        <sz val="14"/>
        <rFont val="Times New Roman"/>
        <family val="1"/>
        <charset val="204"/>
      </rPr>
      <t>осіб з особл.осв.потребами</t>
    </r>
    <r>
      <rPr>
        <sz val="14"/>
        <rFont val="Times New Roman"/>
        <family val="1"/>
        <charset val="204"/>
      </rPr>
      <t xml:space="preserve"> 41051200</t>
    </r>
  </si>
  <si>
    <t>Субвенції з місцевого бюджету на здійснення переданих видатків у сфері освіти за рахунок коштів освітньої субвенції (41051000) -ІРЦ</t>
  </si>
  <si>
    <r>
      <rPr>
        <b/>
        <sz val="14"/>
        <rFont val="Times New Roman"/>
        <family val="1"/>
        <charset val="204"/>
      </rPr>
      <t>Освітня субвенція</t>
    </r>
    <r>
      <rPr>
        <sz val="14"/>
        <rFont val="Times New Roman"/>
        <family val="1"/>
        <charset val="204"/>
      </rPr>
      <t xml:space="preserve"> 41033900</t>
    </r>
  </si>
  <si>
    <t>Реалізація заходів за рахунок освітньої субвенції з державного бюджету місцевим бюджетам (за спеціальним фондом державного бюджету)</t>
  </si>
  <si>
    <t>в т.ч.за рахунок субвенції (41058100)</t>
  </si>
  <si>
    <t>Активні парки (410577)</t>
  </si>
  <si>
    <t>Забезпечення діяльності інклюзивно-ресурсних центрів за рахунок освітньої субвенції (41051000)</t>
  </si>
  <si>
    <t>субвенція бюджету Каноницької сільської територіальної громади (на виконання заходів Програми підтримки територіальної оборони та місцевого населення до участі в русі національного спротиву на 2022 – 2025 роки)</t>
  </si>
  <si>
    <t>субвенція бюджету Полицької сільської територіальнї громади (на виконання заходів Програми матеріальної підтримки добровольчих формувань сил спротиву Полицької територіальної грмади, батальйону територіальної оборони Вараського району, волонтерського руху та евакуйованого населення з зони бойових дій на період воєнного стану та матеріальне забезпечення заходів під час мобілізації,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t>
  </si>
  <si>
    <t>субвенція бюджету Рафалівської селищної територіальної громади (на виконання заходів Програми підготовки територіальної оборони та місцевого населення до участі в русі національного спротиву на 2022 – 2024 роки)</t>
  </si>
  <si>
    <t>субвенція обласному бюджету Рівненської області (інша субвенція для надання соціальних послуг в інтернатних закладах Рівненської області)</t>
  </si>
  <si>
    <t>1291</t>
  </si>
  <si>
    <t>1292</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</si>
  <si>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</si>
  <si>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бюджету)(41051100)</t>
  </si>
  <si>
    <t>Надання бюджетних позичок суб'єктам господарювання</t>
  </si>
  <si>
    <t xml:space="preserve">Повернення бюджетних позичок, наданих суб'єктам господарювання
</t>
  </si>
  <si>
    <t xml:space="preserve">Соціально-культурна сфера, всього        </t>
  </si>
  <si>
    <t xml:space="preserve">субвенція для департаменту контррозвідки Служби Безпеки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</si>
  <si>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3045 НГУ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</si>
  <si>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військової частини А4576 МОУ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</si>
  <si>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А4594 МОУ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</si>
  <si>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А4667 МОУ  (програма мобілізаційної підготовки, мобілізації та оборонної роботи у Вараській міській територіальній громаді на 2022 – 2025 роки)</t>
  </si>
  <si>
    <t>субвенція для Державної установи "Центр обслуговування підрозділів Національної поліції України" для Рівненського управління Департаменту внутрішньої безпеки Національної поліції України (програма мобілізаційної підготовки, мобілізації та оборонної роботи у Вараській міській територіальній громаді на 2022 – 2025 роки)</t>
  </si>
  <si>
    <t>субвенція Управлінню Служби Безпеки України в Рівненській області (програма мобілізаційної підготовки, мобілізації та оборонної роботи у Вараській міській територіальній громаді на 2022 – 2025 роки)</t>
  </si>
  <si>
    <t>субвенція для Головного управління Державної податкової служби в Рівненській області для Вараської державної податкової інспеції (програма поліпшення сервісу обслуговування платників податків та забезпечення збільшення надходжень до бюджету Вараської міської територіальної громади на 2024 рік)</t>
  </si>
  <si>
    <t>субвенція для військової частини А4832 МОУ  (через військову частину А4447 МОУ) (програма мобілізаційної підготовки, мобілізації та оборонної роботи у Вараській міській територіальній громаді на 2022 – 2025 роки)</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</si>
  <si>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 (41050400)</t>
  </si>
  <si>
    <t>Грошова компенсація на житло</t>
  </si>
  <si>
    <t>в т.ч. за рах.наших залишків</t>
  </si>
  <si>
    <t>для звірки з доходами без наших залишків</t>
  </si>
  <si>
    <t>субвенція Рівненському обласному територіальному центру комплектування та соціальної підтримки (для потреб Вараського районного ТЦК та СП) (програма мобілізаційної підготовки, мобілізації та оборонної роботи у Вараській міській територіальній громаді на 2022 – 2025 роки)</t>
  </si>
  <si>
    <t>субвенція для ГУ  ДСНС  України у Рівненській області (6 ДПРЗ  ГУ ДСНС) (програма мобілізаційної підготовки, мобілізації та оборонної роботи у Вараській міській територіальній громаді на 2022 – 2025 роки)</t>
  </si>
  <si>
    <t>субвенція районному бюджету Вараського району Рівненської області на організаційне, інформаційно-аналітичне та матеріально-технічне забезпечення діяльності Вараської районної ради</t>
  </si>
  <si>
    <t>субвенція бюджету Локницької сільської територіальної громади (на виконання заходів Програми мобілізаційної підготовки, мобілізації та оборонної роботи у Вараській міській територіальній громаді на 2022 – 2025 роки )</t>
  </si>
  <si>
    <t>1403</t>
  </si>
  <si>
    <r>
      <t xml:space="preserve">Забезпечення харчуванням учнів початкових класів закладів загальної середньої освіти за рахунок субвенції з державного бюджету місцевим бюджетам </t>
    </r>
    <r>
      <rPr>
        <i/>
        <sz val="15"/>
        <rFont val="Times New Roman"/>
        <family val="1"/>
        <charset val="204"/>
      </rPr>
      <t>(41033300)</t>
    </r>
  </si>
  <si>
    <t>у т.ч.субвенція з місцевого бюджету за рахунок залишку коштів освітньої субвенції, що утворився на початок бюджетного періоду (на закупівлю мультимедійного обладнання)</t>
  </si>
  <si>
    <t>у т.ч. субвенція з місцевого бюджету за рахунок залишку коштів освітньої субвенції, що утворився на початок бюджетного періоду (для оснащення навчальних кабінетів предмета "Захист України")</t>
  </si>
  <si>
    <t xml:space="preserve">субвенція бюджету Зарічненської селищної територіальної громади (на виконання заходів Програми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</si>
  <si>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А4635 МОУ (програма мобілізаційної підготовки, мобілізації та оборонної роботи у Вараській міській територіальній громаді на 2022 – 2025 роки)</t>
  </si>
  <si>
    <t>субвенція для ГУ Національної поліції України в Рівненській області (програма мобілізаційної підготовки, мобілізації та оборонної роботи у Вараській міській територіальній громаді на 2022 – 2025 роки)</t>
  </si>
  <si>
    <t>Субвенція державній установі "Полицька виправна колонія (№76)" (програма мобілізаційної підготовки, мобілізації та оборонної роботи у Вараській міській територіальній громаді на 2022 – 2025 роки)</t>
  </si>
  <si>
    <t>субвенція Департаменту патрульної поліції (зведеній бригаді при департаменті патрульної поліції під умовним найменуванням "Хижак" (програма мобілізаційної підготовки, мобілізації та оборонної роботи у Вараській міській територіальній громаді на 2022 – 2025 роки)</t>
  </si>
  <si>
    <t>мобіліз</t>
  </si>
  <si>
    <t>цив.захист</t>
  </si>
  <si>
    <t>податкова</t>
  </si>
  <si>
    <t>безпечна громада</t>
  </si>
  <si>
    <t>КПКВК 9800 РАЗОМ</t>
  </si>
  <si>
    <t>1600</t>
  </si>
  <si>
    <t>Здійснення соціальної роботи та надання соціальних послуг центрами соціальних служб та центрами надання соціальних послуг особам/сім’ям, які належать до вразливих груп населення та/або перебувають у складних життєвих обставинах</t>
  </si>
  <si>
    <t>Забезпечення молодіжними центрами соціального становлення та розвитку молоді та інші заходи у сфері молодіжної політики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</si>
  <si>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</si>
  <si>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Розвиток здібностей у дітей та молоді з фізичної культури та спорту комунальними дитячо-юнацькими спортивними школами</t>
  </si>
  <si>
    <t>субвенція для військової частини А4010 МОУ  (програма мобілізаційної підготовки, мобілізації та оборонної роботи у Вараській міській територіальній громаді на 2022 – 2025 роки)</t>
  </si>
  <si>
    <t>Здійснення доплат педагогічним працівникам закладів загальної середньої освіти за рахунок субвенції з державного бюджету місцевим бюджетам (41036300)</t>
  </si>
  <si>
    <t xml:space="preserve">Виконання окремих заходів з реалізації соціального проекту "Активні парки - локації здорової України" </t>
  </si>
  <si>
    <t>Проведення (надання) додаткових психолого-педагогічних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(41035400)</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</si>
  <si>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 (41033300)</t>
  </si>
  <si>
    <r>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r>
    <r>
      <rPr>
        <i/>
        <sz val="18"/>
        <rFont val="Times New Roman"/>
        <family val="1"/>
        <charset val="204"/>
      </rPr>
      <t xml:space="preserve"> (41051700) </t>
    </r>
  </si>
  <si>
    <t xml:space="preserve">субвенція для військової частини А1476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</si>
  <si>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А4447 Міністерства оборони України (для потреб військової частини А4832 МОУ)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</si>
  <si>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А4447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</si>
  <si>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А2363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</si>
  <si>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А4007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</si>
  <si>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А4152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</si>
  <si>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А4638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</si>
  <si>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А4648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</si>
  <si>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А4714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</si>
  <si>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А4808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</si>
  <si>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А7032 Міністерства оборони України (104 бригада ТрО)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</si>
  <si>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А7032 Міністерства оборони України для потреб військової частини А7073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</si>
  <si>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9937 Державної прикордонної служби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</si>
  <si>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ГУ Національної поліції України в Рівненській області (для Вараського РВП ГУНП в Рівнеській області) на виконання заходів програми "Безпечна громада та профілактика правопорушень на 2024-2028 роки"</t>
  </si>
  <si>
    <t>субвенція для потреб військової частини А0693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</si>
  <si>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А1994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</si>
  <si>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А4056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</si>
  <si>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А4633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</si>
  <si>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А4640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</si>
  <si>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А4722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</si>
  <si>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А4885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</si>
  <si>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квартирно-експлуатаційного відділу м.Рівне МОУ на проведення ремонтних робіт по об'єкту "Капітальний ремонт нежитлових будівель Літери А-2, Б-2,  В-2, військового містечка №80 за адресою м.Рівне, вул.Дубенська, 71а" (для військової частини А5509 Міністерства оборони України) по програмі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</si>
  <si>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А5063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</si>
  <si>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1495 Державної прикордонної служби України (для потреб 9 прикордонного загону імені Січових Стрільців ДПСУ)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</si>
  <si>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9938 Державної прикордонної служби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</si>
  <si>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Управління Служби Безпеки України в Рівненській області (для відділу м.Вараш Управління Служби безепки України в Рівненській області) на виконання заходів програми "Безпечна громада та профілактика правопорушень на 2024-2028 роки"</t>
  </si>
  <si>
    <t>субвенція військовій частини А0237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</si>
  <si>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1183</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</si>
  <si>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</si>
  <si>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1184</t>
  </si>
  <si>
    <t xml:space="preserve">субвенція військовій частині А1225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</si>
  <si>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А0998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</si>
  <si>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9953 Державної прикордонної служби України  (5 прикордонний загін)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</si>
  <si>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3028 Національної гвардії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</si>
  <si>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3012 Національної гвардії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</si>
  <si>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А4848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</si>
  <si>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А4935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</si>
  <si>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А7028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</si>
  <si>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А7039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</si>
  <si>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Головному управлінню Національної поліції України в Рівненській області для потреб батальйону поліції особливого призначення (стрілецький) (програма мобілізаційної підготовки, мобілізації та оборонної роботи у Вараській міській територіальній громаді на 2022 – 2025 роки)</t>
  </si>
  <si>
    <t>субвенція ГУ ДСНС у Рівненській області (для потреб 6 Державно-рятувального загону ГУ ДСНС України у Рівненській області) на виконання заходів Комплексної програми розвитку цивільного захисту Вараської міської територіальної громади на 2021 – 2025 роки</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</si>
  <si>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(41036000)</t>
  </si>
  <si>
    <t>Доплати педагогам (41036300)</t>
  </si>
  <si>
    <t>субвенція районному бюджету Вараського району на виконання заходів Програми мобілізаційної підготовки, мобілізації та оборонної роботи у Вараській міській територіальній громаді на 2022 – 2025 роки (для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2022-2025 роки)</t>
  </si>
  <si>
    <t>субвенція бюджету Миропільської сільської територіальної громади Сумської області (підтримка мешканців прифронтової громади, забезпечення їх життєво необхідних потреб)</t>
  </si>
  <si>
    <t>субвенція бюджету Борозенської сільської територіальної громади Херсонської області (співфінансування проекту "Нове будівництво захисної споруди цивільного захисту Борозенського опорного закладу повної загальної середньої освіти Борозенської сільської ради за адресою: с.Борозенське провулок Мічуріна, 10 А Бериславського району Херсонської області")</t>
  </si>
  <si>
    <t>субвенція обласному бюджету Запорізької області (на реалізацію проектів будівництва, реконструкціі та капітальних ремонтів  комунальних закладів Запорізької області)</t>
  </si>
  <si>
    <t>субвенція районному бюджету Вараського району Рівненської області на виконання заходів Програми підвищення ефективності виконання повноважень органами виконавчої влади щодо реалізації державної регіональної політики та впровадження реформ у Вараському районі на 2025 рік</t>
  </si>
  <si>
    <t>субвенція районному бюджету Вараського району Рівненської області на виконання заходів програми мобілізаційної підготовки, мобілізації та оборонної роботи у Вараській міській територіальній громаді на 2022 – 2025 роки (для 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2022-2025 роки)</t>
  </si>
  <si>
    <t xml:space="preserve">субвенція військовій частині А1008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</si>
  <si>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А6175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</si>
  <si>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3005 Національної гвардії України(програма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</si>
  <si>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військової частини 3017 Національної гвардії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</si>
  <si>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1141 Національної гвардії України (програма мобілізаційної підготовки, мобілізації та оборонної роботи у Вараській міській територіальній громаді на 2022 – 2025 роки) </t>
  </si>
  <si>
    <t>субвенція обласному бюджету Рівненської області на погашення кредиторської заборгованості по об'єкту: "Реконструкція будівлі навчального закладу з облаштуванням захисної споруди цивільного захисту (протирадіаційного укриття) за адресою: мкрн. Перемоги, буд. 8, м. Вараш, Вараський район, Рівненська область"</t>
  </si>
  <si>
    <t>субвенція обласному бюджету Рівненської області на співфінансування придбання двох шкільних автобусів, спеціально обладнаних місцями для перевезення маломобільних груп населення, місцями для супроводжуючих та для крісел колісних, для Вараської міської територіальної громади</t>
  </si>
  <si>
    <t>субвенція Вараському районному бюджету на виконання заходів Програми підвищення ефективності виконання повноважень органами виконавчої влади щодо реалізації державної регіональної політики та впровадження реформ у Вараському районі на 2025 рік</t>
  </si>
  <si>
    <t>6011</t>
  </si>
  <si>
    <t>Експлуатація та технічне обслуговування житлового фонду</t>
  </si>
  <si>
    <t>затверджено на 01.07.2025</t>
  </si>
  <si>
    <t>виконано станом на 01.07.2025</t>
  </si>
  <si>
    <t xml:space="preserve">субвенція для військової частини 3018 Національної гвардії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</si>
  <si>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3055 НГУ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</si>
  <si>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3073 НГУ (для окремого загону безпілотних систем спеціального призначення)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</si>
  <si>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А4922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</si>
  <si>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А4355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</si>
  <si>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А3316 МОУ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</si>
  <si>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А4051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</si>
  <si>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А5000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</si>
  <si>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А4948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</si>
  <si>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А0989 Міністерства оборони України (для військової частини А2988)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</si>
  <si>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А7028 Міністерства оборони України (для потреб військової частини А7098 МОУ)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</si>
  <si>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А7013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</si>
  <si>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А4676 МОУ  (оперативно-тактичне угруповання "Старобільськ")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</si>
  <si>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А1962 МОУ (програма мобілізаційної підготовки, мобілізації та оборонної роботи у Вараській міській територіальній громаді на 2022 – 2025 роки)</t>
  </si>
  <si>
    <t>субвенція Центру спеціального призначення "Омега" НГУ (військова частина 3073) для потреб окремого водолазного  загону спеціального призначення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</si>
  <si>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А3719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</si>
  <si>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А4118 МОУ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</si>
  <si>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А4122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</si>
  <si>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частини А0222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</si>
  <si>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у т.ч. за рах. субвенції з місцевого бюджету на виконання окремих заходів з реалізації соціального проекту "Активні парки - локації здорової України" за рахунок відповідної субвенції з державного бюджету (41057700)</t>
  </si>
  <si>
    <t>3225</t>
  </si>
  <si>
    <t>Реалізація публічного інвестиційного проекту із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для осіб з інвалідністю I–II груп,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(41050200)</t>
  </si>
  <si>
    <t>1300</t>
  </si>
  <si>
    <t>2170</t>
  </si>
  <si>
    <t>Будівництво закладів охорони здоров'я</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</si>
  <si>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Полицької, Антонівської, Каноницької територіальних громад) (41053900)  </t>
  </si>
  <si>
    <t>у т.ч. за рах. інших субвенцій з місцевого бюджету  (з бюджетів Рафалівської та Полицької територіальних громад) - для Вараського ІРЦ (41053900)</t>
  </si>
  <si>
    <t>субвенція для військової частини 1241 НГУ (програма мобілізаційної підготовки, мобілізації та оборонної роботи у Вараській міській територіальній громаді на 2022 – 2025 роки)</t>
  </si>
  <si>
    <t>Додаток 2</t>
  </si>
  <si>
    <t>до рішення Вараської міської ради</t>
  </si>
  <si>
    <t>_________2025 року №_____________</t>
  </si>
  <si>
    <t>(тис.грн)</t>
  </si>
  <si>
    <t>Міський голова</t>
  </si>
  <si>
    <t>Олександр МЕНЗУЛ</t>
  </si>
  <si>
    <t xml:space="preserve">             Звіт про виконання бюджету Вараської міської територіальної громади по видатках та кредитуванню за перше півріччя 2025 року                                                                                                                                              № 7310-ЗВ-03-25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</si>
</sst>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0.0"/>
    <numFmt numFmtId="165" formatCode="0.0%"/>
    <numFmt numFmtId="166" formatCode="#,##0.0"/>
    <numFmt numFmtId="167" formatCode="0.000%"/>
    <numFmt numFmtId="168" formatCode="0.0000%"/>
  </numFmts>
  <fonts count="74"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4"/>
      <name val="Times New Roman"/>
      <family val="1"/>
      <charset val="204"/>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14"/>
      <name val="Arial"/>
      <family val="2"/>
      <charset val="204"/>
    </font>
    <font>
      <sz val="14"/>
      <name val="Arial"/>
      <family val="2"/>
      <charset val="204"/>
    </font>
    <font>
      <sz val="8"/>
      <color rgb="FF000000"/>
      <name val="Tahoma"/>
      <family val="2"/>
      <charset val="204"/>
    </font>
    <font>
      <sz val="10"/>
      <name val="Arial Cyr"/>
      <charset val="204"/>
    </font>
    <font>
      <sz val="12"/>
      <name val="Times New Roman"/>
      <family val="1"/>
      <charset val="204"/>
    </font>
    <font>
      <sz val="14"/>
      <name val="Arial Cyr"/>
      <family val="2"/>
      <charset val="204"/>
    </font>
    <font>
      <b/>
      <sz val="16"/>
      <name val="Times New Roman"/>
      <family val="1"/>
      <charset val="204"/>
    </font>
    <font>
      <sz val="14"/>
      <name val="Times New Roman"/>
      <family val="1"/>
      <charset val="204"/>
    </font>
    <font>
      <i/>
      <sz val="10"/>
      <color theme="1"/>
      <name val="Arial Cyr"/>
      <family val="2"/>
      <charset val="204"/>
    </font>
    <font>
      <sz val="20"/>
      <name val="Times New Roman"/>
      <family val="1"/>
      <charset val="204"/>
    </font>
    <font>
      <b/>
      <sz val="20"/>
      <name val="Arial Cyr"/>
      <charset val="204"/>
    </font>
    <font>
      <b/>
      <sz val="20"/>
      <color rgb="FFFF0000"/>
      <name val="Arial Cyr"/>
      <family val="2"/>
      <charset val="204"/>
    </font>
    <font>
      <b/>
      <sz val="20"/>
      <name val="Arial Cyr"/>
      <family val="2"/>
      <charset val="204"/>
    </font>
    <font>
      <b/>
      <sz val="14"/>
      <name val="Arial Cyr"/>
      <family val="2"/>
      <charset val="204"/>
    </font>
    <font>
      <i/>
      <sz val="14"/>
      <name val="Arial Cyr"/>
      <family val="2"/>
      <charset val="204"/>
    </font>
    <font>
      <i/>
      <sz val="14"/>
      <name val="Arial Cyr"/>
      <charset val="204"/>
    </font>
    <font>
      <sz val="12"/>
      <name val="Arial"/>
      <family val="2"/>
      <charset val="204"/>
    </font>
    <font>
      <sz val="15"/>
      <name val="Times New Roman"/>
      <family val="1"/>
      <charset val="204"/>
    </font>
    <font>
      <i/>
      <sz val="15"/>
      <name val="Times New Roman"/>
      <family val="1"/>
      <charset val="204"/>
    </font>
    <font>
      <sz val="12"/>
      <name val="Arial Cyr"/>
      <charset val="204"/>
    </font>
    <font>
      <i/>
      <sz val="16"/>
      <name val="Arial Cyr"/>
      <family val="2"/>
      <charset val="204"/>
    </font>
    <font>
      <sz val="14"/>
      <name val="Arial Cyr"/>
      <charset val="204"/>
    </font>
    <font>
      <sz val="10"/>
      <color theme="1"/>
      <name val="Arial Cyr"/>
      <family val="2"/>
      <charset val="204"/>
    </font>
    <font>
      <b/>
      <sz val="16"/>
      <color theme="1"/>
      <name val="Times New Roman"/>
      <family val="1"/>
      <charset val="204"/>
    </font>
    <font>
      <i/>
      <sz val="16"/>
      <name val="Times New Roman"/>
      <family val="1"/>
      <charset val="204"/>
    </font>
    <font>
      <i/>
      <sz val="16"/>
      <color theme="1"/>
      <name val="Times New Roman"/>
      <family val="1"/>
      <charset val="204"/>
    </font>
    <font>
      <b/>
      <sz val="16"/>
      <name val="Arial Cyr"/>
      <family val="2"/>
      <charset val="204"/>
    </font>
    <font>
      <sz val="16"/>
      <name val="Arial Cyr"/>
      <family val="2"/>
      <charset val="204"/>
    </font>
    <font>
      <sz val="20"/>
      <name val="Arial"/>
      <family val="2"/>
      <charset val="204"/>
    </font>
    <font>
      <b/>
      <sz val="20"/>
      <name val="Times New Roman"/>
      <family val="1"/>
    </font>
    <font>
      <b/>
      <sz val="18"/>
      <name val="Arial"/>
      <family val="2"/>
      <charset val="204"/>
    </font>
    <font>
      <sz val="18"/>
      <name val="Arial"/>
      <family val="2"/>
      <charset val="204"/>
    </font>
    <font>
      <sz val="18"/>
      <color theme="1"/>
      <name val="Times New Roman"/>
      <family val="1"/>
      <charset val="204"/>
    </font>
    <font>
      <b/>
      <sz val="18"/>
      <color theme="1"/>
      <name val="Times New Roman"/>
      <family val="1"/>
      <charset val="204"/>
    </font>
    <font>
      <b/>
      <sz val="18"/>
      <name val="Times New Roman"/>
      <family val="1"/>
      <charset val="204"/>
    </font>
    <font>
      <sz val="18"/>
      <name val="Times New Roman"/>
      <family val="1"/>
      <charset val="204"/>
    </font>
    <font>
      <i/>
      <sz val="18"/>
      <name val="Times New Roman"/>
      <family val="1"/>
      <charset val="204"/>
    </font>
    <font>
      <i/>
      <sz val="18"/>
      <color theme="1"/>
      <name val="Times New Roman"/>
      <family val="1"/>
      <charset val="204"/>
    </font>
    <font>
      <b/>
      <sz val="18"/>
      <color rgb="FFFF0000"/>
      <name val="Times New Roman"/>
      <family val="1"/>
      <charset val="204"/>
    </font>
    <font>
      <b/>
      <sz val="18"/>
      <color rgb="FF333333"/>
      <name val="Times New Roman"/>
      <family val="1"/>
      <charset val="204"/>
    </font>
    <font>
      <b/>
      <sz val="18"/>
      <color theme="1"/>
      <name val="Arial"/>
      <family val="2"/>
      <charset val="204"/>
    </font>
    <font>
      <sz val="18"/>
      <color theme="1"/>
      <name val="Arial"/>
      <family val="2"/>
      <charset val="204"/>
    </font>
    <font>
      <i/>
      <sz val="18"/>
      <name val="Arial"/>
      <family val="2"/>
      <charset val="204"/>
    </font>
    <font>
      <i/>
      <sz val="18"/>
      <color theme="1"/>
      <name val="Arial"/>
      <family val="2"/>
      <charset val="204"/>
    </font>
    <font>
      <i/>
      <sz val="18"/>
      <color rgb="FFFF0000"/>
      <name val="Arial"/>
      <family val="2"/>
      <charset val="204"/>
    </font>
    <font>
      <b/>
      <i/>
      <sz val="18"/>
      <name val="Arial"/>
      <family val="2"/>
      <charset val="204"/>
    </font>
    <font>
      <sz val="10"/>
      <name val="Arial"/>
      <family val="2"/>
      <charset val="204"/>
    </font>
    <font>
      <b/>
      <sz val="16"/>
      <name val="Arial"/>
      <family val="2"/>
      <charset val="204"/>
    </font>
    <font>
      <b/>
      <sz val="16"/>
      <name val="Arial Cyr"/>
      <charset val="204"/>
    </font>
    <font>
      <sz val="17"/>
      <name val="Times New Roman"/>
      <family val="1"/>
      <charset val="204"/>
    </font>
    <font>
      <i/>
      <sz val="17"/>
      <name val="Arial Cyr"/>
      <family val="2"/>
      <charset val="204"/>
    </font>
    <font>
      <i/>
      <sz val="18"/>
      <name val="Arial Cyr"/>
      <family val="2"/>
      <charset val="204"/>
    </font>
    <font>
      <sz val="16"/>
      <name val="Arial"/>
      <family val="2"/>
      <charset val="204"/>
    </font>
    <font>
      <sz val="20"/>
      <color theme="1"/>
      <name val="Times New Roman"/>
      <family val="1"/>
      <charset val="204"/>
    </font>
    <font>
      <sz val="20"/>
      <name val="Arial Cyr"/>
      <charset val="204"/>
    </font>
    <font>
      <sz val="10"/>
      <name val="Times New Roman"/>
      <family val="1"/>
      <charset val="204"/>
    </font>
    <font>
      <b/>
      <sz val="24"/>
      <name val="Times New Roman"/>
      <family val="1"/>
    </font>
    <font>
      <i/>
      <sz val="12"/>
      <name val="Times New Roman"/>
      <family val="1"/>
      <charset val="204"/>
    </font>
    <font>
      <sz val="20"/>
      <name val="Times New Roman"/>
      <family val="1"/>
    </font>
  </fonts>
  <fills count="3">
    <fill>
      <patternFill patternType="none"/>
    </fill>
    <fill>
      <patternFill patternType="gray125"/>
    </fill>
    <fill>
      <patternFill patternType="solid">
        <fgColor theme="0"/>
        <bgColor indexed="64"/>
      </patternFill>
    </fill>
  </fills>
  <borders count="16">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diagonal/>
    </border>
    <border>
      <left/>
      <right/>
      <top/>
      <bottom style="hair">
        <color indexed="64"/>
      </bottom>
      <diagonal/>
    </border>
  </borders>
  <cellStyleXfs count="7">
    <xf numFmtId="0" fontId="0" fillId="0" borderId="0"/>
    <xf numFmtId="0" fontId="13" fillId="0" borderId="0"/>
    <xf numFmtId="0" fontId="17"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61" fillId="0" borderId="0"/>
  </cellStyleXfs>
  <cellXfs count="285">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6" fontId="5" fillId="2" borderId="5" xfId="0" applyNumberFormat="1" applyFont="1" applyFill="1" applyBorder="1" applyAlignment="1">
      <alignment horizontal="center" wrapText="1"/>
    </xf>
    <xf numFmtId="166" fontId="5" fillId="2" borderId="5" xfId="0" applyNumberFormat="1" applyFont="1" applyFill="1" applyBorder="1" applyAlignment="1">
      <alignment horizontal="center" vertical="center" wrapText="1"/>
    </xf>
    <xf numFmtId="166" fontId="15" fillId="2" borderId="5" xfId="0" applyNumberFormat="1" applyFont="1" applyFill="1" applyBorder="1" applyAlignment="1">
      <alignment horizontal="center" wrapText="1"/>
    </xf>
    <xf numFmtId="166" fontId="16" fillId="2" borderId="5" xfId="0" applyNumberFormat="1" applyFont="1" applyFill="1" applyBorder="1" applyAlignment="1">
      <alignment horizontal="center" wrapText="1"/>
    </xf>
    <xf numFmtId="166" fontId="15" fillId="2" borderId="8" xfId="0" applyNumberFormat="1" applyFont="1" applyFill="1" applyBorder="1" applyAlignment="1">
      <alignment horizontal="center" wrapText="1"/>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0" fontId="10" fillId="2" borderId="0" xfId="0" applyFont="1" applyFill="1" applyBorder="1" applyAlignment="1">
      <alignment horizontal="right" wrapText="1"/>
    </xf>
    <xf numFmtId="0" fontId="10" fillId="2" borderId="0" xfId="0" applyFont="1" applyFill="1" applyBorder="1" applyAlignment="1">
      <alignment wrapText="1"/>
    </xf>
    <xf numFmtId="0" fontId="10" fillId="2" borderId="0" xfId="0" applyFont="1" applyFill="1" applyAlignment="1">
      <alignment wrapText="1"/>
    </xf>
    <xf numFmtId="0" fontId="10" fillId="2" borderId="0" xfId="0" applyFont="1" applyFill="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2" fillId="2" borderId="0" xfId="0" applyFont="1" applyFill="1" applyBorder="1" applyAlignment="1">
      <alignment horizontal="center" wrapText="1"/>
    </xf>
    <xf numFmtId="0" fontId="12" fillId="2" borderId="0" xfId="0" applyFont="1" applyFill="1" applyAlignment="1">
      <alignment horizontal="center" wrapText="1"/>
    </xf>
    <xf numFmtId="0" fontId="12" fillId="2" borderId="0" xfId="0" applyFont="1" applyFill="1" applyAlignment="1">
      <alignment horizontal="center"/>
    </xf>
    <xf numFmtId="0" fontId="3" fillId="2" borderId="0" xfId="0" applyFont="1" applyFill="1" applyAlignment="1">
      <alignment wrapText="1"/>
    </xf>
    <xf numFmtId="0" fontId="3" fillId="2" borderId="0" xfId="0" applyFont="1" applyFill="1"/>
    <xf numFmtId="166" fontId="2" fillId="2" borderId="0" xfId="0" applyNumberFormat="1" applyFont="1" applyFill="1" applyBorder="1" applyAlignment="1">
      <alignment horizontal="right" wrapText="1"/>
    </xf>
    <xf numFmtId="0" fontId="10"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10" fillId="2" borderId="3" xfId="0" applyFont="1" applyFill="1" applyBorder="1" applyAlignment="1">
      <alignment wrapText="1"/>
    </xf>
    <xf numFmtId="0" fontId="10" fillId="2" borderId="3" xfId="0" applyFont="1" applyFill="1" applyBorder="1"/>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6"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6" fontId="20" fillId="2" borderId="0" xfId="0" applyNumberFormat="1" applyFont="1" applyFill="1" applyAlignment="1">
      <alignment wrapText="1"/>
    </xf>
    <xf numFmtId="165" fontId="2" fillId="2" borderId="0" xfId="0" applyNumberFormat="1" applyFont="1" applyFill="1" applyAlignment="1">
      <alignment wrapText="1"/>
    </xf>
    <xf numFmtId="166" fontId="2" fillId="2" borderId="0" xfId="0" applyNumberFormat="1" applyFont="1" applyFill="1" applyAlignment="1">
      <alignment wrapText="1"/>
    </xf>
    <xf numFmtId="0" fontId="3" fillId="2" borderId="0" xfId="0" applyFont="1" applyFill="1" applyAlignment="1">
      <alignment horizontal="center"/>
    </xf>
    <xf numFmtId="43" fontId="3" fillId="2" borderId="0" xfId="3" applyFont="1" applyFill="1" applyAlignment="1">
      <alignment textRotation="90"/>
    </xf>
    <xf numFmtId="43" fontId="0" fillId="2" borderId="0" xfId="3" applyFont="1" applyFill="1" applyAlignment="1">
      <alignment textRotation="90"/>
    </xf>
    <xf numFmtId="0" fontId="3" fillId="2" borderId="0" xfId="0" applyFont="1" applyFill="1" applyBorder="1" applyAlignment="1">
      <alignment horizontal="center"/>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0" fontId="5" fillId="2" borderId="0" xfId="0" applyFont="1" applyFill="1" applyBorder="1" applyAlignment="1">
      <alignment horizontal="right" wrapText="1"/>
    </xf>
    <xf numFmtId="0" fontId="5" fillId="2" borderId="0" xfId="0" applyFont="1" applyFill="1" applyBorder="1" applyAlignment="1">
      <alignment wrapText="1"/>
    </xf>
    <xf numFmtId="0" fontId="10" fillId="2" borderId="0" xfId="0" applyFont="1" applyFill="1" applyAlignment="1">
      <alignment horizontal="center"/>
    </xf>
    <xf numFmtId="165" fontId="16" fillId="2" borderId="6" xfId="0" applyNumberFormat="1" applyFont="1" applyFill="1" applyBorder="1" applyAlignment="1">
      <alignment horizontal="center" wrapText="1"/>
    </xf>
    <xf numFmtId="10" fontId="15" fillId="2" borderId="6" xfId="0" applyNumberFormat="1" applyFont="1" applyFill="1" applyBorder="1" applyAlignment="1">
      <alignment horizontal="center" wrapText="1"/>
    </xf>
    <xf numFmtId="0" fontId="23" fillId="2" borderId="0" xfId="0" applyFont="1" applyFill="1" applyBorder="1" applyAlignment="1">
      <alignment horizontal="right" wrapText="1"/>
    </xf>
    <xf numFmtId="0" fontId="23" fillId="2" borderId="0" xfId="0" applyFont="1" applyFill="1" applyBorder="1" applyAlignment="1">
      <alignment wrapText="1"/>
    </xf>
    <xf numFmtId="0" fontId="23" fillId="2" borderId="0" xfId="0" applyFont="1" applyFill="1" applyBorder="1"/>
    <xf numFmtId="0" fontId="20" fillId="2" borderId="0" xfId="0" applyFont="1" applyFill="1" applyBorder="1" applyAlignment="1">
      <alignment horizontal="right" wrapText="1"/>
    </xf>
    <xf numFmtId="0" fontId="20" fillId="2" borderId="0" xfId="0" applyFont="1" applyFill="1" applyBorder="1" applyAlignment="1">
      <alignment wrapText="1"/>
    </xf>
    <xf numFmtId="0" fontId="20" fillId="2" borderId="0" xfId="0" applyFont="1" applyFill="1" applyAlignment="1">
      <alignment wrapText="1"/>
    </xf>
    <xf numFmtId="0" fontId="20" fillId="2" borderId="0" xfId="0" applyFont="1" applyFill="1"/>
    <xf numFmtId="0" fontId="22" fillId="2" borderId="0" xfId="0" applyFont="1" applyFill="1" applyBorder="1" applyAlignment="1">
      <alignment horizontal="center" wrapText="1"/>
    </xf>
    <xf numFmtId="0" fontId="22" fillId="2" borderId="0" xfId="0" applyFont="1" applyFill="1" applyAlignment="1">
      <alignment horizontal="center" wrapText="1"/>
    </xf>
    <xf numFmtId="0" fontId="22" fillId="2" borderId="0" xfId="0" applyFont="1" applyFill="1" applyAlignment="1">
      <alignment horizontal="center"/>
    </xf>
    <xf numFmtId="0" fontId="6" fillId="2" borderId="0" xfId="0" applyFont="1" applyFill="1" applyAlignment="1">
      <alignment wrapText="1"/>
    </xf>
    <xf numFmtId="166" fontId="6" fillId="2" borderId="0" xfId="0" applyNumberFormat="1" applyFont="1" applyFill="1" applyBorder="1" applyAlignment="1">
      <alignment horizontal="center" wrapText="1"/>
    </xf>
    <xf numFmtId="166" fontId="6" fillId="2" borderId="0" xfId="0" applyNumberFormat="1" applyFont="1" applyFill="1" applyAlignment="1">
      <alignment wrapText="1"/>
    </xf>
    <xf numFmtId="0" fontId="26" fillId="2" borderId="0" xfId="0" applyFont="1" applyFill="1" applyAlignment="1">
      <alignment wrapText="1"/>
    </xf>
    <xf numFmtId="166" fontId="27" fillId="2" borderId="5" xfId="0" applyNumberFormat="1" applyFont="1" applyFill="1" applyBorder="1" applyAlignment="1">
      <alignment horizontal="center" wrapText="1"/>
    </xf>
    <xf numFmtId="166" fontId="27" fillId="2" borderId="5" xfId="0" applyNumberFormat="1" applyFont="1" applyFill="1" applyBorder="1" applyAlignment="1">
      <alignment horizontal="center" vertical="center" wrapText="1"/>
    </xf>
    <xf numFmtId="0" fontId="27" fillId="2" borderId="0" xfId="0" applyFont="1" applyFill="1" applyAlignment="1">
      <alignment horizontal="center" wrapText="1"/>
    </xf>
    <xf numFmtId="165" fontId="6" fillId="2" borderId="0" xfId="0" applyNumberFormat="1" applyFont="1" applyFill="1" applyAlignment="1">
      <alignment horizontal="center" wrapText="1"/>
    </xf>
    <xf numFmtId="166" fontId="29" fillId="2" borderId="0" xfId="0" applyNumberFormat="1" applyFont="1" applyFill="1" applyBorder="1" applyAlignment="1">
      <alignment horizontal="center" wrapText="1"/>
    </xf>
    <xf numFmtId="166" fontId="30" fillId="2" borderId="0" xfId="0" applyNumberFormat="1" applyFont="1" applyFill="1" applyAlignment="1">
      <alignment horizontal="center" wrapText="1"/>
    </xf>
    <xf numFmtId="165" fontId="31" fillId="2" borderId="7" xfId="0" applyNumberFormat="1" applyFont="1" applyFill="1" applyBorder="1" applyAlignment="1">
      <alignment horizontal="center" wrapText="1"/>
    </xf>
    <xf numFmtId="49" fontId="32" fillId="2" borderId="10" xfId="0" applyNumberFormat="1" applyFont="1" applyFill="1" applyBorder="1" applyAlignment="1" applyProtection="1">
      <alignment horizontal="justify" wrapText="1"/>
      <protection locked="0"/>
    </xf>
    <xf numFmtId="0" fontId="22" fillId="2" borderId="5" xfId="0" applyFont="1" applyFill="1" applyBorder="1" applyAlignment="1">
      <alignment wrapText="1"/>
    </xf>
    <xf numFmtId="0" fontId="22" fillId="2" borderId="5" xfId="0" applyFont="1" applyFill="1" applyBorder="1" applyAlignment="1" applyProtection="1">
      <alignment horizontal="left" wrapText="1"/>
      <protection locked="0"/>
    </xf>
    <xf numFmtId="0" fontId="22" fillId="2" borderId="5" xfId="0" applyFont="1" applyFill="1" applyBorder="1" applyAlignment="1">
      <alignment vertical="center" wrapText="1"/>
    </xf>
    <xf numFmtId="166" fontId="16" fillId="2" borderId="12" xfId="0" applyNumberFormat="1" applyFont="1" applyFill="1" applyBorder="1" applyAlignment="1">
      <alignment horizontal="center" wrapText="1"/>
    </xf>
    <xf numFmtId="166" fontId="15" fillId="2" borderId="12" xfId="0" applyNumberFormat="1" applyFont="1" applyFill="1" applyBorder="1" applyAlignment="1">
      <alignment horizontal="center" wrapText="1"/>
    </xf>
    <xf numFmtId="166" fontId="16" fillId="2" borderId="0" xfId="0" applyNumberFormat="1" applyFont="1" applyFill="1" applyBorder="1" applyAlignment="1">
      <alignment horizontal="center" wrapText="1"/>
    </xf>
    <xf numFmtId="165" fontId="24" fillId="2" borderId="0" xfId="0" applyNumberFormat="1" applyFont="1" applyFill="1" applyBorder="1" applyAlignment="1">
      <alignment wrapText="1"/>
    </xf>
    <xf numFmtId="166" fontId="15" fillId="2" borderId="0" xfId="0" applyNumberFormat="1" applyFont="1" applyFill="1" applyBorder="1" applyAlignment="1">
      <alignment horizontal="center" wrapText="1"/>
    </xf>
    <xf numFmtId="10" fontId="16" fillId="2" borderId="6" xfId="0" applyNumberFormat="1" applyFont="1" applyFill="1" applyBorder="1" applyAlignment="1">
      <alignment horizontal="center" wrapText="1"/>
    </xf>
    <xf numFmtId="165" fontId="31" fillId="2" borderId="13" xfId="0" applyNumberFormat="1" applyFont="1" applyFill="1" applyBorder="1" applyAlignment="1">
      <alignment horizontal="center" wrapText="1"/>
    </xf>
    <xf numFmtId="166" fontId="27" fillId="2" borderId="12" xfId="0" applyNumberFormat="1" applyFont="1" applyFill="1" applyBorder="1" applyAlignment="1">
      <alignment horizontal="center" wrapText="1"/>
    </xf>
    <xf numFmtId="165" fontId="25" fillId="2" borderId="0" xfId="0" applyNumberFormat="1" applyFont="1" applyFill="1" applyBorder="1" applyAlignment="1">
      <alignment wrapText="1"/>
    </xf>
    <xf numFmtId="0" fontId="25" fillId="2" borderId="0" xfId="0" applyFont="1" applyFill="1" applyBorder="1" applyAlignment="1">
      <alignment wrapText="1"/>
    </xf>
    <xf numFmtId="166" fontId="6" fillId="2" borderId="0" xfId="0" applyNumberFormat="1" applyFont="1" applyFill="1" applyBorder="1" applyAlignment="1">
      <alignment wrapText="1"/>
    </xf>
    <xf numFmtId="165" fontId="6" fillId="2" borderId="0" xfId="0" applyNumberFormat="1" applyFont="1" applyFill="1" applyBorder="1" applyAlignment="1">
      <alignment wrapText="1"/>
    </xf>
    <xf numFmtId="0" fontId="6" fillId="2" borderId="0" xfId="0" applyFont="1" applyFill="1" applyBorder="1" applyAlignment="1">
      <alignment wrapText="1"/>
    </xf>
    <xf numFmtId="166" fontId="15" fillId="2" borderId="14" xfId="0" applyNumberFormat="1" applyFont="1" applyFill="1" applyBorder="1" applyAlignment="1">
      <alignment horizontal="center" wrapText="1"/>
    </xf>
    <xf numFmtId="0" fontId="22" fillId="2" borderId="14" xfId="0" applyFont="1" applyFill="1" applyBorder="1" applyAlignment="1">
      <alignment wrapText="1"/>
    </xf>
    <xf numFmtId="0" fontId="29" fillId="2" borderId="12" xfId="0" applyFont="1" applyFill="1" applyBorder="1" applyAlignment="1">
      <alignment wrapText="1"/>
    </xf>
    <xf numFmtId="0" fontId="7" fillId="2" borderId="5" xfId="0" applyFont="1" applyFill="1" applyBorder="1" applyAlignment="1">
      <alignment horizontal="center" vertical="center" wrapText="1"/>
    </xf>
    <xf numFmtId="49" fontId="32" fillId="2" borderId="5" xfId="0" applyNumberFormat="1" applyFont="1" applyFill="1" applyBorder="1" applyAlignment="1" applyProtection="1">
      <alignment horizontal="justify" wrapText="1"/>
      <protection locked="0"/>
    </xf>
    <xf numFmtId="165" fontId="16" fillId="2" borderId="7" xfId="0" applyNumberFormat="1" applyFont="1" applyFill="1" applyBorder="1" applyAlignment="1">
      <alignment horizontal="center" wrapText="1"/>
    </xf>
    <xf numFmtId="166" fontId="3" fillId="2" borderId="0" xfId="0" applyNumberFormat="1" applyFont="1" applyFill="1" applyBorder="1" applyAlignment="1">
      <alignment horizontal="right" wrapText="1"/>
    </xf>
    <xf numFmtId="166" fontId="5" fillId="2" borderId="9" xfId="0" applyNumberFormat="1" applyFont="1" applyFill="1" applyBorder="1" applyAlignment="1">
      <alignment horizontal="center" wrapText="1"/>
    </xf>
    <xf numFmtId="166" fontId="34" fillId="2" borderId="6" xfId="0" applyNumberFormat="1" applyFont="1" applyFill="1" applyBorder="1" applyAlignment="1">
      <alignment horizontal="center" wrapText="1"/>
    </xf>
    <xf numFmtId="166" fontId="34" fillId="2" borderId="10" xfId="0" applyNumberFormat="1" applyFont="1" applyFill="1" applyBorder="1" applyAlignment="1">
      <alignment horizontal="center" wrapText="1"/>
    </xf>
    <xf numFmtId="166" fontId="5" fillId="2" borderId="10" xfId="0" applyNumberFormat="1" applyFont="1" applyFill="1" applyBorder="1" applyAlignment="1">
      <alignment horizontal="center" wrapText="1"/>
    </xf>
    <xf numFmtId="0" fontId="35" fillId="2" borderId="0" xfId="0" applyFont="1" applyFill="1" applyAlignment="1">
      <alignment wrapText="1"/>
    </xf>
    <xf numFmtId="0" fontId="20" fillId="2" borderId="0" xfId="0" applyFont="1" applyFill="1" applyBorder="1" applyAlignment="1">
      <alignment horizontal="center" wrapText="1"/>
    </xf>
    <xf numFmtId="0" fontId="20" fillId="2" borderId="0" xfId="0" applyFont="1" applyFill="1" applyAlignment="1">
      <alignment horizontal="center" wrapText="1"/>
    </xf>
    <xf numFmtId="165" fontId="20" fillId="2" borderId="0" xfId="0" applyNumberFormat="1" applyFont="1" applyFill="1" applyAlignment="1">
      <alignment horizontal="center" wrapText="1"/>
    </xf>
    <xf numFmtId="166" fontId="20" fillId="2" borderId="0" xfId="0" applyNumberFormat="1" applyFont="1" applyFill="1" applyAlignment="1">
      <alignment horizontal="center" wrapText="1"/>
    </xf>
    <xf numFmtId="166" fontId="16" fillId="2" borderId="11" xfId="0" applyNumberFormat="1" applyFont="1" applyFill="1" applyBorder="1" applyAlignment="1">
      <alignment horizontal="center" wrapText="1"/>
    </xf>
    <xf numFmtId="166" fontId="20" fillId="2" borderId="0" xfId="0" applyNumberFormat="1" applyFont="1" applyFill="1" applyBorder="1" applyAlignment="1">
      <alignment horizontal="center" wrapText="1"/>
    </xf>
    <xf numFmtId="166" fontId="36" fillId="2" borderId="5" xfId="0" applyNumberFormat="1" applyFont="1" applyFill="1" applyBorder="1" applyAlignment="1">
      <alignment horizontal="center" wrapText="1"/>
    </xf>
    <xf numFmtId="0" fontId="37" fillId="2" borderId="0" xfId="0" applyFont="1" applyFill="1" applyBorder="1" applyAlignment="1">
      <alignment horizontal="right" wrapText="1"/>
    </xf>
    <xf numFmtId="0" fontId="37" fillId="2" borderId="0" xfId="0" applyFont="1" applyFill="1" applyBorder="1" applyAlignment="1">
      <alignment wrapText="1"/>
    </xf>
    <xf numFmtId="0" fontId="37" fillId="2" borderId="3" xfId="0" applyFont="1" applyFill="1" applyBorder="1" applyAlignment="1">
      <alignment wrapText="1"/>
    </xf>
    <xf numFmtId="0" fontId="37" fillId="2" borderId="3" xfId="0" applyFont="1" applyFill="1" applyBorder="1"/>
    <xf numFmtId="0" fontId="37" fillId="2" borderId="0" xfId="0" applyFont="1" applyFill="1" applyBorder="1"/>
    <xf numFmtId="0" fontId="21" fillId="2" borderId="5" xfId="0" applyFont="1" applyFill="1" applyBorder="1" applyAlignment="1"/>
    <xf numFmtId="0" fontId="9" fillId="2" borderId="5" xfId="0" applyFont="1" applyFill="1" applyBorder="1" applyAlignment="1"/>
    <xf numFmtId="0" fontId="39" fillId="2" borderId="5" xfId="0" applyFont="1" applyFill="1" applyBorder="1" applyAlignment="1"/>
    <xf numFmtId="0" fontId="39" fillId="2" borderId="5" xfId="0" applyFont="1" applyFill="1" applyBorder="1" applyAlignment="1">
      <alignment horizontal="center"/>
    </xf>
    <xf numFmtId="0" fontId="38" fillId="2" borderId="5" xfId="0" applyFont="1" applyFill="1" applyBorder="1" applyAlignment="1"/>
    <xf numFmtId="0" fontId="40" fillId="2" borderId="5" xfId="0" applyFont="1" applyFill="1" applyBorder="1" applyAlignment="1"/>
    <xf numFmtId="166" fontId="2" fillId="2" borderId="0" xfId="0" applyNumberFormat="1" applyFont="1" applyFill="1" applyBorder="1" applyAlignment="1">
      <alignment horizontal="center" wrapText="1"/>
    </xf>
    <xf numFmtId="166" fontId="20" fillId="2" borderId="0" xfId="0" applyNumberFormat="1" applyFont="1" applyFill="1" applyBorder="1" applyAlignment="1">
      <alignment wrapText="1"/>
    </xf>
    <xf numFmtId="166" fontId="5" fillId="2" borderId="12" xfId="0" applyNumberFormat="1" applyFont="1" applyFill="1" applyBorder="1" applyAlignment="1">
      <alignment horizontal="center" wrapText="1"/>
    </xf>
    <xf numFmtId="0" fontId="43" fillId="2" borderId="0" xfId="0" applyFont="1" applyFill="1" applyAlignment="1">
      <alignment wrapText="1"/>
    </xf>
    <xf numFmtId="0" fontId="44" fillId="2" borderId="0" xfId="0" applyFont="1" applyFill="1" applyBorder="1" applyAlignment="1">
      <alignment horizontal="left" wrapText="1"/>
    </xf>
    <xf numFmtId="166" fontId="27" fillId="2" borderId="0" xfId="0" applyNumberFormat="1" applyFont="1" applyFill="1" applyBorder="1" applyAlignment="1">
      <alignment horizontal="center" wrapText="1"/>
    </xf>
    <xf numFmtId="0" fontId="42" fillId="2" borderId="0" xfId="0" applyFont="1" applyFill="1" applyBorder="1" applyAlignment="1">
      <alignment horizontal="right" wrapText="1"/>
    </xf>
    <xf numFmtId="0" fontId="42" fillId="2" borderId="0" xfId="0" applyFont="1" applyFill="1" applyBorder="1" applyAlignment="1">
      <alignment wrapText="1"/>
    </xf>
    <xf numFmtId="0" fontId="42" fillId="2" borderId="0" xfId="0" applyFont="1" applyFill="1" applyBorder="1"/>
    <xf numFmtId="0" fontId="9" fillId="2" borderId="5" xfId="0" applyFont="1" applyFill="1" applyBorder="1" applyAlignment="1">
      <alignment horizontal="center"/>
    </xf>
    <xf numFmtId="166" fontId="45" fillId="2" borderId="5" xfId="0" applyNumberFormat="1" applyFont="1" applyFill="1" applyBorder="1" applyAlignment="1">
      <alignment horizontal="center" wrapText="1"/>
    </xf>
    <xf numFmtId="165" fontId="45" fillId="2" borderId="5" xfId="0" applyNumberFormat="1" applyFont="1" applyFill="1" applyBorder="1" applyAlignment="1">
      <alignment horizontal="center" wrapText="1"/>
    </xf>
    <xf numFmtId="166" fontId="46" fillId="2" borderId="5" xfId="0" applyNumberFormat="1" applyFont="1" applyFill="1" applyBorder="1" applyAlignment="1" applyProtection="1">
      <alignment horizontal="center" wrapText="1"/>
      <protection locked="0"/>
    </xf>
    <xf numFmtId="166" fontId="45" fillId="2" borderId="5" xfId="0" applyNumberFormat="1" applyFont="1" applyFill="1" applyBorder="1" applyAlignment="1" applyProtection="1">
      <alignment horizontal="center" wrapText="1"/>
      <protection locked="0"/>
    </xf>
    <xf numFmtId="166" fontId="46" fillId="2" borderId="5" xfId="0" applyNumberFormat="1" applyFont="1" applyFill="1" applyBorder="1" applyAlignment="1">
      <alignment horizontal="center" wrapText="1"/>
    </xf>
    <xf numFmtId="165" fontId="46" fillId="2" borderId="5" xfId="0" applyNumberFormat="1" applyFont="1" applyFill="1" applyBorder="1" applyAlignment="1">
      <alignment horizontal="center" wrapText="1"/>
    </xf>
    <xf numFmtId="166" fontId="45" fillId="2" borderId="5" xfId="0" applyNumberFormat="1" applyFont="1" applyFill="1" applyBorder="1" applyAlignment="1" applyProtection="1">
      <alignment horizontal="center" wrapText="1"/>
    </xf>
    <xf numFmtId="0" fontId="47" fillId="2" borderId="5" xfId="0" applyFont="1" applyFill="1" applyBorder="1" applyAlignment="1"/>
    <xf numFmtId="0" fontId="47" fillId="2" borderId="5" xfId="0" applyFont="1" applyFill="1" applyBorder="1" applyAlignment="1">
      <alignment horizontal="center"/>
    </xf>
    <xf numFmtId="0" fontId="48" fillId="2" borderId="5" xfId="0" applyFont="1" applyFill="1" applyBorder="1" applyAlignment="1">
      <alignment horizontal="center" wrapText="1"/>
    </xf>
    <xf numFmtId="0" fontId="49" fillId="2" borderId="5" xfId="0" applyFont="1" applyFill="1" applyBorder="1" applyAlignment="1"/>
    <xf numFmtId="49" fontId="49" fillId="2" borderId="5" xfId="0" applyNumberFormat="1" applyFont="1" applyFill="1" applyBorder="1" applyAlignment="1">
      <alignment horizontal="center"/>
    </xf>
    <xf numFmtId="0" fontId="49" fillId="2" borderId="5" xfId="0" applyFont="1" applyFill="1" applyBorder="1" applyAlignment="1" applyProtection="1">
      <alignment horizontal="justify" wrapText="1"/>
      <protection locked="0"/>
    </xf>
    <xf numFmtId="0" fontId="50" fillId="2" borderId="5" xfId="0" applyFont="1" applyFill="1" applyBorder="1" applyAlignment="1"/>
    <xf numFmtId="49" fontId="50" fillId="2" borderId="5" xfId="0" applyNumberFormat="1" applyFont="1" applyFill="1" applyBorder="1" applyAlignment="1">
      <alignment horizontal="center"/>
    </xf>
    <xf numFmtId="0" fontId="49" fillId="2" borderId="5" xfId="0" applyFont="1" applyFill="1" applyBorder="1" applyAlignment="1">
      <alignment horizontal="justify" wrapText="1"/>
    </xf>
    <xf numFmtId="1" fontId="50" fillId="2" borderId="5" xfId="0" applyNumberFormat="1" applyFont="1" applyFill="1" applyBorder="1" applyAlignment="1">
      <alignment horizontal="center"/>
    </xf>
    <xf numFmtId="49" fontId="50" fillId="2" borderId="5" xfId="0" applyNumberFormat="1" applyFont="1" applyFill="1" applyBorder="1" applyAlignment="1" applyProtection="1">
      <alignment horizontal="justify" wrapText="1"/>
      <protection locked="0"/>
    </xf>
    <xf numFmtId="1" fontId="50" fillId="2" borderId="5" xfId="0" applyNumberFormat="1" applyFont="1" applyFill="1" applyBorder="1" applyAlignment="1" applyProtection="1">
      <alignment horizontal="center" wrapText="1"/>
      <protection locked="0"/>
    </xf>
    <xf numFmtId="49" fontId="50" fillId="2" borderId="5" xfId="0" applyNumberFormat="1" applyFont="1" applyFill="1" applyBorder="1" applyAlignment="1" applyProtection="1">
      <alignment horizontal="center" wrapText="1"/>
      <protection locked="0"/>
    </xf>
    <xf numFmtId="0" fontId="50" fillId="2" borderId="5" xfId="0" applyFont="1" applyFill="1" applyBorder="1" applyAlignment="1" applyProtection="1">
      <alignment horizontal="justify" wrapText="1"/>
      <protection locked="0"/>
    </xf>
    <xf numFmtId="49" fontId="50" fillId="2" borderId="5" xfId="0" applyNumberFormat="1" applyFont="1" applyFill="1" applyBorder="1" applyAlignment="1" applyProtection="1">
      <alignment horizontal="right" wrapText="1"/>
      <protection locked="0"/>
    </xf>
    <xf numFmtId="1" fontId="51" fillId="2" borderId="5" xfId="0" applyNumberFormat="1" applyFont="1" applyFill="1" applyBorder="1" applyAlignment="1" applyProtection="1">
      <alignment horizontal="center" wrapText="1"/>
      <protection locked="0"/>
    </xf>
    <xf numFmtId="49" fontId="51" fillId="2" borderId="5" xfId="0" applyNumberFormat="1" applyFont="1" applyFill="1" applyBorder="1" applyAlignment="1" applyProtection="1">
      <alignment horizontal="center" wrapText="1"/>
      <protection locked="0"/>
    </xf>
    <xf numFmtId="49" fontId="51" fillId="2" borderId="5" xfId="0" applyNumberFormat="1" applyFont="1" applyFill="1" applyBorder="1" applyAlignment="1" applyProtection="1">
      <alignment horizontal="justify" wrapText="1"/>
      <protection locked="0"/>
    </xf>
    <xf numFmtId="0" fontId="51" fillId="2" borderId="5" xfId="0" applyFont="1" applyFill="1" applyBorder="1" applyAlignment="1" applyProtection="1">
      <alignment horizontal="justify" wrapText="1"/>
      <protection locked="0"/>
    </xf>
    <xf numFmtId="49" fontId="50" fillId="2" borderId="5" xfId="0" applyNumberFormat="1" applyFont="1" applyFill="1" applyBorder="1" applyAlignment="1">
      <alignment horizontal="center" wrapText="1"/>
    </xf>
    <xf numFmtId="0" fontId="50" fillId="2" borderId="5" xfId="0" applyFont="1" applyFill="1" applyBorder="1" applyAlignment="1">
      <alignment horizontal="justify" wrapText="1"/>
    </xf>
    <xf numFmtId="49" fontId="51" fillId="2" borderId="5" xfId="0" applyNumberFormat="1" applyFont="1" applyFill="1" applyBorder="1" applyAlignment="1">
      <alignment horizontal="center" wrapText="1"/>
    </xf>
    <xf numFmtId="49" fontId="50" fillId="2" borderId="5" xfId="0" applyNumberFormat="1" applyFont="1" applyFill="1" applyBorder="1" applyAlignment="1">
      <alignment horizontal="justify" wrapText="1"/>
    </xf>
    <xf numFmtId="49" fontId="51" fillId="2" borderId="5" xfId="0" applyNumberFormat="1" applyFont="1" applyFill="1" applyBorder="1" applyAlignment="1">
      <alignment horizontal="justify" wrapText="1"/>
    </xf>
    <xf numFmtId="49" fontId="51" fillId="2" borderId="5" xfId="0" applyNumberFormat="1" applyFont="1" applyFill="1" applyBorder="1" applyAlignment="1">
      <alignment horizontal="center"/>
    </xf>
    <xf numFmtId="0" fontId="49" fillId="2" borderId="5" xfId="0" applyNumberFormat="1" applyFont="1" applyFill="1" applyBorder="1" applyAlignment="1" applyProtection="1">
      <alignment horizontal="justify" wrapText="1"/>
      <protection locked="0"/>
    </xf>
    <xf numFmtId="0" fontId="51" fillId="2" borderId="5" xfId="0" applyFont="1" applyFill="1" applyBorder="1" applyAlignment="1">
      <alignment horizontal="justify" wrapText="1"/>
    </xf>
    <xf numFmtId="0" fontId="50" fillId="2" borderId="5" xfId="1" applyFont="1" applyFill="1" applyBorder="1" applyAlignment="1" applyProtection="1">
      <alignment horizontal="justify" wrapText="1"/>
    </xf>
    <xf numFmtId="3" fontId="50" fillId="2" borderId="5" xfId="0" applyNumberFormat="1" applyFont="1" applyFill="1" applyBorder="1" applyAlignment="1">
      <alignment horizontal="justify" wrapText="1"/>
    </xf>
    <xf numFmtId="3" fontId="51" fillId="2" borderId="5" xfId="0" applyNumberFormat="1" applyFont="1" applyFill="1" applyBorder="1" applyAlignment="1">
      <alignment horizontal="justify" wrapText="1"/>
    </xf>
    <xf numFmtId="49" fontId="48" fillId="2" borderId="5" xfId="0" applyNumberFormat="1" applyFont="1" applyFill="1" applyBorder="1" applyAlignment="1">
      <alignment horizontal="center"/>
    </xf>
    <xf numFmtId="0" fontId="48" fillId="2" borderId="5" xfId="0" applyFont="1" applyFill="1" applyBorder="1" applyAlignment="1" applyProtection="1">
      <alignment horizontal="justify" wrapText="1"/>
      <protection locked="0"/>
    </xf>
    <xf numFmtId="49" fontId="49" fillId="2" borderId="5" xfId="0" applyNumberFormat="1" applyFont="1" applyFill="1" applyBorder="1" applyAlignment="1">
      <alignment horizontal="center" wrapText="1"/>
    </xf>
    <xf numFmtId="0" fontId="51" fillId="2" borderId="14" xfId="0" applyFont="1" applyFill="1" applyBorder="1" applyAlignment="1">
      <alignment horizontal="justify" wrapText="1"/>
    </xf>
    <xf numFmtId="0" fontId="51" fillId="2" borderId="12" xfId="0" applyFont="1" applyFill="1" applyBorder="1" applyAlignment="1">
      <alignment horizontal="justify" wrapText="1"/>
    </xf>
    <xf numFmtId="0" fontId="52" fillId="2" borderId="5" xfId="0" applyFont="1" applyFill="1" applyBorder="1" applyAlignment="1"/>
    <xf numFmtId="49" fontId="52" fillId="2" borderId="5" xfId="0" applyNumberFormat="1" applyFont="1" applyFill="1" applyBorder="1" applyAlignment="1">
      <alignment horizontal="center"/>
    </xf>
    <xf numFmtId="0" fontId="52" fillId="2" borderId="5" xfId="0" applyFont="1" applyFill="1" applyBorder="1" applyAlignment="1">
      <alignment horizontal="justify" wrapText="1"/>
    </xf>
    <xf numFmtId="0" fontId="53" fillId="2" borderId="5" xfId="0" applyFont="1" applyFill="1" applyBorder="1" applyAlignment="1" applyProtection="1">
      <alignment wrapText="1"/>
      <protection locked="0"/>
    </xf>
    <xf numFmtId="0" fontId="49" fillId="2" borderId="5" xfId="0" applyFont="1" applyFill="1" applyBorder="1" applyAlignment="1" applyProtection="1">
      <alignment wrapText="1"/>
      <protection locked="0"/>
    </xf>
    <xf numFmtId="0" fontId="54" fillId="2" borderId="0" xfId="0" applyFont="1" applyFill="1"/>
    <xf numFmtId="0" fontId="49" fillId="2" borderId="5" xfId="0" applyFont="1" applyFill="1" applyBorder="1" applyAlignment="1" applyProtection="1">
      <alignment vertical="top" wrapText="1"/>
      <protection locked="0"/>
    </xf>
    <xf numFmtId="0" fontId="49" fillId="2" borderId="5" xfId="0" applyFont="1" applyFill="1" applyBorder="1" applyAlignment="1">
      <alignment horizontal="center" wrapText="1"/>
    </xf>
    <xf numFmtId="166" fontId="55" fillId="2" borderId="5" xfId="0" applyNumberFormat="1" applyFont="1" applyFill="1" applyBorder="1" applyAlignment="1">
      <alignment horizontal="center" wrapText="1"/>
    </xf>
    <xf numFmtId="165" fontId="55" fillId="2" borderId="5" xfId="0" applyNumberFormat="1" applyFont="1" applyFill="1" applyBorder="1" applyAlignment="1">
      <alignment horizontal="center" wrapText="1"/>
    </xf>
    <xf numFmtId="166" fontId="46" fillId="2" borderId="5" xfId="0" applyNumberFormat="1" applyFont="1" applyFill="1" applyBorder="1" applyAlignment="1" applyProtection="1">
      <alignment horizontal="center" wrapText="1"/>
    </xf>
    <xf numFmtId="166" fontId="56" fillId="2" borderId="5" xfId="0" applyNumberFormat="1" applyFont="1" applyFill="1" applyBorder="1" applyAlignment="1" applyProtection="1">
      <alignment horizontal="center" wrapText="1"/>
    </xf>
    <xf numFmtId="164" fontId="46" fillId="2" borderId="5" xfId="0" applyNumberFormat="1" applyFont="1" applyFill="1" applyBorder="1" applyAlignment="1">
      <alignment horizontal="center" wrapText="1"/>
    </xf>
    <xf numFmtId="0" fontId="46" fillId="2" borderId="5" xfId="0" applyFont="1" applyFill="1" applyBorder="1" applyAlignment="1">
      <alignment horizontal="center" wrapText="1"/>
    </xf>
    <xf numFmtId="10" fontId="46" fillId="2" borderId="5" xfId="0" applyNumberFormat="1" applyFont="1" applyFill="1" applyBorder="1" applyAlignment="1">
      <alignment horizontal="center" wrapText="1"/>
    </xf>
    <xf numFmtId="166" fontId="57" fillId="2" borderId="5" xfId="0" applyNumberFormat="1" applyFont="1" applyFill="1" applyBorder="1" applyAlignment="1" applyProtection="1">
      <alignment horizontal="center" wrapText="1"/>
    </xf>
    <xf numFmtId="165" fontId="57" fillId="2" borderId="5" xfId="0" applyNumberFormat="1" applyFont="1" applyFill="1" applyBorder="1" applyAlignment="1">
      <alignment horizontal="center" wrapText="1"/>
    </xf>
    <xf numFmtId="166" fontId="57" fillId="2" borderId="5" xfId="0" applyNumberFormat="1" applyFont="1" applyFill="1" applyBorder="1" applyAlignment="1">
      <alignment horizontal="center" wrapText="1"/>
    </xf>
    <xf numFmtId="167" fontId="46" fillId="2" borderId="5" xfId="0" applyNumberFormat="1" applyFont="1" applyFill="1" applyBorder="1" applyAlignment="1">
      <alignment horizontal="center" wrapText="1"/>
    </xf>
    <xf numFmtId="167" fontId="57" fillId="2" borderId="5" xfId="0" applyNumberFormat="1" applyFont="1" applyFill="1" applyBorder="1" applyAlignment="1">
      <alignment horizontal="center" wrapText="1"/>
    </xf>
    <xf numFmtId="166" fontId="58" fillId="2" borderId="5" xfId="0" applyNumberFormat="1" applyFont="1" applyFill="1" applyBorder="1" applyAlignment="1" applyProtection="1">
      <alignment horizontal="center" wrapText="1"/>
    </xf>
    <xf numFmtId="10" fontId="57" fillId="2" borderId="5" xfId="0" applyNumberFormat="1" applyFont="1" applyFill="1" applyBorder="1" applyAlignment="1">
      <alignment horizontal="center" wrapText="1"/>
    </xf>
    <xf numFmtId="164" fontId="46" fillId="2" borderId="5" xfId="0" applyNumberFormat="1" applyFont="1" applyFill="1" applyBorder="1" applyAlignment="1" applyProtection="1">
      <alignment horizontal="center" wrapText="1"/>
      <protection locked="0"/>
    </xf>
    <xf numFmtId="168" fontId="46" fillId="2" borderId="5" xfId="0" applyNumberFormat="1" applyFont="1" applyFill="1" applyBorder="1" applyAlignment="1">
      <alignment horizontal="center" wrapText="1"/>
    </xf>
    <xf numFmtId="166" fontId="57" fillId="2" borderId="5" xfId="0" applyNumberFormat="1" applyFont="1" applyFill="1" applyBorder="1" applyAlignment="1" applyProtection="1">
      <alignment horizontal="center" wrapText="1"/>
      <protection locked="0"/>
    </xf>
    <xf numFmtId="166" fontId="58" fillId="2" borderId="5" xfId="0" applyNumberFormat="1" applyFont="1" applyFill="1" applyBorder="1" applyAlignment="1">
      <alignment horizontal="center" wrapText="1"/>
    </xf>
    <xf numFmtId="166" fontId="56" fillId="2" borderId="5" xfId="0" applyNumberFormat="1" applyFont="1" applyFill="1" applyBorder="1" applyAlignment="1">
      <alignment horizontal="center" wrapText="1"/>
    </xf>
    <xf numFmtId="166" fontId="59" fillId="2" borderId="5" xfId="0" applyNumberFormat="1" applyFont="1" applyFill="1" applyBorder="1" applyAlignment="1">
      <alignment horizontal="center" wrapText="1"/>
    </xf>
    <xf numFmtId="166" fontId="60" fillId="2" borderId="5" xfId="0" applyNumberFormat="1" applyFont="1" applyFill="1" applyBorder="1" applyAlignment="1">
      <alignment horizontal="center" wrapText="1"/>
    </xf>
    <xf numFmtId="0" fontId="57" fillId="2" borderId="5" xfId="0" applyFont="1" applyFill="1" applyBorder="1" applyAlignment="1">
      <alignment horizontal="center" wrapText="1"/>
    </xf>
    <xf numFmtId="164" fontId="57" fillId="2" borderId="5" xfId="0" applyNumberFormat="1" applyFont="1" applyFill="1" applyBorder="1" applyAlignment="1">
      <alignment horizontal="center" wrapText="1"/>
    </xf>
    <xf numFmtId="166" fontId="58" fillId="2" borderId="5" xfId="0" applyNumberFormat="1" applyFont="1" applyFill="1" applyBorder="1" applyAlignment="1" applyProtection="1">
      <alignment horizontal="center" wrapText="1"/>
      <protection locked="0"/>
    </xf>
    <xf numFmtId="165" fontId="57" fillId="2" borderId="5" xfId="4" applyNumberFormat="1" applyFont="1" applyFill="1" applyBorder="1" applyAlignment="1">
      <alignment horizontal="center" wrapText="1"/>
    </xf>
    <xf numFmtId="166" fontId="59" fillId="2" borderId="5" xfId="0" applyNumberFormat="1" applyFont="1" applyFill="1" applyBorder="1" applyAlignment="1" applyProtection="1">
      <alignment horizontal="center" wrapText="1"/>
      <protection locked="0"/>
    </xf>
    <xf numFmtId="166" fontId="58" fillId="2" borderId="9" xfId="0" applyNumberFormat="1" applyFont="1" applyFill="1" applyBorder="1" applyAlignment="1" applyProtection="1">
      <alignment horizontal="center" wrapText="1"/>
      <protection locked="0"/>
    </xf>
    <xf numFmtId="0" fontId="42" fillId="2" borderId="0" xfId="0" applyFont="1" applyFill="1"/>
    <xf numFmtId="0" fontId="42" fillId="2" borderId="0" xfId="0" applyFont="1" applyFill="1" applyAlignment="1">
      <alignment horizontal="center"/>
    </xf>
    <xf numFmtId="0" fontId="42" fillId="2" borderId="0" xfId="0" applyFont="1" applyFill="1" applyAlignment="1">
      <alignment wrapText="1"/>
    </xf>
    <xf numFmtId="0" fontId="42" fillId="2" borderId="0" xfId="0" applyFont="1" applyFill="1" applyBorder="1" applyAlignment="1">
      <alignment horizontal="center" wrapText="1"/>
    </xf>
    <xf numFmtId="166" fontId="42" fillId="2" borderId="0" xfId="0" applyNumberFormat="1" applyFont="1" applyFill="1" applyBorder="1" applyAlignment="1">
      <alignment horizontal="center" wrapText="1"/>
    </xf>
    <xf numFmtId="0" fontId="42" fillId="2" borderId="0" xfId="0" applyFont="1" applyFill="1" applyAlignment="1">
      <alignment horizontal="center" wrapText="1"/>
    </xf>
    <xf numFmtId="166" fontId="62" fillId="2" borderId="0" xfId="0" applyNumberFormat="1" applyFont="1" applyFill="1" applyBorder="1" applyAlignment="1">
      <alignment horizontal="center" wrapText="1"/>
    </xf>
    <xf numFmtId="164" fontId="63" fillId="2" borderId="0" xfId="0" applyNumberFormat="1" applyFont="1" applyFill="1" applyBorder="1" applyAlignment="1">
      <alignment horizontal="center" wrapText="1"/>
    </xf>
    <xf numFmtId="0" fontId="63" fillId="2" borderId="0" xfId="0" applyFont="1" applyFill="1" applyBorder="1" applyAlignment="1">
      <alignment horizontal="center" wrapText="1"/>
    </xf>
    <xf numFmtId="164" fontId="63" fillId="2" borderId="0" xfId="0" applyNumberFormat="1" applyFont="1" applyFill="1" applyAlignment="1">
      <alignment horizontal="center" wrapText="1"/>
    </xf>
    <xf numFmtId="166" fontId="63" fillId="2" borderId="0" xfId="0" applyNumberFormat="1" applyFont="1" applyFill="1" applyAlignment="1">
      <alignment horizontal="center" wrapText="1"/>
    </xf>
    <xf numFmtId="166" fontId="28" fillId="2" borderId="5" xfId="0" applyNumberFormat="1" applyFont="1" applyFill="1" applyBorder="1" applyAlignment="1">
      <alignment horizontal="center" vertical="center" wrapText="1"/>
    </xf>
    <xf numFmtId="49" fontId="52" fillId="2" borderId="10" xfId="0" applyNumberFormat="1" applyFont="1" applyFill="1" applyBorder="1" applyAlignment="1">
      <alignment horizontal="center"/>
    </xf>
    <xf numFmtId="49" fontId="52" fillId="2" borderId="5" xfId="5" applyNumberFormat="1" applyFont="1" applyFill="1" applyBorder="1" applyAlignment="1">
      <alignment horizontal="justify" vertical="center" wrapText="1"/>
    </xf>
    <xf numFmtId="165" fontId="58" fillId="2" borderId="5" xfId="0" applyNumberFormat="1" applyFont="1" applyFill="1" applyBorder="1" applyAlignment="1">
      <alignment horizontal="center" wrapText="1"/>
    </xf>
    <xf numFmtId="166" fontId="55" fillId="2" borderId="5" xfId="0" applyNumberFormat="1" applyFont="1" applyFill="1" applyBorder="1" applyAlignment="1" applyProtection="1">
      <alignment horizontal="center" wrapText="1"/>
      <protection locked="0"/>
    </xf>
    <xf numFmtId="165" fontId="60" fillId="2" borderId="5" xfId="0" applyNumberFormat="1" applyFont="1" applyFill="1" applyBorder="1" applyAlignment="1">
      <alignment horizontal="center" wrapText="1"/>
    </xf>
    <xf numFmtId="0" fontId="10" fillId="2" borderId="4" xfId="0" applyFont="1" applyFill="1" applyBorder="1" applyAlignment="1">
      <alignment wrapText="1"/>
    </xf>
    <xf numFmtId="0" fontId="10" fillId="2" borderId="4" xfId="0" applyFont="1" applyFill="1" applyBorder="1"/>
    <xf numFmtId="0" fontId="64" fillId="2" borderId="5" xfId="0" applyFont="1" applyFill="1" applyBorder="1" applyAlignment="1">
      <alignment horizontal="justify" wrapText="1"/>
    </xf>
    <xf numFmtId="0" fontId="64" fillId="2" borderId="5" xfId="0" applyFont="1" applyFill="1" applyBorder="1" applyAlignment="1"/>
    <xf numFmtId="0" fontId="65" fillId="2" borderId="0" xfId="0" applyFont="1" applyFill="1" applyBorder="1" applyAlignment="1">
      <alignment horizontal="right" wrapText="1"/>
    </xf>
    <xf numFmtId="0" fontId="65" fillId="2" borderId="0" xfId="0" applyFont="1" applyFill="1" applyBorder="1" applyAlignment="1">
      <alignment wrapText="1"/>
    </xf>
    <xf numFmtId="0" fontId="65" fillId="2" borderId="0" xfId="0" applyFont="1" applyFill="1" applyAlignment="1">
      <alignment wrapText="1"/>
    </xf>
    <xf numFmtId="0" fontId="65" fillId="2" borderId="0" xfId="0" applyFont="1" applyFill="1"/>
    <xf numFmtId="0" fontId="66" fillId="2" borderId="0" xfId="0" applyFont="1" applyFill="1" applyBorder="1" applyAlignment="1">
      <alignment horizontal="right" wrapText="1"/>
    </xf>
    <xf numFmtId="0" fontId="49" fillId="2" borderId="5" xfId="0" applyFont="1" applyFill="1" applyBorder="1" applyAlignment="1">
      <alignment horizontal="center"/>
    </xf>
    <xf numFmtId="10" fontId="45" fillId="2" borderId="5" xfId="0" applyNumberFormat="1" applyFont="1" applyFill="1" applyBorder="1" applyAlignment="1">
      <alignment horizontal="center" wrapText="1"/>
    </xf>
    <xf numFmtId="166" fontId="41" fillId="2" borderId="0" xfId="0" applyNumberFormat="1" applyFont="1" applyFill="1" applyBorder="1" applyAlignment="1">
      <alignment horizontal="center" wrapText="1"/>
    </xf>
    <xf numFmtId="166" fontId="67" fillId="2" borderId="5" xfId="0" applyNumberFormat="1" applyFont="1" applyFill="1" applyBorder="1" applyAlignment="1">
      <alignment horizontal="center" wrapText="1"/>
    </xf>
    <xf numFmtId="165" fontId="67" fillId="2" borderId="7" xfId="0" applyNumberFormat="1" applyFont="1" applyFill="1" applyBorder="1" applyAlignment="1">
      <alignment horizontal="center" wrapText="1"/>
    </xf>
    <xf numFmtId="166" fontId="62" fillId="2" borderId="11" xfId="0" applyNumberFormat="1" applyFont="1" applyFill="1" applyBorder="1" applyAlignment="1">
      <alignment horizontal="center" wrapText="1"/>
    </xf>
    <xf numFmtId="166" fontId="62" fillId="2" borderId="5" xfId="0" applyNumberFormat="1" applyFont="1" applyFill="1" applyBorder="1" applyAlignment="1">
      <alignment horizontal="center" wrapText="1"/>
    </xf>
    <xf numFmtId="166" fontId="35" fillId="2" borderId="0" xfId="0" applyNumberFormat="1" applyFont="1" applyFill="1" applyBorder="1" applyAlignment="1">
      <alignment horizontal="center" wrapText="1"/>
    </xf>
    <xf numFmtId="0" fontId="24" fillId="0" borderId="0" xfId="0" applyFont="1"/>
    <xf numFmtId="0" fontId="70" fillId="0" borderId="0" xfId="2" applyFont="1"/>
    <xf numFmtId="0" fontId="49" fillId="0" borderId="0" xfId="2" applyFont="1" applyAlignment="1">
      <alignment horizontal="center"/>
    </xf>
    <xf numFmtId="0" fontId="72" fillId="2" borderId="0" xfId="0" applyFont="1" applyFill="1" applyBorder="1" applyAlignment="1">
      <alignment wrapText="1"/>
    </xf>
    <xf numFmtId="0" fontId="19" fillId="2" borderId="0" xfId="0" applyFont="1" applyFill="1" applyBorder="1" applyAlignment="1">
      <alignment wrapText="1"/>
    </xf>
    <xf numFmtId="0" fontId="73" fillId="2" borderId="0" xfId="0" applyFont="1" applyFill="1" applyBorder="1" applyAlignment="1"/>
    <xf numFmtId="0" fontId="24" fillId="2" borderId="0" xfId="0" applyFont="1" applyFill="1" applyAlignment="1">
      <alignment horizontal="left"/>
    </xf>
    <xf numFmtId="0" fontId="73" fillId="2" borderId="0" xfId="0" applyFont="1" applyFill="1" applyBorder="1" applyAlignment="1">
      <alignment horizontal="left" wrapText="1"/>
    </xf>
    <xf numFmtId="0" fontId="24" fillId="0" borderId="0" xfId="0" applyFont="1" applyFill="1" applyAlignment="1">
      <alignment wrapText="1"/>
    </xf>
    <xf numFmtId="0" fontId="24" fillId="0" borderId="0" xfId="0" applyFont="1" applyAlignment="1">
      <alignment wrapText="1"/>
    </xf>
    <xf numFmtId="0" fontId="24" fillId="0" borderId="0" xfId="0" applyFont="1" applyAlignment="1"/>
    <xf numFmtId="0" fontId="68" fillId="0" borderId="0" xfId="0" applyFont="1" applyAlignment="1">
      <alignment horizontal="center"/>
    </xf>
    <xf numFmtId="0" fontId="69" fillId="0" borderId="0" xfId="0" applyFont="1" applyAlignment="1"/>
    <xf numFmtId="0" fontId="69" fillId="0" borderId="0" xfId="0" applyFont="1" applyAlignment="1">
      <alignment horizontal="center"/>
    </xf>
    <xf numFmtId="0" fontId="24" fillId="0" borderId="0" xfId="2" applyFont="1" applyAlignment="1">
      <alignment horizontal="center"/>
    </xf>
    <xf numFmtId="0" fontId="71" fillId="0" borderId="1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41" fillId="2" borderId="5" xfId="0" applyFont="1" applyFill="1" applyBorder="1" applyAlignment="1">
      <alignment horizontal="center" vertical="center" wrapText="1"/>
    </xf>
    <xf numFmtId="0" fontId="42" fillId="2" borderId="5" xfId="0" applyFont="1" applyFill="1" applyBorder="1" applyAlignment="1">
      <alignment horizontal="center" vertical="center" wrapText="1"/>
    </xf>
    <xf numFmtId="0" fontId="22" fillId="2" borderId="5" xfId="0" applyFont="1" applyFill="1" applyBorder="1" applyAlignment="1">
      <alignment horizontal="center" vertical="center" wrapText="1"/>
    </xf>
    <xf numFmtId="165" fontId="22" fillId="2" borderId="5" xfId="0" applyNumberFormat="1" applyFont="1" applyFill="1" applyBorder="1" applyAlignment="1">
      <alignment horizontal="center" vertical="center" wrapText="1"/>
    </xf>
    <xf numFmtId="0" fontId="49" fillId="2" borderId="5" xfId="0" applyFont="1" applyFill="1" applyBorder="1" applyAlignment="1">
      <alignment horizontal="center"/>
    </xf>
    <xf numFmtId="0" fontId="50" fillId="2" borderId="5" xfId="0" applyFont="1" applyFill="1" applyBorder="1" applyAlignment="1">
      <alignment horizontal="center"/>
    </xf>
    <xf numFmtId="0" fontId="22" fillId="2" borderId="14" xfId="0" applyFont="1" applyFill="1" applyBorder="1" applyAlignment="1">
      <alignment horizontal="center" vertical="center" wrapText="1"/>
    </xf>
    <xf numFmtId="0" fontId="22" fillId="2" borderId="12" xfId="0" applyFont="1" applyFill="1" applyBorder="1" applyAlignment="1">
      <alignment horizontal="center" vertical="center" wrapText="1"/>
    </xf>
  </cellXfs>
  <cellStyles count="7">
    <cellStyle name="Normal_Доходи" xfId="6"/>
    <cellStyle name="Обычный" xfId="0" builtinId="0"/>
    <cellStyle name="Обычный 2" xfId="2"/>
    <cellStyle name="Обычный 3" xfId="5"/>
    <cellStyle name="Обычный_ZV1PIV98" xfId="1"/>
    <cellStyle name="Процентный" xfId="4" builtinId="5"/>
    <cellStyle name="Финансовый" xfId="3" builtinId="3"/>
  </cellStyles>
  <dxfs count="0"/>
  <tableStyles count="0" defaultTableStyle="TableStyleMedium2" defaultPivotStyle="PivotStyleLight16"/>
  <colors>
    <mruColors>
      <color rgb="FFD5C9E1"/>
      <color rgb="FFCCFFCC"/>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N2237"/>
  <sheetViews>
    <sheetView showZeros="0" tabSelected="1" showOutlineSymbols="0" view="pageBreakPreview" zoomScale="50" zoomScaleNormal="80" zoomScaleSheetLayoutView="50" workbookViewId="0">
      <pane xSplit="4" ySplit="10" topLeftCell="E11" activePane="bottomRight" state="frozen"/>
      <selection pane="topRight" activeCell="F1" sqref="F1"/>
      <selection pane="bottomLeft" activeCell="A8" sqref="A8"/>
      <selection pane="bottomRight" activeCell="I33" sqref="I33"/>
    </sheetView>
  </sheetViews>
  <sheetFormatPr defaultColWidth="9.140625" defaultRowHeight="12.75" x14ac:dyDescent="0.2"/>
  <cols>
    <col min="1" max="1" width="5.140625" style="3" customWidth="1"/>
    <col min="2" max="2" width="10.7109375" style="50" customWidth="1"/>
    <col min="3" max="3" width="9.7109375" style="50" customWidth="1"/>
    <col min="4" max="4" width="93.5703125" style="8" customWidth="1"/>
    <col min="5" max="5" width="20.42578125" style="8" customWidth="1"/>
    <col min="6" max="6" width="18" style="8" customWidth="1"/>
    <col min="7" max="7" width="16.7109375" style="8" customWidth="1"/>
    <col min="8" max="8" width="15.140625" style="8" customWidth="1"/>
    <col min="9" max="9" width="18.85546875" style="8" customWidth="1"/>
    <col min="10" max="10" width="17.28515625" style="57" customWidth="1"/>
    <col min="11" max="11" width="19.7109375" style="8" customWidth="1"/>
    <col min="12" max="12" width="20.140625" style="8" customWidth="1"/>
    <col min="13" max="13" width="18.7109375" style="8" customWidth="1"/>
    <col min="14" max="14" width="18.42578125" style="8" customWidth="1"/>
    <col min="15" max="15" width="16.42578125" style="58" customWidth="1"/>
    <col min="16" max="16" width="16.7109375" style="8" customWidth="1"/>
    <col min="17" max="17" width="20.5703125" style="8" customWidth="1"/>
    <col min="18" max="18" width="21.7109375" style="8" customWidth="1"/>
    <col min="19" max="20" width="17.28515625" style="8" customWidth="1"/>
    <col min="21" max="21" width="19" style="8" customWidth="1"/>
    <col min="22" max="22" width="17.28515625" style="8" customWidth="1"/>
    <col min="23" max="23" width="17.42578125" style="6" customWidth="1"/>
    <col min="24" max="24" width="16.28515625" style="6" customWidth="1"/>
    <col min="25" max="185" width="9.140625" style="6"/>
    <col min="186" max="195" width="9.140625" style="8"/>
    <col min="196" max="16384" width="9.140625" style="3"/>
  </cols>
  <sheetData>
    <row r="1" spans="1:196" ht="25.7" customHeight="1" x14ac:dyDescent="0.4">
      <c r="A1"/>
      <c r="B1"/>
      <c r="C1"/>
      <c r="D1" s="271"/>
      <c r="E1" s="272"/>
      <c r="F1" s="272"/>
      <c r="G1" s="272"/>
      <c r="H1"/>
      <c r="I1"/>
      <c r="J1"/>
      <c r="K1"/>
      <c r="L1"/>
      <c r="M1"/>
      <c r="N1"/>
      <c r="O1"/>
      <c r="P1"/>
      <c r="Q1"/>
      <c r="R1" s="260"/>
      <c r="S1" s="268" t="s">
        <v>430</v>
      </c>
      <c r="T1" s="268"/>
      <c r="U1" s="268"/>
      <c r="V1" s="268"/>
      <c r="W1" s="268"/>
      <c r="GD1" s="6"/>
      <c r="GN1" s="8"/>
    </row>
    <row r="2" spans="1:196" ht="28.5" customHeight="1" x14ac:dyDescent="0.4">
      <c r="A2"/>
      <c r="B2"/>
      <c r="C2"/>
      <c r="D2" s="271"/>
      <c r="E2" s="273"/>
      <c r="F2" s="273"/>
      <c r="G2" s="273"/>
      <c r="H2"/>
      <c r="I2"/>
      <c r="J2"/>
      <c r="K2"/>
      <c r="L2"/>
      <c r="M2"/>
      <c r="N2"/>
      <c r="O2"/>
      <c r="P2"/>
      <c r="Q2"/>
      <c r="R2" s="269" t="s">
        <v>431</v>
      </c>
      <c r="S2" s="269"/>
      <c r="T2" s="269"/>
      <c r="U2" s="269"/>
      <c r="V2" s="269"/>
      <c r="W2" s="269"/>
      <c r="GD2" s="6"/>
      <c r="GN2" s="8"/>
    </row>
    <row r="3" spans="1:196" ht="39.200000000000003" customHeight="1" x14ac:dyDescent="0.4">
      <c r="A3" s="261"/>
      <c r="B3" s="262"/>
      <c r="C3" s="262"/>
      <c r="D3" s="274"/>
      <c r="E3" s="274"/>
      <c r="F3" s="274"/>
      <c r="G3" s="274"/>
      <c r="H3"/>
      <c r="I3"/>
      <c r="J3"/>
      <c r="K3"/>
      <c r="L3"/>
      <c r="M3"/>
      <c r="N3"/>
      <c r="O3"/>
      <c r="P3"/>
      <c r="Q3"/>
      <c r="R3" s="270" t="s">
        <v>432</v>
      </c>
      <c r="S3" s="270"/>
      <c r="T3" s="270"/>
      <c r="U3" s="270"/>
      <c r="V3" s="270"/>
      <c r="W3" s="270"/>
      <c r="GD3" s="6"/>
      <c r="GN3" s="8"/>
    </row>
    <row r="4" spans="1:196" s="1" customFormat="1" ht="76.7" customHeight="1" x14ac:dyDescent="0.25">
      <c r="A4" s="275" t="s">
        <v>436</v>
      </c>
      <c r="B4" s="275"/>
      <c r="C4" s="275"/>
      <c r="D4" s="275"/>
      <c r="E4" s="275"/>
      <c r="F4" s="275"/>
      <c r="G4" s="275"/>
      <c r="H4" s="275"/>
      <c r="I4" s="275"/>
      <c r="J4" s="275"/>
      <c r="K4" s="275"/>
      <c r="L4" s="275"/>
      <c r="M4" s="275"/>
      <c r="N4" s="275"/>
      <c r="O4" s="275"/>
      <c r="P4" s="275"/>
      <c r="Q4" s="275"/>
      <c r="R4" s="275"/>
      <c r="S4" s="275"/>
      <c r="T4" s="275"/>
      <c r="U4" s="275"/>
      <c r="V4" s="264" t="s">
        <v>433</v>
      </c>
      <c r="W4" s="263"/>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row>
    <row r="5" spans="1:196" s="2" customFormat="1" ht="25.5" customHeight="1" x14ac:dyDescent="0.2">
      <c r="A5" s="276" t="s">
        <v>0</v>
      </c>
      <c r="B5" s="276" t="s">
        <v>249</v>
      </c>
      <c r="C5" s="276" t="s">
        <v>11</v>
      </c>
      <c r="D5" s="276" t="s">
        <v>15</v>
      </c>
      <c r="E5" s="277" t="s">
        <v>1</v>
      </c>
      <c r="F5" s="277"/>
      <c r="G5" s="277"/>
      <c r="H5" s="277"/>
      <c r="I5" s="277"/>
      <c r="J5" s="277"/>
      <c r="K5" s="277" t="s">
        <v>2</v>
      </c>
      <c r="L5" s="278"/>
      <c r="M5" s="278"/>
      <c r="N5" s="278"/>
      <c r="O5" s="278"/>
      <c r="P5" s="278"/>
      <c r="Q5" s="277" t="s">
        <v>3</v>
      </c>
      <c r="R5" s="277"/>
      <c r="S5" s="277"/>
      <c r="T5" s="277"/>
      <c r="U5" s="277"/>
      <c r="V5" s="277"/>
    </row>
    <row r="6" spans="1:196" s="2" customFormat="1" ht="12.75" customHeight="1" x14ac:dyDescent="0.2">
      <c r="A6" s="276"/>
      <c r="B6" s="276"/>
      <c r="C6" s="276"/>
      <c r="D6" s="276"/>
      <c r="E6" s="279" t="s">
        <v>138</v>
      </c>
      <c r="F6" s="279" t="s">
        <v>400</v>
      </c>
      <c r="G6" s="279" t="s">
        <v>401</v>
      </c>
      <c r="H6" s="279" t="s">
        <v>4</v>
      </c>
      <c r="I6" s="279" t="s">
        <v>168</v>
      </c>
      <c r="J6" s="280" t="s">
        <v>7</v>
      </c>
      <c r="K6" s="279" t="s">
        <v>138</v>
      </c>
      <c r="L6" s="279" t="s">
        <v>230</v>
      </c>
      <c r="M6" s="283" t="str">
        <f>F6</f>
        <v>затверджено на 01.07.2025</v>
      </c>
      <c r="N6" s="279" t="str">
        <f>G6</f>
        <v>виконано станом на 01.07.2025</v>
      </c>
      <c r="O6" s="279" t="s">
        <v>169</v>
      </c>
      <c r="P6" s="280" t="s">
        <v>7</v>
      </c>
      <c r="Q6" s="279" t="s">
        <v>138</v>
      </c>
      <c r="R6" s="279" t="s">
        <v>230</v>
      </c>
      <c r="S6" s="279" t="str">
        <f>F6</f>
        <v>затверджено на 01.07.2025</v>
      </c>
      <c r="T6" s="279" t="str">
        <f>G6</f>
        <v>виконано станом на 01.07.2025</v>
      </c>
      <c r="U6" s="279" t="s">
        <v>170</v>
      </c>
      <c r="V6" s="280" t="s">
        <v>7</v>
      </c>
    </row>
    <row r="7" spans="1:196" s="2" customFormat="1" ht="60.75" customHeight="1" x14ac:dyDescent="0.2">
      <c r="A7" s="276"/>
      <c r="B7" s="276"/>
      <c r="C7" s="276"/>
      <c r="D7" s="276"/>
      <c r="E7" s="279"/>
      <c r="F7" s="279"/>
      <c r="G7" s="279"/>
      <c r="H7" s="279"/>
      <c r="I7" s="279"/>
      <c r="J7" s="279"/>
      <c r="K7" s="279"/>
      <c r="L7" s="279"/>
      <c r="M7" s="284"/>
      <c r="N7" s="279"/>
      <c r="O7" s="279"/>
      <c r="P7" s="279"/>
      <c r="Q7" s="279"/>
      <c r="R7" s="279"/>
      <c r="S7" s="279"/>
      <c r="T7" s="279"/>
      <c r="U7" s="279"/>
      <c r="V7" s="279"/>
    </row>
    <row r="8" spans="1:196" s="4" customFormat="1" ht="18.75" customHeight="1" x14ac:dyDescent="0.25">
      <c r="A8" s="112">
        <v>1</v>
      </c>
      <c r="B8" s="112">
        <v>2</v>
      </c>
      <c r="C8" s="112">
        <v>3</v>
      </c>
      <c r="D8" s="112">
        <v>4</v>
      </c>
      <c r="E8" s="112">
        <v>5</v>
      </c>
      <c r="F8" s="112">
        <v>6</v>
      </c>
      <c r="G8" s="112">
        <v>7</v>
      </c>
      <c r="H8" s="112">
        <v>8</v>
      </c>
      <c r="I8" s="112">
        <v>9</v>
      </c>
      <c r="J8" s="112">
        <v>10</v>
      </c>
      <c r="K8" s="112">
        <v>11</v>
      </c>
      <c r="L8" s="112">
        <v>12</v>
      </c>
      <c r="M8" s="112">
        <v>13</v>
      </c>
      <c r="N8" s="112">
        <v>14</v>
      </c>
      <c r="O8" s="112">
        <v>15</v>
      </c>
      <c r="P8" s="112">
        <v>16</v>
      </c>
      <c r="Q8" s="112">
        <v>17</v>
      </c>
      <c r="R8" s="112">
        <v>18</v>
      </c>
      <c r="S8" s="112">
        <v>19</v>
      </c>
      <c r="T8" s="112">
        <v>20</v>
      </c>
      <c r="U8" s="112">
        <v>21</v>
      </c>
      <c r="V8" s="112">
        <v>22</v>
      </c>
    </row>
    <row r="9" spans="1:196" s="132" customFormat="1" ht="29.25" customHeight="1" x14ac:dyDescent="0.35">
      <c r="A9" s="156"/>
      <c r="B9" s="157"/>
      <c r="C9" s="157"/>
      <c r="D9" s="158" t="s">
        <v>5</v>
      </c>
      <c r="E9" s="199">
        <f>SUM(E259)</f>
        <v>1113495.6000000001</v>
      </c>
      <c r="F9" s="199">
        <f>SUM(F259)</f>
        <v>695670.20000000019</v>
      </c>
      <c r="G9" s="199">
        <f>SUM(G259)</f>
        <v>618057.6</v>
      </c>
      <c r="H9" s="200">
        <v>1</v>
      </c>
      <c r="I9" s="199">
        <f>G9-F9</f>
        <v>-77612.60000000021</v>
      </c>
      <c r="J9" s="200">
        <f>IFERROR(100%*(G9/F9),"")</f>
        <v>0.88843477843380358</v>
      </c>
      <c r="K9" s="149">
        <f>SUM(K259)</f>
        <v>176927.1</v>
      </c>
      <c r="L9" s="199">
        <f>SUM(L259)</f>
        <v>179846.40000000002</v>
      </c>
      <c r="M9" s="199">
        <f>SUM(M259)</f>
        <v>146735.30000000002</v>
      </c>
      <c r="N9" s="199">
        <f>SUM(N259)</f>
        <v>90981.8</v>
      </c>
      <c r="O9" s="199">
        <f t="shared" ref="O9:O75" si="0">N9-M9</f>
        <v>-55753.500000000015</v>
      </c>
      <c r="P9" s="200">
        <f t="shared" ref="P9:P75" si="1">IFERROR(100%*(N9/M9),"")</f>
        <v>0.62004030386689502</v>
      </c>
      <c r="Q9" s="199">
        <f>SUM(Q259)</f>
        <v>1290422.7000000002</v>
      </c>
      <c r="R9" s="199">
        <f>SUM(R259)</f>
        <v>1293342</v>
      </c>
      <c r="S9" s="199">
        <f>SUM(S259)</f>
        <v>842405.50000000012</v>
      </c>
      <c r="T9" s="199">
        <f>SUM(T259)</f>
        <v>709039.4</v>
      </c>
      <c r="U9" s="199">
        <f>T9-S9</f>
        <v>-133366.10000000009</v>
      </c>
      <c r="V9" s="200">
        <f>IFERROR(100%*(T9/S9),"")</f>
        <v>0.84168420077979067</v>
      </c>
      <c r="W9" s="128"/>
      <c r="X9" s="128"/>
      <c r="Y9" s="128"/>
      <c r="Z9" s="128"/>
      <c r="AA9" s="128"/>
      <c r="AB9" s="128"/>
      <c r="AC9" s="128"/>
      <c r="AD9" s="128"/>
      <c r="AE9" s="128"/>
      <c r="AF9" s="128"/>
      <c r="AG9" s="128"/>
      <c r="AH9" s="128"/>
      <c r="AI9" s="128"/>
      <c r="AJ9" s="128"/>
      <c r="AK9" s="128"/>
      <c r="AL9" s="128"/>
      <c r="AM9" s="128"/>
      <c r="AN9" s="128"/>
      <c r="AO9" s="128"/>
      <c r="AP9" s="128"/>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row>
    <row r="10" spans="1:196" s="18" customFormat="1" ht="48.95" customHeight="1" x14ac:dyDescent="0.35">
      <c r="A10" s="159"/>
      <c r="B10" s="160"/>
      <c r="C10" s="160"/>
      <c r="D10" s="161" t="s">
        <v>273</v>
      </c>
      <c r="E10" s="149">
        <f>SUM(E21,E31,E32,E34,E36,E37,E38,E40,E44,E71,E77,E78,E90,E120,E45)</f>
        <v>136410.70000000001</v>
      </c>
      <c r="F10" s="149">
        <f>SUM(F21,F31,F32,F34,F36,F37,F38,F40,F44,F71,F77,F78,F90,F120,F45)</f>
        <v>122729</v>
      </c>
      <c r="G10" s="149">
        <f>SUM(G21,G31,G32,G34,G36,G37,G38,G40,G44,G71,G77,G78,G90,G120,G45)</f>
        <v>121129.79999999999</v>
      </c>
      <c r="H10" s="150">
        <f>G10/$G$9</f>
        <v>0.19598464609123808</v>
      </c>
      <c r="I10" s="149">
        <f>G10-F10</f>
        <v>-1599.2000000000116</v>
      </c>
      <c r="J10" s="150">
        <f t="shared" ref="J10:J11" si="2">IFERROR(100%*(G10/F10),"")</f>
        <v>0.98696966487138316</v>
      </c>
      <c r="K10" s="149">
        <f>SUM(K21,K31,K32,K34,K36,K37,K38,K40,K44,K71,K77,K78,K89,K90,K120,K45)</f>
        <v>32109.1</v>
      </c>
      <c r="L10" s="149">
        <f>SUM(L21,L31,L32,L34,L36,L37,L38,L40,L44,L71,L77,L78,L89,L90,L120,L45)</f>
        <v>32109.1</v>
      </c>
      <c r="M10" s="149">
        <f>SUM(M21,M31,M32,M34,M36,M37,M38,M40,M44,M71,M77,M78,M89,M90,M120,M45)</f>
        <v>17387.5</v>
      </c>
      <c r="N10" s="149">
        <f>SUM(N21,N31,N32,N34,N36,N37,N38,N40,N44,N71,N77,N78,N89,N90,N120,N45)</f>
        <v>6909</v>
      </c>
      <c r="O10" s="149">
        <f t="shared" si="0"/>
        <v>-10478.5</v>
      </c>
      <c r="P10" s="150">
        <f t="shared" si="1"/>
        <v>0.39735442127965492</v>
      </c>
      <c r="Q10" s="149">
        <f>SUM(E10,K10)</f>
        <v>168519.80000000002</v>
      </c>
      <c r="R10" s="149">
        <f t="shared" ref="R10:R45" si="3">SUM(E10,L10)</f>
        <v>168519.80000000002</v>
      </c>
      <c r="S10" s="149">
        <f>SUM(F10,M10)</f>
        <v>140116.5</v>
      </c>
      <c r="T10" s="149">
        <f t="shared" ref="T10:T45" si="4">SUM(G10,N10)</f>
        <v>128038.79999999999</v>
      </c>
      <c r="U10" s="149">
        <f t="shared" ref="U10:U92" si="5">T10-S10</f>
        <v>-12077.700000000012</v>
      </c>
      <c r="V10" s="150">
        <f t="shared" ref="V10:V79" si="6">IFERROR(100%*(T10/S10),"")</f>
        <v>0.91380244296710234</v>
      </c>
      <c r="W10" s="16"/>
      <c r="X10" s="16"/>
      <c r="Y10" s="16"/>
      <c r="Z10" s="16"/>
      <c r="AA10" s="16"/>
      <c r="AB10" s="16"/>
      <c r="AC10" s="16"/>
      <c r="AD10" s="16"/>
      <c r="AE10" s="16"/>
      <c r="AF10" s="16"/>
      <c r="AG10" s="16"/>
      <c r="AH10" s="16"/>
      <c r="AI10" s="16"/>
      <c r="AJ10" s="16"/>
      <c r="AK10" s="16"/>
      <c r="AL10" s="16"/>
      <c r="AM10" s="16"/>
      <c r="AN10" s="16"/>
      <c r="AO10" s="16"/>
      <c r="AP10" s="16"/>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row>
    <row r="11" spans="1:196" s="1" customFormat="1" ht="27.75" customHeight="1" x14ac:dyDescent="0.35">
      <c r="A11" s="162"/>
      <c r="B11" s="163"/>
      <c r="C11" s="163"/>
      <c r="D11" s="164" t="s">
        <v>298</v>
      </c>
      <c r="E11" s="149">
        <f>SUM(E85,E80,E60,E46,E12)</f>
        <v>587765.20000000007</v>
      </c>
      <c r="F11" s="149">
        <f>SUM(F85,F80,F60,F46,F12)</f>
        <v>397121.00000000006</v>
      </c>
      <c r="G11" s="149">
        <f>SUM(G85,G80,G60,G46,G12)</f>
        <v>342610.4</v>
      </c>
      <c r="H11" s="150">
        <f t="shared" ref="H11:H92" si="7">G11/$G$9</f>
        <v>0.55433409442744497</v>
      </c>
      <c r="I11" s="149">
        <f t="shared" ref="I11:I82" si="8">G11-F11</f>
        <v>-54510.600000000035</v>
      </c>
      <c r="J11" s="150">
        <f t="shared" si="2"/>
        <v>0.86273553904225653</v>
      </c>
      <c r="K11" s="149">
        <f>SUM(K85,K80,K60,K46,K12)</f>
        <v>75551.200000000012</v>
      </c>
      <c r="L11" s="149">
        <f>SUM(L85,L80,L60,L46,L12)</f>
        <v>78144.600000000006</v>
      </c>
      <c r="M11" s="149">
        <f>SUM(M85,M80,M60,M46,M12)</f>
        <v>50261.3</v>
      </c>
      <c r="N11" s="149">
        <f>SUM(N85,N80,N60,N46,N12)</f>
        <v>18850.8</v>
      </c>
      <c r="O11" s="149">
        <f t="shared" si="0"/>
        <v>-31410.500000000004</v>
      </c>
      <c r="P11" s="150">
        <f t="shared" si="1"/>
        <v>0.37505595756576132</v>
      </c>
      <c r="Q11" s="149">
        <f t="shared" ref="Q11:Q45" si="9">SUM(E11,K11)</f>
        <v>663316.40000000014</v>
      </c>
      <c r="R11" s="149">
        <f t="shared" si="3"/>
        <v>665909.80000000005</v>
      </c>
      <c r="S11" s="149">
        <f t="shared" ref="S11:S76" si="10">SUM(F11,M11)</f>
        <v>447382.30000000005</v>
      </c>
      <c r="T11" s="149">
        <f t="shared" si="4"/>
        <v>361461.2</v>
      </c>
      <c r="U11" s="149">
        <f t="shared" si="5"/>
        <v>-85921.100000000035</v>
      </c>
      <c r="V11" s="150">
        <f t="shared" si="6"/>
        <v>0.80794702874923741</v>
      </c>
      <c r="W11" s="7"/>
      <c r="X11" s="7"/>
      <c r="Y11" s="7"/>
      <c r="Z11" s="7"/>
      <c r="AA11" s="7"/>
      <c r="AB11" s="7"/>
      <c r="AC11" s="7"/>
      <c r="AD11" s="7"/>
      <c r="AE11" s="7"/>
      <c r="AF11" s="7"/>
      <c r="AG11" s="7"/>
      <c r="AH11" s="7"/>
      <c r="AI11" s="7"/>
      <c r="AJ11" s="7"/>
      <c r="AK11" s="7"/>
      <c r="AL11" s="7"/>
      <c r="AM11" s="7"/>
      <c r="AN11" s="7"/>
      <c r="AO11" s="7"/>
      <c r="AP11" s="7"/>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row>
    <row r="12" spans="1:196" ht="30.75" customHeight="1" x14ac:dyDescent="0.35">
      <c r="A12" s="133">
        <v>1</v>
      </c>
      <c r="B12" s="160" t="s">
        <v>16</v>
      </c>
      <c r="C12" s="160"/>
      <c r="D12" s="161" t="s">
        <v>250</v>
      </c>
      <c r="E12" s="149">
        <f>E13+E14+E21+E22+E24+E27+E28+E29+E30+E32+E33+E35+E36+E37+E38+E39+E43+E40+E44+E45</f>
        <v>481294.50000000006</v>
      </c>
      <c r="F12" s="199">
        <f>F13+F14+F21+F22+F24+F27+F28+F29+F30+F32+F33+F35+F36+F37+F38+F39+F40+F43+F44+F45</f>
        <v>328017.00000000006</v>
      </c>
      <c r="G12" s="149">
        <f>G13+G14+G21+G22+G24+G27+G28+G29+G30+G32+G33+G35+G36+G37+G38+G39+G40+G43+G44+G45</f>
        <v>290798.10000000003</v>
      </c>
      <c r="H12" s="150">
        <f t="shared" si="7"/>
        <v>0.47050323464997446</v>
      </c>
      <c r="I12" s="149">
        <f t="shared" si="8"/>
        <v>-37218.900000000023</v>
      </c>
      <c r="J12" s="150">
        <f>IFERROR(100%*(G12/F12),"")</f>
        <v>0.88653362478164233</v>
      </c>
      <c r="K12" s="149">
        <f>K13+K14+K21+K22+K24+K27+K28+K29+K30+K32+K33+K35+K36+K37+K38+K39+K40+K43+K44+K45</f>
        <v>51277.30000000001</v>
      </c>
      <c r="L12" s="149">
        <f>L13+L14+L21+L22+L24+L27+L28+L29+L30+L32+L33+L35+L36+L37+L38+L39+L40+L43+L44+L45</f>
        <v>53518.80000000001</v>
      </c>
      <c r="M12" s="149">
        <f>M13+M14+M21+M22+M24+M27+M28+M29+M30+M32+M33+M35+M36+M37+M38+M39+M40+M43+M44+M45</f>
        <v>35969</v>
      </c>
      <c r="N12" s="149">
        <f>N13+N14+N21+N22+N24+N27+N28+N29+N30+N32+N33+N35+N36+N37+N38+N39+N40+N43+N44+N45</f>
        <v>13658.599999999999</v>
      </c>
      <c r="O12" s="149">
        <f t="shared" si="0"/>
        <v>-22310.400000000001</v>
      </c>
      <c r="P12" s="150">
        <f t="shared" si="1"/>
        <v>0.3797325474714337</v>
      </c>
      <c r="Q12" s="149">
        <f t="shared" si="9"/>
        <v>532571.80000000005</v>
      </c>
      <c r="R12" s="149">
        <f t="shared" si="3"/>
        <v>534813.30000000005</v>
      </c>
      <c r="S12" s="149">
        <f t="shared" si="10"/>
        <v>363986.00000000006</v>
      </c>
      <c r="T12" s="199">
        <f t="shared" si="4"/>
        <v>304456.7</v>
      </c>
      <c r="U12" s="149">
        <f t="shared" si="5"/>
        <v>-59529.300000000047</v>
      </c>
      <c r="V12" s="150">
        <f t="shared" si="6"/>
        <v>0.83645167671284049</v>
      </c>
      <c r="W12" s="7"/>
      <c r="X12" s="7"/>
      <c r="Y12" s="7"/>
      <c r="Z12" s="7"/>
      <c r="AA12" s="7"/>
      <c r="AB12" s="7"/>
      <c r="AC12" s="7"/>
      <c r="AD12" s="7"/>
      <c r="AE12" s="7"/>
      <c r="AF12" s="7"/>
      <c r="AG12" s="7"/>
      <c r="AH12" s="7"/>
      <c r="AI12" s="7"/>
      <c r="AJ12" s="7"/>
      <c r="AK12" s="7"/>
      <c r="AL12" s="7"/>
      <c r="AM12" s="7"/>
      <c r="AN12" s="7"/>
      <c r="AO12" s="7"/>
      <c r="AP12" s="7"/>
    </row>
    <row r="13" spans="1:196" ht="30.75" customHeight="1" x14ac:dyDescent="0.35">
      <c r="A13" s="134"/>
      <c r="B13" s="165">
        <v>1010</v>
      </c>
      <c r="C13" s="163" t="s">
        <v>17</v>
      </c>
      <c r="D13" s="166" t="s">
        <v>82</v>
      </c>
      <c r="E13" s="201">
        <v>152951</v>
      </c>
      <c r="F13" s="201">
        <v>79116.800000000003</v>
      </c>
      <c r="G13" s="201">
        <v>75785</v>
      </c>
      <c r="H13" s="154">
        <f t="shared" si="7"/>
        <v>0.12261802136241023</v>
      </c>
      <c r="I13" s="153">
        <f t="shared" si="8"/>
        <v>-3331.8000000000029</v>
      </c>
      <c r="J13" s="154">
        <f t="shared" ref="J13:J82" si="11">IFERROR(100%*(G13/F13),"")</f>
        <v>0.95788757887073284</v>
      </c>
      <c r="K13" s="153">
        <v>7769</v>
      </c>
      <c r="L13" s="153">
        <v>7833.3</v>
      </c>
      <c r="M13" s="153">
        <v>4191.1000000000004</v>
      </c>
      <c r="N13" s="153">
        <v>3209.1</v>
      </c>
      <c r="O13" s="153">
        <f t="shared" si="0"/>
        <v>-982.00000000000045</v>
      </c>
      <c r="P13" s="154">
        <f t="shared" si="1"/>
        <v>0.76569397055665567</v>
      </c>
      <c r="Q13" s="153">
        <f t="shared" si="9"/>
        <v>160720</v>
      </c>
      <c r="R13" s="153">
        <f t="shared" si="3"/>
        <v>160784.29999999999</v>
      </c>
      <c r="S13" s="153">
        <f t="shared" si="10"/>
        <v>83307.900000000009</v>
      </c>
      <c r="T13" s="153">
        <f t="shared" si="4"/>
        <v>78994.100000000006</v>
      </c>
      <c r="U13" s="153">
        <f t="shared" si="5"/>
        <v>-4313.8000000000029</v>
      </c>
      <c r="V13" s="154">
        <f t="shared" si="6"/>
        <v>0.94821859631559546</v>
      </c>
      <c r="W13" s="7"/>
      <c r="X13" s="7"/>
      <c r="Y13" s="7"/>
      <c r="Z13" s="7"/>
      <c r="AA13" s="7"/>
      <c r="AB13" s="7"/>
      <c r="AC13" s="7"/>
      <c r="AD13" s="7"/>
      <c r="AE13" s="7"/>
      <c r="AF13" s="7"/>
      <c r="AG13" s="7"/>
      <c r="AH13" s="7"/>
      <c r="AI13" s="7"/>
      <c r="AJ13" s="7"/>
      <c r="AK13" s="7"/>
      <c r="AL13" s="7"/>
      <c r="AM13" s="7"/>
      <c r="AN13" s="7"/>
      <c r="AO13" s="7"/>
      <c r="AP13" s="7"/>
    </row>
    <row r="14" spans="1:196" s="77" customFormat="1" ht="53.1" customHeight="1" x14ac:dyDescent="0.35">
      <c r="A14" s="134"/>
      <c r="B14" s="167">
        <v>1021</v>
      </c>
      <c r="C14" s="168" t="s">
        <v>18</v>
      </c>
      <c r="D14" s="166" t="s">
        <v>269</v>
      </c>
      <c r="E14" s="201">
        <v>153125.9</v>
      </c>
      <c r="F14" s="201">
        <v>102795.6</v>
      </c>
      <c r="G14" s="202">
        <v>74963</v>
      </c>
      <c r="H14" s="154">
        <f t="shared" si="7"/>
        <v>0.12128804823369214</v>
      </c>
      <c r="I14" s="153">
        <f t="shared" si="8"/>
        <v>-27832.600000000006</v>
      </c>
      <c r="J14" s="154">
        <f t="shared" si="11"/>
        <v>0.72924327500398844</v>
      </c>
      <c r="K14" s="153">
        <v>13560.7</v>
      </c>
      <c r="L14" s="153">
        <v>15700.4</v>
      </c>
      <c r="M14" s="153">
        <v>9637.2000000000007</v>
      </c>
      <c r="N14" s="153">
        <v>2458.6999999999998</v>
      </c>
      <c r="O14" s="153">
        <f t="shared" si="0"/>
        <v>-7178.5000000000009</v>
      </c>
      <c r="P14" s="154">
        <f t="shared" si="1"/>
        <v>0.25512597019881289</v>
      </c>
      <c r="Q14" s="153">
        <f t="shared" si="9"/>
        <v>166686.6</v>
      </c>
      <c r="R14" s="153">
        <f t="shared" si="3"/>
        <v>168826.3</v>
      </c>
      <c r="S14" s="153">
        <f t="shared" si="10"/>
        <v>112432.8</v>
      </c>
      <c r="T14" s="153">
        <f t="shared" si="4"/>
        <v>77421.7</v>
      </c>
      <c r="U14" s="153">
        <f t="shared" si="5"/>
        <v>-35011.100000000006</v>
      </c>
      <c r="V14" s="154">
        <f t="shared" si="6"/>
        <v>0.68860421514006587</v>
      </c>
      <c r="W14" s="74"/>
      <c r="X14" s="74"/>
      <c r="Y14" s="74"/>
      <c r="Z14" s="74"/>
      <c r="AA14" s="74"/>
      <c r="AB14" s="74"/>
      <c r="AC14" s="74"/>
      <c r="AD14" s="74"/>
      <c r="AE14" s="74"/>
      <c r="AF14" s="74"/>
      <c r="AG14" s="74"/>
      <c r="AH14" s="74"/>
      <c r="AI14" s="74"/>
      <c r="AJ14" s="74"/>
      <c r="AK14" s="74"/>
      <c r="AL14" s="74"/>
      <c r="AM14" s="74"/>
      <c r="AN14" s="74"/>
      <c r="AO14" s="74"/>
      <c r="AP14" s="74"/>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6"/>
      <c r="GE14" s="76"/>
      <c r="GF14" s="76"/>
      <c r="GG14" s="76"/>
      <c r="GH14" s="76"/>
      <c r="GI14" s="76"/>
      <c r="GJ14" s="76"/>
      <c r="GK14" s="76"/>
      <c r="GL14" s="76"/>
      <c r="GM14" s="76"/>
    </row>
    <row r="15" spans="1:196" s="77" customFormat="1" ht="80.849999999999994" hidden="1" customHeight="1" x14ac:dyDescent="0.35">
      <c r="A15" s="134"/>
      <c r="B15" s="167"/>
      <c r="C15" s="168"/>
      <c r="D15" s="169" t="s">
        <v>167</v>
      </c>
      <c r="E15" s="201"/>
      <c r="F15" s="201"/>
      <c r="G15" s="201"/>
      <c r="H15" s="154">
        <f t="shared" si="7"/>
        <v>0</v>
      </c>
      <c r="I15" s="153">
        <f t="shared" si="8"/>
        <v>0</v>
      </c>
      <c r="J15" s="154" t="str">
        <f t="shared" si="11"/>
        <v/>
      </c>
      <c r="K15" s="153"/>
      <c r="L15" s="153"/>
      <c r="M15" s="153"/>
      <c r="N15" s="153"/>
      <c r="O15" s="149">
        <f t="shared" si="0"/>
        <v>0</v>
      </c>
      <c r="P15" s="150" t="str">
        <f t="shared" si="1"/>
        <v/>
      </c>
      <c r="Q15" s="153">
        <f t="shared" si="9"/>
        <v>0</v>
      </c>
      <c r="R15" s="153">
        <f t="shared" si="3"/>
        <v>0</v>
      </c>
      <c r="S15" s="153">
        <f t="shared" si="10"/>
        <v>0</v>
      </c>
      <c r="T15" s="153">
        <f t="shared" si="4"/>
        <v>0</v>
      </c>
      <c r="U15" s="153">
        <f t="shared" si="5"/>
        <v>0</v>
      </c>
      <c r="V15" s="154" t="str">
        <f t="shared" si="6"/>
        <v/>
      </c>
      <c r="W15" s="74"/>
      <c r="X15" s="74"/>
      <c r="Y15" s="74"/>
      <c r="Z15" s="74"/>
      <c r="AA15" s="74"/>
      <c r="AB15" s="74"/>
      <c r="AC15" s="74"/>
      <c r="AD15" s="74"/>
      <c r="AE15" s="74"/>
      <c r="AF15" s="74"/>
      <c r="AG15" s="74"/>
      <c r="AH15" s="74"/>
      <c r="AI15" s="74"/>
      <c r="AJ15" s="74"/>
      <c r="AK15" s="74"/>
      <c r="AL15" s="74"/>
      <c r="AM15" s="74"/>
      <c r="AN15" s="74"/>
      <c r="AO15" s="74"/>
      <c r="AP15" s="74"/>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6"/>
      <c r="GE15" s="76"/>
      <c r="GF15" s="76"/>
      <c r="GG15" s="76"/>
      <c r="GH15" s="76"/>
      <c r="GI15" s="76"/>
      <c r="GJ15" s="76"/>
      <c r="GK15" s="76"/>
      <c r="GL15" s="76"/>
      <c r="GM15" s="76"/>
    </row>
    <row r="16" spans="1:196" s="77" customFormat="1" ht="80.849999999999994" hidden="1" customHeight="1" x14ac:dyDescent="0.35">
      <c r="A16" s="134"/>
      <c r="B16" s="167"/>
      <c r="C16" s="168"/>
      <c r="D16" s="169" t="s">
        <v>166</v>
      </c>
      <c r="E16" s="201"/>
      <c r="F16" s="201"/>
      <c r="G16" s="201"/>
      <c r="H16" s="154">
        <f t="shared" si="7"/>
        <v>0</v>
      </c>
      <c r="I16" s="153">
        <f t="shared" si="8"/>
        <v>0</v>
      </c>
      <c r="J16" s="154" t="str">
        <f t="shared" si="11"/>
        <v/>
      </c>
      <c r="K16" s="153"/>
      <c r="L16" s="153"/>
      <c r="M16" s="153"/>
      <c r="N16" s="153"/>
      <c r="O16" s="149">
        <f t="shared" si="0"/>
        <v>0</v>
      </c>
      <c r="P16" s="150" t="str">
        <f t="shared" si="1"/>
        <v/>
      </c>
      <c r="Q16" s="153">
        <f t="shared" si="9"/>
        <v>0</v>
      </c>
      <c r="R16" s="153">
        <f t="shared" si="3"/>
        <v>0</v>
      </c>
      <c r="S16" s="153">
        <f t="shared" si="10"/>
        <v>0</v>
      </c>
      <c r="T16" s="153">
        <f t="shared" si="4"/>
        <v>0</v>
      </c>
      <c r="U16" s="153">
        <f t="shared" si="5"/>
        <v>0</v>
      </c>
      <c r="V16" s="154" t="str">
        <f t="shared" si="6"/>
        <v/>
      </c>
      <c r="W16" s="74"/>
      <c r="X16" s="74"/>
      <c r="Y16" s="74"/>
      <c r="Z16" s="74"/>
      <c r="AA16" s="74"/>
      <c r="AB16" s="74"/>
      <c r="AC16" s="74"/>
      <c r="AD16" s="74"/>
      <c r="AE16" s="74"/>
      <c r="AF16" s="74"/>
      <c r="AG16" s="74"/>
      <c r="AH16" s="74"/>
      <c r="AI16" s="74"/>
      <c r="AJ16" s="74"/>
      <c r="AK16" s="74"/>
      <c r="AL16" s="74"/>
      <c r="AM16" s="74"/>
      <c r="AN16" s="74"/>
      <c r="AO16" s="74"/>
      <c r="AP16" s="74"/>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6"/>
      <c r="GE16" s="76"/>
      <c r="GF16" s="76"/>
      <c r="GG16" s="76"/>
      <c r="GH16" s="76"/>
      <c r="GI16" s="76"/>
      <c r="GJ16" s="76"/>
      <c r="GK16" s="76"/>
      <c r="GL16" s="76"/>
      <c r="GM16" s="76"/>
    </row>
    <row r="17" spans="1:195" s="80" customFormat="1" ht="80.849999999999994" hidden="1" customHeight="1" x14ac:dyDescent="0.35">
      <c r="A17" s="148"/>
      <c r="B17" s="167"/>
      <c r="C17" s="168"/>
      <c r="D17" s="169" t="s">
        <v>147</v>
      </c>
      <c r="E17" s="153"/>
      <c r="F17" s="203"/>
      <c r="G17" s="203"/>
      <c r="H17" s="154">
        <f t="shared" si="7"/>
        <v>0</v>
      </c>
      <c r="I17" s="153">
        <f t="shared" si="8"/>
        <v>0</v>
      </c>
      <c r="J17" s="154" t="str">
        <f t="shared" si="11"/>
        <v/>
      </c>
      <c r="K17" s="204"/>
      <c r="L17" s="204"/>
      <c r="M17" s="204"/>
      <c r="N17" s="204"/>
      <c r="O17" s="149">
        <f t="shared" si="0"/>
        <v>0</v>
      </c>
      <c r="P17" s="150" t="str">
        <f t="shared" si="1"/>
        <v/>
      </c>
      <c r="Q17" s="153">
        <f t="shared" si="9"/>
        <v>0</v>
      </c>
      <c r="R17" s="153">
        <f t="shared" si="3"/>
        <v>0</v>
      </c>
      <c r="S17" s="153">
        <f t="shared" si="10"/>
        <v>0</v>
      </c>
      <c r="T17" s="153">
        <f t="shared" si="4"/>
        <v>0</v>
      </c>
      <c r="U17" s="153">
        <f t="shared" si="5"/>
        <v>0</v>
      </c>
      <c r="V17" s="154" t="str">
        <f t="shared" si="6"/>
        <v/>
      </c>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9"/>
      <c r="GE17" s="79"/>
      <c r="GF17" s="79"/>
      <c r="GG17" s="79"/>
      <c r="GH17" s="79"/>
      <c r="GI17" s="79"/>
      <c r="GJ17" s="79"/>
      <c r="GK17" s="79"/>
      <c r="GL17" s="79"/>
      <c r="GM17" s="79"/>
    </row>
    <row r="18" spans="1:195" s="80" customFormat="1" ht="80.849999999999994" hidden="1" customHeight="1" x14ac:dyDescent="0.35">
      <c r="A18" s="148"/>
      <c r="B18" s="167"/>
      <c r="C18" s="168"/>
      <c r="D18" s="169" t="s">
        <v>163</v>
      </c>
      <c r="E18" s="203"/>
      <c r="F18" s="204"/>
      <c r="G18" s="203"/>
      <c r="H18" s="154">
        <f t="shared" si="7"/>
        <v>0</v>
      </c>
      <c r="I18" s="153">
        <f t="shared" si="8"/>
        <v>0</v>
      </c>
      <c r="J18" s="154" t="str">
        <f t="shared" si="11"/>
        <v/>
      </c>
      <c r="K18" s="203"/>
      <c r="L18" s="203"/>
      <c r="M18" s="203"/>
      <c r="N18" s="203"/>
      <c r="O18" s="149">
        <f t="shared" si="0"/>
        <v>0</v>
      </c>
      <c r="P18" s="150" t="str">
        <f t="shared" si="1"/>
        <v/>
      </c>
      <c r="Q18" s="203">
        <f t="shared" si="9"/>
        <v>0</v>
      </c>
      <c r="R18" s="203">
        <f t="shared" si="3"/>
        <v>0</v>
      </c>
      <c r="S18" s="153">
        <f t="shared" si="10"/>
        <v>0</v>
      </c>
      <c r="T18" s="153">
        <f t="shared" si="4"/>
        <v>0</v>
      </c>
      <c r="U18" s="153">
        <f t="shared" si="5"/>
        <v>0</v>
      </c>
      <c r="V18" s="154" t="str">
        <f t="shared" si="6"/>
        <v/>
      </c>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9"/>
      <c r="GE18" s="79"/>
      <c r="GF18" s="79"/>
      <c r="GG18" s="79"/>
      <c r="GH18" s="79"/>
      <c r="GI18" s="79"/>
      <c r="GJ18" s="79"/>
      <c r="GK18" s="79"/>
      <c r="GL18" s="79"/>
      <c r="GM18" s="79"/>
    </row>
    <row r="19" spans="1:195" s="80" customFormat="1" ht="80.849999999999994" hidden="1" customHeight="1" x14ac:dyDescent="0.35">
      <c r="A19" s="148"/>
      <c r="B19" s="167"/>
      <c r="C19" s="168"/>
      <c r="D19" s="169" t="s">
        <v>162</v>
      </c>
      <c r="E19" s="204"/>
      <c r="F19" s="204"/>
      <c r="G19" s="204"/>
      <c r="H19" s="205">
        <f t="shared" si="7"/>
        <v>0</v>
      </c>
      <c r="I19" s="153">
        <f t="shared" si="8"/>
        <v>0</v>
      </c>
      <c r="J19" s="154" t="str">
        <f t="shared" si="11"/>
        <v/>
      </c>
      <c r="K19" s="203"/>
      <c r="L19" s="203"/>
      <c r="M19" s="203"/>
      <c r="N19" s="203"/>
      <c r="O19" s="149">
        <f t="shared" si="0"/>
        <v>0</v>
      </c>
      <c r="P19" s="150" t="str">
        <f t="shared" si="1"/>
        <v/>
      </c>
      <c r="Q19" s="203">
        <f t="shared" si="9"/>
        <v>0</v>
      </c>
      <c r="R19" s="203">
        <f t="shared" si="3"/>
        <v>0</v>
      </c>
      <c r="S19" s="153">
        <f t="shared" si="10"/>
        <v>0</v>
      </c>
      <c r="T19" s="153">
        <f t="shared" si="4"/>
        <v>0</v>
      </c>
      <c r="U19" s="153">
        <f t="shared" si="5"/>
        <v>0</v>
      </c>
      <c r="V19" s="154" t="str">
        <f t="shared" si="6"/>
        <v/>
      </c>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9"/>
      <c r="GE19" s="79"/>
      <c r="GF19" s="79"/>
      <c r="GG19" s="79"/>
      <c r="GH19" s="79"/>
      <c r="GI19" s="79"/>
      <c r="GJ19" s="79"/>
      <c r="GK19" s="79"/>
      <c r="GL19" s="79"/>
      <c r="GM19" s="79"/>
    </row>
    <row r="20" spans="1:195" s="80" customFormat="1" ht="80.849999999999994" hidden="1" customHeight="1" x14ac:dyDescent="0.35">
      <c r="A20" s="148"/>
      <c r="B20" s="167"/>
      <c r="C20" s="168"/>
      <c r="D20" s="169" t="s">
        <v>197</v>
      </c>
      <c r="E20" s="153"/>
      <c r="F20" s="153"/>
      <c r="G20" s="153"/>
      <c r="H20" s="154">
        <f t="shared" si="7"/>
        <v>0</v>
      </c>
      <c r="I20" s="153">
        <f t="shared" si="8"/>
        <v>0</v>
      </c>
      <c r="J20" s="154" t="str">
        <f t="shared" si="11"/>
        <v/>
      </c>
      <c r="K20" s="203"/>
      <c r="L20" s="203"/>
      <c r="M20" s="203"/>
      <c r="N20" s="203"/>
      <c r="O20" s="149">
        <f t="shared" si="0"/>
        <v>0</v>
      </c>
      <c r="P20" s="150" t="str">
        <f t="shared" si="1"/>
        <v/>
      </c>
      <c r="Q20" s="153">
        <f t="shared" si="9"/>
        <v>0</v>
      </c>
      <c r="R20" s="153">
        <f t="shared" si="3"/>
        <v>0</v>
      </c>
      <c r="S20" s="153">
        <f t="shared" si="10"/>
        <v>0</v>
      </c>
      <c r="T20" s="153">
        <f t="shared" si="4"/>
        <v>0</v>
      </c>
      <c r="U20" s="153">
        <f t="shared" si="5"/>
        <v>0</v>
      </c>
      <c r="V20" s="154" t="str">
        <f t="shared" si="6"/>
        <v/>
      </c>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9"/>
      <c r="GE20" s="79"/>
      <c r="GF20" s="79"/>
      <c r="GG20" s="79"/>
      <c r="GH20" s="79"/>
      <c r="GI20" s="79"/>
      <c r="GJ20" s="79"/>
      <c r="GK20" s="79"/>
      <c r="GL20" s="79"/>
      <c r="GM20" s="79"/>
    </row>
    <row r="21" spans="1:195" s="77" customFormat="1" ht="50.25" customHeight="1" x14ac:dyDescent="0.35">
      <c r="A21" s="134"/>
      <c r="B21" s="167">
        <v>1031</v>
      </c>
      <c r="C21" s="168" t="s">
        <v>18</v>
      </c>
      <c r="D21" s="166" t="s">
        <v>270</v>
      </c>
      <c r="E21" s="201">
        <v>125226.2</v>
      </c>
      <c r="F21" s="201">
        <v>112102.39999999999</v>
      </c>
      <c r="G21" s="201">
        <v>112102.39999999999</v>
      </c>
      <c r="H21" s="154">
        <f t="shared" si="7"/>
        <v>0.1813785640691094</v>
      </c>
      <c r="I21" s="153">
        <f t="shared" si="8"/>
        <v>0</v>
      </c>
      <c r="J21" s="154">
        <f t="shared" si="11"/>
        <v>1</v>
      </c>
      <c r="K21" s="153"/>
      <c r="L21" s="153"/>
      <c r="M21" s="153"/>
      <c r="N21" s="153"/>
      <c r="O21" s="149">
        <f t="shared" si="0"/>
        <v>0</v>
      </c>
      <c r="P21" s="150" t="str">
        <f t="shared" si="1"/>
        <v/>
      </c>
      <c r="Q21" s="153">
        <f t="shared" si="9"/>
        <v>125226.2</v>
      </c>
      <c r="R21" s="153">
        <f t="shared" si="3"/>
        <v>125226.2</v>
      </c>
      <c r="S21" s="153">
        <f t="shared" si="10"/>
        <v>112102.39999999999</v>
      </c>
      <c r="T21" s="153">
        <f t="shared" si="4"/>
        <v>112102.39999999999</v>
      </c>
      <c r="U21" s="153">
        <f t="shared" si="5"/>
        <v>0</v>
      </c>
      <c r="V21" s="154">
        <f t="shared" si="6"/>
        <v>1</v>
      </c>
      <c r="W21" s="74"/>
      <c r="X21" s="74"/>
      <c r="Y21" s="74"/>
      <c r="Z21" s="74"/>
      <c r="AA21" s="74"/>
      <c r="AB21" s="74"/>
      <c r="AC21" s="74"/>
      <c r="AD21" s="74"/>
      <c r="AE21" s="74"/>
      <c r="AF21" s="74"/>
      <c r="AG21" s="74"/>
      <c r="AH21" s="74"/>
      <c r="AI21" s="74"/>
      <c r="AJ21" s="74"/>
      <c r="AK21" s="74"/>
      <c r="AL21" s="74"/>
      <c r="AM21" s="74"/>
      <c r="AN21" s="74"/>
      <c r="AO21" s="74"/>
      <c r="AP21" s="74"/>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6"/>
      <c r="GE21" s="76"/>
      <c r="GF21" s="76"/>
      <c r="GG21" s="76"/>
      <c r="GH21" s="76"/>
      <c r="GI21" s="76"/>
      <c r="GJ21" s="76"/>
      <c r="GK21" s="76"/>
      <c r="GL21" s="76"/>
      <c r="GM21" s="76"/>
    </row>
    <row r="22" spans="1:195" ht="80.849999999999994" hidden="1" customHeight="1" x14ac:dyDescent="0.35">
      <c r="A22" s="134"/>
      <c r="B22" s="167">
        <v>1060</v>
      </c>
      <c r="C22" s="168"/>
      <c r="D22" s="170" t="s">
        <v>205</v>
      </c>
      <c r="E22" s="201"/>
      <c r="F22" s="201"/>
      <c r="G22" s="201"/>
      <c r="H22" s="154">
        <f t="shared" ref="H22" si="12">G22/$G$9</f>
        <v>0</v>
      </c>
      <c r="I22" s="153">
        <f t="shared" si="8"/>
        <v>0</v>
      </c>
      <c r="J22" s="154" t="str">
        <f t="shared" si="11"/>
        <v/>
      </c>
      <c r="K22" s="153"/>
      <c r="L22" s="153"/>
      <c r="M22" s="153"/>
      <c r="N22" s="153"/>
      <c r="O22" s="149">
        <f t="shared" si="0"/>
        <v>0</v>
      </c>
      <c r="P22" s="150" t="str">
        <f t="shared" si="1"/>
        <v/>
      </c>
      <c r="Q22" s="153">
        <f t="shared" si="9"/>
        <v>0</v>
      </c>
      <c r="R22" s="153">
        <f t="shared" si="3"/>
        <v>0</v>
      </c>
      <c r="S22" s="153">
        <f t="shared" si="10"/>
        <v>0</v>
      </c>
      <c r="T22" s="153">
        <f t="shared" si="4"/>
        <v>0</v>
      </c>
      <c r="U22" s="153">
        <f t="shared" ref="U22" si="13">T22-S22</f>
        <v>0</v>
      </c>
      <c r="V22" s="154" t="str">
        <f t="shared" si="6"/>
        <v/>
      </c>
      <c r="W22" s="7"/>
      <c r="X22" s="7"/>
      <c r="Y22" s="7"/>
      <c r="Z22" s="7"/>
      <c r="AA22" s="7"/>
      <c r="AB22" s="7"/>
      <c r="AC22" s="7"/>
      <c r="AD22" s="7"/>
      <c r="AE22" s="7"/>
      <c r="AF22" s="7"/>
      <c r="AG22" s="7"/>
      <c r="AH22" s="7"/>
      <c r="AI22" s="7"/>
      <c r="AJ22" s="7"/>
      <c r="AK22" s="7"/>
      <c r="AL22" s="7"/>
      <c r="AM22" s="7"/>
      <c r="AN22" s="7"/>
      <c r="AO22" s="7"/>
      <c r="AP22" s="7"/>
    </row>
    <row r="23" spans="1:195" s="22" customFormat="1" ht="80.849999999999994" hidden="1" customHeight="1" x14ac:dyDescent="0.35">
      <c r="A23" s="135"/>
      <c r="B23" s="171">
        <v>1061</v>
      </c>
      <c r="C23" s="172" t="s">
        <v>18</v>
      </c>
      <c r="D23" s="173" t="s">
        <v>206</v>
      </c>
      <c r="E23" s="206"/>
      <c r="F23" s="206"/>
      <c r="G23" s="206"/>
      <c r="H23" s="207">
        <f t="shared" ref="H23" si="14">G23/$G$9</f>
        <v>0</v>
      </c>
      <c r="I23" s="153">
        <f t="shared" si="8"/>
        <v>0</v>
      </c>
      <c r="J23" s="154" t="str">
        <f t="shared" si="11"/>
        <v/>
      </c>
      <c r="K23" s="208"/>
      <c r="L23" s="208"/>
      <c r="M23" s="208"/>
      <c r="N23" s="208"/>
      <c r="O23" s="149">
        <f t="shared" si="0"/>
        <v>0</v>
      </c>
      <c r="P23" s="150" t="str">
        <f t="shared" si="1"/>
        <v/>
      </c>
      <c r="Q23" s="208">
        <f t="shared" si="9"/>
        <v>0</v>
      </c>
      <c r="R23" s="208">
        <f t="shared" si="3"/>
        <v>0</v>
      </c>
      <c r="S23" s="153">
        <f t="shared" si="10"/>
        <v>0</v>
      </c>
      <c r="T23" s="153">
        <f t="shared" si="4"/>
        <v>0</v>
      </c>
      <c r="U23" s="208">
        <f t="shared" ref="U23" si="15">T23-S23</f>
        <v>0</v>
      </c>
      <c r="V23" s="154" t="str">
        <f t="shared" si="6"/>
        <v/>
      </c>
      <c r="W23" s="19"/>
      <c r="X23" s="19"/>
      <c r="Y23" s="19"/>
      <c r="Z23" s="19"/>
      <c r="AA23" s="19"/>
      <c r="AB23" s="19"/>
      <c r="AC23" s="19"/>
      <c r="AD23" s="19"/>
      <c r="AE23" s="19"/>
      <c r="AF23" s="19"/>
      <c r="AG23" s="19"/>
      <c r="AH23" s="19"/>
      <c r="AI23" s="19"/>
      <c r="AJ23" s="19"/>
      <c r="AK23" s="19"/>
      <c r="AL23" s="19"/>
      <c r="AM23" s="19"/>
      <c r="AN23" s="19"/>
      <c r="AO23" s="19"/>
      <c r="AP23" s="19"/>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1"/>
      <c r="GE23" s="21"/>
      <c r="GF23" s="21"/>
      <c r="GG23" s="21"/>
      <c r="GH23" s="21"/>
      <c r="GI23" s="21"/>
      <c r="GJ23" s="21"/>
      <c r="GK23" s="21"/>
      <c r="GL23" s="21"/>
      <c r="GM23" s="21"/>
    </row>
    <row r="24" spans="1:195" ht="51" customHeight="1" x14ac:dyDescent="0.35">
      <c r="A24" s="134"/>
      <c r="B24" s="167">
        <v>1070</v>
      </c>
      <c r="C24" s="168" t="s">
        <v>22</v>
      </c>
      <c r="D24" s="166" t="s">
        <v>177</v>
      </c>
      <c r="E24" s="201">
        <v>9073.6</v>
      </c>
      <c r="F24" s="201">
        <v>5439.4</v>
      </c>
      <c r="G24" s="201">
        <v>3983.5</v>
      </c>
      <c r="H24" s="154">
        <f t="shared" si="7"/>
        <v>6.4451921633194064E-3</v>
      </c>
      <c r="I24" s="153">
        <f t="shared" si="8"/>
        <v>-1455.8999999999996</v>
      </c>
      <c r="J24" s="154">
        <f t="shared" si="11"/>
        <v>0.73234180240467706</v>
      </c>
      <c r="K24" s="153"/>
      <c r="L24" s="153"/>
      <c r="M24" s="153"/>
      <c r="N24" s="153"/>
      <c r="O24" s="153">
        <f t="shared" si="0"/>
        <v>0</v>
      </c>
      <c r="P24" s="154" t="str">
        <f t="shared" si="1"/>
        <v/>
      </c>
      <c r="Q24" s="153">
        <f t="shared" si="9"/>
        <v>9073.6</v>
      </c>
      <c r="R24" s="153">
        <f t="shared" si="3"/>
        <v>9073.6</v>
      </c>
      <c r="S24" s="153">
        <f t="shared" si="10"/>
        <v>5439.4</v>
      </c>
      <c r="T24" s="153">
        <f t="shared" si="4"/>
        <v>3983.5</v>
      </c>
      <c r="U24" s="153">
        <f t="shared" si="5"/>
        <v>-1455.8999999999996</v>
      </c>
      <c r="V24" s="154">
        <f t="shared" si="6"/>
        <v>0.73234180240467706</v>
      </c>
      <c r="W24" s="7"/>
      <c r="X24" s="7"/>
      <c r="Y24" s="7"/>
      <c r="Z24" s="7"/>
      <c r="AA24" s="7"/>
      <c r="AB24" s="7"/>
      <c r="AC24" s="7"/>
      <c r="AD24" s="7"/>
      <c r="AE24" s="7"/>
      <c r="AF24" s="7"/>
      <c r="AG24" s="7"/>
      <c r="AH24" s="7"/>
      <c r="AI24" s="7"/>
      <c r="AJ24" s="7"/>
      <c r="AK24" s="7"/>
      <c r="AL24" s="7"/>
      <c r="AM24" s="7"/>
      <c r="AN24" s="7"/>
      <c r="AO24" s="7"/>
      <c r="AP24" s="7"/>
    </row>
    <row r="25" spans="1:195" s="22" customFormat="1" ht="80.849999999999994" hidden="1" customHeight="1" x14ac:dyDescent="0.35">
      <c r="A25" s="135"/>
      <c r="B25" s="171"/>
      <c r="C25" s="172"/>
      <c r="D25" s="174" t="s">
        <v>159</v>
      </c>
      <c r="E25" s="206"/>
      <c r="F25" s="206"/>
      <c r="G25" s="206"/>
      <c r="H25" s="207">
        <f t="shared" si="7"/>
        <v>0</v>
      </c>
      <c r="I25" s="153">
        <f t="shared" si="8"/>
        <v>0</v>
      </c>
      <c r="J25" s="154" t="str">
        <f t="shared" si="11"/>
        <v/>
      </c>
      <c r="K25" s="208"/>
      <c r="L25" s="208"/>
      <c r="M25" s="208"/>
      <c r="N25" s="208"/>
      <c r="O25" s="149">
        <f t="shared" si="0"/>
        <v>0</v>
      </c>
      <c r="P25" s="150" t="str">
        <f t="shared" si="1"/>
        <v/>
      </c>
      <c r="Q25" s="208">
        <f t="shared" si="9"/>
        <v>0</v>
      </c>
      <c r="R25" s="208">
        <f t="shared" si="3"/>
        <v>0</v>
      </c>
      <c r="S25" s="153">
        <f t="shared" si="10"/>
        <v>0</v>
      </c>
      <c r="T25" s="153">
        <f t="shared" si="4"/>
        <v>0</v>
      </c>
      <c r="U25" s="208">
        <f t="shared" si="5"/>
        <v>0</v>
      </c>
      <c r="V25" s="154" t="str">
        <f t="shared" si="6"/>
        <v/>
      </c>
      <c r="W25" s="19"/>
      <c r="X25" s="19"/>
      <c r="Y25" s="19"/>
      <c r="Z25" s="19"/>
      <c r="AA25" s="19"/>
      <c r="AB25" s="19"/>
      <c r="AC25" s="19"/>
      <c r="AD25" s="19"/>
      <c r="AE25" s="19"/>
      <c r="AF25" s="19"/>
      <c r="AG25" s="19"/>
      <c r="AH25" s="19"/>
      <c r="AI25" s="19"/>
      <c r="AJ25" s="19"/>
      <c r="AK25" s="19"/>
      <c r="AL25" s="19"/>
      <c r="AM25" s="19"/>
      <c r="AN25" s="19"/>
      <c r="AO25" s="19"/>
      <c r="AP25" s="19"/>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1"/>
      <c r="GE25" s="21"/>
      <c r="GF25" s="21"/>
      <c r="GG25" s="21"/>
      <c r="GH25" s="21"/>
      <c r="GI25" s="21"/>
      <c r="GJ25" s="21"/>
      <c r="GK25" s="21"/>
      <c r="GL25" s="21"/>
      <c r="GM25" s="21"/>
    </row>
    <row r="26" spans="1:195" s="22" customFormat="1" ht="80.849999999999994" hidden="1" customHeight="1" x14ac:dyDescent="0.35">
      <c r="A26" s="135"/>
      <c r="B26" s="171"/>
      <c r="C26" s="172"/>
      <c r="D26" s="174" t="s">
        <v>149</v>
      </c>
      <c r="E26" s="206"/>
      <c r="F26" s="206"/>
      <c r="G26" s="206"/>
      <c r="H26" s="207">
        <f t="shared" si="7"/>
        <v>0</v>
      </c>
      <c r="I26" s="153">
        <f t="shared" si="8"/>
        <v>0</v>
      </c>
      <c r="J26" s="154" t="str">
        <f t="shared" si="11"/>
        <v/>
      </c>
      <c r="K26" s="208"/>
      <c r="L26" s="208"/>
      <c r="M26" s="208"/>
      <c r="N26" s="208"/>
      <c r="O26" s="149">
        <f t="shared" si="0"/>
        <v>0</v>
      </c>
      <c r="P26" s="150" t="str">
        <f t="shared" si="1"/>
        <v/>
      </c>
      <c r="Q26" s="208">
        <f t="shared" si="9"/>
        <v>0</v>
      </c>
      <c r="R26" s="208">
        <f t="shared" si="3"/>
        <v>0</v>
      </c>
      <c r="S26" s="153">
        <f t="shared" si="10"/>
        <v>0</v>
      </c>
      <c r="T26" s="153">
        <f t="shared" si="4"/>
        <v>0</v>
      </c>
      <c r="U26" s="208">
        <f t="shared" si="5"/>
        <v>0</v>
      </c>
      <c r="V26" s="154" t="str">
        <f t="shared" si="6"/>
        <v/>
      </c>
      <c r="W26" s="19"/>
      <c r="X26" s="19"/>
      <c r="Y26" s="19"/>
      <c r="Z26" s="19"/>
      <c r="AA26" s="19"/>
      <c r="AB26" s="19"/>
      <c r="AC26" s="19"/>
      <c r="AD26" s="19"/>
      <c r="AE26" s="19"/>
      <c r="AF26" s="19"/>
      <c r="AG26" s="19"/>
      <c r="AH26" s="19"/>
      <c r="AI26" s="19"/>
      <c r="AJ26" s="19"/>
      <c r="AK26" s="19"/>
      <c r="AL26" s="19"/>
      <c r="AM26" s="19"/>
      <c r="AN26" s="19"/>
      <c r="AO26" s="19"/>
      <c r="AP26" s="19"/>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1"/>
      <c r="GE26" s="21"/>
      <c r="GF26" s="21"/>
      <c r="GG26" s="21"/>
      <c r="GH26" s="21"/>
      <c r="GI26" s="21"/>
      <c r="GJ26" s="21"/>
      <c r="GK26" s="21"/>
      <c r="GL26" s="21"/>
      <c r="GM26" s="21"/>
    </row>
    <row r="27" spans="1:195" ht="30.75" customHeight="1" x14ac:dyDescent="0.35">
      <c r="A27" s="134"/>
      <c r="B27" s="167">
        <v>1080</v>
      </c>
      <c r="C27" s="168" t="s">
        <v>21</v>
      </c>
      <c r="D27" s="166" t="s">
        <v>247</v>
      </c>
      <c r="E27" s="201">
        <v>13746.4</v>
      </c>
      <c r="F27" s="201">
        <v>9272.9</v>
      </c>
      <c r="G27" s="201">
        <v>8571.1</v>
      </c>
      <c r="H27" s="154">
        <f t="shared" si="7"/>
        <v>1.3867801318194293E-2</v>
      </c>
      <c r="I27" s="153">
        <f t="shared" si="8"/>
        <v>-701.79999999999927</v>
      </c>
      <c r="J27" s="154">
        <f t="shared" si="11"/>
        <v>0.92431709605409318</v>
      </c>
      <c r="K27" s="153">
        <v>313.7</v>
      </c>
      <c r="L27" s="153">
        <v>313.7</v>
      </c>
      <c r="M27" s="153">
        <v>222.9</v>
      </c>
      <c r="N27" s="153">
        <v>222.9</v>
      </c>
      <c r="O27" s="153">
        <f t="shared" si="0"/>
        <v>0</v>
      </c>
      <c r="P27" s="154">
        <f t="shared" si="1"/>
        <v>1</v>
      </c>
      <c r="Q27" s="153">
        <f t="shared" si="9"/>
        <v>14060.1</v>
      </c>
      <c r="R27" s="153">
        <f t="shared" si="3"/>
        <v>14060.1</v>
      </c>
      <c r="S27" s="153">
        <f t="shared" si="10"/>
        <v>9495.7999999999993</v>
      </c>
      <c r="T27" s="153">
        <f t="shared" si="4"/>
        <v>8794</v>
      </c>
      <c r="U27" s="153">
        <f t="shared" si="5"/>
        <v>-701.79999999999927</v>
      </c>
      <c r="V27" s="154">
        <f t="shared" si="6"/>
        <v>0.92609364139935557</v>
      </c>
      <c r="W27" s="7"/>
      <c r="X27" s="7"/>
      <c r="Y27" s="7"/>
      <c r="Z27" s="7"/>
      <c r="AA27" s="7"/>
      <c r="AB27" s="7"/>
      <c r="AC27" s="7"/>
      <c r="AD27" s="7"/>
      <c r="AE27" s="7"/>
      <c r="AF27" s="7"/>
      <c r="AG27" s="7"/>
      <c r="AH27" s="7"/>
      <c r="AI27" s="7"/>
      <c r="AJ27" s="7"/>
      <c r="AK27" s="7"/>
      <c r="AL27" s="7"/>
      <c r="AM27" s="7"/>
      <c r="AN27" s="7"/>
      <c r="AO27" s="7"/>
      <c r="AP27" s="7"/>
    </row>
    <row r="28" spans="1:195" ht="28.5" customHeight="1" x14ac:dyDescent="0.35">
      <c r="A28" s="134"/>
      <c r="B28" s="175" t="s">
        <v>185</v>
      </c>
      <c r="C28" s="175" t="s">
        <v>19</v>
      </c>
      <c r="D28" s="166" t="s">
        <v>186</v>
      </c>
      <c r="E28" s="201">
        <v>9300.2999999999993</v>
      </c>
      <c r="F28" s="201">
        <v>4707.7</v>
      </c>
      <c r="G28" s="201">
        <v>4493.2</v>
      </c>
      <c r="H28" s="154">
        <f t="shared" si="7"/>
        <v>7.2698725814551914E-3</v>
      </c>
      <c r="I28" s="153">
        <f t="shared" si="8"/>
        <v>-214.5</v>
      </c>
      <c r="J28" s="154">
        <f t="shared" si="11"/>
        <v>0.95443634896021412</v>
      </c>
      <c r="K28" s="153">
        <v>200</v>
      </c>
      <c r="L28" s="153">
        <v>237.5</v>
      </c>
      <c r="M28" s="153">
        <v>37.5</v>
      </c>
      <c r="N28" s="153">
        <v>37.5</v>
      </c>
      <c r="O28" s="153">
        <f t="shared" si="0"/>
        <v>0</v>
      </c>
      <c r="P28" s="154">
        <f t="shared" si="1"/>
        <v>1</v>
      </c>
      <c r="Q28" s="153">
        <f t="shared" si="9"/>
        <v>9500.2999999999993</v>
      </c>
      <c r="R28" s="153">
        <f t="shared" si="3"/>
        <v>9537.7999999999993</v>
      </c>
      <c r="S28" s="153">
        <f t="shared" si="10"/>
        <v>4745.2</v>
      </c>
      <c r="T28" s="153">
        <f t="shared" si="4"/>
        <v>4530.7</v>
      </c>
      <c r="U28" s="153">
        <f t="shared" si="5"/>
        <v>-214.5</v>
      </c>
      <c r="V28" s="154">
        <f t="shared" si="6"/>
        <v>0.95479642586192359</v>
      </c>
      <c r="W28" s="7"/>
      <c r="X28" s="7"/>
      <c r="Y28" s="7"/>
      <c r="Z28" s="7"/>
      <c r="AA28" s="7"/>
      <c r="AB28" s="7"/>
      <c r="AC28" s="7"/>
      <c r="AD28" s="7"/>
      <c r="AE28" s="7"/>
      <c r="AF28" s="7"/>
      <c r="AG28" s="7"/>
      <c r="AH28" s="7"/>
      <c r="AI28" s="7"/>
      <c r="AJ28" s="7"/>
      <c r="AK28" s="7"/>
      <c r="AL28" s="7"/>
      <c r="AM28" s="7"/>
      <c r="AN28" s="7"/>
      <c r="AO28" s="7"/>
      <c r="AP28" s="7"/>
    </row>
    <row r="29" spans="1:195" ht="27.2" customHeight="1" x14ac:dyDescent="0.35">
      <c r="A29" s="134"/>
      <c r="B29" s="175" t="s">
        <v>187</v>
      </c>
      <c r="C29" s="175" t="s">
        <v>19</v>
      </c>
      <c r="D29" s="176" t="s">
        <v>107</v>
      </c>
      <c r="E29" s="201">
        <v>16.3</v>
      </c>
      <c r="F29" s="201">
        <v>5.4</v>
      </c>
      <c r="G29" s="201">
        <v>3.6</v>
      </c>
      <c r="H29" s="209">
        <f t="shared" si="7"/>
        <v>5.8246998338018988E-6</v>
      </c>
      <c r="I29" s="153">
        <f t="shared" si="8"/>
        <v>-1.8000000000000003</v>
      </c>
      <c r="J29" s="154">
        <f t="shared" si="11"/>
        <v>0.66666666666666663</v>
      </c>
      <c r="K29" s="153"/>
      <c r="L29" s="153"/>
      <c r="M29" s="153"/>
      <c r="N29" s="153"/>
      <c r="O29" s="149">
        <f t="shared" si="0"/>
        <v>0</v>
      </c>
      <c r="P29" s="150" t="str">
        <f t="shared" si="1"/>
        <v/>
      </c>
      <c r="Q29" s="153">
        <f t="shared" si="9"/>
        <v>16.3</v>
      </c>
      <c r="R29" s="153">
        <f t="shared" si="3"/>
        <v>16.3</v>
      </c>
      <c r="S29" s="153">
        <f t="shared" si="10"/>
        <v>5.4</v>
      </c>
      <c r="T29" s="153">
        <f t="shared" si="4"/>
        <v>3.6</v>
      </c>
      <c r="U29" s="153">
        <f t="shared" si="5"/>
        <v>-1.8000000000000003</v>
      </c>
      <c r="V29" s="154">
        <f t="shared" si="6"/>
        <v>0.66666666666666663</v>
      </c>
      <c r="W29" s="7"/>
      <c r="X29" s="7"/>
      <c r="Y29" s="7"/>
      <c r="Z29" s="7"/>
      <c r="AA29" s="7"/>
      <c r="AB29" s="7"/>
      <c r="AC29" s="7"/>
      <c r="AD29" s="7"/>
      <c r="AE29" s="7"/>
      <c r="AF29" s="7"/>
      <c r="AG29" s="7"/>
      <c r="AH29" s="7"/>
      <c r="AI29" s="7"/>
      <c r="AJ29" s="7"/>
      <c r="AK29" s="7"/>
      <c r="AL29" s="7"/>
      <c r="AM29" s="7"/>
      <c r="AN29" s="7"/>
      <c r="AO29" s="7"/>
      <c r="AP29" s="7"/>
    </row>
    <row r="30" spans="1:195" ht="46.5" x14ac:dyDescent="0.35">
      <c r="A30" s="134"/>
      <c r="B30" s="175" t="s">
        <v>188</v>
      </c>
      <c r="C30" s="175" t="s">
        <v>19</v>
      </c>
      <c r="D30" s="166" t="s">
        <v>189</v>
      </c>
      <c r="E30" s="201">
        <v>1006.7</v>
      </c>
      <c r="F30" s="201">
        <v>582</v>
      </c>
      <c r="G30" s="201">
        <v>320.7</v>
      </c>
      <c r="H30" s="154">
        <f t="shared" si="7"/>
        <v>5.1888367686118574E-4</v>
      </c>
      <c r="I30" s="153">
        <f t="shared" si="8"/>
        <v>-261.3</v>
      </c>
      <c r="J30" s="154">
        <f t="shared" si="11"/>
        <v>0.55103092783505148</v>
      </c>
      <c r="K30" s="153"/>
      <c r="L30" s="153"/>
      <c r="M30" s="153"/>
      <c r="N30" s="153"/>
      <c r="O30" s="153">
        <f t="shared" si="0"/>
        <v>0</v>
      </c>
      <c r="P30" s="154" t="str">
        <f t="shared" si="1"/>
        <v/>
      </c>
      <c r="Q30" s="153">
        <f t="shared" si="9"/>
        <v>1006.7</v>
      </c>
      <c r="R30" s="153">
        <f t="shared" si="3"/>
        <v>1006.7</v>
      </c>
      <c r="S30" s="153">
        <f t="shared" si="10"/>
        <v>582</v>
      </c>
      <c r="T30" s="153">
        <f t="shared" si="4"/>
        <v>320.7</v>
      </c>
      <c r="U30" s="153">
        <f t="shared" si="5"/>
        <v>-261.3</v>
      </c>
      <c r="V30" s="154">
        <f t="shared" si="6"/>
        <v>0.55103092783505148</v>
      </c>
      <c r="W30" s="7"/>
      <c r="X30" s="7"/>
      <c r="Y30" s="7"/>
      <c r="Z30" s="7"/>
      <c r="AA30" s="7"/>
      <c r="AB30" s="7"/>
      <c r="AC30" s="7"/>
      <c r="AD30" s="7"/>
      <c r="AE30" s="7"/>
      <c r="AF30" s="7"/>
      <c r="AG30" s="7"/>
      <c r="AH30" s="7"/>
      <c r="AI30" s="7"/>
      <c r="AJ30" s="7"/>
      <c r="AK30" s="7"/>
      <c r="AL30" s="7"/>
      <c r="AM30" s="7"/>
      <c r="AN30" s="7"/>
      <c r="AO30" s="7"/>
      <c r="AP30" s="7"/>
    </row>
    <row r="31" spans="1:195" s="22" customFormat="1" ht="76.150000000000006" customHeight="1" x14ac:dyDescent="0.35">
      <c r="A31" s="135"/>
      <c r="B31" s="177"/>
      <c r="C31" s="177"/>
      <c r="D31" s="173" t="s">
        <v>428</v>
      </c>
      <c r="E31" s="206">
        <v>75</v>
      </c>
      <c r="F31" s="206">
        <v>36</v>
      </c>
      <c r="G31" s="206">
        <v>7.9</v>
      </c>
      <c r="H31" s="210">
        <f t="shared" ref="H31" si="16">G31/$G$9</f>
        <v>1.2781980190843055E-5</v>
      </c>
      <c r="I31" s="153">
        <f t="shared" si="8"/>
        <v>-28.1</v>
      </c>
      <c r="J31" s="154">
        <f t="shared" si="11"/>
        <v>0.21944444444444444</v>
      </c>
      <c r="K31" s="208"/>
      <c r="L31" s="208"/>
      <c r="M31" s="208"/>
      <c r="N31" s="208"/>
      <c r="O31" s="153">
        <f t="shared" si="0"/>
        <v>0</v>
      </c>
      <c r="P31" s="154" t="str">
        <f t="shared" si="1"/>
        <v/>
      </c>
      <c r="Q31" s="208">
        <f t="shared" si="9"/>
        <v>75</v>
      </c>
      <c r="R31" s="208">
        <f t="shared" si="3"/>
        <v>75</v>
      </c>
      <c r="S31" s="208">
        <f t="shared" si="10"/>
        <v>36</v>
      </c>
      <c r="T31" s="208">
        <f t="shared" si="4"/>
        <v>7.9</v>
      </c>
      <c r="U31" s="208">
        <f t="shared" si="5"/>
        <v>-28.1</v>
      </c>
      <c r="V31" s="207">
        <f t="shared" si="6"/>
        <v>0.21944444444444444</v>
      </c>
      <c r="W31" s="19"/>
      <c r="X31" s="19"/>
      <c r="Y31" s="19"/>
      <c r="Z31" s="19"/>
      <c r="AA31" s="19"/>
      <c r="AB31" s="19"/>
      <c r="AC31" s="19"/>
      <c r="AD31" s="19"/>
      <c r="AE31" s="19"/>
      <c r="AF31" s="19"/>
      <c r="AG31" s="19"/>
      <c r="AH31" s="19"/>
      <c r="AI31" s="19"/>
      <c r="AJ31" s="19"/>
      <c r="AK31" s="19"/>
      <c r="AL31" s="19"/>
      <c r="AM31" s="19"/>
      <c r="AN31" s="19"/>
      <c r="AO31" s="19"/>
      <c r="AP31" s="19"/>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1"/>
      <c r="GE31" s="21"/>
      <c r="GF31" s="21"/>
      <c r="GG31" s="21"/>
      <c r="GH31" s="21"/>
      <c r="GI31" s="21"/>
      <c r="GJ31" s="21"/>
      <c r="GK31" s="21"/>
      <c r="GL31" s="21"/>
      <c r="GM31" s="21"/>
    </row>
    <row r="32" spans="1:195" ht="51.6" customHeight="1" x14ac:dyDescent="0.35">
      <c r="A32" s="134"/>
      <c r="B32" s="175" t="s">
        <v>194</v>
      </c>
      <c r="C32" s="175" t="s">
        <v>19</v>
      </c>
      <c r="D32" s="166" t="s">
        <v>287</v>
      </c>
      <c r="E32" s="202">
        <v>1258.8</v>
      </c>
      <c r="F32" s="202">
        <v>1126.8</v>
      </c>
      <c r="G32" s="201">
        <v>917</v>
      </c>
      <c r="H32" s="154">
        <f t="shared" si="7"/>
        <v>1.4836804854434279E-3</v>
      </c>
      <c r="I32" s="153">
        <f t="shared" si="8"/>
        <v>-209.79999999999995</v>
      </c>
      <c r="J32" s="154">
        <f t="shared" si="11"/>
        <v>0.81380901668441608</v>
      </c>
      <c r="K32" s="153"/>
      <c r="L32" s="153"/>
      <c r="M32" s="153"/>
      <c r="N32" s="153"/>
      <c r="O32" s="153">
        <f t="shared" si="0"/>
        <v>0</v>
      </c>
      <c r="P32" s="154" t="str">
        <f t="shared" si="1"/>
        <v/>
      </c>
      <c r="Q32" s="153">
        <f t="shared" si="9"/>
        <v>1258.8</v>
      </c>
      <c r="R32" s="153">
        <f t="shared" si="3"/>
        <v>1258.8</v>
      </c>
      <c r="S32" s="153">
        <f t="shared" si="10"/>
        <v>1126.8</v>
      </c>
      <c r="T32" s="153">
        <f t="shared" si="4"/>
        <v>917</v>
      </c>
      <c r="U32" s="153">
        <f t="shared" ref="U32" si="17">T32-S32</f>
        <v>-209.79999999999995</v>
      </c>
      <c r="V32" s="154">
        <f t="shared" si="6"/>
        <v>0.81380901668441608</v>
      </c>
      <c r="W32" s="7"/>
      <c r="X32" s="7"/>
      <c r="Y32" s="7"/>
      <c r="Z32" s="7"/>
      <c r="AA32" s="7"/>
      <c r="AB32" s="7"/>
      <c r="AC32" s="7"/>
      <c r="AD32" s="7"/>
      <c r="AE32" s="7"/>
      <c r="AF32" s="7"/>
      <c r="AG32" s="7"/>
      <c r="AH32" s="7"/>
      <c r="AI32" s="7"/>
      <c r="AJ32" s="7"/>
      <c r="AK32" s="7"/>
      <c r="AL32" s="7"/>
      <c r="AM32" s="7"/>
      <c r="AN32" s="7"/>
      <c r="AO32" s="7"/>
      <c r="AP32" s="7"/>
    </row>
    <row r="33" spans="1:195" ht="47.85" customHeight="1" x14ac:dyDescent="0.35">
      <c r="A33" s="134"/>
      <c r="B33" s="175" t="s">
        <v>190</v>
      </c>
      <c r="C33" s="175" t="s">
        <v>19</v>
      </c>
      <c r="D33" s="166" t="s">
        <v>191</v>
      </c>
      <c r="E33" s="202">
        <v>3186.7</v>
      </c>
      <c r="F33" s="202">
        <v>1652.8</v>
      </c>
      <c r="G33" s="201">
        <v>1430.9</v>
      </c>
      <c r="H33" s="154">
        <f t="shared" si="7"/>
        <v>2.3151563867186489E-3</v>
      </c>
      <c r="I33" s="153">
        <f t="shared" si="8"/>
        <v>-221.89999999999986</v>
      </c>
      <c r="J33" s="154">
        <f t="shared" si="11"/>
        <v>0.86574298160697005</v>
      </c>
      <c r="K33" s="153"/>
      <c r="L33" s="153"/>
      <c r="M33" s="153"/>
      <c r="N33" s="153"/>
      <c r="O33" s="153">
        <f t="shared" si="0"/>
        <v>0</v>
      </c>
      <c r="P33" s="154" t="str">
        <f t="shared" si="1"/>
        <v/>
      </c>
      <c r="Q33" s="153">
        <f t="shared" si="9"/>
        <v>3186.7</v>
      </c>
      <c r="R33" s="153">
        <f t="shared" si="3"/>
        <v>3186.7</v>
      </c>
      <c r="S33" s="153">
        <f t="shared" si="10"/>
        <v>1652.8</v>
      </c>
      <c r="T33" s="153">
        <f t="shared" si="4"/>
        <v>1430.9</v>
      </c>
      <c r="U33" s="153">
        <f t="shared" si="5"/>
        <v>-221.89999999999986</v>
      </c>
      <c r="V33" s="154">
        <f t="shared" si="6"/>
        <v>0.86574298160697005</v>
      </c>
      <c r="W33" s="7"/>
      <c r="X33" s="7"/>
      <c r="Y33" s="7"/>
      <c r="Z33" s="7"/>
      <c r="AA33" s="7"/>
      <c r="AB33" s="7"/>
      <c r="AC33" s="7"/>
      <c r="AD33" s="7"/>
      <c r="AE33" s="7"/>
      <c r="AF33" s="7"/>
      <c r="AG33" s="7"/>
      <c r="AH33" s="7"/>
      <c r="AI33" s="7"/>
      <c r="AJ33" s="7"/>
      <c r="AK33" s="7"/>
      <c r="AL33" s="7"/>
      <c r="AM33" s="7"/>
      <c r="AN33" s="7"/>
      <c r="AO33" s="7"/>
      <c r="AP33" s="7"/>
    </row>
    <row r="34" spans="1:195" s="22" customFormat="1" ht="94.5" customHeight="1" x14ac:dyDescent="0.35">
      <c r="A34" s="135"/>
      <c r="B34" s="177"/>
      <c r="C34" s="177"/>
      <c r="D34" s="173" t="s">
        <v>427</v>
      </c>
      <c r="E34" s="211">
        <v>140</v>
      </c>
      <c r="F34" s="211">
        <v>98.8</v>
      </c>
      <c r="G34" s="206">
        <v>25</v>
      </c>
      <c r="H34" s="210">
        <f>G34/$G$9</f>
        <v>4.0449304401402073E-5</v>
      </c>
      <c r="I34" s="208">
        <f t="shared" si="8"/>
        <v>-73.8</v>
      </c>
      <c r="J34" s="207">
        <f>IFERROR(100%*(G34/F34),"")</f>
        <v>0.25303643724696356</v>
      </c>
      <c r="K34" s="208"/>
      <c r="L34" s="208"/>
      <c r="M34" s="208"/>
      <c r="N34" s="208"/>
      <c r="O34" s="208">
        <f t="shared" si="0"/>
        <v>0</v>
      </c>
      <c r="P34" s="207" t="str">
        <f t="shared" si="1"/>
        <v/>
      </c>
      <c r="Q34" s="208">
        <f t="shared" si="9"/>
        <v>140</v>
      </c>
      <c r="R34" s="208">
        <f t="shared" si="3"/>
        <v>140</v>
      </c>
      <c r="S34" s="208">
        <f t="shared" si="10"/>
        <v>98.8</v>
      </c>
      <c r="T34" s="208">
        <f t="shared" si="4"/>
        <v>25</v>
      </c>
      <c r="U34" s="208">
        <f>T34-S34</f>
        <v>-73.8</v>
      </c>
      <c r="V34" s="207">
        <f>IFERROR(100%*(T34/S34),"")</f>
        <v>0.25303643724696356</v>
      </c>
      <c r="W34" s="19"/>
      <c r="X34" s="19"/>
      <c r="Y34" s="19"/>
      <c r="Z34" s="19"/>
      <c r="AA34" s="19"/>
      <c r="AB34" s="19"/>
      <c r="AC34" s="19"/>
      <c r="AD34" s="19"/>
      <c r="AE34" s="19"/>
      <c r="AF34" s="19"/>
      <c r="AG34" s="19"/>
      <c r="AH34" s="19"/>
      <c r="AI34" s="19"/>
      <c r="AJ34" s="19"/>
      <c r="AK34" s="19"/>
      <c r="AL34" s="19"/>
      <c r="AM34" s="19"/>
      <c r="AN34" s="19"/>
      <c r="AO34" s="19"/>
      <c r="AP34" s="19"/>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1"/>
      <c r="GE34" s="21"/>
      <c r="GF34" s="21"/>
      <c r="GG34" s="21"/>
      <c r="GH34" s="21"/>
      <c r="GI34" s="21"/>
      <c r="GJ34" s="21"/>
      <c r="GK34" s="21"/>
      <c r="GL34" s="21"/>
      <c r="GM34" s="21"/>
    </row>
    <row r="35" spans="1:195" ht="122.25" customHeight="1" x14ac:dyDescent="0.35">
      <c r="A35" s="134"/>
      <c r="B35" s="175" t="s">
        <v>368</v>
      </c>
      <c r="C35" s="175" t="s">
        <v>19</v>
      </c>
      <c r="D35" s="166" t="s">
        <v>369</v>
      </c>
      <c r="E35" s="201">
        <v>2617.6999999999998</v>
      </c>
      <c r="F35" s="201">
        <v>1670.6</v>
      </c>
      <c r="G35" s="201"/>
      <c r="H35" s="205">
        <f t="shared" si="7"/>
        <v>0</v>
      </c>
      <c r="I35" s="153">
        <f t="shared" si="8"/>
        <v>-1670.6</v>
      </c>
      <c r="J35" s="154">
        <f t="shared" si="11"/>
        <v>0</v>
      </c>
      <c r="K35" s="153">
        <v>2899.7</v>
      </c>
      <c r="L35" s="153">
        <v>2899.7</v>
      </c>
      <c r="M35" s="153">
        <v>1446.6</v>
      </c>
      <c r="N35" s="153"/>
      <c r="O35" s="153">
        <f t="shared" si="0"/>
        <v>-1446.6</v>
      </c>
      <c r="P35" s="154">
        <f t="shared" si="1"/>
        <v>0</v>
      </c>
      <c r="Q35" s="153">
        <f t="shared" si="9"/>
        <v>5517.4</v>
      </c>
      <c r="R35" s="153">
        <f t="shared" si="3"/>
        <v>5517.4</v>
      </c>
      <c r="S35" s="153">
        <f t="shared" si="10"/>
        <v>3117.2</v>
      </c>
      <c r="T35" s="153">
        <f t="shared" si="4"/>
        <v>0</v>
      </c>
      <c r="U35" s="153">
        <f t="shared" si="5"/>
        <v>-3117.2</v>
      </c>
      <c r="V35" s="154">
        <f t="shared" si="6"/>
        <v>0</v>
      </c>
      <c r="W35" s="7"/>
      <c r="X35" s="7"/>
      <c r="Y35" s="7"/>
      <c r="Z35" s="7"/>
      <c r="AA35" s="7"/>
      <c r="AB35" s="7"/>
      <c r="AC35" s="7"/>
      <c r="AD35" s="7"/>
      <c r="AE35" s="7"/>
      <c r="AF35" s="7"/>
      <c r="AG35" s="7"/>
      <c r="AH35" s="7"/>
      <c r="AI35" s="7"/>
      <c r="AJ35" s="7"/>
      <c r="AK35" s="7"/>
      <c r="AL35" s="7"/>
      <c r="AM35" s="7"/>
      <c r="AN35" s="7"/>
      <c r="AO35" s="7"/>
      <c r="AP35" s="7"/>
    </row>
    <row r="36" spans="1:195" ht="125.1" customHeight="1" x14ac:dyDescent="0.35">
      <c r="A36" s="134"/>
      <c r="B36" s="175" t="s">
        <v>370</v>
      </c>
      <c r="C36" s="175" t="s">
        <v>19</v>
      </c>
      <c r="D36" s="166" t="s">
        <v>382</v>
      </c>
      <c r="E36" s="201">
        <v>86.1</v>
      </c>
      <c r="F36" s="201">
        <v>86.1</v>
      </c>
      <c r="G36" s="201"/>
      <c r="H36" s="154">
        <f t="shared" si="7"/>
        <v>0</v>
      </c>
      <c r="I36" s="153">
        <f t="shared" si="8"/>
        <v>-86.1</v>
      </c>
      <c r="J36" s="154">
        <f t="shared" si="11"/>
        <v>0</v>
      </c>
      <c r="K36" s="153">
        <v>12788</v>
      </c>
      <c r="L36" s="153">
        <v>12788</v>
      </c>
      <c r="M36" s="153">
        <v>7187.5</v>
      </c>
      <c r="N36" s="153"/>
      <c r="O36" s="153">
        <f t="shared" si="0"/>
        <v>-7187.5</v>
      </c>
      <c r="P36" s="154">
        <f t="shared" si="1"/>
        <v>0</v>
      </c>
      <c r="Q36" s="153">
        <f t="shared" si="9"/>
        <v>12874.1</v>
      </c>
      <c r="R36" s="153">
        <f t="shared" si="3"/>
        <v>12874.1</v>
      </c>
      <c r="S36" s="153">
        <f t="shared" si="10"/>
        <v>7273.6</v>
      </c>
      <c r="T36" s="153">
        <f t="shared" si="4"/>
        <v>0</v>
      </c>
      <c r="U36" s="153">
        <f t="shared" si="5"/>
        <v>-7273.6</v>
      </c>
      <c r="V36" s="154">
        <f t="shared" si="6"/>
        <v>0</v>
      </c>
      <c r="W36" s="7"/>
      <c r="X36" s="7"/>
      <c r="Y36" s="7"/>
      <c r="Z36" s="7"/>
      <c r="AA36" s="7"/>
      <c r="AB36" s="7"/>
      <c r="AC36" s="7"/>
      <c r="AD36" s="7"/>
      <c r="AE36" s="7"/>
      <c r="AF36" s="7"/>
      <c r="AG36" s="7"/>
      <c r="AH36" s="7"/>
      <c r="AI36" s="7"/>
      <c r="AJ36" s="7"/>
      <c r="AK36" s="7"/>
      <c r="AL36" s="7"/>
      <c r="AM36" s="7"/>
      <c r="AN36" s="7"/>
      <c r="AO36" s="7"/>
      <c r="AP36" s="7"/>
    </row>
    <row r="37" spans="1:195" ht="120.2" customHeight="1" x14ac:dyDescent="0.35">
      <c r="A37" s="134"/>
      <c r="B37" s="175" t="s">
        <v>195</v>
      </c>
      <c r="C37" s="175" t="s">
        <v>19</v>
      </c>
      <c r="D37" s="166" t="s">
        <v>338</v>
      </c>
      <c r="E37" s="201">
        <v>600.9</v>
      </c>
      <c r="F37" s="201">
        <v>360.6</v>
      </c>
      <c r="G37" s="201">
        <v>347.8</v>
      </c>
      <c r="H37" s="205">
        <f t="shared" si="7"/>
        <v>5.6273072283230562E-4</v>
      </c>
      <c r="I37" s="153">
        <f t="shared" si="8"/>
        <v>-12.800000000000011</v>
      </c>
      <c r="J37" s="154">
        <f t="shared" si="11"/>
        <v>0.96450360510260669</v>
      </c>
      <c r="K37" s="153"/>
      <c r="L37" s="153"/>
      <c r="M37" s="153"/>
      <c r="N37" s="153"/>
      <c r="O37" s="153">
        <f t="shared" si="0"/>
        <v>0</v>
      </c>
      <c r="P37" s="154" t="str">
        <f t="shared" si="1"/>
        <v/>
      </c>
      <c r="Q37" s="153">
        <f t="shared" si="9"/>
        <v>600.9</v>
      </c>
      <c r="R37" s="153">
        <f t="shared" si="3"/>
        <v>600.9</v>
      </c>
      <c r="S37" s="153">
        <f t="shared" si="10"/>
        <v>360.6</v>
      </c>
      <c r="T37" s="153">
        <f t="shared" si="4"/>
        <v>347.8</v>
      </c>
      <c r="U37" s="153">
        <f t="shared" si="5"/>
        <v>-12.800000000000011</v>
      </c>
      <c r="V37" s="154">
        <f t="shared" si="6"/>
        <v>0.96450360510260669</v>
      </c>
      <c r="W37" s="7"/>
      <c r="X37" s="7"/>
      <c r="Y37" s="7"/>
      <c r="Z37" s="7"/>
      <c r="AA37" s="7"/>
      <c r="AB37" s="7"/>
      <c r="AC37" s="7"/>
      <c r="AD37" s="7"/>
      <c r="AE37" s="7"/>
      <c r="AF37" s="7"/>
      <c r="AG37" s="7"/>
      <c r="AH37" s="7"/>
      <c r="AI37" s="7"/>
      <c r="AJ37" s="7"/>
      <c r="AK37" s="7"/>
      <c r="AL37" s="7"/>
      <c r="AM37" s="7"/>
      <c r="AN37" s="7"/>
      <c r="AO37" s="7"/>
      <c r="AP37" s="7"/>
    </row>
    <row r="38" spans="1:195" ht="84.2" hidden="1" customHeight="1" x14ac:dyDescent="0.35">
      <c r="A38" s="134"/>
      <c r="B38" s="175" t="s">
        <v>203</v>
      </c>
      <c r="C38" s="175" t="s">
        <v>19</v>
      </c>
      <c r="D38" s="166" t="s">
        <v>340</v>
      </c>
      <c r="E38" s="201"/>
      <c r="F38" s="201"/>
      <c r="G38" s="202"/>
      <c r="H38" s="205">
        <f t="shared" ref="H38:H45" si="18">G38/$G$9</f>
        <v>0</v>
      </c>
      <c r="I38" s="153">
        <f t="shared" si="8"/>
        <v>0</v>
      </c>
      <c r="J38" s="154" t="str">
        <f t="shared" si="11"/>
        <v/>
      </c>
      <c r="K38" s="153"/>
      <c r="L38" s="153"/>
      <c r="M38" s="153"/>
      <c r="N38" s="153"/>
      <c r="O38" s="153">
        <f t="shared" si="0"/>
        <v>0</v>
      </c>
      <c r="P38" s="154" t="str">
        <f t="shared" si="1"/>
        <v/>
      </c>
      <c r="Q38" s="153">
        <f t="shared" si="9"/>
        <v>0</v>
      </c>
      <c r="R38" s="153">
        <f t="shared" si="3"/>
        <v>0</v>
      </c>
      <c r="S38" s="153">
        <f t="shared" si="10"/>
        <v>0</v>
      </c>
      <c r="T38" s="153">
        <f t="shared" si="4"/>
        <v>0</v>
      </c>
      <c r="U38" s="153">
        <f t="shared" ref="U38:U45" si="19">T38-S38</f>
        <v>0</v>
      </c>
      <c r="V38" s="154" t="str">
        <f t="shared" si="6"/>
        <v/>
      </c>
      <c r="W38" s="7"/>
      <c r="X38" s="7"/>
      <c r="Y38" s="7"/>
      <c r="Z38" s="7"/>
      <c r="AA38" s="7"/>
      <c r="AB38" s="7"/>
      <c r="AC38" s="7"/>
      <c r="AD38" s="7"/>
      <c r="AE38" s="7"/>
      <c r="AF38" s="7"/>
      <c r="AG38" s="7"/>
      <c r="AH38" s="7"/>
      <c r="AI38" s="7"/>
      <c r="AJ38" s="7"/>
      <c r="AK38" s="7"/>
      <c r="AL38" s="7"/>
      <c r="AM38" s="7"/>
      <c r="AN38" s="7"/>
      <c r="AO38" s="7"/>
      <c r="AP38" s="7"/>
    </row>
    <row r="39" spans="1:195" ht="125.1" customHeight="1" x14ac:dyDescent="0.35">
      <c r="A39" s="134"/>
      <c r="B39" s="175" t="s">
        <v>292</v>
      </c>
      <c r="C39" s="175" t="s">
        <v>19</v>
      </c>
      <c r="D39" s="166" t="s">
        <v>294</v>
      </c>
      <c r="E39" s="201">
        <v>223.5</v>
      </c>
      <c r="F39" s="201">
        <v>223.5</v>
      </c>
      <c r="G39" s="202">
        <v>150.19999999999999</v>
      </c>
      <c r="H39" s="205">
        <f t="shared" si="18"/>
        <v>2.4301942084362362E-4</v>
      </c>
      <c r="I39" s="153">
        <f t="shared" si="8"/>
        <v>-73.300000000000011</v>
      </c>
      <c r="J39" s="154">
        <f t="shared" si="11"/>
        <v>0.67203579418344517</v>
      </c>
      <c r="K39" s="153">
        <v>1634.3</v>
      </c>
      <c r="L39" s="153">
        <v>1634.3</v>
      </c>
      <c r="M39" s="153">
        <v>1634.3</v>
      </c>
      <c r="N39" s="153">
        <v>821.4</v>
      </c>
      <c r="O39" s="153">
        <f t="shared" si="0"/>
        <v>-812.9</v>
      </c>
      <c r="P39" s="154">
        <f t="shared" si="1"/>
        <v>0.50260050174386584</v>
      </c>
      <c r="Q39" s="153">
        <f t="shared" si="9"/>
        <v>1857.8</v>
      </c>
      <c r="R39" s="153">
        <f t="shared" si="3"/>
        <v>1857.8</v>
      </c>
      <c r="S39" s="153">
        <f t="shared" si="10"/>
        <v>1857.8</v>
      </c>
      <c r="T39" s="153">
        <f t="shared" si="4"/>
        <v>971.59999999999991</v>
      </c>
      <c r="U39" s="153">
        <f t="shared" si="19"/>
        <v>-886.2</v>
      </c>
      <c r="V39" s="154">
        <f t="shared" si="6"/>
        <v>0.52298417483044457</v>
      </c>
      <c r="W39" s="7"/>
      <c r="X39" s="7"/>
      <c r="Y39" s="7"/>
      <c r="Z39" s="7"/>
      <c r="AA39" s="7"/>
      <c r="AB39" s="7"/>
      <c r="AC39" s="7"/>
      <c r="AD39" s="7"/>
      <c r="AE39" s="7"/>
      <c r="AF39" s="7"/>
      <c r="AG39" s="7"/>
      <c r="AH39" s="7"/>
      <c r="AI39" s="7"/>
      <c r="AJ39" s="7"/>
      <c r="AK39" s="7"/>
      <c r="AL39" s="7"/>
      <c r="AM39" s="7"/>
      <c r="AN39" s="7"/>
      <c r="AO39" s="7"/>
      <c r="AP39" s="7"/>
    </row>
    <row r="40" spans="1:195" ht="125.85" customHeight="1" x14ac:dyDescent="0.35">
      <c r="A40" s="134"/>
      <c r="B40" s="175" t="s">
        <v>293</v>
      </c>
      <c r="C40" s="175" t="s">
        <v>19</v>
      </c>
      <c r="D40" s="166" t="s">
        <v>295</v>
      </c>
      <c r="E40" s="201"/>
      <c r="F40" s="201"/>
      <c r="G40" s="202"/>
      <c r="H40" s="205">
        <f t="shared" si="18"/>
        <v>0</v>
      </c>
      <c r="I40" s="153">
        <f t="shared" si="8"/>
        <v>0</v>
      </c>
      <c r="J40" s="154" t="str">
        <f t="shared" si="11"/>
        <v/>
      </c>
      <c r="K40" s="153">
        <v>4334.8999999999996</v>
      </c>
      <c r="L40" s="153">
        <v>4334.8999999999996</v>
      </c>
      <c r="M40" s="153">
        <v>4334.8999999999996</v>
      </c>
      <c r="N40" s="153">
        <v>2364.6</v>
      </c>
      <c r="O40" s="153">
        <f t="shared" si="0"/>
        <v>-1970.2999999999997</v>
      </c>
      <c r="P40" s="154">
        <f t="shared" si="1"/>
        <v>0.5454797111813422</v>
      </c>
      <c r="Q40" s="153">
        <f t="shared" si="9"/>
        <v>4334.8999999999996</v>
      </c>
      <c r="R40" s="153">
        <f t="shared" si="3"/>
        <v>4334.8999999999996</v>
      </c>
      <c r="S40" s="153">
        <f t="shared" si="10"/>
        <v>4334.8999999999996</v>
      </c>
      <c r="T40" s="153">
        <f t="shared" si="4"/>
        <v>2364.6</v>
      </c>
      <c r="U40" s="153">
        <f t="shared" si="19"/>
        <v>-1970.2999999999997</v>
      </c>
      <c r="V40" s="154">
        <f t="shared" si="6"/>
        <v>0.5454797111813422</v>
      </c>
      <c r="W40" s="7"/>
      <c r="X40" s="7"/>
      <c r="Y40" s="7"/>
      <c r="Z40" s="7"/>
      <c r="AA40" s="7"/>
      <c r="AB40" s="7"/>
      <c r="AC40" s="7"/>
      <c r="AD40" s="7"/>
      <c r="AE40" s="7"/>
      <c r="AF40" s="7"/>
      <c r="AG40" s="7"/>
      <c r="AH40" s="7"/>
      <c r="AI40" s="7"/>
      <c r="AJ40" s="7"/>
      <c r="AK40" s="7"/>
      <c r="AL40" s="7"/>
      <c r="AM40" s="7"/>
      <c r="AN40" s="7"/>
      <c r="AO40" s="7"/>
      <c r="AP40" s="7"/>
    </row>
    <row r="41" spans="1:195" s="22" customFormat="1" ht="29.85" hidden="1" customHeight="1" x14ac:dyDescent="0.35">
      <c r="A41" s="135"/>
      <c r="B41" s="177"/>
      <c r="C41" s="177"/>
      <c r="D41" s="173" t="s">
        <v>318</v>
      </c>
      <c r="E41" s="206"/>
      <c r="F41" s="206"/>
      <c r="G41" s="211"/>
      <c r="H41" s="212">
        <f t="shared" si="18"/>
        <v>0</v>
      </c>
      <c r="I41" s="208">
        <f t="shared" si="8"/>
        <v>0</v>
      </c>
      <c r="J41" s="207" t="str">
        <f t="shared" si="11"/>
        <v/>
      </c>
      <c r="K41" s="208"/>
      <c r="L41" s="208"/>
      <c r="M41" s="208"/>
      <c r="N41" s="208"/>
      <c r="O41" s="208">
        <f t="shared" si="0"/>
        <v>0</v>
      </c>
      <c r="P41" s="207" t="str">
        <f t="shared" si="1"/>
        <v/>
      </c>
      <c r="Q41" s="208">
        <f t="shared" si="9"/>
        <v>0</v>
      </c>
      <c r="R41" s="208">
        <f t="shared" si="3"/>
        <v>0</v>
      </c>
      <c r="S41" s="208">
        <f t="shared" si="10"/>
        <v>0</v>
      </c>
      <c r="T41" s="208">
        <f t="shared" si="4"/>
        <v>0</v>
      </c>
      <c r="U41" s="208">
        <f t="shared" si="19"/>
        <v>0</v>
      </c>
      <c r="V41" s="207" t="str">
        <f t="shared" si="6"/>
        <v/>
      </c>
      <c r="W41" s="19"/>
      <c r="X41" s="19"/>
      <c r="Y41" s="19"/>
      <c r="Z41" s="19"/>
      <c r="AA41" s="19"/>
      <c r="AB41" s="19"/>
      <c r="AC41" s="19"/>
      <c r="AD41" s="19"/>
      <c r="AE41" s="19"/>
      <c r="AF41" s="19"/>
      <c r="AG41" s="19"/>
      <c r="AH41" s="19"/>
      <c r="AI41" s="19"/>
      <c r="AJ41" s="19"/>
      <c r="AK41" s="19"/>
      <c r="AL41" s="19"/>
      <c r="AM41" s="19"/>
      <c r="AN41" s="19"/>
      <c r="AO41" s="19"/>
      <c r="AP41" s="19"/>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1"/>
      <c r="GE41" s="21"/>
      <c r="GF41" s="21"/>
      <c r="GG41" s="21"/>
      <c r="GH41" s="21"/>
      <c r="GI41" s="21"/>
      <c r="GJ41" s="21"/>
      <c r="GK41" s="21"/>
      <c r="GL41" s="21"/>
      <c r="GM41" s="21"/>
    </row>
    <row r="42" spans="1:195" s="22" customFormat="1" ht="41.45" hidden="1" customHeight="1" x14ac:dyDescent="0.35">
      <c r="A42" s="135"/>
      <c r="B42" s="177"/>
      <c r="C42" s="177"/>
      <c r="D42" s="173" t="s">
        <v>319</v>
      </c>
      <c r="E42" s="206"/>
      <c r="F42" s="206"/>
      <c r="G42" s="211"/>
      <c r="H42" s="212">
        <f t="shared" si="18"/>
        <v>0</v>
      </c>
      <c r="I42" s="208">
        <f t="shared" si="8"/>
        <v>0</v>
      </c>
      <c r="J42" s="207" t="str">
        <f t="shared" si="11"/>
        <v/>
      </c>
      <c r="K42" s="208"/>
      <c r="L42" s="208"/>
      <c r="M42" s="208"/>
      <c r="N42" s="208"/>
      <c r="O42" s="208">
        <f t="shared" si="0"/>
        <v>0</v>
      </c>
      <c r="P42" s="207" t="str">
        <f t="shared" si="1"/>
        <v/>
      </c>
      <c r="Q42" s="208">
        <f t="shared" si="9"/>
        <v>0</v>
      </c>
      <c r="R42" s="208">
        <f t="shared" si="3"/>
        <v>0</v>
      </c>
      <c r="S42" s="208">
        <f t="shared" si="10"/>
        <v>0</v>
      </c>
      <c r="T42" s="208">
        <f t="shared" si="4"/>
        <v>0</v>
      </c>
      <c r="U42" s="208">
        <f t="shared" si="19"/>
        <v>0</v>
      </c>
      <c r="V42" s="207" t="str">
        <f t="shared" si="6"/>
        <v/>
      </c>
      <c r="W42" s="19"/>
      <c r="X42" s="19"/>
      <c r="Y42" s="19"/>
      <c r="Z42" s="19"/>
      <c r="AA42" s="19"/>
      <c r="AB42" s="19"/>
      <c r="AC42" s="19"/>
      <c r="AD42" s="19"/>
      <c r="AE42" s="19"/>
      <c r="AF42" s="19"/>
      <c r="AG42" s="19"/>
      <c r="AH42" s="19"/>
      <c r="AI42" s="19"/>
      <c r="AJ42" s="19"/>
      <c r="AK42" s="19"/>
      <c r="AL42" s="19"/>
      <c r="AM42" s="19"/>
      <c r="AN42" s="19"/>
      <c r="AO42" s="19"/>
      <c r="AP42" s="19"/>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1"/>
      <c r="GE42" s="21"/>
      <c r="GF42" s="21"/>
      <c r="GG42" s="21"/>
      <c r="GH42" s="21"/>
      <c r="GI42" s="21"/>
      <c r="GJ42" s="21"/>
      <c r="GK42" s="21"/>
      <c r="GL42" s="21"/>
      <c r="GM42" s="21"/>
    </row>
    <row r="43" spans="1:195" ht="29.85" customHeight="1" x14ac:dyDescent="0.35">
      <c r="A43" s="134"/>
      <c r="B43" s="175" t="s">
        <v>424</v>
      </c>
      <c r="C43" s="175" t="s">
        <v>19</v>
      </c>
      <c r="D43" s="166" t="s">
        <v>134</v>
      </c>
      <c r="E43" s="201"/>
      <c r="F43" s="201"/>
      <c r="G43" s="202"/>
      <c r="H43" s="205">
        <f t="shared" si="18"/>
        <v>0</v>
      </c>
      <c r="I43" s="153">
        <f t="shared" si="8"/>
        <v>0</v>
      </c>
      <c r="J43" s="154" t="str">
        <f t="shared" si="11"/>
        <v/>
      </c>
      <c r="K43" s="153">
        <v>1911.9</v>
      </c>
      <c r="L43" s="153">
        <v>1911.9</v>
      </c>
      <c r="M43" s="153">
        <v>1411.9</v>
      </c>
      <c r="N43" s="153"/>
      <c r="O43" s="153">
        <f t="shared" si="0"/>
        <v>-1411.9</v>
      </c>
      <c r="P43" s="154">
        <f t="shared" si="1"/>
        <v>0</v>
      </c>
      <c r="Q43" s="153">
        <f t="shared" si="9"/>
        <v>1911.9</v>
      </c>
      <c r="R43" s="153">
        <f t="shared" si="3"/>
        <v>1911.9</v>
      </c>
      <c r="S43" s="153">
        <f t="shared" si="10"/>
        <v>1411.9</v>
      </c>
      <c r="T43" s="153">
        <f t="shared" si="4"/>
        <v>0</v>
      </c>
      <c r="U43" s="153">
        <f t="shared" si="19"/>
        <v>-1411.9</v>
      </c>
      <c r="V43" s="154">
        <f t="shared" si="6"/>
        <v>0</v>
      </c>
      <c r="W43" s="7"/>
      <c r="X43" s="7"/>
      <c r="Y43" s="7"/>
      <c r="Z43" s="7"/>
      <c r="AA43" s="7"/>
      <c r="AB43" s="7"/>
      <c r="AC43" s="7"/>
      <c r="AD43" s="7"/>
      <c r="AE43" s="7"/>
      <c r="AF43" s="7"/>
      <c r="AG43" s="7"/>
      <c r="AH43" s="7"/>
      <c r="AI43" s="7"/>
      <c r="AJ43" s="7"/>
      <c r="AK43" s="7"/>
      <c r="AL43" s="7"/>
      <c r="AM43" s="7"/>
      <c r="AN43" s="7"/>
      <c r="AO43" s="7"/>
      <c r="AP43" s="7"/>
    </row>
    <row r="44" spans="1:195" ht="72.75" customHeight="1" x14ac:dyDescent="0.35">
      <c r="A44" s="134"/>
      <c r="B44" s="175" t="s">
        <v>316</v>
      </c>
      <c r="C44" s="175" t="s">
        <v>19</v>
      </c>
      <c r="D44" s="166" t="s">
        <v>339</v>
      </c>
      <c r="E44" s="201"/>
      <c r="F44" s="201"/>
      <c r="G44" s="202"/>
      <c r="H44" s="205">
        <f t="shared" si="18"/>
        <v>0</v>
      </c>
      <c r="I44" s="153">
        <f t="shared" si="8"/>
        <v>0</v>
      </c>
      <c r="J44" s="154" t="str">
        <f t="shared" si="11"/>
        <v/>
      </c>
      <c r="K44" s="153">
        <v>5865.1</v>
      </c>
      <c r="L44" s="153">
        <v>5865.1</v>
      </c>
      <c r="M44" s="153">
        <v>5865.1</v>
      </c>
      <c r="N44" s="153">
        <v>4544.3999999999996</v>
      </c>
      <c r="O44" s="153">
        <f t="shared" si="0"/>
        <v>-1320.7000000000007</v>
      </c>
      <c r="P44" s="154">
        <f t="shared" si="1"/>
        <v>0.77482054866924677</v>
      </c>
      <c r="Q44" s="153">
        <f t="shared" si="9"/>
        <v>5865.1</v>
      </c>
      <c r="R44" s="153">
        <f t="shared" si="3"/>
        <v>5865.1</v>
      </c>
      <c r="S44" s="153">
        <f t="shared" si="10"/>
        <v>5865.1</v>
      </c>
      <c r="T44" s="153">
        <f t="shared" si="4"/>
        <v>4544.3999999999996</v>
      </c>
      <c r="U44" s="153">
        <f t="shared" si="19"/>
        <v>-1320.7000000000007</v>
      </c>
      <c r="V44" s="154">
        <f t="shared" si="6"/>
        <v>0.77482054866924677</v>
      </c>
      <c r="W44" s="7"/>
      <c r="X44" s="7"/>
      <c r="Y44" s="7"/>
      <c r="Z44" s="7"/>
      <c r="AA44" s="7"/>
      <c r="AB44" s="7"/>
      <c r="AC44" s="7"/>
      <c r="AD44" s="7"/>
      <c r="AE44" s="7"/>
      <c r="AF44" s="7"/>
      <c r="AG44" s="7"/>
      <c r="AH44" s="7"/>
      <c r="AI44" s="7"/>
      <c r="AJ44" s="7"/>
      <c r="AK44" s="7"/>
      <c r="AL44" s="7"/>
      <c r="AM44" s="7"/>
      <c r="AN44" s="7"/>
      <c r="AO44" s="7"/>
      <c r="AP44" s="7"/>
    </row>
    <row r="45" spans="1:195" ht="74.099999999999994" customHeight="1" x14ac:dyDescent="0.35">
      <c r="A45" s="134"/>
      <c r="B45" s="175" t="s">
        <v>330</v>
      </c>
      <c r="C45" s="175" t="s">
        <v>19</v>
      </c>
      <c r="D45" s="166" t="s">
        <v>336</v>
      </c>
      <c r="E45" s="201">
        <v>8874.4</v>
      </c>
      <c r="F45" s="201">
        <v>8874.4</v>
      </c>
      <c r="G45" s="202">
        <v>7729.7</v>
      </c>
      <c r="H45" s="154">
        <f t="shared" si="18"/>
        <v>1.2506439529260704E-2</v>
      </c>
      <c r="I45" s="153">
        <f t="shared" si="8"/>
        <v>-1144.6999999999998</v>
      </c>
      <c r="J45" s="154">
        <f t="shared" si="11"/>
        <v>0.8710109979266204</v>
      </c>
      <c r="K45" s="153"/>
      <c r="L45" s="153"/>
      <c r="M45" s="153"/>
      <c r="N45" s="153"/>
      <c r="O45" s="153">
        <f t="shared" si="0"/>
        <v>0</v>
      </c>
      <c r="P45" s="154" t="str">
        <f t="shared" si="1"/>
        <v/>
      </c>
      <c r="Q45" s="153">
        <f t="shared" si="9"/>
        <v>8874.4</v>
      </c>
      <c r="R45" s="153">
        <f t="shared" si="3"/>
        <v>8874.4</v>
      </c>
      <c r="S45" s="153">
        <f t="shared" si="10"/>
        <v>8874.4</v>
      </c>
      <c r="T45" s="153">
        <f t="shared" si="4"/>
        <v>7729.7</v>
      </c>
      <c r="U45" s="153">
        <f t="shared" si="19"/>
        <v>-1144.6999999999998</v>
      </c>
      <c r="V45" s="154">
        <f t="shared" si="6"/>
        <v>0.8710109979266204</v>
      </c>
      <c r="W45" s="7"/>
      <c r="X45" s="7"/>
      <c r="Y45" s="7"/>
      <c r="Z45" s="7"/>
      <c r="AA45" s="7"/>
      <c r="AB45" s="7"/>
      <c r="AC45" s="7"/>
      <c r="AD45" s="7"/>
      <c r="AE45" s="7"/>
      <c r="AF45" s="7"/>
      <c r="AG45" s="7"/>
      <c r="AH45" s="7"/>
      <c r="AI45" s="7"/>
      <c r="AJ45" s="7"/>
      <c r="AK45" s="7"/>
      <c r="AL45" s="7"/>
      <c r="AM45" s="7"/>
      <c r="AN45" s="7"/>
      <c r="AO45" s="7"/>
      <c r="AP45" s="7"/>
    </row>
    <row r="46" spans="1:195" s="31" customFormat="1" ht="34.700000000000003" customHeight="1" x14ac:dyDescent="0.35">
      <c r="A46" s="133">
        <v>2</v>
      </c>
      <c r="B46" s="160" t="s">
        <v>66</v>
      </c>
      <c r="C46" s="160"/>
      <c r="D46" s="164" t="s">
        <v>8</v>
      </c>
      <c r="E46" s="149">
        <f>E47+E49+E50+E51+E52+E53+E56+E58+E59</f>
        <v>22757.8</v>
      </c>
      <c r="F46" s="149">
        <f>F47+F49+F50+F51+F52+F53+F56+F58+F59</f>
        <v>15627.9</v>
      </c>
      <c r="G46" s="199">
        <f>G47+G49+G50+G51+G52+G53+G56+G58+G59</f>
        <v>10412.700000000001</v>
      </c>
      <c r="H46" s="150">
        <f t="shared" si="7"/>
        <v>1.6847458877619174E-2</v>
      </c>
      <c r="I46" s="149">
        <f t="shared" si="8"/>
        <v>-5215.1999999999989</v>
      </c>
      <c r="J46" s="150">
        <f t="shared" si="11"/>
        <v>0.66628913673622181</v>
      </c>
      <c r="K46" s="149">
        <f>SUM(K47:K59)</f>
        <v>14694.1</v>
      </c>
      <c r="L46" s="149">
        <f>SUM(L47:L59)</f>
        <v>14694.1</v>
      </c>
      <c r="M46" s="149">
        <f>SUM(M47:M59)</f>
        <v>13794.1</v>
      </c>
      <c r="N46" s="149">
        <f>SUM(N47:N59)</f>
        <v>4814</v>
      </c>
      <c r="O46" s="149">
        <f t="shared" si="0"/>
        <v>-8980.1</v>
      </c>
      <c r="P46" s="150">
        <f t="shared" si="1"/>
        <v>0.34898978548799847</v>
      </c>
      <c r="Q46" s="199">
        <f>Q47+Q49+Q50+Q51+Q52+Q53+Q56+Q58+Q59</f>
        <v>37451.899999999994</v>
      </c>
      <c r="R46" s="149">
        <f>R47+R49+R50+R51+R52+R53+R56+R58+R59</f>
        <v>37451.899999999994</v>
      </c>
      <c r="S46" s="149">
        <f t="shared" si="10"/>
        <v>29422</v>
      </c>
      <c r="T46" s="149">
        <f t="shared" ref="T46:T78" si="20">SUM(G46,N46)</f>
        <v>15226.7</v>
      </c>
      <c r="U46" s="149">
        <f t="shared" si="5"/>
        <v>-14195.3</v>
      </c>
      <c r="V46" s="150">
        <f t="shared" si="6"/>
        <v>0.51752770036027462</v>
      </c>
      <c r="W46" s="16"/>
      <c r="X46" s="16"/>
      <c r="Y46" s="16"/>
      <c r="Z46" s="16"/>
      <c r="AA46" s="16"/>
      <c r="AB46" s="16"/>
      <c r="AC46" s="16"/>
      <c r="AD46" s="16"/>
      <c r="AE46" s="16"/>
      <c r="AF46" s="16"/>
      <c r="AG46" s="16"/>
      <c r="AH46" s="16"/>
      <c r="AI46" s="16"/>
      <c r="AJ46" s="16"/>
      <c r="AK46" s="16"/>
      <c r="AL46" s="16"/>
      <c r="AM46" s="16"/>
      <c r="AN46" s="16"/>
      <c r="AO46" s="16"/>
      <c r="AP46" s="16"/>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30"/>
      <c r="GE46" s="30"/>
      <c r="GF46" s="30"/>
      <c r="GG46" s="30"/>
      <c r="GH46" s="30"/>
      <c r="GI46" s="30"/>
      <c r="GJ46" s="30"/>
      <c r="GK46" s="30"/>
      <c r="GL46" s="30"/>
      <c r="GM46" s="30"/>
    </row>
    <row r="47" spans="1:195" ht="31.7" customHeight="1" x14ac:dyDescent="0.35">
      <c r="A47" s="134"/>
      <c r="B47" s="175" t="s">
        <v>173</v>
      </c>
      <c r="C47" s="175" t="s">
        <v>180</v>
      </c>
      <c r="D47" s="178" t="s">
        <v>174</v>
      </c>
      <c r="E47" s="153">
        <v>12331.1</v>
      </c>
      <c r="F47" s="153">
        <v>8741.4</v>
      </c>
      <c r="G47" s="153">
        <v>6105.8</v>
      </c>
      <c r="H47" s="154">
        <f t="shared" si="7"/>
        <v>9.8790145125632316E-3</v>
      </c>
      <c r="I47" s="153">
        <f t="shared" si="8"/>
        <v>-2635.5999999999995</v>
      </c>
      <c r="J47" s="154">
        <f t="shared" si="11"/>
        <v>0.69849223236552505</v>
      </c>
      <c r="K47" s="153">
        <v>11008.1</v>
      </c>
      <c r="L47" s="153">
        <v>11008.1</v>
      </c>
      <c r="M47" s="153">
        <v>10308.1</v>
      </c>
      <c r="N47" s="153">
        <v>4814</v>
      </c>
      <c r="O47" s="153">
        <f t="shared" si="0"/>
        <v>-5494.1</v>
      </c>
      <c r="P47" s="154">
        <f t="shared" si="1"/>
        <v>0.46701137940066551</v>
      </c>
      <c r="Q47" s="153">
        <f t="shared" ref="Q47:Q59" si="21">SUM(E47,K47)</f>
        <v>23339.200000000001</v>
      </c>
      <c r="R47" s="153">
        <f t="shared" ref="R47:R59" si="22">SUM(E47,L47)</f>
        <v>23339.200000000001</v>
      </c>
      <c r="S47" s="153">
        <f t="shared" si="10"/>
        <v>19049.5</v>
      </c>
      <c r="T47" s="153">
        <f t="shared" si="20"/>
        <v>10919.8</v>
      </c>
      <c r="U47" s="153">
        <f t="shared" si="5"/>
        <v>-8129.7000000000007</v>
      </c>
      <c r="V47" s="154">
        <f t="shared" si="6"/>
        <v>0.57323289325179139</v>
      </c>
      <c r="W47" s="7"/>
      <c r="X47" s="7"/>
      <c r="Y47" s="7"/>
      <c r="Z47" s="7"/>
      <c r="AA47" s="7"/>
      <c r="AB47" s="7"/>
      <c r="AC47" s="7"/>
      <c r="AD47" s="7"/>
      <c r="AE47" s="7"/>
      <c r="AF47" s="7"/>
      <c r="AG47" s="7"/>
      <c r="AH47" s="7"/>
      <c r="AI47" s="7"/>
      <c r="AJ47" s="7"/>
      <c r="AK47" s="7"/>
      <c r="AL47" s="7"/>
      <c r="AM47" s="7"/>
      <c r="AN47" s="7"/>
      <c r="AO47" s="7"/>
      <c r="AP47" s="7"/>
    </row>
    <row r="48" spans="1:195" s="26" customFormat="1" ht="80.849999999999994" hidden="1" customHeight="1" x14ac:dyDescent="0.35">
      <c r="A48" s="135"/>
      <c r="B48" s="177"/>
      <c r="C48" s="177"/>
      <c r="D48" s="179" t="s">
        <v>237</v>
      </c>
      <c r="E48" s="208"/>
      <c r="F48" s="208"/>
      <c r="G48" s="208"/>
      <c r="H48" s="207">
        <f t="shared" si="7"/>
        <v>0</v>
      </c>
      <c r="I48" s="153">
        <f t="shared" si="8"/>
        <v>0</v>
      </c>
      <c r="J48" s="154" t="str">
        <f t="shared" si="11"/>
        <v/>
      </c>
      <c r="K48" s="208"/>
      <c r="L48" s="208"/>
      <c r="M48" s="208"/>
      <c r="N48" s="208"/>
      <c r="O48" s="153">
        <f t="shared" si="0"/>
        <v>0</v>
      </c>
      <c r="P48" s="154" t="str">
        <f t="shared" si="1"/>
        <v/>
      </c>
      <c r="Q48" s="153">
        <f t="shared" si="21"/>
        <v>0</v>
      </c>
      <c r="R48" s="153">
        <f t="shared" si="22"/>
        <v>0</v>
      </c>
      <c r="S48" s="153">
        <f t="shared" si="10"/>
        <v>0</v>
      </c>
      <c r="T48" s="153">
        <f t="shared" si="20"/>
        <v>0</v>
      </c>
      <c r="U48" s="153">
        <f t="shared" si="5"/>
        <v>0</v>
      </c>
      <c r="V48" s="154" t="str">
        <f t="shared" si="6"/>
        <v/>
      </c>
      <c r="W48" s="23"/>
      <c r="X48" s="23"/>
      <c r="Y48" s="23"/>
      <c r="Z48" s="23"/>
      <c r="AA48" s="23"/>
      <c r="AB48" s="23"/>
      <c r="AC48" s="23"/>
      <c r="AD48" s="23"/>
      <c r="AE48" s="23"/>
      <c r="AF48" s="23"/>
      <c r="AG48" s="23"/>
      <c r="AH48" s="23"/>
      <c r="AI48" s="23"/>
      <c r="AJ48" s="23"/>
      <c r="AK48" s="23"/>
      <c r="AL48" s="23"/>
      <c r="AM48" s="23"/>
      <c r="AN48" s="23"/>
      <c r="AO48" s="23"/>
      <c r="AP48" s="23"/>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5"/>
      <c r="GE48" s="25"/>
      <c r="GF48" s="25"/>
      <c r="GG48" s="25"/>
      <c r="GH48" s="25"/>
      <c r="GI48" s="25"/>
      <c r="GJ48" s="25"/>
      <c r="GK48" s="25"/>
      <c r="GL48" s="25"/>
      <c r="GM48" s="25"/>
    </row>
    <row r="49" spans="1:195" ht="50.25" customHeight="1" x14ac:dyDescent="0.35">
      <c r="A49" s="134"/>
      <c r="B49" s="163" t="s">
        <v>126</v>
      </c>
      <c r="C49" s="163" t="s">
        <v>127</v>
      </c>
      <c r="D49" s="178" t="s">
        <v>125</v>
      </c>
      <c r="E49" s="153">
        <v>1180</v>
      </c>
      <c r="F49" s="153">
        <v>990</v>
      </c>
      <c r="G49" s="153">
        <v>331.7</v>
      </c>
      <c r="H49" s="205">
        <f t="shared" si="7"/>
        <v>5.3668137079780263E-4</v>
      </c>
      <c r="I49" s="153">
        <f t="shared" si="8"/>
        <v>-658.3</v>
      </c>
      <c r="J49" s="154">
        <f t="shared" si="11"/>
        <v>0.33505050505050504</v>
      </c>
      <c r="K49" s="153">
        <v>3600</v>
      </c>
      <c r="L49" s="153">
        <v>3600</v>
      </c>
      <c r="M49" s="153">
        <v>3400</v>
      </c>
      <c r="N49" s="153"/>
      <c r="O49" s="153">
        <f t="shared" si="0"/>
        <v>-3400</v>
      </c>
      <c r="P49" s="154">
        <f t="shared" si="1"/>
        <v>0</v>
      </c>
      <c r="Q49" s="153">
        <f t="shared" si="21"/>
        <v>4780</v>
      </c>
      <c r="R49" s="153">
        <f t="shared" si="22"/>
        <v>4780</v>
      </c>
      <c r="S49" s="153">
        <f t="shared" si="10"/>
        <v>4390</v>
      </c>
      <c r="T49" s="153">
        <f t="shared" si="20"/>
        <v>331.7</v>
      </c>
      <c r="U49" s="153">
        <f t="shared" si="5"/>
        <v>-4058.3</v>
      </c>
      <c r="V49" s="154">
        <f t="shared" si="6"/>
        <v>7.555808656036446E-2</v>
      </c>
      <c r="W49" s="7"/>
      <c r="X49" s="7"/>
      <c r="Y49" s="7"/>
      <c r="Z49" s="7"/>
      <c r="AA49" s="7"/>
      <c r="AB49" s="7"/>
      <c r="AC49" s="7"/>
      <c r="AD49" s="7"/>
      <c r="AE49" s="7"/>
      <c r="AF49" s="7"/>
      <c r="AG49" s="7"/>
      <c r="AH49" s="7"/>
      <c r="AI49" s="7"/>
      <c r="AJ49" s="7"/>
      <c r="AK49" s="7"/>
      <c r="AL49" s="7"/>
      <c r="AM49" s="7"/>
      <c r="AN49" s="7"/>
      <c r="AO49" s="7"/>
      <c r="AP49" s="7"/>
    </row>
    <row r="50" spans="1:195" ht="80.849999999999994" hidden="1" customHeight="1" x14ac:dyDescent="0.35">
      <c r="A50" s="134"/>
      <c r="B50" s="163" t="s">
        <v>260</v>
      </c>
      <c r="C50" s="163" t="s">
        <v>262</v>
      </c>
      <c r="D50" s="176" t="s">
        <v>261</v>
      </c>
      <c r="E50" s="153"/>
      <c r="F50" s="153"/>
      <c r="G50" s="153"/>
      <c r="H50" s="205">
        <f t="shared" si="7"/>
        <v>0</v>
      </c>
      <c r="I50" s="153">
        <f t="shared" si="8"/>
        <v>0</v>
      </c>
      <c r="J50" s="154" t="str">
        <f t="shared" si="11"/>
        <v/>
      </c>
      <c r="K50" s="153"/>
      <c r="L50" s="153"/>
      <c r="M50" s="153"/>
      <c r="N50" s="153"/>
      <c r="O50" s="149">
        <f t="shared" si="0"/>
        <v>0</v>
      </c>
      <c r="P50" s="150" t="str">
        <f t="shared" si="1"/>
        <v/>
      </c>
      <c r="Q50" s="153">
        <f t="shared" si="21"/>
        <v>0</v>
      </c>
      <c r="R50" s="153">
        <f t="shared" si="22"/>
        <v>0</v>
      </c>
      <c r="S50" s="153">
        <f t="shared" si="10"/>
        <v>0</v>
      </c>
      <c r="T50" s="153">
        <f t="shared" si="20"/>
        <v>0</v>
      </c>
      <c r="U50" s="153">
        <f t="shared" si="5"/>
        <v>0</v>
      </c>
      <c r="V50" s="154" t="str">
        <f t="shared" si="6"/>
        <v/>
      </c>
      <c r="W50" s="7"/>
      <c r="X50" s="7"/>
      <c r="Y50" s="7"/>
      <c r="Z50" s="7"/>
      <c r="AA50" s="7"/>
      <c r="AB50" s="7"/>
      <c r="AC50" s="7"/>
      <c r="AD50" s="7"/>
      <c r="AE50" s="7"/>
      <c r="AF50" s="7"/>
      <c r="AG50" s="7"/>
      <c r="AH50" s="7"/>
      <c r="AI50" s="7"/>
      <c r="AJ50" s="7"/>
      <c r="AK50" s="7"/>
      <c r="AL50" s="7"/>
      <c r="AM50" s="7"/>
      <c r="AN50" s="7"/>
      <c r="AO50" s="7"/>
      <c r="AP50" s="7"/>
    </row>
    <row r="51" spans="1:195" ht="80.849999999999994" hidden="1" customHeight="1" x14ac:dyDescent="0.35">
      <c r="A51" s="134"/>
      <c r="B51" s="163" t="s">
        <v>264</v>
      </c>
      <c r="C51" s="163" t="s">
        <v>23</v>
      </c>
      <c r="D51" s="176" t="s">
        <v>265</v>
      </c>
      <c r="E51" s="153"/>
      <c r="F51" s="153"/>
      <c r="G51" s="153"/>
      <c r="H51" s="205">
        <f t="shared" si="7"/>
        <v>0</v>
      </c>
      <c r="I51" s="153">
        <f t="shared" si="8"/>
        <v>0</v>
      </c>
      <c r="J51" s="154" t="str">
        <f t="shared" si="11"/>
        <v/>
      </c>
      <c r="K51" s="153"/>
      <c r="L51" s="153"/>
      <c r="M51" s="153"/>
      <c r="N51" s="153"/>
      <c r="O51" s="149">
        <f t="shared" si="0"/>
        <v>0</v>
      </c>
      <c r="P51" s="150" t="str">
        <f t="shared" si="1"/>
        <v/>
      </c>
      <c r="Q51" s="153">
        <f t="shared" si="21"/>
        <v>0</v>
      </c>
      <c r="R51" s="153">
        <f t="shared" si="22"/>
        <v>0</v>
      </c>
      <c r="S51" s="153">
        <f t="shared" si="10"/>
        <v>0</v>
      </c>
      <c r="T51" s="153">
        <f t="shared" si="20"/>
        <v>0</v>
      </c>
      <c r="U51" s="153">
        <f t="shared" si="5"/>
        <v>0</v>
      </c>
      <c r="V51" s="154" t="str">
        <f t="shared" si="6"/>
        <v/>
      </c>
      <c r="W51" s="7"/>
      <c r="X51" s="7"/>
      <c r="Y51" s="7"/>
      <c r="Z51" s="7"/>
      <c r="AA51" s="7"/>
      <c r="AB51" s="7"/>
      <c r="AC51" s="7"/>
      <c r="AD51" s="7"/>
      <c r="AE51" s="7"/>
      <c r="AF51" s="7"/>
      <c r="AG51" s="7"/>
      <c r="AH51" s="7"/>
      <c r="AI51" s="7"/>
      <c r="AJ51" s="7"/>
      <c r="AK51" s="7"/>
      <c r="AL51" s="7"/>
      <c r="AM51" s="7"/>
      <c r="AN51" s="7"/>
      <c r="AO51" s="7"/>
      <c r="AP51" s="7"/>
    </row>
    <row r="52" spans="1:195" ht="31.9" customHeight="1" x14ac:dyDescent="0.35">
      <c r="A52" s="134"/>
      <c r="B52" s="163" t="s">
        <v>83</v>
      </c>
      <c r="C52" s="163" t="s">
        <v>23</v>
      </c>
      <c r="D52" s="178" t="s">
        <v>10</v>
      </c>
      <c r="E52" s="153">
        <v>57</v>
      </c>
      <c r="F52" s="153">
        <v>57</v>
      </c>
      <c r="G52" s="153">
        <v>3.5</v>
      </c>
      <c r="H52" s="209">
        <f t="shared" si="7"/>
        <v>5.6629026161962903E-6</v>
      </c>
      <c r="I52" s="153">
        <f t="shared" si="8"/>
        <v>-53.5</v>
      </c>
      <c r="J52" s="154">
        <f t="shared" si="11"/>
        <v>6.1403508771929821E-2</v>
      </c>
      <c r="K52" s="153"/>
      <c r="L52" s="153"/>
      <c r="M52" s="153"/>
      <c r="N52" s="153"/>
      <c r="O52" s="149">
        <f t="shared" si="0"/>
        <v>0</v>
      </c>
      <c r="P52" s="150" t="str">
        <f t="shared" si="1"/>
        <v/>
      </c>
      <c r="Q52" s="153">
        <f t="shared" si="21"/>
        <v>57</v>
      </c>
      <c r="R52" s="153">
        <f t="shared" si="22"/>
        <v>57</v>
      </c>
      <c r="S52" s="153">
        <f t="shared" si="10"/>
        <v>57</v>
      </c>
      <c r="T52" s="153">
        <f t="shared" si="20"/>
        <v>3.5</v>
      </c>
      <c r="U52" s="153">
        <f t="shared" si="5"/>
        <v>-53.5</v>
      </c>
      <c r="V52" s="154">
        <f t="shared" si="6"/>
        <v>6.1403508771929821E-2</v>
      </c>
      <c r="W52" s="7"/>
      <c r="X52" s="7"/>
      <c r="Y52" s="7"/>
      <c r="Z52" s="7"/>
      <c r="AA52" s="7"/>
      <c r="AB52" s="7"/>
      <c r="AC52" s="7"/>
      <c r="AD52" s="7"/>
      <c r="AE52" s="7"/>
      <c r="AF52" s="7"/>
      <c r="AG52" s="7"/>
      <c r="AH52" s="7"/>
      <c r="AI52" s="7"/>
      <c r="AJ52" s="7"/>
      <c r="AK52" s="7"/>
      <c r="AL52" s="7"/>
      <c r="AM52" s="7"/>
      <c r="AN52" s="7"/>
      <c r="AO52" s="7"/>
      <c r="AP52" s="7"/>
    </row>
    <row r="53" spans="1:195" ht="80.849999999999994" hidden="1" customHeight="1" x14ac:dyDescent="0.35">
      <c r="A53" s="134"/>
      <c r="B53" s="163" t="s">
        <v>84</v>
      </c>
      <c r="C53" s="163" t="s">
        <v>23</v>
      </c>
      <c r="D53" s="178" t="s">
        <v>85</v>
      </c>
      <c r="E53" s="153"/>
      <c r="F53" s="153"/>
      <c r="G53" s="153"/>
      <c r="H53" s="154">
        <f t="shared" si="7"/>
        <v>0</v>
      </c>
      <c r="I53" s="153">
        <f t="shared" si="8"/>
        <v>0</v>
      </c>
      <c r="J53" s="154" t="str">
        <f t="shared" si="11"/>
        <v/>
      </c>
      <c r="K53" s="153"/>
      <c r="L53" s="153"/>
      <c r="M53" s="153"/>
      <c r="N53" s="153"/>
      <c r="O53" s="149">
        <f t="shared" si="0"/>
        <v>0</v>
      </c>
      <c r="P53" s="150" t="str">
        <f t="shared" si="1"/>
        <v/>
      </c>
      <c r="Q53" s="153">
        <f t="shared" si="21"/>
        <v>0</v>
      </c>
      <c r="R53" s="153">
        <f t="shared" si="22"/>
        <v>0</v>
      </c>
      <c r="S53" s="153">
        <f t="shared" si="10"/>
        <v>0</v>
      </c>
      <c r="T53" s="153">
        <f t="shared" si="20"/>
        <v>0</v>
      </c>
      <c r="U53" s="153">
        <f t="shared" si="5"/>
        <v>0</v>
      </c>
      <c r="V53" s="154" t="str">
        <f t="shared" si="6"/>
        <v/>
      </c>
      <c r="W53" s="7"/>
      <c r="X53" s="7"/>
      <c r="Y53" s="7"/>
      <c r="Z53" s="7"/>
      <c r="AA53" s="7"/>
      <c r="AB53" s="7"/>
      <c r="AC53" s="7"/>
      <c r="AD53" s="7"/>
      <c r="AE53" s="7"/>
      <c r="AF53" s="7"/>
      <c r="AG53" s="7"/>
      <c r="AH53" s="7"/>
      <c r="AI53" s="7"/>
      <c r="AJ53" s="7"/>
      <c r="AK53" s="7"/>
      <c r="AL53" s="7"/>
      <c r="AM53" s="7"/>
      <c r="AN53" s="7"/>
      <c r="AO53" s="7"/>
      <c r="AP53" s="7"/>
    </row>
    <row r="54" spans="1:195" s="22" customFormat="1" ht="80.849999999999994" hidden="1" customHeight="1" x14ac:dyDescent="0.35">
      <c r="A54" s="135"/>
      <c r="B54" s="180"/>
      <c r="C54" s="180"/>
      <c r="D54" s="174" t="s">
        <v>204</v>
      </c>
      <c r="E54" s="208"/>
      <c r="F54" s="208"/>
      <c r="G54" s="208"/>
      <c r="H54" s="207">
        <f t="shared" si="7"/>
        <v>0</v>
      </c>
      <c r="I54" s="153">
        <f t="shared" si="8"/>
        <v>0</v>
      </c>
      <c r="J54" s="154" t="str">
        <f t="shared" si="11"/>
        <v/>
      </c>
      <c r="K54" s="208"/>
      <c r="L54" s="208"/>
      <c r="M54" s="208"/>
      <c r="N54" s="208"/>
      <c r="O54" s="149">
        <f t="shared" si="0"/>
        <v>0</v>
      </c>
      <c r="P54" s="150" t="str">
        <f t="shared" si="1"/>
        <v/>
      </c>
      <c r="Q54" s="208">
        <f t="shared" si="21"/>
        <v>0</v>
      </c>
      <c r="R54" s="208">
        <f t="shared" si="22"/>
        <v>0</v>
      </c>
      <c r="S54" s="153">
        <f t="shared" si="10"/>
        <v>0</v>
      </c>
      <c r="T54" s="153">
        <f t="shared" si="20"/>
        <v>0</v>
      </c>
      <c r="U54" s="153">
        <f t="shared" si="5"/>
        <v>0</v>
      </c>
      <c r="V54" s="154" t="str">
        <f t="shared" si="6"/>
        <v/>
      </c>
      <c r="W54" s="19"/>
      <c r="X54" s="19"/>
      <c r="Y54" s="19"/>
      <c r="Z54" s="19"/>
      <c r="AA54" s="19"/>
      <c r="AB54" s="19"/>
      <c r="AC54" s="19"/>
      <c r="AD54" s="19"/>
      <c r="AE54" s="19"/>
      <c r="AF54" s="19"/>
      <c r="AG54" s="19"/>
      <c r="AH54" s="19"/>
      <c r="AI54" s="19"/>
      <c r="AJ54" s="19"/>
      <c r="AK54" s="19"/>
      <c r="AL54" s="19"/>
      <c r="AM54" s="19"/>
      <c r="AN54" s="19"/>
      <c r="AO54" s="19"/>
      <c r="AP54" s="19"/>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1"/>
      <c r="GE54" s="21"/>
      <c r="GF54" s="21"/>
      <c r="GG54" s="21"/>
      <c r="GH54" s="21"/>
      <c r="GI54" s="21"/>
      <c r="GJ54" s="21"/>
      <c r="GK54" s="21"/>
      <c r="GL54" s="21"/>
      <c r="GM54" s="21"/>
    </row>
    <row r="55" spans="1:195" s="22" customFormat="1" ht="80.849999999999994" hidden="1" customHeight="1" x14ac:dyDescent="0.35">
      <c r="A55" s="135"/>
      <c r="B55" s="180"/>
      <c r="C55" s="180"/>
      <c r="D55" s="174" t="s">
        <v>164</v>
      </c>
      <c r="E55" s="208"/>
      <c r="F55" s="208"/>
      <c r="G55" s="208"/>
      <c r="H55" s="207">
        <f t="shared" si="7"/>
        <v>0</v>
      </c>
      <c r="I55" s="153">
        <f t="shared" si="8"/>
        <v>0</v>
      </c>
      <c r="J55" s="154" t="str">
        <f t="shared" si="11"/>
        <v/>
      </c>
      <c r="K55" s="208"/>
      <c r="L55" s="208"/>
      <c r="M55" s="208"/>
      <c r="N55" s="208"/>
      <c r="O55" s="149">
        <f t="shared" si="0"/>
        <v>0</v>
      </c>
      <c r="P55" s="150" t="str">
        <f t="shared" si="1"/>
        <v/>
      </c>
      <c r="Q55" s="208">
        <f t="shared" si="21"/>
        <v>0</v>
      </c>
      <c r="R55" s="208">
        <f t="shared" si="22"/>
        <v>0</v>
      </c>
      <c r="S55" s="153">
        <f t="shared" si="10"/>
        <v>0</v>
      </c>
      <c r="T55" s="153">
        <f t="shared" si="20"/>
        <v>0</v>
      </c>
      <c r="U55" s="153">
        <f t="shared" si="5"/>
        <v>0</v>
      </c>
      <c r="V55" s="154" t="str">
        <f t="shared" si="6"/>
        <v/>
      </c>
      <c r="W55" s="19"/>
      <c r="X55" s="19"/>
      <c r="Y55" s="19"/>
      <c r="Z55" s="19"/>
      <c r="AA55" s="19"/>
      <c r="AB55" s="19"/>
      <c r="AC55" s="19"/>
      <c r="AD55" s="19"/>
      <c r="AE55" s="19"/>
      <c r="AF55" s="19"/>
      <c r="AG55" s="19"/>
      <c r="AH55" s="19"/>
      <c r="AI55" s="19"/>
      <c r="AJ55" s="19"/>
      <c r="AK55" s="19"/>
      <c r="AL55" s="19"/>
      <c r="AM55" s="19"/>
      <c r="AN55" s="19"/>
      <c r="AO55" s="19"/>
      <c r="AP55" s="19"/>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1"/>
      <c r="GE55" s="21"/>
      <c r="GF55" s="21"/>
      <c r="GG55" s="21"/>
      <c r="GH55" s="21"/>
      <c r="GI55" s="21"/>
      <c r="GJ55" s="21"/>
      <c r="GK55" s="21"/>
      <c r="GL55" s="21"/>
      <c r="GM55" s="21"/>
    </row>
    <row r="56" spans="1:195" ht="29.85" customHeight="1" x14ac:dyDescent="0.35">
      <c r="A56" s="134"/>
      <c r="B56" s="163" t="s">
        <v>86</v>
      </c>
      <c r="C56" s="163" t="s">
        <v>23</v>
      </c>
      <c r="D56" s="178" t="s">
        <v>9</v>
      </c>
      <c r="E56" s="153">
        <v>5035</v>
      </c>
      <c r="F56" s="153">
        <v>3464</v>
      </c>
      <c r="G56" s="153">
        <v>2090.1999999999998</v>
      </c>
      <c r="H56" s="154">
        <f t="shared" si="7"/>
        <v>3.3818854423924242E-3</v>
      </c>
      <c r="I56" s="153">
        <f t="shared" si="8"/>
        <v>-1373.8000000000002</v>
      </c>
      <c r="J56" s="154">
        <f t="shared" si="11"/>
        <v>0.60340646651270202</v>
      </c>
      <c r="K56" s="153"/>
      <c r="L56" s="153"/>
      <c r="M56" s="153"/>
      <c r="N56" s="153"/>
      <c r="O56" s="149">
        <f t="shared" si="0"/>
        <v>0</v>
      </c>
      <c r="P56" s="150" t="str">
        <f t="shared" si="1"/>
        <v/>
      </c>
      <c r="Q56" s="153">
        <f t="shared" si="21"/>
        <v>5035</v>
      </c>
      <c r="R56" s="153">
        <f t="shared" si="22"/>
        <v>5035</v>
      </c>
      <c r="S56" s="153">
        <f t="shared" si="10"/>
        <v>3464</v>
      </c>
      <c r="T56" s="153">
        <f t="shared" si="20"/>
        <v>2090.1999999999998</v>
      </c>
      <c r="U56" s="153">
        <f t="shared" si="5"/>
        <v>-1373.8000000000002</v>
      </c>
      <c r="V56" s="154">
        <f t="shared" si="6"/>
        <v>0.60340646651270202</v>
      </c>
      <c r="W56" s="7"/>
      <c r="X56" s="7"/>
      <c r="Y56" s="7"/>
      <c r="Z56" s="7"/>
      <c r="AA56" s="7"/>
      <c r="AB56" s="7"/>
      <c r="AC56" s="7"/>
      <c r="AD56" s="7"/>
      <c r="AE56" s="7"/>
      <c r="AF56" s="7"/>
      <c r="AG56" s="7"/>
      <c r="AH56" s="7"/>
      <c r="AI56" s="7"/>
      <c r="AJ56" s="7"/>
      <c r="AK56" s="7"/>
      <c r="AL56" s="7"/>
      <c r="AM56" s="7"/>
      <c r="AN56" s="7"/>
      <c r="AO56" s="7"/>
      <c r="AP56" s="7"/>
    </row>
    <row r="57" spans="1:195" ht="80.849999999999994" hidden="1" customHeight="1" x14ac:dyDescent="0.35">
      <c r="A57" s="134"/>
      <c r="B57" s="163" t="s">
        <v>102</v>
      </c>
      <c r="C57" s="163" t="s">
        <v>23</v>
      </c>
      <c r="D57" s="178" t="s">
        <v>101</v>
      </c>
      <c r="E57" s="153"/>
      <c r="F57" s="153"/>
      <c r="G57" s="153"/>
      <c r="H57" s="205">
        <f t="shared" si="7"/>
        <v>0</v>
      </c>
      <c r="I57" s="153">
        <f t="shared" si="8"/>
        <v>0</v>
      </c>
      <c r="J57" s="154" t="str">
        <f t="shared" si="11"/>
        <v/>
      </c>
      <c r="K57" s="153"/>
      <c r="L57" s="153"/>
      <c r="M57" s="153"/>
      <c r="N57" s="153"/>
      <c r="O57" s="149">
        <f t="shared" si="0"/>
        <v>0</v>
      </c>
      <c r="P57" s="150" t="str">
        <f t="shared" si="1"/>
        <v/>
      </c>
      <c r="Q57" s="153">
        <f t="shared" si="21"/>
        <v>0</v>
      </c>
      <c r="R57" s="153">
        <f t="shared" si="22"/>
        <v>0</v>
      </c>
      <c r="S57" s="153">
        <f t="shared" si="10"/>
        <v>0</v>
      </c>
      <c r="T57" s="153">
        <f t="shared" si="20"/>
        <v>0</v>
      </c>
      <c r="U57" s="153">
        <f t="shared" si="5"/>
        <v>0</v>
      </c>
      <c r="V57" s="154" t="str">
        <f t="shared" si="6"/>
        <v/>
      </c>
      <c r="W57" s="7"/>
      <c r="X57" s="7"/>
      <c r="Y57" s="7"/>
      <c r="Z57" s="7"/>
      <c r="AA57" s="7"/>
      <c r="AB57" s="7"/>
      <c r="AC57" s="7"/>
      <c r="AD57" s="7"/>
      <c r="AE57" s="7"/>
      <c r="AF57" s="7"/>
      <c r="AG57" s="7"/>
      <c r="AH57" s="7"/>
      <c r="AI57" s="7"/>
      <c r="AJ57" s="7"/>
      <c r="AK57" s="7"/>
      <c r="AL57" s="7"/>
      <c r="AM57" s="7"/>
      <c r="AN57" s="7"/>
      <c r="AO57" s="7"/>
      <c r="AP57" s="7"/>
    </row>
    <row r="58" spans="1:195" ht="28.15" customHeight="1" x14ac:dyDescent="0.35">
      <c r="A58" s="134"/>
      <c r="B58" s="175" t="s">
        <v>87</v>
      </c>
      <c r="C58" s="175" t="s">
        <v>23</v>
      </c>
      <c r="D58" s="176" t="s">
        <v>88</v>
      </c>
      <c r="E58" s="153">
        <v>4154.7</v>
      </c>
      <c r="F58" s="153">
        <v>2375.5</v>
      </c>
      <c r="G58" s="153">
        <v>1881.5</v>
      </c>
      <c r="H58" s="154">
        <f t="shared" si="7"/>
        <v>3.04421464924952E-3</v>
      </c>
      <c r="I58" s="153">
        <f t="shared" si="8"/>
        <v>-494</v>
      </c>
      <c r="J58" s="154">
        <f t="shared" si="11"/>
        <v>0.79204378025678801</v>
      </c>
      <c r="K58" s="153"/>
      <c r="L58" s="153"/>
      <c r="M58" s="153"/>
      <c r="N58" s="153"/>
      <c r="O58" s="149">
        <f t="shared" si="0"/>
        <v>0</v>
      </c>
      <c r="P58" s="150" t="str">
        <f t="shared" si="1"/>
        <v/>
      </c>
      <c r="Q58" s="153">
        <f t="shared" si="21"/>
        <v>4154.7</v>
      </c>
      <c r="R58" s="153">
        <f t="shared" si="22"/>
        <v>4154.7</v>
      </c>
      <c r="S58" s="153">
        <f t="shared" si="10"/>
        <v>2375.5</v>
      </c>
      <c r="T58" s="153">
        <f t="shared" si="20"/>
        <v>1881.5</v>
      </c>
      <c r="U58" s="153">
        <f t="shared" si="5"/>
        <v>-494</v>
      </c>
      <c r="V58" s="154">
        <f t="shared" si="6"/>
        <v>0.79204378025678801</v>
      </c>
      <c r="W58" s="7"/>
      <c r="X58" s="7"/>
      <c r="Y58" s="7"/>
      <c r="Z58" s="7"/>
      <c r="AA58" s="7"/>
      <c r="AB58" s="7"/>
      <c r="AC58" s="7"/>
      <c r="AD58" s="7"/>
      <c r="AE58" s="7"/>
      <c r="AF58" s="7"/>
      <c r="AG58" s="7"/>
      <c r="AH58" s="7"/>
      <c r="AI58" s="7"/>
      <c r="AJ58" s="7"/>
      <c r="AK58" s="7"/>
      <c r="AL58" s="7"/>
      <c r="AM58" s="7"/>
      <c r="AN58" s="7"/>
      <c r="AO58" s="7"/>
      <c r="AP58" s="7"/>
    </row>
    <row r="59" spans="1:195" ht="28.15" customHeight="1" x14ac:dyDescent="0.35">
      <c r="A59" s="134"/>
      <c r="B59" s="175" t="s">
        <v>425</v>
      </c>
      <c r="C59" s="175" t="s">
        <v>23</v>
      </c>
      <c r="D59" s="176" t="s">
        <v>426</v>
      </c>
      <c r="E59" s="153"/>
      <c r="F59" s="153"/>
      <c r="G59" s="153"/>
      <c r="H59" s="154">
        <f t="shared" si="7"/>
        <v>0</v>
      </c>
      <c r="I59" s="153">
        <f t="shared" si="8"/>
        <v>0</v>
      </c>
      <c r="J59" s="154" t="str">
        <f t="shared" si="11"/>
        <v/>
      </c>
      <c r="K59" s="153">
        <v>86</v>
      </c>
      <c r="L59" s="153">
        <v>86</v>
      </c>
      <c r="M59" s="153">
        <v>86</v>
      </c>
      <c r="N59" s="153"/>
      <c r="O59" s="153">
        <f t="shared" si="0"/>
        <v>-86</v>
      </c>
      <c r="P59" s="150">
        <f t="shared" si="1"/>
        <v>0</v>
      </c>
      <c r="Q59" s="153">
        <f t="shared" si="21"/>
        <v>86</v>
      </c>
      <c r="R59" s="153">
        <f t="shared" si="22"/>
        <v>86</v>
      </c>
      <c r="S59" s="153">
        <f t="shared" si="10"/>
        <v>86</v>
      </c>
      <c r="T59" s="153">
        <f t="shared" si="20"/>
        <v>0</v>
      </c>
      <c r="U59" s="153">
        <f t="shared" si="5"/>
        <v>-86</v>
      </c>
      <c r="V59" s="154">
        <f t="shared" si="6"/>
        <v>0</v>
      </c>
      <c r="W59" s="7"/>
      <c r="X59" s="7"/>
      <c r="Y59" s="7"/>
      <c r="Z59" s="7"/>
      <c r="AA59" s="7"/>
      <c r="AB59" s="7"/>
      <c r="AC59" s="7"/>
      <c r="AD59" s="7"/>
      <c r="AE59" s="7"/>
      <c r="AF59" s="7"/>
      <c r="AG59" s="7"/>
      <c r="AH59" s="7"/>
      <c r="AI59" s="7"/>
      <c r="AJ59" s="7"/>
      <c r="AK59" s="7"/>
      <c r="AL59" s="7"/>
      <c r="AM59" s="7"/>
      <c r="AN59" s="7"/>
      <c r="AO59" s="7"/>
      <c r="AP59" s="7"/>
    </row>
    <row r="60" spans="1:195" s="1" customFormat="1" ht="32.65" customHeight="1" x14ac:dyDescent="0.35">
      <c r="A60" s="133">
        <v>3</v>
      </c>
      <c r="B60" s="160" t="s">
        <v>65</v>
      </c>
      <c r="C60" s="160"/>
      <c r="D60" s="181" t="s">
        <v>53</v>
      </c>
      <c r="E60" s="199">
        <f>SUM(E61:E70,E72:E79)</f>
        <v>58100.5</v>
      </c>
      <c r="F60" s="199">
        <f>SUM(F61:F70,F72:F79)</f>
        <v>38702.199999999997</v>
      </c>
      <c r="G60" s="149">
        <f>SUM(G61:G70,G72:G79)</f>
        <v>30360.400000000001</v>
      </c>
      <c r="H60" s="150">
        <f t="shared" ref="H60:H69" si="23">G60/$G$9</f>
        <v>4.9122282453933103E-2</v>
      </c>
      <c r="I60" s="149">
        <f t="shared" si="8"/>
        <v>-8341.7999999999956</v>
      </c>
      <c r="J60" s="150">
        <f t="shared" si="11"/>
        <v>0.78446186521696448</v>
      </c>
      <c r="K60" s="149">
        <f>SUM(K61:K70,K72:K79)</f>
        <v>9257.3000000000011</v>
      </c>
      <c r="L60" s="149">
        <f>SUM(L61:L70,L72:L79)</f>
        <v>9414.1</v>
      </c>
      <c r="M60" s="149">
        <f>SUM(M61:M70,M72:M79)</f>
        <v>179.39999999999998</v>
      </c>
      <c r="N60" s="199">
        <f>SUM(N61:N70,N72:N79)</f>
        <v>179.39999999999998</v>
      </c>
      <c r="O60" s="149">
        <f t="shared" si="0"/>
        <v>0</v>
      </c>
      <c r="P60" s="150">
        <f t="shared" si="1"/>
        <v>1</v>
      </c>
      <c r="Q60" s="149">
        <f>SUM(Q61:Q70,Q72:Q79)</f>
        <v>67357.8</v>
      </c>
      <c r="R60" s="149">
        <f>SUM(R61:R70,R72:R79)</f>
        <v>67514.600000000006</v>
      </c>
      <c r="S60" s="149">
        <f t="shared" si="10"/>
        <v>38881.599999999999</v>
      </c>
      <c r="T60" s="199">
        <f t="shared" si="20"/>
        <v>30539.800000000003</v>
      </c>
      <c r="U60" s="149">
        <f t="shared" ref="U60:U69" si="24">T60-S60</f>
        <v>-8341.7999999999956</v>
      </c>
      <c r="V60" s="150">
        <f t="shared" si="6"/>
        <v>0.78545635982058359</v>
      </c>
      <c r="W60" s="7"/>
      <c r="X60" s="7"/>
      <c r="Y60" s="7"/>
      <c r="Z60" s="7"/>
      <c r="AA60" s="7"/>
      <c r="AB60" s="7"/>
      <c r="AC60" s="7"/>
      <c r="AD60" s="7"/>
      <c r="AE60" s="7"/>
      <c r="AF60" s="7"/>
      <c r="AG60" s="7"/>
      <c r="AH60" s="7"/>
      <c r="AI60" s="7"/>
      <c r="AJ60" s="7"/>
      <c r="AK60" s="7"/>
      <c r="AL60" s="7"/>
      <c r="AM60" s="7"/>
      <c r="AN60" s="7"/>
      <c r="AO60" s="7"/>
      <c r="AP60" s="7"/>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row>
    <row r="61" spans="1:195" s="1" customFormat="1" ht="51.6" customHeight="1" x14ac:dyDescent="0.35">
      <c r="A61" s="134"/>
      <c r="B61" s="163" t="s">
        <v>71</v>
      </c>
      <c r="C61" s="175" t="s">
        <v>51</v>
      </c>
      <c r="D61" s="176" t="s">
        <v>75</v>
      </c>
      <c r="E61" s="151">
        <v>130</v>
      </c>
      <c r="F61" s="151">
        <v>110</v>
      </c>
      <c r="G61" s="151">
        <v>73.8</v>
      </c>
      <c r="H61" s="205">
        <f t="shared" si="23"/>
        <v>1.1940634659293891E-4</v>
      </c>
      <c r="I61" s="153">
        <f t="shared" si="8"/>
        <v>-36.200000000000003</v>
      </c>
      <c r="J61" s="154">
        <f t="shared" si="11"/>
        <v>0.6709090909090909</v>
      </c>
      <c r="K61" s="153"/>
      <c r="L61" s="153"/>
      <c r="M61" s="153"/>
      <c r="N61" s="151"/>
      <c r="O61" s="149">
        <f t="shared" si="0"/>
        <v>0</v>
      </c>
      <c r="P61" s="150" t="str">
        <f t="shared" si="1"/>
        <v/>
      </c>
      <c r="Q61" s="153">
        <f t="shared" ref="Q61:Q79" si="25">SUM(E61,K61)</f>
        <v>130</v>
      </c>
      <c r="R61" s="153">
        <f t="shared" ref="R61:S79" si="26">SUM(E61,L61)</f>
        <v>130</v>
      </c>
      <c r="S61" s="153">
        <f t="shared" si="10"/>
        <v>110</v>
      </c>
      <c r="T61" s="153">
        <f t="shared" si="20"/>
        <v>73.8</v>
      </c>
      <c r="U61" s="153">
        <f t="shared" si="24"/>
        <v>-36.200000000000003</v>
      </c>
      <c r="V61" s="154">
        <f t="shared" si="6"/>
        <v>0.6709090909090909</v>
      </c>
      <c r="W61" s="7"/>
      <c r="X61" s="7"/>
      <c r="Y61" s="32"/>
      <c r="Z61" s="7"/>
      <c r="AA61" s="7"/>
      <c r="AB61" s="7"/>
      <c r="AC61" s="7"/>
      <c r="AD61" s="7"/>
      <c r="AE61" s="7"/>
      <c r="AF61" s="7"/>
      <c r="AG61" s="7"/>
      <c r="AH61" s="7"/>
      <c r="AI61" s="7"/>
      <c r="AJ61" s="7"/>
      <c r="AK61" s="7"/>
      <c r="AL61" s="7"/>
      <c r="AM61" s="7"/>
      <c r="AN61" s="7"/>
      <c r="AO61" s="7"/>
      <c r="AP61" s="7"/>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row>
    <row r="62" spans="1:195" s="1" customFormat="1" ht="46.15" customHeight="1" x14ac:dyDescent="0.35">
      <c r="A62" s="134"/>
      <c r="B62" s="163" t="s">
        <v>76</v>
      </c>
      <c r="C62" s="175" t="s">
        <v>52</v>
      </c>
      <c r="D62" s="176" t="s">
        <v>73</v>
      </c>
      <c r="E62" s="151">
        <v>16.2</v>
      </c>
      <c r="F62" s="151">
        <v>9.9</v>
      </c>
      <c r="G62" s="151">
        <v>4.9000000000000004</v>
      </c>
      <c r="H62" s="209">
        <f t="shared" si="23"/>
        <v>7.9280636626748066E-6</v>
      </c>
      <c r="I62" s="153">
        <f t="shared" si="8"/>
        <v>-5</v>
      </c>
      <c r="J62" s="154">
        <f t="shared" si="11"/>
        <v>0.49494949494949497</v>
      </c>
      <c r="K62" s="153"/>
      <c r="L62" s="153"/>
      <c r="M62" s="153"/>
      <c r="N62" s="151"/>
      <c r="O62" s="149">
        <f t="shared" si="0"/>
        <v>0</v>
      </c>
      <c r="P62" s="150" t="str">
        <f t="shared" si="1"/>
        <v/>
      </c>
      <c r="Q62" s="153">
        <f t="shared" si="25"/>
        <v>16.2</v>
      </c>
      <c r="R62" s="153">
        <f t="shared" si="26"/>
        <v>16.2</v>
      </c>
      <c r="S62" s="153">
        <f t="shared" si="10"/>
        <v>9.9</v>
      </c>
      <c r="T62" s="153">
        <f t="shared" si="20"/>
        <v>4.9000000000000004</v>
      </c>
      <c r="U62" s="153">
        <f t="shared" si="24"/>
        <v>-5</v>
      </c>
      <c r="V62" s="154">
        <f t="shared" si="6"/>
        <v>0.49494949494949497</v>
      </c>
      <c r="W62" s="7"/>
      <c r="X62" s="7"/>
      <c r="Y62" s="32"/>
      <c r="Z62" s="7"/>
      <c r="AA62" s="7"/>
      <c r="AB62" s="7"/>
      <c r="AC62" s="7"/>
      <c r="AD62" s="7"/>
      <c r="AE62" s="7"/>
      <c r="AF62" s="7"/>
      <c r="AG62" s="7"/>
      <c r="AH62" s="7"/>
      <c r="AI62" s="7"/>
      <c r="AJ62" s="7"/>
      <c r="AK62" s="7"/>
      <c r="AL62" s="7"/>
      <c r="AM62" s="7"/>
      <c r="AN62" s="7"/>
      <c r="AO62" s="7"/>
      <c r="AP62" s="7"/>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row>
    <row r="63" spans="1:195" s="1" customFormat="1" ht="44.1" customHeight="1" x14ac:dyDescent="0.35">
      <c r="A63" s="134"/>
      <c r="B63" s="163" t="s">
        <v>72</v>
      </c>
      <c r="C63" s="175" t="s">
        <v>52</v>
      </c>
      <c r="D63" s="176" t="s">
        <v>55</v>
      </c>
      <c r="E63" s="151">
        <v>5970.8</v>
      </c>
      <c r="F63" s="151">
        <v>5970.8</v>
      </c>
      <c r="G63" s="151">
        <v>3695.3</v>
      </c>
      <c r="H63" s="154">
        <f t="shared" si="23"/>
        <v>5.9788925821800433E-3</v>
      </c>
      <c r="I63" s="153">
        <f t="shared" si="8"/>
        <v>-2275.5</v>
      </c>
      <c r="J63" s="154">
        <f t="shared" si="11"/>
        <v>0.61889529041334501</v>
      </c>
      <c r="K63" s="153"/>
      <c r="L63" s="153"/>
      <c r="M63" s="153"/>
      <c r="N63" s="151"/>
      <c r="O63" s="149">
        <f t="shared" si="0"/>
        <v>0</v>
      </c>
      <c r="P63" s="150" t="str">
        <f t="shared" si="1"/>
        <v/>
      </c>
      <c r="Q63" s="153">
        <f t="shared" si="25"/>
        <v>5970.8</v>
      </c>
      <c r="R63" s="153">
        <f t="shared" si="26"/>
        <v>5970.8</v>
      </c>
      <c r="S63" s="153">
        <f t="shared" si="10"/>
        <v>5970.8</v>
      </c>
      <c r="T63" s="153">
        <f t="shared" si="20"/>
        <v>3695.3</v>
      </c>
      <c r="U63" s="153">
        <f t="shared" si="24"/>
        <v>-2275.5</v>
      </c>
      <c r="V63" s="154">
        <f t="shared" si="6"/>
        <v>0.61889529041334501</v>
      </c>
      <c r="W63" s="7"/>
      <c r="X63" s="7"/>
      <c r="Y63" s="32"/>
      <c r="Z63" s="7"/>
      <c r="AA63" s="7"/>
      <c r="AB63" s="7"/>
      <c r="AC63" s="7"/>
      <c r="AD63" s="7"/>
      <c r="AE63" s="7"/>
      <c r="AF63" s="7"/>
      <c r="AG63" s="7"/>
      <c r="AH63" s="7"/>
      <c r="AI63" s="7"/>
      <c r="AJ63" s="7"/>
      <c r="AK63" s="7"/>
      <c r="AL63" s="7"/>
      <c r="AM63" s="7"/>
      <c r="AN63" s="7"/>
      <c r="AO63" s="7"/>
      <c r="AP63" s="7"/>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row>
    <row r="64" spans="1:195" s="1" customFormat="1" ht="48.2" customHeight="1" x14ac:dyDescent="0.35">
      <c r="A64" s="134"/>
      <c r="B64" s="175" t="s">
        <v>231</v>
      </c>
      <c r="C64" s="175" t="s">
        <v>52</v>
      </c>
      <c r="D64" s="176" t="s">
        <v>232</v>
      </c>
      <c r="E64" s="151">
        <v>3.8</v>
      </c>
      <c r="F64" s="151">
        <v>3.8</v>
      </c>
      <c r="G64" s="213">
        <v>3.8</v>
      </c>
      <c r="H64" s="214">
        <f t="shared" si="23"/>
        <v>6.148294269013115E-6</v>
      </c>
      <c r="I64" s="153">
        <f t="shared" si="8"/>
        <v>0</v>
      </c>
      <c r="J64" s="154">
        <f t="shared" si="11"/>
        <v>1</v>
      </c>
      <c r="K64" s="153"/>
      <c r="L64" s="153"/>
      <c r="M64" s="153"/>
      <c r="N64" s="151"/>
      <c r="O64" s="149">
        <f t="shared" si="0"/>
        <v>0</v>
      </c>
      <c r="P64" s="150" t="str">
        <f t="shared" si="1"/>
        <v/>
      </c>
      <c r="Q64" s="153">
        <f t="shared" si="25"/>
        <v>3.8</v>
      </c>
      <c r="R64" s="153">
        <f t="shared" si="26"/>
        <v>3.8</v>
      </c>
      <c r="S64" s="153">
        <f t="shared" si="10"/>
        <v>3.8</v>
      </c>
      <c r="T64" s="153">
        <f t="shared" si="20"/>
        <v>3.8</v>
      </c>
      <c r="U64" s="153">
        <f t="shared" si="24"/>
        <v>0</v>
      </c>
      <c r="V64" s="154">
        <f t="shared" si="6"/>
        <v>1</v>
      </c>
      <c r="W64" s="7"/>
      <c r="X64" s="7"/>
      <c r="Y64" s="7"/>
      <c r="Z64" s="7"/>
      <c r="AA64" s="7"/>
      <c r="AB64" s="7"/>
      <c r="AC64" s="7"/>
      <c r="AD64" s="7"/>
      <c r="AE64" s="7"/>
      <c r="AF64" s="7"/>
      <c r="AG64" s="7"/>
      <c r="AH64" s="7"/>
      <c r="AI64" s="7"/>
      <c r="AJ64" s="7"/>
      <c r="AK64" s="7"/>
      <c r="AL64" s="7"/>
      <c r="AM64" s="7"/>
      <c r="AN64" s="7"/>
      <c r="AO64" s="7"/>
      <c r="AP64" s="7"/>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row>
    <row r="65" spans="1:195" s="1" customFormat="1" ht="80.849999999999994" hidden="1" customHeight="1" x14ac:dyDescent="0.35">
      <c r="A65" s="134"/>
      <c r="B65" s="175" t="s">
        <v>57</v>
      </c>
      <c r="C65" s="175" t="s">
        <v>58</v>
      </c>
      <c r="D65" s="178" t="s">
        <v>59</v>
      </c>
      <c r="E65" s="151"/>
      <c r="F65" s="151"/>
      <c r="G65" s="151"/>
      <c r="H65" s="154">
        <f t="shared" si="23"/>
        <v>0</v>
      </c>
      <c r="I65" s="153">
        <f t="shared" si="8"/>
        <v>0</v>
      </c>
      <c r="J65" s="154" t="str">
        <f t="shared" si="11"/>
        <v/>
      </c>
      <c r="K65" s="153"/>
      <c r="L65" s="153"/>
      <c r="M65" s="153"/>
      <c r="N65" s="151"/>
      <c r="O65" s="153">
        <f t="shared" si="0"/>
        <v>0</v>
      </c>
      <c r="P65" s="154" t="str">
        <f t="shared" si="1"/>
        <v/>
      </c>
      <c r="Q65" s="153">
        <f t="shared" si="25"/>
        <v>0</v>
      </c>
      <c r="R65" s="153">
        <f t="shared" si="26"/>
        <v>0</v>
      </c>
      <c r="S65" s="153">
        <f t="shared" si="10"/>
        <v>0</v>
      </c>
      <c r="T65" s="153">
        <f t="shared" si="20"/>
        <v>0</v>
      </c>
      <c r="U65" s="153">
        <f t="shared" si="24"/>
        <v>0</v>
      </c>
      <c r="V65" s="154" t="str">
        <f t="shared" si="6"/>
        <v/>
      </c>
      <c r="W65" s="7"/>
      <c r="X65" s="7"/>
      <c r="Y65" s="7"/>
      <c r="Z65" s="7"/>
      <c r="AA65" s="7"/>
      <c r="AB65" s="7"/>
      <c r="AC65" s="7"/>
      <c r="AD65" s="7"/>
      <c r="AE65" s="7"/>
      <c r="AF65" s="7"/>
      <c r="AG65" s="7"/>
      <c r="AH65" s="7"/>
      <c r="AI65" s="7"/>
      <c r="AJ65" s="7"/>
      <c r="AK65" s="7"/>
      <c r="AL65" s="7"/>
      <c r="AM65" s="7"/>
      <c r="AN65" s="7"/>
      <c r="AO65" s="7"/>
      <c r="AP65" s="7"/>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row>
    <row r="66" spans="1:195" s="1" customFormat="1" ht="48.2" customHeight="1" x14ac:dyDescent="0.35">
      <c r="A66" s="134"/>
      <c r="B66" s="163" t="s">
        <v>60</v>
      </c>
      <c r="C66" s="175" t="s">
        <v>56</v>
      </c>
      <c r="D66" s="176" t="s">
        <v>77</v>
      </c>
      <c r="E66" s="151">
        <v>18821.2</v>
      </c>
      <c r="F66" s="151">
        <v>9343.4</v>
      </c>
      <c r="G66" s="151">
        <v>8614.9</v>
      </c>
      <c r="H66" s="154">
        <f t="shared" si="23"/>
        <v>1.3938668499505548E-2</v>
      </c>
      <c r="I66" s="153">
        <f t="shared" si="8"/>
        <v>-728.5</v>
      </c>
      <c r="J66" s="154">
        <f t="shared" si="11"/>
        <v>0.92203052422030529</v>
      </c>
      <c r="K66" s="153">
        <v>16.2</v>
      </c>
      <c r="L66" s="153">
        <v>27.2</v>
      </c>
      <c r="M66" s="153">
        <v>11.8</v>
      </c>
      <c r="N66" s="151">
        <v>11.8</v>
      </c>
      <c r="O66" s="153">
        <f t="shared" si="0"/>
        <v>0</v>
      </c>
      <c r="P66" s="154">
        <f t="shared" si="1"/>
        <v>1</v>
      </c>
      <c r="Q66" s="153">
        <f t="shared" si="25"/>
        <v>18837.400000000001</v>
      </c>
      <c r="R66" s="153">
        <f t="shared" si="26"/>
        <v>18848.400000000001</v>
      </c>
      <c r="S66" s="153">
        <f t="shared" si="10"/>
        <v>9355.1999999999989</v>
      </c>
      <c r="T66" s="153">
        <f t="shared" si="20"/>
        <v>8626.6999999999989</v>
      </c>
      <c r="U66" s="153">
        <f t="shared" si="24"/>
        <v>-728.5</v>
      </c>
      <c r="V66" s="154">
        <f t="shared" si="6"/>
        <v>0.92212886950572948</v>
      </c>
      <c r="W66" s="7"/>
      <c r="X66" s="7"/>
      <c r="Y66" s="7"/>
      <c r="Z66" s="7"/>
      <c r="AA66" s="7"/>
      <c r="AB66" s="7"/>
      <c r="AC66" s="7"/>
      <c r="AD66" s="7"/>
      <c r="AE66" s="7"/>
      <c r="AF66" s="7"/>
      <c r="AG66" s="7"/>
      <c r="AH66" s="7"/>
      <c r="AI66" s="7"/>
      <c r="AJ66" s="7"/>
      <c r="AK66" s="7"/>
      <c r="AL66" s="7"/>
      <c r="AM66" s="7"/>
      <c r="AN66" s="7"/>
      <c r="AO66" s="7"/>
      <c r="AP66" s="7"/>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row>
    <row r="67" spans="1:195" s="33" customFormat="1" ht="80.849999999999994" hidden="1" customHeight="1" x14ac:dyDescent="0.35">
      <c r="A67" s="135"/>
      <c r="B67" s="180"/>
      <c r="C67" s="177"/>
      <c r="D67" s="182" t="s">
        <v>148</v>
      </c>
      <c r="E67" s="215"/>
      <c r="F67" s="215"/>
      <c r="G67" s="215"/>
      <c r="H67" s="207">
        <f t="shared" si="23"/>
        <v>0</v>
      </c>
      <c r="I67" s="153">
        <f t="shared" si="8"/>
        <v>0</v>
      </c>
      <c r="J67" s="154" t="str">
        <f t="shared" si="11"/>
        <v/>
      </c>
      <c r="K67" s="208"/>
      <c r="L67" s="208"/>
      <c r="M67" s="208"/>
      <c r="N67" s="215"/>
      <c r="O67" s="149">
        <f t="shared" si="0"/>
        <v>0</v>
      </c>
      <c r="P67" s="150" t="str">
        <f t="shared" si="1"/>
        <v/>
      </c>
      <c r="Q67" s="208">
        <f t="shared" si="25"/>
        <v>0</v>
      </c>
      <c r="R67" s="208">
        <f t="shared" si="26"/>
        <v>0</v>
      </c>
      <c r="S67" s="153">
        <f t="shared" si="10"/>
        <v>0</v>
      </c>
      <c r="T67" s="153">
        <f t="shared" si="20"/>
        <v>0</v>
      </c>
      <c r="U67" s="208">
        <f t="shared" si="24"/>
        <v>0</v>
      </c>
      <c r="V67" s="154" t="str">
        <f t="shared" si="6"/>
        <v/>
      </c>
      <c r="W67" s="19"/>
      <c r="X67" s="19"/>
      <c r="Y67" s="19"/>
      <c r="Z67" s="19"/>
      <c r="AA67" s="19"/>
      <c r="AB67" s="19"/>
      <c r="AC67" s="19"/>
      <c r="AD67" s="19"/>
      <c r="AE67" s="19"/>
      <c r="AF67" s="19"/>
      <c r="AG67" s="19"/>
      <c r="AH67" s="19"/>
      <c r="AI67" s="19"/>
      <c r="AJ67" s="19"/>
      <c r="AK67" s="19"/>
      <c r="AL67" s="19"/>
      <c r="AM67" s="19"/>
      <c r="AN67" s="19"/>
      <c r="AO67" s="19"/>
      <c r="AP67" s="19"/>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row>
    <row r="68" spans="1:195" s="1" customFormat="1" ht="48.2" customHeight="1" x14ac:dyDescent="0.35">
      <c r="A68" s="134"/>
      <c r="B68" s="175" t="s">
        <v>61</v>
      </c>
      <c r="C68" s="175" t="s">
        <v>54</v>
      </c>
      <c r="D68" s="166" t="s">
        <v>62</v>
      </c>
      <c r="E68" s="151">
        <v>142.19999999999999</v>
      </c>
      <c r="F68" s="151">
        <v>75.3</v>
      </c>
      <c r="G68" s="213">
        <v>57.1</v>
      </c>
      <c r="H68" s="205">
        <f t="shared" si="23"/>
        <v>9.238621125280234E-5</v>
      </c>
      <c r="I68" s="153">
        <f t="shared" si="8"/>
        <v>-18.199999999999996</v>
      </c>
      <c r="J68" s="154">
        <f t="shared" si="11"/>
        <v>0.75830013280212483</v>
      </c>
      <c r="K68" s="153"/>
      <c r="L68" s="153"/>
      <c r="M68" s="153"/>
      <c r="N68" s="151"/>
      <c r="O68" s="149">
        <f t="shared" si="0"/>
        <v>0</v>
      </c>
      <c r="P68" s="150" t="str">
        <f t="shared" si="1"/>
        <v/>
      </c>
      <c r="Q68" s="153">
        <f t="shared" si="25"/>
        <v>142.19999999999999</v>
      </c>
      <c r="R68" s="153">
        <f t="shared" si="26"/>
        <v>142.19999999999999</v>
      </c>
      <c r="S68" s="153">
        <f t="shared" si="10"/>
        <v>75.3</v>
      </c>
      <c r="T68" s="153">
        <f t="shared" si="20"/>
        <v>57.1</v>
      </c>
      <c r="U68" s="153">
        <f t="shared" si="24"/>
        <v>-18.199999999999996</v>
      </c>
      <c r="V68" s="154">
        <f t="shared" si="6"/>
        <v>0.75830013280212483</v>
      </c>
      <c r="W68" s="7"/>
      <c r="X68" s="7"/>
      <c r="Y68" s="7"/>
      <c r="Z68" s="7"/>
      <c r="AA68" s="7"/>
      <c r="AB68" s="7"/>
      <c r="AC68" s="7"/>
      <c r="AD68" s="7"/>
      <c r="AE68" s="7"/>
      <c r="AF68" s="7"/>
      <c r="AG68" s="7"/>
      <c r="AH68" s="7"/>
      <c r="AI68" s="7"/>
      <c r="AJ68" s="7"/>
      <c r="AK68" s="7"/>
      <c r="AL68" s="7"/>
      <c r="AM68" s="7"/>
      <c r="AN68" s="7"/>
      <c r="AO68" s="7"/>
      <c r="AP68" s="7"/>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row>
    <row r="69" spans="1:195" s="1" customFormat="1" ht="98.45" customHeight="1" x14ac:dyDescent="0.35">
      <c r="A69" s="134"/>
      <c r="B69" s="175" t="s">
        <v>78</v>
      </c>
      <c r="C69" s="175" t="s">
        <v>54</v>
      </c>
      <c r="D69" s="178" t="s">
        <v>331</v>
      </c>
      <c r="E69" s="151">
        <v>16523.7</v>
      </c>
      <c r="F69" s="151">
        <v>8837</v>
      </c>
      <c r="G69" s="151">
        <v>7931.4</v>
      </c>
      <c r="H69" s="154">
        <f t="shared" si="23"/>
        <v>1.2832784517171215E-2</v>
      </c>
      <c r="I69" s="153">
        <f t="shared" si="8"/>
        <v>-905.60000000000036</v>
      </c>
      <c r="J69" s="154">
        <f t="shared" si="11"/>
        <v>0.89752178341065969</v>
      </c>
      <c r="K69" s="153">
        <v>120</v>
      </c>
      <c r="L69" s="153">
        <v>138</v>
      </c>
      <c r="M69" s="153">
        <v>39.799999999999997</v>
      </c>
      <c r="N69" s="151">
        <v>39.799999999999997</v>
      </c>
      <c r="O69" s="153">
        <f t="shared" si="0"/>
        <v>0</v>
      </c>
      <c r="P69" s="154">
        <f t="shared" si="1"/>
        <v>1</v>
      </c>
      <c r="Q69" s="153">
        <f t="shared" si="25"/>
        <v>16643.7</v>
      </c>
      <c r="R69" s="153">
        <f t="shared" si="26"/>
        <v>16661.7</v>
      </c>
      <c r="S69" s="153">
        <f t="shared" si="10"/>
        <v>8876.7999999999993</v>
      </c>
      <c r="T69" s="153">
        <f t="shared" si="20"/>
        <v>7971.2</v>
      </c>
      <c r="U69" s="153">
        <f t="shared" si="24"/>
        <v>-905.59999999999945</v>
      </c>
      <c r="V69" s="154">
        <f t="shared" si="6"/>
        <v>0.89798125450612842</v>
      </c>
      <c r="W69" s="7"/>
      <c r="X69" s="7"/>
      <c r="Y69" s="7"/>
      <c r="Z69" s="7"/>
      <c r="AA69" s="7"/>
      <c r="AB69" s="7"/>
      <c r="AC69" s="7"/>
      <c r="AD69" s="7"/>
      <c r="AE69" s="7"/>
      <c r="AF69" s="7"/>
      <c r="AG69" s="7"/>
      <c r="AH69" s="7"/>
      <c r="AI69" s="7"/>
      <c r="AJ69" s="7"/>
      <c r="AK69" s="7"/>
      <c r="AL69" s="7"/>
      <c r="AM69" s="7"/>
      <c r="AN69" s="7"/>
      <c r="AO69" s="7"/>
      <c r="AP69" s="7"/>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row>
    <row r="70" spans="1:195" s="1" customFormat="1" ht="80.849999999999994" hidden="1" customHeight="1" x14ac:dyDescent="0.35">
      <c r="A70" s="134"/>
      <c r="B70" s="175" t="s">
        <v>214</v>
      </c>
      <c r="C70" s="175" t="s">
        <v>54</v>
      </c>
      <c r="D70" s="178" t="s">
        <v>218</v>
      </c>
      <c r="E70" s="151"/>
      <c r="F70" s="151"/>
      <c r="G70" s="151"/>
      <c r="H70" s="209">
        <f t="shared" ref="H70:H71" si="27">G70/$G$9</f>
        <v>0</v>
      </c>
      <c r="I70" s="153">
        <f t="shared" si="8"/>
        <v>0</v>
      </c>
      <c r="J70" s="154" t="str">
        <f t="shared" si="11"/>
        <v/>
      </c>
      <c r="K70" s="153"/>
      <c r="L70" s="153"/>
      <c r="M70" s="153"/>
      <c r="N70" s="151"/>
      <c r="O70" s="153">
        <f t="shared" si="0"/>
        <v>0</v>
      </c>
      <c r="P70" s="154" t="str">
        <f t="shared" si="1"/>
        <v/>
      </c>
      <c r="Q70" s="153">
        <f t="shared" si="25"/>
        <v>0</v>
      </c>
      <c r="R70" s="153">
        <f t="shared" si="26"/>
        <v>0</v>
      </c>
      <c r="S70" s="153">
        <f t="shared" si="10"/>
        <v>0</v>
      </c>
      <c r="T70" s="153">
        <f t="shared" si="20"/>
        <v>0</v>
      </c>
      <c r="U70" s="153">
        <f t="shared" ref="U70:U71" si="28">T70-S70</f>
        <v>0</v>
      </c>
      <c r="V70" s="154" t="str">
        <f t="shared" si="6"/>
        <v/>
      </c>
      <c r="W70" s="7"/>
      <c r="X70" s="7"/>
      <c r="Y70" s="7"/>
      <c r="Z70" s="7"/>
      <c r="AA70" s="7"/>
      <c r="AB70" s="7"/>
      <c r="AC70" s="7"/>
      <c r="AD70" s="7"/>
      <c r="AE70" s="7"/>
      <c r="AF70" s="7"/>
      <c r="AG70" s="7"/>
      <c r="AH70" s="7"/>
      <c r="AI70" s="7"/>
      <c r="AJ70" s="7"/>
      <c r="AK70" s="7"/>
      <c r="AL70" s="7"/>
      <c r="AM70" s="7"/>
      <c r="AN70" s="7"/>
      <c r="AO70" s="7"/>
      <c r="AP70" s="7"/>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row>
    <row r="71" spans="1:195" s="29" customFormat="1" ht="80.849999999999994" hidden="1" customHeight="1" x14ac:dyDescent="0.35">
      <c r="A71" s="136"/>
      <c r="B71" s="171"/>
      <c r="C71" s="172"/>
      <c r="D71" s="174" t="s">
        <v>279</v>
      </c>
      <c r="E71" s="208"/>
      <c r="F71" s="208"/>
      <c r="G71" s="208"/>
      <c r="H71" s="212">
        <f t="shared" si="27"/>
        <v>0</v>
      </c>
      <c r="I71" s="208">
        <f t="shared" si="8"/>
        <v>0</v>
      </c>
      <c r="J71" s="207" t="str">
        <f t="shared" si="11"/>
        <v/>
      </c>
      <c r="K71" s="208"/>
      <c r="L71" s="208"/>
      <c r="M71" s="208"/>
      <c r="N71" s="208"/>
      <c r="O71" s="208">
        <f t="shared" si="0"/>
        <v>0</v>
      </c>
      <c r="P71" s="154" t="str">
        <f t="shared" si="1"/>
        <v/>
      </c>
      <c r="Q71" s="208">
        <f t="shared" si="25"/>
        <v>0</v>
      </c>
      <c r="R71" s="208">
        <f t="shared" si="26"/>
        <v>0</v>
      </c>
      <c r="S71" s="153">
        <f t="shared" si="10"/>
        <v>0</v>
      </c>
      <c r="T71" s="208">
        <f t="shared" si="20"/>
        <v>0</v>
      </c>
      <c r="U71" s="208">
        <f t="shared" si="28"/>
        <v>0</v>
      </c>
      <c r="V71" s="154" t="str">
        <f t="shared" si="6"/>
        <v/>
      </c>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8"/>
      <c r="GE71" s="28"/>
      <c r="GF71" s="28"/>
      <c r="GG71" s="28"/>
      <c r="GH71" s="28"/>
      <c r="GI71" s="28"/>
      <c r="GJ71" s="28"/>
      <c r="GK71" s="28"/>
      <c r="GL71" s="28"/>
      <c r="GM71" s="28"/>
    </row>
    <row r="72" spans="1:195" ht="80.849999999999994" hidden="1" customHeight="1" x14ac:dyDescent="0.35">
      <c r="A72" s="134"/>
      <c r="B72" s="175" t="s">
        <v>63</v>
      </c>
      <c r="C72" s="175" t="s">
        <v>54</v>
      </c>
      <c r="D72" s="178" t="s">
        <v>70</v>
      </c>
      <c r="E72" s="153"/>
      <c r="F72" s="153"/>
      <c r="G72" s="153"/>
      <c r="H72" s="154">
        <f>G72/$G$9</f>
        <v>0</v>
      </c>
      <c r="I72" s="153">
        <f t="shared" si="8"/>
        <v>0</v>
      </c>
      <c r="J72" s="154" t="str">
        <f t="shared" si="11"/>
        <v/>
      </c>
      <c r="K72" s="153"/>
      <c r="L72" s="153"/>
      <c r="M72" s="153"/>
      <c r="N72" s="153"/>
      <c r="O72" s="149">
        <f t="shared" si="0"/>
        <v>0</v>
      </c>
      <c r="P72" s="150" t="str">
        <f t="shared" si="1"/>
        <v/>
      </c>
      <c r="Q72" s="153">
        <f t="shared" si="25"/>
        <v>0</v>
      </c>
      <c r="R72" s="153">
        <f t="shared" si="26"/>
        <v>0</v>
      </c>
      <c r="S72" s="153">
        <f t="shared" si="10"/>
        <v>0</v>
      </c>
      <c r="T72" s="153">
        <f t="shared" si="20"/>
        <v>0</v>
      </c>
      <c r="U72" s="153">
        <f>T72-S72</f>
        <v>0</v>
      </c>
      <c r="V72" s="154" t="str">
        <f t="shared" si="6"/>
        <v/>
      </c>
      <c r="W72" s="7"/>
      <c r="X72" s="7"/>
      <c r="Y72" s="7"/>
      <c r="Z72" s="7"/>
      <c r="AA72" s="7"/>
      <c r="AB72" s="7"/>
      <c r="AC72" s="7"/>
      <c r="AD72" s="7"/>
      <c r="AE72" s="7"/>
      <c r="AF72" s="7"/>
      <c r="AG72" s="7"/>
      <c r="AH72" s="7"/>
      <c r="AI72" s="7"/>
      <c r="AJ72" s="7"/>
      <c r="AK72" s="7"/>
      <c r="AL72" s="7"/>
      <c r="AM72" s="7"/>
      <c r="AN72" s="7"/>
      <c r="AO72" s="7"/>
      <c r="AP72" s="7"/>
    </row>
    <row r="73" spans="1:195" ht="51" customHeight="1" x14ac:dyDescent="0.35">
      <c r="A73" s="134"/>
      <c r="B73" s="175" t="s">
        <v>79</v>
      </c>
      <c r="C73" s="175" t="s">
        <v>54</v>
      </c>
      <c r="D73" s="178" t="s">
        <v>332</v>
      </c>
      <c r="E73" s="153">
        <v>887.4</v>
      </c>
      <c r="F73" s="153">
        <v>501.2</v>
      </c>
      <c r="G73" s="153">
        <v>388.6</v>
      </c>
      <c r="H73" s="154">
        <f>G73/$G$9</f>
        <v>6.2874398761539384E-4</v>
      </c>
      <c r="I73" s="153">
        <f t="shared" si="8"/>
        <v>-112.59999999999997</v>
      </c>
      <c r="J73" s="154">
        <f t="shared" si="11"/>
        <v>0.77533918595371121</v>
      </c>
      <c r="K73" s="153"/>
      <c r="L73" s="153">
        <v>127.8</v>
      </c>
      <c r="M73" s="153">
        <v>127.8</v>
      </c>
      <c r="N73" s="153">
        <v>127.8</v>
      </c>
      <c r="O73" s="153">
        <f t="shared" si="0"/>
        <v>0</v>
      </c>
      <c r="P73" s="154">
        <f t="shared" si="1"/>
        <v>1</v>
      </c>
      <c r="Q73" s="153">
        <f t="shared" si="25"/>
        <v>887.4</v>
      </c>
      <c r="R73" s="153">
        <f t="shared" si="26"/>
        <v>1015.1999999999999</v>
      </c>
      <c r="S73" s="153">
        <f t="shared" si="10"/>
        <v>629</v>
      </c>
      <c r="T73" s="153">
        <f t="shared" si="20"/>
        <v>516.4</v>
      </c>
      <c r="U73" s="153">
        <f>T73-S73</f>
        <v>-112.60000000000002</v>
      </c>
      <c r="V73" s="154">
        <f t="shared" si="6"/>
        <v>0.82098569157392687</v>
      </c>
      <c r="W73" s="7"/>
      <c r="X73" s="7"/>
      <c r="Y73" s="7"/>
      <c r="Z73" s="7"/>
      <c r="AA73" s="7"/>
      <c r="AB73" s="7"/>
      <c r="AC73" s="7"/>
      <c r="AD73" s="7"/>
      <c r="AE73" s="7"/>
      <c r="AF73" s="7"/>
      <c r="AG73" s="7"/>
      <c r="AH73" s="7"/>
      <c r="AI73" s="7"/>
      <c r="AJ73" s="7"/>
      <c r="AK73" s="7"/>
      <c r="AL73" s="7"/>
      <c r="AM73" s="7"/>
      <c r="AN73" s="7"/>
      <c r="AO73" s="7"/>
      <c r="AP73" s="7"/>
    </row>
    <row r="74" spans="1:195" ht="93.75" customHeight="1" x14ac:dyDescent="0.35">
      <c r="A74" s="134"/>
      <c r="B74" s="175" t="s">
        <v>103</v>
      </c>
      <c r="C74" s="175" t="s">
        <v>54</v>
      </c>
      <c r="D74" s="178" t="s">
        <v>104</v>
      </c>
      <c r="E74" s="153">
        <v>1509</v>
      </c>
      <c r="F74" s="153">
        <v>1307.0999999999999</v>
      </c>
      <c r="G74" s="203">
        <v>872.3</v>
      </c>
      <c r="H74" s="154">
        <f>G74/$G$9</f>
        <v>1.411357129173721E-3</v>
      </c>
      <c r="I74" s="153">
        <f t="shared" si="8"/>
        <v>-434.79999999999995</v>
      </c>
      <c r="J74" s="154">
        <f t="shared" si="11"/>
        <v>0.66735521383214746</v>
      </c>
      <c r="K74" s="153"/>
      <c r="L74" s="153"/>
      <c r="M74" s="153"/>
      <c r="N74" s="153"/>
      <c r="O74" s="149">
        <f t="shared" si="0"/>
        <v>0</v>
      </c>
      <c r="P74" s="150" t="str">
        <f t="shared" si="1"/>
        <v/>
      </c>
      <c r="Q74" s="153">
        <f t="shared" si="25"/>
        <v>1509</v>
      </c>
      <c r="R74" s="153">
        <f t="shared" si="26"/>
        <v>1509</v>
      </c>
      <c r="S74" s="153">
        <f t="shared" si="10"/>
        <v>1307.0999999999999</v>
      </c>
      <c r="T74" s="153">
        <f t="shared" si="20"/>
        <v>872.3</v>
      </c>
      <c r="U74" s="153">
        <f>T74-S74</f>
        <v>-434.79999999999995</v>
      </c>
      <c r="V74" s="154">
        <f t="shared" si="6"/>
        <v>0.66735521383214746</v>
      </c>
      <c r="W74" s="7"/>
      <c r="X74" s="7"/>
      <c r="Y74" s="7"/>
      <c r="Z74" s="7"/>
      <c r="AA74" s="7"/>
      <c r="AB74" s="7"/>
      <c r="AC74" s="7"/>
      <c r="AD74" s="7"/>
      <c r="AE74" s="7"/>
      <c r="AF74" s="7"/>
      <c r="AG74" s="7"/>
      <c r="AH74" s="7"/>
      <c r="AI74" s="7"/>
      <c r="AJ74" s="7"/>
      <c r="AK74" s="7"/>
      <c r="AL74" s="7"/>
      <c r="AM74" s="7"/>
      <c r="AN74" s="7"/>
      <c r="AO74" s="7"/>
      <c r="AP74" s="7"/>
    </row>
    <row r="75" spans="1:195" ht="101.85" customHeight="1" x14ac:dyDescent="0.35">
      <c r="A75" s="134"/>
      <c r="B75" s="175" t="s">
        <v>64</v>
      </c>
      <c r="C75" s="175" t="s">
        <v>56</v>
      </c>
      <c r="D75" s="176" t="s">
        <v>333</v>
      </c>
      <c r="E75" s="153">
        <v>120</v>
      </c>
      <c r="F75" s="153">
        <v>80</v>
      </c>
      <c r="G75" s="153">
        <v>24.2</v>
      </c>
      <c r="H75" s="209">
        <f>G75/$G$9</f>
        <v>3.9154926660557205E-5</v>
      </c>
      <c r="I75" s="153">
        <f t="shared" si="8"/>
        <v>-55.8</v>
      </c>
      <c r="J75" s="154">
        <f t="shared" si="11"/>
        <v>0.30249999999999999</v>
      </c>
      <c r="K75" s="153"/>
      <c r="L75" s="153"/>
      <c r="M75" s="153"/>
      <c r="N75" s="153"/>
      <c r="O75" s="149">
        <f t="shared" si="0"/>
        <v>0</v>
      </c>
      <c r="P75" s="150" t="str">
        <f t="shared" si="1"/>
        <v/>
      </c>
      <c r="Q75" s="153">
        <f t="shared" si="25"/>
        <v>120</v>
      </c>
      <c r="R75" s="153">
        <f t="shared" si="26"/>
        <v>120</v>
      </c>
      <c r="S75" s="153">
        <f t="shared" si="10"/>
        <v>80</v>
      </c>
      <c r="T75" s="153">
        <f t="shared" si="20"/>
        <v>24.2</v>
      </c>
      <c r="U75" s="153">
        <f>T75-S75</f>
        <v>-55.8</v>
      </c>
      <c r="V75" s="154">
        <f t="shared" si="6"/>
        <v>0.30249999999999999</v>
      </c>
      <c r="W75" s="7"/>
      <c r="X75" s="7"/>
      <c r="Y75" s="7"/>
      <c r="Z75" s="7"/>
      <c r="AA75" s="7"/>
      <c r="AB75" s="7"/>
      <c r="AC75" s="7"/>
      <c r="AD75" s="7"/>
      <c r="AE75" s="7"/>
      <c r="AF75" s="7"/>
      <c r="AG75" s="7"/>
      <c r="AH75" s="7"/>
      <c r="AI75" s="7"/>
      <c r="AJ75" s="7"/>
      <c r="AK75" s="7"/>
      <c r="AL75" s="7"/>
      <c r="AM75" s="7"/>
      <c r="AN75" s="7"/>
      <c r="AO75" s="7"/>
      <c r="AP75" s="7"/>
    </row>
    <row r="76" spans="1:195" ht="80.849999999999994" hidden="1" customHeight="1" x14ac:dyDescent="0.35">
      <c r="A76" s="134"/>
      <c r="B76" s="175" t="s">
        <v>106</v>
      </c>
      <c r="C76" s="175" t="s">
        <v>51</v>
      </c>
      <c r="D76" s="176" t="s">
        <v>105</v>
      </c>
      <c r="E76" s="153"/>
      <c r="F76" s="153"/>
      <c r="G76" s="153"/>
      <c r="H76" s="214">
        <f>G76/$G$9</f>
        <v>0</v>
      </c>
      <c r="I76" s="153">
        <f t="shared" si="8"/>
        <v>0</v>
      </c>
      <c r="J76" s="154" t="str">
        <f t="shared" si="11"/>
        <v/>
      </c>
      <c r="K76" s="153"/>
      <c r="L76" s="153"/>
      <c r="M76" s="153"/>
      <c r="N76" s="153"/>
      <c r="O76" s="149">
        <f t="shared" ref="O76:O140" si="29">N76-M76</f>
        <v>0</v>
      </c>
      <c r="P76" s="150" t="str">
        <f t="shared" ref="P76:P140" si="30">IFERROR(100%*(N76/M76),"")</f>
        <v/>
      </c>
      <c r="Q76" s="153">
        <f t="shared" si="25"/>
        <v>0</v>
      </c>
      <c r="R76" s="153">
        <f t="shared" si="26"/>
        <v>0</v>
      </c>
      <c r="S76" s="153">
        <f t="shared" si="10"/>
        <v>0</v>
      </c>
      <c r="T76" s="153">
        <f t="shared" si="20"/>
        <v>0</v>
      </c>
      <c r="U76" s="153">
        <f>T76-S76</f>
        <v>0</v>
      </c>
      <c r="V76" s="154" t="str">
        <f t="shared" si="6"/>
        <v/>
      </c>
      <c r="W76" s="7"/>
      <c r="X76" s="7"/>
      <c r="Y76" s="7"/>
      <c r="Z76" s="7"/>
      <c r="AA76" s="7"/>
      <c r="AB76" s="7"/>
      <c r="AC76" s="7"/>
      <c r="AD76" s="7"/>
      <c r="AE76" s="7"/>
      <c r="AF76" s="7"/>
      <c r="AG76" s="7"/>
      <c r="AH76" s="7"/>
      <c r="AI76" s="7"/>
      <c r="AJ76" s="7"/>
      <c r="AK76" s="7"/>
      <c r="AL76" s="7"/>
      <c r="AM76" s="7"/>
      <c r="AN76" s="7"/>
      <c r="AO76" s="7"/>
      <c r="AP76" s="7"/>
    </row>
    <row r="77" spans="1:195" s="22" customFormat="1" ht="292.7" hidden="1" customHeight="1" x14ac:dyDescent="0.35">
      <c r="A77" s="134"/>
      <c r="B77" s="175" t="s">
        <v>221</v>
      </c>
      <c r="C77" s="175" t="s">
        <v>222</v>
      </c>
      <c r="D77" s="176" t="s">
        <v>308</v>
      </c>
      <c r="E77" s="208"/>
      <c r="F77" s="208"/>
      <c r="G77" s="208"/>
      <c r="H77" s="210">
        <f t="shared" ref="H77:H78" si="31">G77/$G$9</f>
        <v>0</v>
      </c>
      <c r="I77" s="153">
        <f t="shared" si="8"/>
        <v>0</v>
      </c>
      <c r="J77" s="154" t="str">
        <f t="shared" si="11"/>
        <v/>
      </c>
      <c r="K77" s="216"/>
      <c r="L77" s="216"/>
      <c r="M77" s="208"/>
      <c r="N77" s="208"/>
      <c r="O77" s="153">
        <f t="shared" si="29"/>
        <v>0</v>
      </c>
      <c r="P77" s="154" t="str">
        <f t="shared" si="30"/>
        <v/>
      </c>
      <c r="Q77" s="208">
        <f t="shared" si="25"/>
        <v>0</v>
      </c>
      <c r="R77" s="208">
        <f t="shared" si="26"/>
        <v>0</v>
      </c>
      <c r="S77" s="208">
        <f t="shared" si="26"/>
        <v>0</v>
      </c>
      <c r="T77" s="153">
        <f t="shared" si="20"/>
        <v>0</v>
      </c>
      <c r="U77" s="208">
        <f t="shared" ref="U77:U78" si="32">T77-S77</f>
        <v>0</v>
      </c>
      <c r="V77" s="154" t="str">
        <f t="shared" si="6"/>
        <v/>
      </c>
      <c r="W77" s="19"/>
      <c r="X77" s="19"/>
      <c r="Y77" s="19"/>
      <c r="Z77" s="19"/>
      <c r="AA77" s="19"/>
      <c r="AB77" s="19"/>
      <c r="AC77" s="19"/>
      <c r="AD77" s="19"/>
      <c r="AE77" s="19"/>
      <c r="AF77" s="19"/>
      <c r="AG77" s="19"/>
      <c r="AH77" s="19"/>
      <c r="AI77" s="19"/>
      <c r="AJ77" s="19"/>
      <c r="AK77" s="19"/>
      <c r="AL77" s="19"/>
      <c r="AM77" s="19"/>
      <c r="AN77" s="19"/>
      <c r="AO77" s="19"/>
      <c r="AP77" s="19"/>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1"/>
      <c r="GE77" s="21"/>
      <c r="GF77" s="21"/>
      <c r="GG77" s="21"/>
      <c r="GH77" s="21"/>
      <c r="GI77" s="21"/>
      <c r="GJ77" s="21"/>
      <c r="GK77" s="21"/>
      <c r="GL77" s="21"/>
      <c r="GM77" s="21"/>
    </row>
    <row r="78" spans="1:195" s="250" customFormat="1" ht="365.45" customHeight="1" x14ac:dyDescent="0.35">
      <c r="A78" s="246"/>
      <c r="B78" s="175" t="s">
        <v>422</v>
      </c>
      <c r="C78" s="175" t="s">
        <v>222</v>
      </c>
      <c r="D78" s="245" t="s">
        <v>423</v>
      </c>
      <c r="E78" s="153"/>
      <c r="F78" s="153"/>
      <c r="G78" s="153"/>
      <c r="H78" s="209">
        <f t="shared" si="31"/>
        <v>0</v>
      </c>
      <c r="I78" s="153">
        <f t="shared" si="8"/>
        <v>0</v>
      </c>
      <c r="J78" s="154" t="str">
        <f t="shared" si="11"/>
        <v/>
      </c>
      <c r="K78" s="153">
        <v>9121.1</v>
      </c>
      <c r="L78" s="153">
        <v>9121.1</v>
      </c>
      <c r="M78" s="153"/>
      <c r="N78" s="153"/>
      <c r="O78" s="153">
        <f t="shared" si="29"/>
        <v>0</v>
      </c>
      <c r="P78" s="154" t="str">
        <f t="shared" si="30"/>
        <v/>
      </c>
      <c r="Q78" s="153">
        <f t="shared" si="25"/>
        <v>9121.1</v>
      </c>
      <c r="R78" s="153">
        <f t="shared" si="26"/>
        <v>9121.1</v>
      </c>
      <c r="S78" s="153">
        <f t="shared" si="26"/>
        <v>0</v>
      </c>
      <c r="T78" s="153">
        <f t="shared" si="20"/>
        <v>0</v>
      </c>
      <c r="U78" s="153">
        <f t="shared" si="32"/>
        <v>0</v>
      </c>
      <c r="V78" s="154" t="str">
        <f t="shared" si="6"/>
        <v/>
      </c>
      <c r="W78" s="251"/>
      <c r="X78" s="247"/>
      <c r="Y78" s="247"/>
      <c r="Z78" s="247"/>
      <c r="AA78" s="247"/>
      <c r="AB78" s="247"/>
      <c r="AC78" s="247"/>
      <c r="AD78" s="247"/>
      <c r="AE78" s="247"/>
      <c r="AF78" s="247"/>
      <c r="AG78" s="247"/>
      <c r="AH78" s="247"/>
      <c r="AI78" s="247"/>
      <c r="AJ78" s="247"/>
      <c r="AK78" s="247"/>
      <c r="AL78" s="247"/>
      <c r="AM78" s="247"/>
      <c r="AN78" s="247"/>
      <c r="AO78" s="247"/>
      <c r="AP78" s="247"/>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c r="DM78" s="248"/>
      <c r="DN78" s="248"/>
      <c r="DO78" s="248"/>
      <c r="DP78" s="248"/>
      <c r="DQ78" s="248"/>
      <c r="DR78" s="248"/>
      <c r="DS78" s="248"/>
      <c r="DT78" s="248"/>
      <c r="DU78" s="248"/>
      <c r="DV78" s="248"/>
      <c r="DW78" s="248"/>
      <c r="DX78" s="248"/>
      <c r="DY78" s="248"/>
      <c r="DZ78" s="248"/>
      <c r="EA78" s="248"/>
      <c r="EB78" s="248"/>
      <c r="EC78" s="248"/>
      <c r="ED78" s="248"/>
      <c r="EE78" s="248"/>
      <c r="EF78" s="248"/>
      <c r="EG78" s="248"/>
      <c r="EH78" s="248"/>
      <c r="EI78" s="248"/>
      <c r="EJ78" s="248"/>
      <c r="EK78" s="248"/>
      <c r="EL78" s="248"/>
      <c r="EM78" s="248"/>
      <c r="EN78" s="248"/>
      <c r="EO78" s="248"/>
      <c r="EP78" s="248"/>
      <c r="EQ78" s="248"/>
      <c r="ER78" s="248"/>
      <c r="ES78" s="248"/>
      <c r="ET78" s="248"/>
      <c r="EU78" s="248"/>
      <c r="EV78" s="248"/>
      <c r="EW78" s="248"/>
      <c r="EX78" s="248"/>
      <c r="EY78" s="248"/>
      <c r="EZ78" s="248"/>
      <c r="FA78" s="248"/>
      <c r="FB78" s="248"/>
      <c r="FC78" s="248"/>
      <c r="FD78" s="248"/>
      <c r="FE78" s="248"/>
      <c r="FF78" s="248"/>
      <c r="FG78" s="248"/>
      <c r="FH78" s="248"/>
      <c r="FI78" s="248"/>
      <c r="FJ78" s="248"/>
      <c r="FK78" s="248"/>
      <c r="FL78" s="248"/>
      <c r="FM78" s="248"/>
      <c r="FN78" s="248"/>
      <c r="FO78" s="248"/>
      <c r="FP78" s="248"/>
      <c r="FQ78" s="248"/>
      <c r="FR78" s="248"/>
      <c r="FS78" s="248"/>
      <c r="FT78" s="248"/>
      <c r="FU78" s="248"/>
      <c r="FV78" s="248"/>
      <c r="FW78" s="248"/>
      <c r="FX78" s="248"/>
      <c r="FY78" s="248"/>
      <c r="FZ78" s="248"/>
      <c r="GA78" s="248"/>
      <c r="GB78" s="248"/>
      <c r="GC78" s="248"/>
      <c r="GD78" s="249"/>
      <c r="GE78" s="249"/>
      <c r="GF78" s="249"/>
      <c r="GG78" s="249"/>
      <c r="GH78" s="249"/>
      <c r="GI78" s="249"/>
      <c r="GJ78" s="249"/>
      <c r="GK78" s="249"/>
      <c r="GL78" s="249"/>
      <c r="GM78" s="249"/>
    </row>
    <row r="79" spans="1:195" s="35" customFormat="1" ht="51.6" customHeight="1" x14ac:dyDescent="0.35">
      <c r="A79" s="134"/>
      <c r="B79" s="163" t="s">
        <v>80</v>
      </c>
      <c r="C79" s="163" t="s">
        <v>20</v>
      </c>
      <c r="D79" s="176" t="s">
        <v>81</v>
      </c>
      <c r="E79" s="153">
        <v>13976.2</v>
      </c>
      <c r="F79" s="153">
        <v>12463.7</v>
      </c>
      <c r="G79" s="153">
        <v>8694.1</v>
      </c>
      <c r="H79" s="154">
        <f>G79/$G$9</f>
        <v>1.406681189584919E-2</v>
      </c>
      <c r="I79" s="153">
        <f t="shared" si="8"/>
        <v>-3769.6000000000004</v>
      </c>
      <c r="J79" s="154">
        <f t="shared" si="11"/>
        <v>0.69755369593298944</v>
      </c>
      <c r="K79" s="153"/>
      <c r="L79" s="153"/>
      <c r="M79" s="153"/>
      <c r="N79" s="153"/>
      <c r="O79" s="149">
        <f t="shared" si="29"/>
        <v>0</v>
      </c>
      <c r="P79" s="150" t="str">
        <f t="shared" si="30"/>
        <v/>
      </c>
      <c r="Q79" s="153">
        <f t="shared" si="25"/>
        <v>13976.2</v>
      </c>
      <c r="R79" s="153">
        <f t="shared" si="26"/>
        <v>13976.2</v>
      </c>
      <c r="S79" s="153">
        <f t="shared" si="26"/>
        <v>12463.7</v>
      </c>
      <c r="T79" s="153">
        <f t="shared" ref="T79:T108" si="33">SUM(G79,N79)</f>
        <v>8694.1</v>
      </c>
      <c r="U79" s="153">
        <f>T79-S79</f>
        <v>-3769.6000000000004</v>
      </c>
      <c r="V79" s="154">
        <f t="shared" si="6"/>
        <v>0.69755369593298944</v>
      </c>
      <c r="W79" s="7"/>
      <c r="X79" s="7"/>
      <c r="Y79" s="7"/>
      <c r="Z79" s="7"/>
      <c r="AA79" s="7"/>
      <c r="AB79" s="7"/>
      <c r="AC79" s="7"/>
      <c r="AD79" s="7"/>
      <c r="AE79" s="7"/>
      <c r="AF79" s="7"/>
      <c r="AG79" s="7"/>
      <c r="AH79" s="7"/>
      <c r="AI79" s="7"/>
      <c r="AJ79" s="7"/>
      <c r="AK79" s="7"/>
      <c r="AL79" s="7"/>
      <c r="AM79" s="7"/>
      <c r="AN79" s="7"/>
      <c r="AO79" s="7"/>
      <c r="AP79" s="7"/>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34"/>
      <c r="GE79" s="34"/>
      <c r="GF79" s="34"/>
      <c r="GG79" s="34"/>
      <c r="GH79" s="34"/>
      <c r="GI79" s="34"/>
      <c r="GJ79" s="34"/>
      <c r="GK79" s="34"/>
      <c r="GL79" s="34"/>
      <c r="GM79" s="34"/>
    </row>
    <row r="80" spans="1:195" s="31" customFormat="1" ht="31.7" customHeight="1" x14ac:dyDescent="0.35">
      <c r="A80" s="133">
        <v>4</v>
      </c>
      <c r="B80" s="160" t="s">
        <v>67</v>
      </c>
      <c r="C80" s="160"/>
      <c r="D80" s="164" t="s">
        <v>252</v>
      </c>
      <c r="E80" s="149">
        <f>SUM(E81:E84)</f>
        <v>17823.400000000001</v>
      </c>
      <c r="F80" s="149">
        <f t="shared" ref="F80:G80" si="34">SUM(F81:F84)</f>
        <v>9128.2000000000007</v>
      </c>
      <c r="G80" s="149">
        <f t="shared" si="34"/>
        <v>7456.8</v>
      </c>
      <c r="H80" s="150">
        <f t="shared" si="7"/>
        <v>1.2064894922414998E-2</v>
      </c>
      <c r="I80" s="149">
        <f t="shared" si="8"/>
        <v>-1671.4000000000005</v>
      </c>
      <c r="J80" s="150">
        <f t="shared" si="11"/>
        <v>0.81689708814443152</v>
      </c>
      <c r="K80" s="149">
        <f>SUM(K81:K84)</f>
        <v>87.7</v>
      </c>
      <c r="L80" s="149">
        <f>SUM(L81:L84)</f>
        <v>242.5</v>
      </c>
      <c r="M80" s="149">
        <f>SUM(M81:M84)</f>
        <v>158.5</v>
      </c>
      <c r="N80" s="149">
        <f t="shared" ref="N80" si="35">SUM(N81:N84)</f>
        <v>158.5</v>
      </c>
      <c r="O80" s="149">
        <f t="shared" si="29"/>
        <v>0</v>
      </c>
      <c r="P80" s="150">
        <f t="shared" si="30"/>
        <v>1</v>
      </c>
      <c r="Q80" s="149">
        <f>SUM(Q81:Q84)</f>
        <v>17911.099999999999</v>
      </c>
      <c r="R80" s="149">
        <f t="shared" ref="R80" si="36">SUM(R81:R84)</f>
        <v>18065.899999999998</v>
      </c>
      <c r="S80" s="149">
        <f t="shared" ref="S80:S144" si="37">SUM(F80,M80)</f>
        <v>9286.7000000000007</v>
      </c>
      <c r="T80" s="149">
        <f t="shared" si="33"/>
        <v>7615.3</v>
      </c>
      <c r="U80" s="149">
        <f t="shared" si="5"/>
        <v>-1671.4000000000005</v>
      </c>
      <c r="V80" s="150">
        <f t="shared" ref="V80:V116" si="38">IFERROR(100%*(T80/S80),"")</f>
        <v>0.82002218226065227</v>
      </c>
      <c r="W80" s="16"/>
      <c r="X80" s="16"/>
      <c r="Y80" s="16"/>
      <c r="Z80" s="16"/>
      <c r="AA80" s="16"/>
      <c r="AB80" s="16"/>
      <c r="AC80" s="16"/>
      <c r="AD80" s="16"/>
      <c r="AE80" s="16"/>
      <c r="AF80" s="16"/>
      <c r="AG80" s="16"/>
      <c r="AH80" s="16"/>
      <c r="AI80" s="16"/>
      <c r="AJ80" s="16"/>
      <c r="AK80" s="16"/>
      <c r="AL80" s="16"/>
      <c r="AM80" s="16"/>
      <c r="AN80" s="16"/>
      <c r="AO80" s="16"/>
      <c r="AP80" s="16"/>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30"/>
      <c r="GE80" s="30"/>
      <c r="GF80" s="30"/>
      <c r="GG80" s="30"/>
      <c r="GH80" s="30"/>
      <c r="GI80" s="30"/>
      <c r="GJ80" s="30"/>
      <c r="GK80" s="30"/>
      <c r="GL80" s="30"/>
      <c r="GM80" s="30"/>
    </row>
    <row r="81" spans="1:195" ht="29.25" customHeight="1" x14ac:dyDescent="0.35">
      <c r="A81" s="134"/>
      <c r="B81" s="175" t="s">
        <v>90</v>
      </c>
      <c r="C81" s="175" t="s">
        <v>25</v>
      </c>
      <c r="D81" s="166" t="s">
        <v>89</v>
      </c>
      <c r="E81" s="153">
        <v>6606.7</v>
      </c>
      <c r="F81" s="153">
        <v>3666.3</v>
      </c>
      <c r="G81" s="153">
        <v>3017.1</v>
      </c>
      <c r="H81" s="154">
        <f t="shared" si="7"/>
        <v>4.8815838523788074E-3</v>
      </c>
      <c r="I81" s="153">
        <f t="shared" si="8"/>
        <v>-649.20000000000027</v>
      </c>
      <c r="J81" s="154">
        <f t="shared" si="11"/>
        <v>0.82292774732018648</v>
      </c>
      <c r="K81" s="153">
        <v>28</v>
      </c>
      <c r="L81" s="153">
        <v>166.9</v>
      </c>
      <c r="M81" s="153">
        <v>126.9</v>
      </c>
      <c r="N81" s="153">
        <v>126.9</v>
      </c>
      <c r="O81" s="153">
        <f t="shared" si="29"/>
        <v>0</v>
      </c>
      <c r="P81" s="154">
        <f t="shared" si="30"/>
        <v>1</v>
      </c>
      <c r="Q81" s="153">
        <f>SUM(E81,K81)</f>
        <v>6634.7</v>
      </c>
      <c r="R81" s="153">
        <f t="shared" ref="R81:R84" si="39">SUM(E81,L81)</f>
        <v>6773.5999999999995</v>
      </c>
      <c r="S81" s="153">
        <f t="shared" si="37"/>
        <v>3793.2000000000003</v>
      </c>
      <c r="T81" s="153">
        <f t="shared" si="33"/>
        <v>3144</v>
      </c>
      <c r="U81" s="153">
        <f t="shared" si="5"/>
        <v>-649.20000000000027</v>
      </c>
      <c r="V81" s="154">
        <f t="shared" si="38"/>
        <v>0.82885162923125588</v>
      </c>
      <c r="W81" s="7"/>
      <c r="X81" s="7"/>
      <c r="Y81" s="7"/>
      <c r="Z81" s="7"/>
      <c r="AA81" s="7"/>
      <c r="AB81" s="7"/>
      <c r="AC81" s="7"/>
      <c r="AD81" s="7"/>
      <c r="AE81" s="7"/>
      <c r="AF81" s="7"/>
      <c r="AG81" s="7"/>
      <c r="AH81" s="7"/>
      <c r="AI81" s="7"/>
      <c r="AJ81" s="7"/>
      <c r="AK81" s="7"/>
      <c r="AL81" s="7"/>
      <c r="AM81" s="7"/>
      <c r="AN81" s="7"/>
      <c r="AO81" s="7"/>
      <c r="AP81" s="7"/>
    </row>
    <row r="82" spans="1:195" ht="57.2" customHeight="1" x14ac:dyDescent="0.35">
      <c r="A82" s="134"/>
      <c r="B82" s="175" t="s">
        <v>24</v>
      </c>
      <c r="C82" s="175" t="s">
        <v>26</v>
      </c>
      <c r="D82" s="178" t="s">
        <v>91</v>
      </c>
      <c r="E82" s="153">
        <v>7043.7</v>
      </c>
      <c r="F82" s="153">
        <v>3194</v>
      </c>
      <c r="G82" s="153">
        <v>2525.4</v>
      </c>
      <c r="H82" s="154">
        <f t="shared" si="7"/>
        <v>4.0860269334120321E-3</v>
      </c>
      <c r="I82" s="153">
        <f t="shared" si="8"/>
        <v>-668.59999999999991</v>
      </c>
      <c r="J82" s="154">
        <f t="shared" si="11"/>
        <v>0.79067000626174078</v>
      </c>
      <c r="K82" s="153">
        <v>17.7</v>
      </c>
      <c r="L82" s="153">
        <v>22</v>
      </c>
      <c r="M82" s="153">
        <v>5</v>
      </c>
      <c r="N82" s="153">
        <v>5</v>
      </c>
      <c r="O82" s="153">
        <f t="shared" si="29"/>
        <v>0</v>
      </c>
      <c r="P82" s="154">
        <f t="shared" si="30"/>
        <v>1</v>
      </c>
      <c r="Q82" s="153">
        <f>SUM(E82,K82)</f>
        <v>7061.4</v>
      </c>
      <c r="R82" s="153">
        <f t="shared" si="39"/>
        <v>7065.7</v>
      </c>
      <c r="S82" s="153">
        <f t="shared" si="37"/>
        <v>3199</v>
      </c>
      <c r="T82" s="153">
        <f t="shared" si="33"/>
        <v>2530.4</v>
      </c>
      <c r="U82" s="153">
        <f t="shared" si="5"/>
        <v>-668.59999999999991</v>
      </c>
      <c r="V82" s="154">
        <f t="shared" si="38"/>
        <v>0.79099718662081908</v>
      </c>
      <c r="W82" s="7"/>
      <c r="X82" s="7"/>
      <c r="Y82" s="7"/>
      <c r="Z82" s="7"/>
      <c r="AA82" s="7"/>
      <c r="AB82" s="7"/>
      <c r="AC82" s="7"/>
      <c r="AD82" s="7"/>
      <c r="AE82" s="7"/>
      <c r="AF82" s="7"/>
      <c r="AG82" s="7"/>
      <c r="AH82" s="7"/>
      <c r="AI82" s="7"/>
      <c r="AJ82" s="7"/>
      <c r="AK82" s="7"/>
      <c r="AL82" s="7"/>
      <c r="AM82" s="7"/>
      <c r="AN82" s="7"/>
      <c r="AO82" s="7"/>
      <c r="AP82" s="7"/>
    </row>
    <row r="83" spans="1:195" ht="47.85" customHeight="1" x14ac:dyDescent="0.35">
      <c r="A83" s="134"/>
      <c r="B83" s="175" t="s">
        <v>92</v>
      </c>
      <c r="C83" s="175" t="s">
        <v>27</v>
      </c>
      <c r="D83" s="166" t="s">
        <v>93</v>
      </c>
      <c r="E83" s="153">
        <v>4023</v>
      </c>
      <c r="F83" s="153">
        <v>2162.3000000000002</v>
      </c>
      <c r="G83" s="153">
        <v>1841.3</v>
      </c>
      <c r="H83" s="154">
        <f t="shared" si="7"/>
        <v>2.9791721677720653E-3</v>
      </c>
      <c r="I83" s="153">
        <f t="shared" ref="I83:I147" si="40">G83-F83</f>
        <v>-321.00000000000023</v>
      </c>
      <c r="J83" s="154">
        <f t="shared" ref="J83:J151" si="41">IFERROR(100%*(G83/F83),"")</f>
        <v>0.85154696388105244</v>
      </c>
      <c r="K83" s="153">
        <v>42</v>
      </c>
      <c r="L83" s="153">
        <v>53.6</v>
      </c>
      <c r="M83" s="153">
        <v>26.6</v>
      </c>
      <c r="N83" s="153">
        <v>26.6</v>
      </c>
      <c r="O83" s="153">
        <f t="shared" si="29"/>
        <v>0</v>
      </c>
      <c r="P83" s="154">
        <f t="shared" si="30"/>
        <v>1</v>
      </c>
      <c r="Q83" s="153">
        <f>SUM(E83,K83)</f>
        <v>4065</v>
      </c>
      <c r="R83" s="153">
        <f t="shared" si="39"/>
        <v>4076.6</v>
      </c>
      <c r="S83" s="153">
        <f t="shared" si="37"/>
        <v>2188.9</v>
      </c>
      <c r="T83" s="153">
        <f t="shared" si="33"/>
        <v>1867.8999999999999</v>
      </c>
      <c r="U83" s="153">
        <f t="shared" si="5"/>
        <v>-321.00000000000023</v>
      </c>
      <c r="V83" s="154">
        <f t="shared" si="38"/>
        <v>0.85335099821828309</v>
      </c>
      <c r="W83" s="7"/>
      <c r="X83" s="7"/>
      <c r="Y83" s="7"/>
      <c r="Z83" s="7"/>
      <c r="AA83" s="7"/>
      <c r="AB83" s="7"/>
      <c r="AC83" s="7"/>
      <c r="AD83" s="7"/>
      <c r="AE83" s="7"/>
      <c r="AF83" s="7"/>
      <c r="AG83" s="7"/>
      <c r="AH83" s="7"/>
      <c r="AI83" s="7"/>
      <c r="AJ83" s="7"/>
      <c r="AK83" s="7"/>
      <c r="AL83" s="7"/>
      <c r="AM83" s="7"/>
      <c r="AN83" s="7"/>
      <c r="AO83" s="7"/>
      <c r="AP83" s="7"/>
    </row>
    <row r="84" spans="1:195" ht="33.4" customHeight="1" thickBot="1" x14ac:dyDescent="0.4">
      <c r="A84" s="134"/>
      <c r="B84" s="175" t="s">
        <v>94</v>
      </c>
      <c r="C84" s="175" t="s">
        <v>27</v>
      </c>
      <c r="D84" s="176" t="s">
        <v>95</v>
      </c>
      <c r="E84" s="153">
        <v>150</v>
      </c>
      <c r="F84" s="153">
        <v>105.6</v>
      </c>
      <c r="G84" s="153">
        <v>73</v>
      </c>
      <c r="H84" s="205">
        <f t="shared" si="7"/>
        <v>1.1811196885209405E-4</v>
      </c>
      <c r="I84" s="153">
        <f t="shared" si="40"/>
        <v>-32.599999999999994</v>
      </c>
      <c r="J84" s="154">
        <f t="shared" si="41"/>
        <v>0.69128787878787878</v>
      </c>
      <c r="K84" s="153"/>
      <c r="L84" s="153"/>
      <c r="M84" s="153"/>
      <c r="N84" s="153"/>
      <c r="O84" s="153">
        <f t="shared" si="29"/>
        <v>0</v>
      </c>
      <c r="P84" s="154" t="str">
        <f t="shared" si="30"/>
        <v/>
      </c>
      <c r="Q84" s="153">
        <f>SUM(E84,K84)</f>
        <v>150</v>
      </c>
      <c r="R84" s="153">
        <f t="shared" si="39"/>
        <v>150</v>
      </c>
      <c r="S84" s="153">
        <f t="shared" si="37"/>
        <v>105.6</v>
      </c>
      <c r="T84" s="153">
        <f t="shared" si="33"/>
        <v>73</v>
      </c>
      <c r="U84" s="153">
        <f t="shared" si="5"/>
        <v>-32.599999999999994</v>
      </c>
      <c r="V84" s="154">
        <f t="shared" si="38"/>
        <v>0.69128787878787878</v>
      </c>
      <c r="W84" s="7"/>
      <c r="X84" s="7"/>
      <c r="Y84" s="7"/>
      <c r="Z84" s="7"/>
      <c r="AA84" s="7"/>
      <c r="AB84" s="7"/>
      <c r="AC84" s="7"/>
      <c r="AD84" s="7"/>
      <c r="AE84" s="7"/>
      <c r="AF84" s="7"/>
      <c r="AG84" s="7"/>
      <c r="AH84" s="7"/>
      <c r="AI84" s="7"/>
      <c r="AJ84" s="7"/>
      <c r="AK84" s="7"/>
      <c r="AL84" s="7"/>
      <c r="AM84" s="7"/>
      <c r="AN84" s="7"/>
      <c r="AO84" s="7"/>
      <c r="AP84" s="7"/>
    </row>
    <row r="85" spans="1:195" s="37" customFormat="1" ht="40.700000000000003" customHeight="1" thickBot="1" x14ac:dyDescent="0.4">
      <c r="A85" s="133">
        <v>5</v>
      </c>
      <c r="B85" s="160" t="s">
        <v>69</v>
      </c>
      <c r="C85" s="160"/>
      <c r="D85" s="161" t="s">
        <v>251</v>
      </c>
      <c r="E85" s="199">
        <f>SUM(E86:E89,E91)</f>
        <v>7789</v>
      </c>
      <c r="F85" s="199">
        <f>SUM(F86:F89,F91)</f>
        <v>5645.7</v>
      </c>
      <c r="G85" s="149">
        <f>SUM(G86:G89,G91)</f>
        <v>3582.4</v>
      </c>
      <c r="H85" s="150">
        <f t="shared" si="7"/>
        <v>5.7962235235033115E-3</v>
      </c>
      <c r="I85" s="149">
        <f t="shared" si="40"/>
        <v>-2063.2999999999997</v>
      </c>
      <c r="J85" s="150">
        <f t="shared" si="41"/>
        <v>0.63453601856280006</v>
      </c>
      <c r="K85" s="149">
        <f>SUM(K86:K89,K91)</f>
        <v>234.8</v>
      </c>
      <c r="L85" s="149">
        <f>SUM(L86:L89,L91)</f>
        <v>275.10000000000002</v>
      </c>
      <c r="M85" s="149">
        <f>SUM(M86:M89,M91)</f>
        <v>160.30000000000001</v>
      </c>
      <c r="N85" s="149">
        <f>SUM(N86:N89,N91)</f>
        <v>40.299999999999997</v>
      </c>
      <c r="O85" s="149">
        <f t="shared" si="29"/>
        <v>-120.00000000000001</v>
      </c>
      <c r="P85" s="150">
        <f t="shared" si="30"/>
        <v>0.25140361821584528</v>
      </c>
      <c r="Q85" s="149">
        <f>SUM(Q86:Q89,Q91)</f>
        <v>8023.8</v>
      </c>
      <c r="R85" s="149">
        <f>SUM(R86:R89,R91)</f>
        <v>8064.1</v>
      </c>
      <c r="S85" s="149">
        <f>SUM(S86:S89,S91)</f>
        <v>5806</v>
      </c>
      <c r="T85" s="149">
        <f>SUM(T86:T89,T91)</f>
        <v>3622.7000000000003</v>
      </c>
      <c r="U85" s="149">
        <f t="shared" si="5"/>
        <v>-2183.2999999999997</v>
      </c>
      <c r="V85" s="150">
        <f t="shared" si="38"/>
        <v>0.62395797450912849</v>
      </c>
      <c r="W85" s="7"/>
      <c r="X85" s="7"/>
      <c r="Y85" s="7"/>
      <c r="Z85" s="7"/>
      <c r="AA85" s="7"/>
      <c r="AB85" s="7"/>
      <c r="AC85" s="7"/>
      <c r="AD85" s="7"/>
      <c r="AE85" s="7"/>
      <c r="AF85" s="7"/>
      <c r="AG85" s="7"/>
      <c r="AH85" s="7"/>
      <c r="AI85" s="7"/>
      <c r="AJ85" s="7"/>
      <c r="AK85" s="7"/>
      <c r="AL85" s="7"/>
      <c r="AM85" s="7"/>
      <c r="AN85" s="7"/>
      <c r="AO85" s="7"/>
      <c r="AP85" s="7"/>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36"/>
      <c r="GE85" s="36"/>
      <c r="GF85" s="36"/>
      <c r="GG85" s="36"/>
      <c r="GH85" s="36"/>
      <c r="GI85" s="36"/>
      <c r="GJ85" s="36"/>
      <c r="GK85" s="36"/>
      <c r="GL85" s="36"/>
      <c r="GM85" s="36"/>
    </row>
    <row r="86" spans="1:195" ht="50.25" customHeight="1" x14ac:dyDescent="0.35">
      <c r="A86" s="134"/>
      <c r="B86" s="175" t="s">
        <v>28</v>
      </c>
      <c r="C86" s="175" t="s">
        <v>29</v>
      </c>
      <c r="D86" s="166" t="s">
        <v>30</v>
      </c>
      <c r="E86" s="153">
        <v>1436.5</v>
      </c>
      <c r="F86" s="153">
        <v>1363.8</v>
      </c>
      <c r="G86" s="153">
        <v>1018.8</v>
      </c>
      <c r="H86" s="154">
        <f t="shared" si="7"/>
        <v>1.6483900529659372E-3</v>
      </c>
      <c r="I86" s="153">
        <f t="shared" si="40"/>
        <v>-345</v>
      </c>
      <c r="J86" s="154">
        <f t="shared" si="41"/>
        <v>0.74703035635723714</v>
      </c>
      <c r="K86" s="153"/>
      <c r="L86" s="153"/>
      <c r="M86" s="153"/>
      <c r="N86" s="153"/>
      <c r="O86" s="149">
        <f t="shared" si="29"/>
        <v>0</v>
      </c>
      <c r="P86" s="150" t="str">
        <f t="shared" si="30"/>
        <v/>
      </c>
      <c r="Q86" s="153">
        <f t="shared" ref="Q86:Q95" si="42">SUM(E86,K86)</f>
        <v>1436.5</v>
      </c>
      <c r="R86" s="153">
        <f t="shared" ref="R86:R95" si="43">SUM(E86,L86)</f>
        <v>1436.5</v>
      </c>
      <c r="S86" s="153">
        <f t="shared" si="37"/>
        <v>1363.8</v>
      </c>
      <c r="T86" s="153">
        <f t="shared" si="33"/>
        <v>1018.8</v>
      </c>
      <c r="U86" s="153">
        <f t="shared" si="5"/>
        <v>-345</v>
      </c>
      <c r="V86" s="154">
        <f t="shared" si="38"/>
        <v>0.74703035635723714</v>
      </c>
      <c r="W86" s="7"/>
      <c r="X86" s="7"/>
      <c r="Y86" s="7"/>
      <c r="Z86" s="7"/>
      <c r="AA86" s="7"/>
      <c r="AB86" s="7"/>
      <c r="AC86" s="7"/>
      <c r="AD86" s="7"/>
      <c r="AE86" s="7"/>
      <c r="AF86" s="7"/>
      <c r="AG86" s="7"/>
      <c r="AH86" s="7"/>
      <c r="AI86" s="7"/>
      <c r="AJ86" s="7"/>
      <c r="AK86" s="7"/>
      <c r="AL86" s="7"/>
      <c r="AM86" s="7"/>
      <c r="AN86" s="7"/>
      <c r="AO86" s="7"/>
      <c r="AP86" s="7"/>
    </row>
    <row r="87" spans="1:195" ht="48.2" customHeight="1" x14ac:dyDescent="0.35">
      <c r="A87" s="134"/>
      <c r="B87" s="175" t="s">
        <v>31</v>
      </c>
      <c r="C87" s="175" t="s">
        <v>29</v>
      </c>
      <c r="D87" s="166" t="s">
        <v>32</v>
      </c>
      <c r="E87" s="153">
        <v>288.8</v>
      </c>
      <c r="F87" s="153">
        <v>250.5</v>
      </c>
      <c r="G87" s="153">
        <v>108.9</v>
      </c>
      <c r="H87" s="205">
        <f t="shared" si="7"/>
        <v>1.7619716997250743E-4</v>
      </c>
      <c r="I87" s="153">
        <f t="shared" si="40"/>
        <v>-141.6</v>
      </c>
      <c r="J87" s="154">
        <f t="shared" si="41"/>
        <v>0.43473053892215568</v>
      </c>
      <c r="K87" s="153"/>
      <c r="L87" s="153"/>
      <c r="M87" s="153"/>
      <c r="N87" s="153"/>
      <c r="O87" s="149">
        <f t="shared" si="29"/>
        <v>0</v>
      </c>
      <c r="P87" s="150" t="str">
        <f t="shared" si="30"/>
        <v/>
      </c>
      <c r="Q87" s="153">
        <f t="shared" si="42"/>
        <v>288.8</v>
      </c>
      <c r="R87" s="153">
        <f t="shared" si="43"/>
        <v>288.8</v>
      </c>
      <c r="S87" s="153">
        <f t="shared" si="37"/>
        <v>250.5</v>
      </c>
      <c r="T87" s="153">
        <f t="shared" si="33"/>
        <v>108.9</v>
      </c>
      <c r="U87" s="153">
        <f t="shared" si="5"/>
        <v>-141.6</v>
      </c>
      <c r="V87" s="154">
        <f t="shared" si="38"/>
        <v>0.43473053892215568</v>
      </c>
      <c r="W87" s="7"/>
      <c r="X87" s="7"/>
      <c r="Y87" s="7"/>
      <c r="Z87" s="7"/>
      <c r="AA87" s="7"/>
      <c r="AB87" s="7"/>
      <c r="AC87" s="7"/>
      <c r="AD87" s="7"/>
      <c r="AE87" s="7"/>
      <c r="AF87" s="7"/>
      <c r="AG87" s="7"/>
      <c r="AH87" s="7"/>
      <c r="AI87" s="7"/>
      <c r="AJ87" s="7"/>
      <c r="AK87" s="7"/>
      <c r="AL87" s="7"/>
      <c r="AM87" s="7"/>
      <c r="AN87" s="7"/>
      <c r="AO87" s="7"/>
      <c r="AP87" s="7"/>
    </row>
    <row r="88" spans="1:195" s="39" customFormat="1" ht="71.45" customHeight="1" x14ac:dyDescent="0.35">
      <c r="A88" s="134"/>
      <c r="B88" s="175" t="s">
        <v>33</v>
      </c>
      <c r="C88" s="175" t="s">
        <v>29</v>
      </c>
      <c r="D88" s="178" t="s">
        <v>334</v>
      </c>
      <c r="E88" s="153">
        <v>4694.3999999999996</v>
      </c>
      <c r="F88" s="153">
        <v>2814.9</v>
      </c>
      <c r="G88" s="153">
        <v>1979.3</v>
      </c>
      <c r="H88" s="154">
        <f t="shared" si="7"/>
        <v>3.2024523280678049E-3</v>
      </c>
      <c r="I88" s="153">
        <f t="shared" si="40"/>
        <v>-835.60000000000014</v>
      </c>
      <c r="J88" s="154">
        <f t="shared" si="41"/>
        <v>0.70315108884862687</v>
      </c>
      <c r="K88" s="153">
        <v>234.8</v>
      </c>
      <c r="L88" s="153">
        <v>275.10000000000002</v>
      </c>
      <c r="M88" s="153">
        <v>160.30000000000001</v>
      </c>
      <c r="N88" s="153">
        <v>40.299999999999997</v>
      </c>
      <c r="O88" s="153">
        <f t="shared" si="29"/>
        <v>-120.00000000000001</v>
      </c>
      <c r="P88" s="154">
        <f t="shared" si="30"/>
        <v>0.25140361821584528</v>
      </c>
      <c r="Q88" s="153">
        <f t="shared" si="42"/>
        <v>4929.2</v>
      </c>
      <c r="R88" s="153">
        <f t="shared" si="43"/>
        <v>4969.5</v>
      </c>
      <c r="S88" s="153">
        <f t="shared" si="37"/>
        <v>2975.2000000000003</v>
      </c>
      <c r="T88" s="153">
        <f t="shared" si="33"/>
        <v>2019.6</v>
      </c>
      <c r="U88" s="153">
        <f t="shared" si="5"/>
        <v>-955.60000000000036</v>
      </c>
      <c r="V88" s="154">
        <f t="shared" si="38"/>
        <v>0.6788115084700187</v>
      </c>
      <c r="W88" s="7"/>
      <c r="X88" s="7"/>
      <c r="Y88" s="7"/>
      <c r="Z88" s="7"/>
      <c r="AA88" s="7"/>
      <c r="AB88" s="7"/>
      <c r="AC88" s="7"/>
      <c r="AD88" s="7"/>
      <c r="AE88" s="7"/>
      <c r="AF88" s="7"/>
      <c r="AG88" s="7"/>
      <c r="AH88" s="7"/>
      <c r="AI88" s="7"/>
      <c r="AJ88" s="7"/>
      <c r="AK88" s="7"/>
      <c r="AL88" s="7"/>
      <c r="AM88" s="7"/>
      <c r="AN88" s="7"/>
      <c r="AO88" s="7"/>
      <c r="AP88" s="7"/>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38"/>
      <c r="GE88" s="38"/>
      <c r="GF88" s="38"/>
      <c r="GG88" s="38"/>
      <c r="GH88" s="38"/>
      <c r="GI88" s="38"/>
      <c r="GJ88" s="38"/>
      <c r="GK88" s="38"/>
      <c r="GL88" s="38"/>
      <c r="GM88" s="38"/>
    </row>
    <row r="89" spans="1:195" s="39" customFormat="1" ht="49.7" customHeight="1" x14ac:dyDescent="0.35">
      <c r="A89" s="134"/>
      <c r="B89" s="175" t="s">
        <v>275</v>
      </c>
      <c r="C89" s="175" t="s">
        <v>29</v>
      </c>
      <c r="D89" s="178" t="s">
        <v>337</v>
      </c>
      <c r="E89" s="153">
        <v>228.3</v>
      </c>
      <c r="F89" s="153">
        <v>75.5</v>
      </c>
      <c r="G89" s="153"/>
      <c r="H89" s="205">
        <f t="shared" ref="H89:H90" si="44">G89/$G$9</f>
        <v>0</v>
      </c>
      <c r="I89" s="153">
        <f t="shared" si="40"/>
        <v>-75.5</v>
      </c>
      <c r="J89" s="154">
        <f t="shared" si="41"/>
        <v>0</v>
      </c>
      <c r="K89" s="153"/>
      <c r="L89" s="153"/>
      <c r="M89" s="153"/>
      <c r="N89" s="153"/>
      <c r="O89" s="149">
        <f t="shared" si="29"/>
        <v>0</v>
      </c>
      <c r="P89" s="150" t="str">
        <f t="shared" si="30"/>
        <v/>
      </c>
      <c r="Q89" s="153">
        <f t="shared" si="42"/>
        <v>228.3</v>
      </c>
      <c r="R89" s="153">
        <f t="shared" si="43"/>
        <v>228.3</v>
      </c>
      <c r="S89" s="153">
        <f t="shared" si="37"/>
        <v>75.5</v>
      </c>
      <c r="T89" s="153">
        <f t="shared" si="33"/>
        <v>0</v>
      </c>
      <c r="U89" s="153">
        <f t="shared" si="5"/>
        <v>-75.5</v>
      </c>
      <c r="V89" s="154">
        <f t="shared" si="38"/>
        <v>0</v>
      </c>
      <c r="W89" s="7"/>
      <c r="X89" s="7"/>
      <c r="Y89" s="7"/>
      <c r="Z89" s="7"/>
      <c r="AA89" s="7"/>
      <c r="AB89" s="7"/>
      <c r="AC89" s="7"/>
      <c r="AD89" s="7"/>
      <c r="AE89" s="7"/>
      <c r="AF89" s="7"/>
      <c r="AG89" s="7"/>
      <c r="AH89" s="7"/>
      <c r="AI89" s="7"/>
      <c r="AJ89" s="7"/>
      <c r="AK89" s="7"/>
      <c r="AL89" s="7"/>
      <c r="AM89" s="7"/>
      <c r="AN89" s="7"/>
      <c r="AO89" s="7"/>
      <c r="AP89" s="7"/>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38"/>
      <c r="GE89" s="38"/>
      <c r="GF89" s="38"/>
      <c r="GG89" s="38"/>
      <c r="GH89" s="38"/>
      <c r="GI89" s="38"/>
      <c r="GJ89" s="38"/>
      <c r="GK89" s="38"/>
      <c r="GL89" s="38"/>
      <c r="GM89" s="38"/>
    </row>
    <row r="90" spans="1:195" s="244" customFormat="1" ht="103.5" customHeight="1" x14ac:dyDescent="0.35">
      <c r="A90" s="135"/>
      <c r="B90" s="177"/>
      <c r="C90" s="177"/>
      <c r="D90" s="173" t="s">
        <v>421</v>
      </c>
      <c r="E90" s="208">
        <v>149.30000000000001</v>
      </c>
      <c r="F90" s="208">
        <v>43.9</v>
      </c>
      <c r="G90" s="208"/>
      <c r="H90" s="212">
        <f t="shared" si="44"/>
        <v>0</v>
      </c>
      <c r="I90" s="208">
        <f t="shared" si="40"/>
        <v>-43.9</v>
      </c>
      <c r="J90" s="207">
        <f t="shared" si="41"/>
        <v>0</v>
      </c>
      <c r="K90" s="208"/>
      <c r="L90" s="208"/>
      <c r="M90" s="208"/>
      <c r="N90" s="208"/>
      <c r="O90" s="219">
        <f t="shared" si="29"/>
        <v>0</v>
      </c>
      <c r="P90" s="242" t="str">
        <f t="shared" si="30"/>
        <v/>
      </c>
      <c r="Q90" s="208">
        <f t="shared" si="42"/>
        <v>149.30000000000001</v>
      </c>
      <c r="R90" s="208">
        <f t="shared" si="43"/>
        <v>149.30000000000001</v>
      </c>
      <c r="S90" s="208">
        <f t="shared" si="37"/>
        <v>43.9</v>
      </c>
      <c r="T90" s="208">
        <f t="shared" si="33"/>
        <v>0</v>
      </c>
      <c r="U90" s="208">
        <f t="shared" si="5"/>
        <v>-43.9</v>
      </c>
      <c r="V90" s="207">
        <f t="shared" si="38"/>
        <v>0</v>
      </c>
      <c r="W90" s="19"/>
      <c r="X90" s="19"/>
      <c r="Y90" s="19"/>
      <c r="Z90" s="19"/>
      <c r="AA90" s="19"/>
      <c r="AB90" s="19"/>
      <c r="AC90" s="19"/>
      <c r="AD90" s="19"/>
      <c r="AE90" s="19"/>
      <c r="AF90" s="19"/>
      <c r="AG90" s="19"/>
      <c r="AH90" s="19"/>
      <c r="AI90" s="19"/>
      <c r="AJ90" s="19"/>
      <c r="AK90" s="19"/>
      <c r="AL90" s="19"/>
      <c r="AM90" s="19"/>
      <c r="AN90" s="19"/>
      <c r="AO90" s="19"/>
      <c r="AP90" s="19"/>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43"/>
      <c r="GE90" s="243"/>
      <c r="GF90" s="243"/>
      <c r="GG90" s="243"/>
      <c r="GH90" s="243"/>
      <c r="GI90" s="243"/>
      <c r="GJ90" s="243"/>
      <c r="GK90" s="243"/>
      <c r="GL90" s="243"/>
      <c r="GM90" s="243"/>
    </row>
    <row r="91" spans="1:195" s="39" customFormat="1" ht="48.2" customHeight="1" thickBot="1" x14ac:dyDescent="0.4">
      <c r="A91" s="134"/>
      <c r="B91" s="175" t="s">
        <v>140</v>
      </c>
      <c r="C91" s="175" t="s">
        <v>29</v>
      </c>
      <c r="D91" s="178" t="s">
        <v>146</v>
      </c>
      <c r="E91" s="153">
        <v>1141</v>
      </c>
      <c r="F91" s="153">
        <v>1141</v>
      </c>
      <c r="G91" s="153">
        <v>475.4</v>
      </c>
      <c r="H91" s="205">
        <f t="shared" si="7"/>
        <v>7.6918397249706172E-4</v>
      </c>
      <c r="I91" s="153">
        <f t="shared" si="40"/>
        <v>-665.6</v>
      </c>
      <c r="J91" s="154">
        <f t="shared" si="41"/>
        <v>0.41665205959684487</v>
      </c>
      <c r="K91" s="153"/>
      <c r="L91" s="153"/>
      <c r="M91" s="153"/>
      <c r="N91" s="153"/>
      <c r="O91" s="149">
        <f t="shared" si="29"/>
        <v>0</v>
      </c>
      <c r="P91" s="150" t="str">
        <f t="shared" si="30"/>
        <v/>
      </c>
      <c r="Q91" s="153">
        <f t="shared" si="42"/>
        <v>1141</v>
      </c>
      <c r="R91" s="153">
        <f t="shared" si="43"/>
        <v>1141</v>
      </c>
      <c r="S91" s="153">
        <f t="shared" si="37"/>
        <v>1141</v>
      </c>
      <c r="T91" s="153">
        <f t="shared" si="33"/>
        <v>475.4</v>
      </c>
      <c r="U91" s="153">
        <f t="shared" si="5"/>
        <v>-665.6</v>
      </c>
      <c r="V91" s="154">
        <f t="shared" si="38"/>
        <v>0.41665205959684487</v>
      </c>
      <c r="W91" s="7"/>
      <c r="X91" s="7"/>
      <c r="Y91" s="7"/>
      <c r="Z91" s="7"/>
      <c r="AA91" s="7"/>
      <c r="AB91" s="7"/>
      <c r="AC91" s="7"/>
      <c r="AD91" s="7"/>
      <c r="AE91" s="7"/>
      <c r="AF91" s="7"/>
      <c r="AG91" s="7"/>
      <c r="AH91" s="7"/>
      <c r="AI91" s="7"/>
      <c r="AJ91" s="7"/>
      <c r="AK91" s="7"/>
      <c r="AL91" s="7"/>
      <c r="AM91" s="7"/>
      <c r="AN91" s="7"/>
      <c r="AO91" s="7"/>
      <c r="AP91" s="7"/>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38"/>
      <c r="GE91" s="38"/>
      <c r="GF91" s="38"/>
      <c r="GG91" s="38"/>
      <c r="GH91" s="38"/>
      <c r="GI91" s="38"/>
      <c r="GJ91" s="38"/>
      <c r="GK91" s="38"/>
      <c r="GL91" s="38"/>
      <c r="GM91" s="38"/>
    </row>
    <row r="92" spans="1:195" s="37" customFormat="1" ht="98.45" customHeight="1" thickBot="1" x14ac:dyDescent="0.4">
      <c r="A92" s="133">
        <v>6</v>
      </c>
      <c r="B92" s="160" t="s">
        <v>96</v>
      </c>
      <c r="C92" s="160" t="s">
        <v>14</v>
      </c>
      <c r="D92" s="161" t="s">
        <v>74</v>
      </c>
      <c r="E92" s="149">
        <v>46866.1</v>
      </c>
      <c r="F92" s="149">
        <v>26812.400000000001</v>
      </c>
      <c r="G92" s="149">
        <v>24675.1</v>
      </c>
      <c r="H92" s="150">
        <f t="shared" si="7"/>
        <v>3.9923625241401445E-2</v>
      </c>
      <c r="I92" s="149">
        <f t="shared" si="40"/>
        <v>-2137.3000000000029</v>
      </c>
      <c r="J92" s="150">
        <f t="shared" si="41"/>
        <v>0.92028688218883792</v>
      </c>
      <c r="K92" s="149">
        <v>13.4</v>
      </c>
      <c r="L92" s="149">
        <v>13.4</v>
      </c>
      <c r="M92" s="149"/>
      <c r="N92" s="149"/>
      <c r="O92" s="149">
        <f t="shared" si="29"/>
        <v>0</v>
      </c>
      <c r="P92" s="150" t="str">
        <f t="shared" si="30"/>
        <v/>
      </c>
      <c r="Q92" s="149">
        <f t="shared" si="42"/>
        <v>46879.5</v>
      </c>
      <c r="R92" s="149">
        <f t="shared" si="43"/>
        <v>46879.5</v>
      </c>
      <c r="S92" s="149">
        <f t="shared" si="37"/>
        <v>26812.400000000001</v>
      </c>
      <c r="T92" s="149">
        <f t="shared" si="33"/>
        <v>24675.1</v>
      </c>
      <c r="U92" s="149">
        <f t="shared" si="5"/>
        <v>-2137.3000000000029</v>
      </c>
      <c r="V92" s="150">
        <f t="shared" si="38"/>
        <v>0.92028688218883792</v>
      </c>
      <c r="W92" s="7"/>
      <c r="X92" s="7"/>
      <c r="Y92" s="7"/>
      <c r="Z92" s="7"/>
      <c r="AA92" s="7"/>
      <c r="AB92" s="7"/>
      <c r="AC92" s="7"/>
      <c r="AD92" s="7"/>
      <c r="AE92" s="7"/>
      <c r="AF92" s="7"/>
      <c r="AG92" s="7"/>
      <c r="AH92" s="7"/>
      <c r="AI92" s="7"/>
      <c r="AJ92" s="7"/>
      <c r="AK92" s="7"/>
      <c r="AL92" s="7"/>
      <c r="AM92" s="7"/>
      <c r="AN92" s="7"/>
      <c r="AO92" s="7"/>
      <c r="AP92" s="7"/>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36"/>
      <c r="GE92" s="36"/>
      <c r="GF92" s="36"/>
      <c r="GG92" s="36"/>
      <c r="GH92" s="36"/>
      <c r="GI92" s="36"/>
      <c r="GJ92" s="36"/>
      <c r="GK92" s="36"/>
      <c r="GL92" s="36"/>
      <c r="GM92" s="36"/>
    </row>
    <row r="93" spans="1:195" s="5" customFormat="1" ht="52.35" customHeight="1" thickBot="1" x14ac:dyDescent="0.4">
      <c r="A93" s="133">
        <v>7</v>
      </c>
      <c r="B93" s="160" t="s">
        <v>97</v>
      </c>
      <c r="C93" s="160" t="s">
        <v>14</v>
      </c>
      <c r="D93" s="161" t="s">
        <v>181</v>
      </c>
      <c r="E93" s="149">
        <v>63062.400000000001</v>
      </c>
      <c r="F93" s="149">
        <v>37137.199999999997</v>
      </c>
      <c r="G93" s="199">
        <v>33350.400000000001</v>
      </c>
      <c r="H93" s="150">
        <f t="shared" ref="H93:H158" si="45">G93/$G$9</f>
        <v>5.3960019260340789E-2</v>
      </c>
      <c r="I93" s="149">
        <f t="shared" si="40"/>
        <v>-3786.7999999999956</v>
      </c>
      <c r="J93" s="150">
        <f t="shared" si="41"/>
        <v>0.89803216182156986</v>
      </c>
      <c r="K93" s="149">
        <v>172</v>
      </c>
      <c r="L93" s="149">
        <v>347.1</v>
      </c>
      <c r="M93" s="149">
        <v>347.1</v>
      </c>
      <c r="N93" s="149">
        <v>295.60000000000002</v>
      </c>
      <c r="O93" s="149">
        <f t="shared" si="29"/>
        <v>-51.5</v>
      </c>
      <c r="P93" s="150">
        <f t="shared" si="30"/>
        <v>0.8516277729760876</v>
      </c>
      <c r="Q93" s="149">
        <f t="shared" si="42"/>
        <v>63234.400000000001</v>
      </c>
      <c r="R93" s="149">
        <f t="shared" si="43"/>
        <v>63409.5</v>
      </c>
      <c r="S93" s="149">
        <f t="shared" si="37"/>
        <v>37484.299999999996</v>
      </c>
      <c r="T93" s="149">
        <f t="shared" si="33"/>
        <v>33646</v>
      </c>
      <c r="U93" s="149">
        <f t="shared" ref="U93:U158" si="46">T93-S93</f>
        <v>-3838.2999999999956</v>
      </c>
      <c r="V93" s="150">
        <f t="shared" si="38"/>
        <v>0.89760246289779999</v>
      </c>
      <c r="W93" s="7"/>
      <c r="X93" s="7"/>
      <c r="Y93" s="7"/>
      <c r="Z93" s="7"/>
      <c r="AA93" s="7"/>
      <c r="AB93" s="7"/>
      <c r="AC93" s="7"/>
      <c r="AD93" s="7"/>
      <c r="AE93" s="7"/>
      <c r="AF93" s="7"/>
      <c r="AG93" s="7"/>
      <c r="AH93" s="7"/>
      <c r="AI93" s="7"/>
      <c r="AJ93" s="7"/>
      <c r="AK93" s="7"/>
      <c r="AL93" s="7"/>
      <c r="AM93" s="7"/>
      <c r="AN93" s="7"/>
      <c r="AO93" s="7"/>
      <c r="AP93" s="7"/>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9"/>
      <c r="GE93" s="9"/>
      <c r="GF93" s="9"/>
      <c r="GG93" s="9"/>
      <c r="GH93" s="9"/>
      <c r="GI93" s="9"/>
      <c r="GJ93" s="9"/>
      <c r="GK93" s="9"/>
      <c r="GL93" s="9"/>
      <c r="GM93" s="9"/>
    </row>
    <row r="94" spans="1:195" s="5" customFormat="1" ht="36" customHeight="1" thickBot="1" x14ac:dyDescent="0.4">
      <c r="A94" s="133">
        <v>8</v>
      </c>
      <c r="B94" s="160" t="s">
        <v>13</v>
      </c>
      <c r="C94" s="160" t="s">
        <v>47</v>
      </c>
      <c r="D94" s="161" t="s">
        <v>132</v>
      </c>
      <c r="E94" s="149">
        <v>900</v>
      </c>
      <c r="F94" s="149">
        <v>665</v>
      </c>
      <c r="G94" s="149">
        <v>297.3</v>
      </c>
      <c r="H94" s="253">
        <f t="shared" si="45"/>
        <v>4.8102312794147346E-4</v>
      </c>
      <c r="I94" s="149">
        <f t="shared" si="40"/>
        <v>-367.7</v>
      </c>
      <c r="J94" s="150">
        <f t="shared" si="41"/>
        <v>0.44706766917293234</v>
      </c>
      <c r="K94" s="149"/>
      <c r="L94" s="149"/>
      <c r="M94" s="149"/>
      <c r="N94" s="149"/>
      <c r="O94" s="149">
        <f t="shared" si="29"/>
        <v>0</v>
      </c>
      <c r="P94" s="150" t="str">
        <f t="shared" si="30"/>
        <v/>
      </c>
      <c r="Q94" s="149">
        <f t="shared" si="42"/>
        <v>900</v>
      </c>
      <c r="R94" s="149">
        <f t="shared" si="43"/>
        <v>900</v>
      </c>
      <c r="S94" s="149">
        <f t="shared" si="37"/>
        <v>665</v>
      </c>
      <c r="T94" s="149">
        <f t="shared" si="33"/>
        <v>297.3</v>
      </c>
      <c r="U94" s="149">
        <f t="shared" si="46"/>
        <v>-367.7</v>
      </c>
      <c r="V94" s="150">
        <f t="shared" si="38"/>
        <v>0.44706766917293234</v>
      </c>
      <c r="W94" s="7"/>
      <c r="X94" s="7"/>
      <c r="Y94" s="7"/>
      <c r="Z94" s="7"/>
      <c r="AA94" s="7"/>
      <c r="AB94" s="7"/>
      <c r="AC94" s="7"/>
      <c r="AD94" s="7"/>
      <c r="AE94" s="7"/>
      <c r="AF94" s="7"/>
      <c r="AG94" s="7"/>
      <c r="AH94" s="7"/>
      <c r="AI94" s="7"/>
      <c r="AJ94" s="7"/>
      <c r="AK94" s="7"/>
      <c r="AL94" s="7"/>
      <c r="AM94" s="7"/>
      <c r="AN94" s="7"/>
      <c r="AO94" s="7"/>
      <c r="AP94" s="7"/>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9"/>
      <c r="GE94" s="9"/>
      <c r="GF94" s="9"/>
      <c r="GG94" s="9"/>
      <c r="GH94" s="9"/>
      <c r="GI94" s="9"/>
      <c r="GJ94" s="9"/>
      <c r="GK94" s="9"/>
      <c r="GL94" s="9"/>
      <c r="GM94" s="9"/>
    </row>
    <row r="95" spans="1:195" s="5" customFormat="1" ht="34.700000000000003" customHeight="1" thickBot="1" x14ac:dyDescent="0.4">
      <c r="A95" s="133">
        <v>9</v>
      </c>
      <c r="B95" s="160" t="s">
        <v>266</v>
      </c>
      <c r="C95" s="160" t="s">
        <v>97</v>
      </c>
      <c r="D95" s="161" t="s">
        <v>267</v>
      </c>
      <c r="E95" s="149">
        <v>16</v>
      </c>
      <c r="F95" s="149">
        <v>9.4</v>
      </c>
      <c r="G95" s="149"/>
      <c r="H95" s="150">
        <f t="shared" si="45"/>
        <v>0</v>
      </c>
      <c r="I95" s="149">
        <f t="shared" si="40"/>
        <v>-9.4</v>
      </c>
      <c r="J95" s="150">
        <f t="shared" si="41"/>
        <v>0</v>
      </c>
      <c r="K95" s="149"/>
      <c r="L95" s="149"/>
      <c r="M95" s="149"/>
      <c r="N95" s="149"/>
      <c r="O95" s="149">
        <f t="shared" si="29"/>
        <v>0</v>
      </c>
      <c r="P95" s="150" t="str">
        <f t="shared" si="30"/>
        <v/>
      </c>
      <c r="Q95" s="149">
        <f t="shared" si="42"/>
        <v>16</v>
      </c>
      <c r="R95" s="149">
        <f t="shared" si="43"/>
        <v>16</v>
      </c>
      <c r="S95" s="149">
        <f t="shared" si="37"/>
        <v>9.4</v>
      </c>
      <c r="T95" s="149">
        <f t="shared" si="33"/>
        <v>0</v>
      </c>
      <c r="U95" s="149">
        <f t="shared" si="46"/>
        <v>-9.4</v>
      </c>
      <c r="V95" s="150">
        <f t="shared" si="38"/>
        <v>0</v>
      </c>
      <c r="W95" s="7"/>
      <c r="X95" s="7"/>
      <c r="Y95" s="7"/>
      <c r="Z95" s="7"/>
      <c r="AA95" s="7"/>
      <c r="AB95" s="7"/>
      <c r="AC95" s="7"/>
      <c r="AD95" s="7"/>
      <c r="AE95" s="7"/>
      <c r="AF95" s="7"/>
      <c r="AG95" s="7"/>
      <c r="AH95" s="7"/>
      <c r="AI95" s="7"/>
      <c r="AJ95" s="7"/>
      <c r="AK95" s="7"/>
      <c r="AL95" s="7"/>
      <c r="AM95" s="7"/>
      <c r="AN95" s="7"/>
      <c r="AO95" s="7"/>
      <c r="AP95" s="7"/>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9"/>
      <c r="GE95" s="9"/>
      <c r="GF95" s="9"/>
      <c r="GG95" s="9"/>
      <c r="GH95" s="9"/>
      <c r="GI95" s="9"/>
      <c r="GJ95" s="9"/>
      <c r="GK95" s="9"/>
      <c r="GL95" s="9"/>
      <c r="GM95" s="9"/>
    </row>
    <row r="96" spans="1:195" s="5" customFormat="1" ht="34.700000000000003" customHeight="1" thickBot="1" x14ac:dyDescent="0.4">
      <c r="A96" s="133">
        <v>10</v>
      </c>
      <c r="B96" s="160" t="s">
        <v>68</v>
      </c>
      <c r="C96" s="160"/>
      <c r="D96" s="161" t="s">
        <v>37</v>
      </c>
      <c r="E96" s="199">
        <f>SUM(E97:E103,E105:E108)</f>
        <v>73467.100000000006</v>
      </c>
      <c r="F96" s="149">
        <f t="shared" ref="F96" si="47">SUM(F97:F103,F105:F108)</f>
        <v>42303.5</v>
      </c>
      <c r="G96" s="149">
        <f t="shared" ref="G96" si="48">SUM(G97:G103,G105:G108)</f>
        <v>36235.599999999999</v>
      </c>
      <c r="H96" s="150">
        <f t="shared" si="45"/>
        <v>5.8628192582697795E-2</v>
      </c>
      <c r="I96" s="149">
        <f t="shared" si="40"/>
        <v>-6067.9000000000015</v>
      </c>
      <c r="J96" s="150">
        <f t="shared" si="41"/>
        <v>0.85656269575803412</v>
      </c>
      <c r="K96" s="149">
        <f>SUM(K97:K103,K105:K108)</f>
        <v>12718.9</v>
      </c>
      <c r="L96" s="149">
        <f t="shared" ref="L96:N96" si="49">SUM(L97:L103,L105:L108)</f>
        <v>12718.9</v>
      </c>
      <c r="M96" s="149">
        <f t="shared" si="49"/>
        <v>12718.9</v>
      </c>
      <c r="N96" s="149">
        <f t="shared" si="49"/>
        <v>408.6</v>
      </c>
      <c r="O96" s="149">
        <f t="shared" si="29"/>
        <v>-12310.3</v>
      </c>
      <c r="P96" s="150">
        <f t="shared" si="30"/>
        <v>3.2125419651070457E-2</v>
      </c>
      <c r="Q96" s="149">
        <f>SUM(Q97:Q103,Q105:Q108)</f>
        <v>86186</v>
      </c>
      <c r="R96" s="149">
        <f t="shared" ref="R96" si="50">SUM(R97:R103,R105:R108)</f>
        <v>86186</v>
      </c>
      <c r="S96" s="149">
        <f t="shared" si="37"/>
        <v>55022.400000000001</v>
      </c>
      <c r="T96" s="199">
        <f t="shared" si="33"/>
        <v>36644.199999999997</v>
      </c>
      <c r="U96" s="149">
        <f t="shared" si="46"/>
        <v>-18378.200000000004</v>
      </c>
      <c r="V96" s="150">
        <f t="shared" si="38"/>
        <v>0.66598694349937471</v>
      </c>
      <c r="W96" s="7"/>
      <c r="X96" s="7"/>
      <c r="Y96" s="7"/>
      <c r="Z96" s="7"/>
      <c r="AA96" s="7"/>
      <c r="AB96" s="7"/>
      <c r="AC96" s="7"/>
      <c r="AD96" s="7"/>
      <c r="AE96" s="7"/>
      <c r="AF96" s="7"/>
      <c r="AG96" s="7"/>
      <c r="AH96" s="7"/>
      <c r="AI96" s="7"/>
      <c r="AJ96" s="7"/>
      <c r="AK96" s="7"/>
      <c r="AL96" s="7"/>
      <c r="AM96" s="7"/>
      <c r="AN96" s="7"/>
      <c r="AO96" s="7"/>
      <c r="AP96" s="7"/>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9"/>
      <c r="GE96" s="9"/>
      <c r="GF96" s="9"/>
      <c r="GG96" s="9"/>
      <c r="GH96" s="9"/>
      <c r="GI96" s="9"/>
      <c r="GJ96" s="9"/>
      <c r="GK96" s="9"/>
      <c r="GL96" s="9"/>
      <c r="GM96" s="9"/>
    </row>
    <row r="97" spans="1:195" ht="32.65" customHeight="1" x14ac:dyDescent="0.35">
      <c r="A97" s="134"/>
      <c r="B97" s="175" t="s">
        <v>398</v>
      </c>
      <c r="C97" s="175" t="s">
        <v>34</v>
      </c>
      <c r="D97" s="178" t="s">
        <v>399</v>
      </c>
      <c r="E97" s="153"/>
      <c r="F97" s="153"/>
      <c r="G97" s="153"/>
      <c r="H97" s="154">
        <f t="shared" si="45"/>
        <v>0</v>
      </c>
      <c r="I97" s="153">
        <f t="shared" si="40"/>
        <v>0</v>
      </c>
      <c r="J97" s="154" t="str">
        <f t="shared" si="41"/>
        <v/>
      </c>
      <c r="K97" s="153">
        <v>9938.9</v>
      </c>
      <c r="L97" s="153">
        <v>9938.9</v>
      </c>
      <c r="M97" s="153">
        <v>9938.9</v>
      </c>
      <c r="N97" s="153"/>
      <c r="O97" s="153">
        <f t="shared" si="29"/>
        <v>-9938.9</v>
      </c>
      <c r="P97" s="154">
        <f t="shared" si="30"/>
        <v>0</v>
      </c>
      <c r="Q97" s="153">
        <f t="shared" ref="Q97:Q128" si="51">SUM(E97,K97)</f>
        <v>9938.9</v>
      </c>
      <c r="R97" s="153">
        <f t="shared" ref="R97:R128" si="52">SUM(E97,L97)</f>
        <v>9938.9</v>
      </c>
      <c r="S97" s="153">
        <f t="shared" si="37"/>
        <v>9938.9</v>
      </c>
      <c r="T97" s="153">
        <f t="shared" si="33"/>
        <v>0</v>
      </c>
      <c r="U97" s="153">
        <f t="shared" si="46"/>
        <v>-9938.9</v>
      </c>
      <c r="V97" s="154">
        <f t="shared" si="38"/>
        <v>0</v>
      </c>
      <c r="W97" s="7"/>
      <c r="X97" s="32"/>
      <c r="Y97" s="7"/>
      <c r="Z97" s="7"/>
      <c r="AA97" s="7"/>
      <c r="AB97" s="7"/>
      <c r="AC97" s="7"/>
      <c r="AD97" s="7"/>
      <c r="AE97" s="7"/>
      <c r="AF97" s="7"/>
      <c r="AG97" s="7"/>
      <c r="AH97" s="7"/>
      <c r="AI97" s="7"/>
      <c r="AJ97" s="7"/>
      <c r="AK97" s="7"/>
      <c r="AL97" s="7"/>
      <c r="AM97" s="7"/>
      <c r="AN97" s="7"/>
      <c r="AO97" s="7"/>
      <c r="AP97" s="7"/>
    </row>
    <row r="98" spans="1:195" ht="51.6" customHeight="1" x14ac:dyDescent="0.35">
      <c r="A98" s="134"/>
      <c r="B98" s="175" t="s">
        <v>271</v>
      </c>
      <c r="C98" s="175" t="s">
        <v>35</v>
      </c>
      <c r="D98" s="178" t="s">
        <v>272</v>
      </c>
      <c r="E98" s="153">
        <v>199.4</v>
      </c>
      <c r="F98" s="153"/>
      <c r="G98" s="153"/>
      <c r="H98" s="154">
        <f t="shared" si="45"/>
        <v>0</v>
      </c>
      <c r="I98" s="153">
        <f t="shared" si="40"/>
        <v>0</v>
      </c>
      <c r="J98" s="154" t="str">
        <f t="shared" si="41"/>
        <v/>
      </c>
      <c r="K98" s="153"/>
      <c r="L98" s="153"/>
      <c r="M98" s="153"/>
      <c r="N98" s="153"/>
      <c r="O98" s="153">
        <f t="shared" si="29"/>
        <v>0</v>
      </c>
      <c r="P98" s="154" t="str">
        <f t="shared" si="30"/>
        <v/>
      </c>
      <c r="Q98" s="153">
        <f t="shared" si="51"/>
        <v>199.4</v>
      </c>
      <c r="R98" s="153">
        <f t="shared" si="52"/>
        <v>199.4</v>
      </c>
      <c r="S98" s="153">
        <f t="shared" si="37"/>
        <v>0</v>
      </c>
      <c r="T98" s="153">
        <f t="shared" si="33"/>
        <v>0</v>
      </c>
      <c r="U98" s="153">
        <f t="shared" si="46"/>
        <v>0</v>
      </c>
      <c r="V98" s="154" t="str">
        <f t="shared" si="38"/>
        <v/>
      </c>
      <c r="W98" s="7"/>
      <c r="X98" s="32"/>
      <c r="Y98" s="7"/>
      <c r="Z98" s="7"/>
      <c r="AA98" s="7"/>
      <c r="AB98" s="7"/>
      <c r="AC98" s="7"/>
      <c r="AD98" s="7"/>
      <c r="AE98" s="7"/>
      <c r="AF98" s="7"/>
      <c r="AG98" s="7"/>
      <c r="AH98" s="7"/>
      <c r="AI98" s="7"/>
      <c r="AJ98" s="7"/>
      <c r="AK98" s="7"/>
      <c r="AL98" s="7"/>
      <c r="AM98" s="7"/>
      <c r="AN98" s="7"/>
      <c r="AO98" s="7"/>
      <c r="AP98" s="7"/>
    </row>
    <row r="99" spans="1:195" ht="30.2" hidden="1" customHeight="1" x14ac:dyDescent="0.35">
      <c r="A99" s="134"/>
      <c r="B99" s="175" t="s">
        <v>108</v>
      </c>
      <c r="C99" s="175" t="s">
        <v>35</v>
      </c>
      <c r="D99" s="178" t="s">
        <v>109</v>
      </c>
      <c r="E99" s="153"/>
      <c r="F99" s="153"/>
      <c r="G99" s="153"/>
      <c r="H99" s="205">
        <f t="shared" si="45"/>
        <v>0</v>
      </c>
      <c r="I99" s="153">
        <f t="shared" si="40"/>
        <v>0</v>
      </c>
      <c r="J99" s="154" t="str">
        <f t="shared" si="41"/>
        <v/>
      </c>
      <c r="K99" s="153"/>
      <c r="L99" s="153"/>
      <c r="M99" s="153"/>
      <c r="N99" s="153"/>
      <c r="O99" s="153">
        <f t="shared" si="29"/>
        <v>0</v>
      </c>
      <c r="P99" s="154" t="str">
        <f t="shared" si="30"/>
        <v/>
      </c>
      <c r="Q99" s="153">
        <f t="shared" si="51"/>
        <v>0</v>
      </c>
      <c r="R99" s="153">
        <f t="shared" si="52"/>
        <v>0</v>
      </c>
      <c r="S99" s="153">
        <f t="shared" si="37"/>
        <v>0</v>
      </c>
      <c r="T99" s="153">
        <f t="shared" si="33"/>
        <v>0</v>
      </c>
      <c r="U99" s="153">
        <f t="shared" si="46"/>
        <v>0</v>
      </c>
      <c r="V99" s="154" t="str">
        <f t="shared" si="38"/>
        <v/>
      </c>
      <c r="W99" s="7"/>
      <c r="X99" s="7"/>
      <c r="Y99" s="7"/>
      <c r="Z99" s="7"/>
      <c r="AA99" s="7"/>
      <c r="AB99" s="7"/>
      <c r="AC99" s="7"/>
      <c r="AD99" s="7"/>
      <c r="AE99" s="7"/>
      <c r="AF99" s="7"/>
      <c r="AG99" s="7"/>
      <c r="AH99" s="7"/>
      <c r="AI99" s="7"/>
      <c r="AJ99" s="7"/>
      <c r="AK99" s="7"/>
      <c r="AL99" s="7"/>
      <c r="AM99" s="7"/>
      <c r="AN99" s="7"/>
      <c r="AO99" s="7"/>
      <c r="AP99" s="7"/>
    </row>
    <row r="100" spans="1:195" ht="80.849999999999994" hidden="1" customHeight="1" x14ac:dyDescent="0.35">
      <c r="A100" s="134"/>
      <c r="B100" s="175" t="s">
        <v>110</v>
      </c>
      <c r="C100" s="175" t="s">
        <v>35</v>
      </c>
      <c r="D100" s="178" t="s">
        <v>111</v>
      </c>
      <c r="E100" s="153"/>
      <c r="F100" s="153"/>
      <c r="G100" s="153"/>
      <c r="H100" s="154">
        <f t="shared" si="45"/>
        <v>0</v>
      </c>
      <c r="I100" s="153">
        <f t="shared" si="40"/>
        <v>0</v>
      </c>
      <c r="J100" s="154" t="str">
        <f t="shared" si="41"/>
        <v/>
      </c>
      <c r="K100" s="153"/>
      <c r="L100" s="153"/>
      <c r="M100" s="153"/>
      <c r="N100" s="153"/>
      <c r="O100" s="153">
        <f t="shared" si="29"/>
        <v>0</v>
      </c>
      <c r="P100" s="154" t="str">
        <f t="shared" si="30"/>
        <v/>
      </c>
      <c r="Q100" s="153">
        <f t="shared" si="51"/>
        <v>0</v>
      </c>
      <c r="R100" s="153">
        <f t="shared" si="52"/>
        <v>0</v>
      </c>
      <c r="S100" s="153">
        <f t="shared" si="37"/>
        <v>0</v>
      </c>
      <c r="T100" s="153">
        <f t="shared" si="33"/>
        <v>0</v>
      </c>
      <c r="U100" s="153">
        <f t="shared" si="46"/>
        <v>0</v>
      </c>
      <c r="V100" s="154" t="str">
        <f t="shared" si="38"/>
        <v/>
      </c>
      <c r="W100" s="7"/>
      <c r="X100" s="7"/>
      <c r="Y100" s="7"/>
      <c r="Z100" s="7"/>
      <c r="AA100" s="7"/>
      <c r="AB100" s="7"/>
      <c r="AC100" s="7"/>
      <c r="AD100" s="7"/>
      <c r="AE100" s="7"/>
      <c r="AF100" s="7"/>
      <c r="AG100" s="7"/>
      <c r="AH100" s="7"/>
      <c r="AI100" s="7"/>
      <c r="AJ100" s="7"/>
      <c r="AK100" s="7"/>
      <c r="AL100" s="7"/>
      <c r="AM100" s="7"/>
      <c r="AN100" s="7"/>
      <c r="AO100" s="7"/>
      <c r="AP100" s="7"/>
    </row>
    <row r="101" spans="1:195" ht="80.849999999999994" hidden="1" customHeight="1" x14ac:dyDescent="0.35">
      <c r="A101" s="134"/>
      <c r="B101" s="175" t="s">
        <v>122</v>
      </c>
      <c r="C101" s="175" t="s">
        <v>35</v>
      </c>
      <c r="D101" s="183" t="s">
        <v>36</v>
      </c>
      <c r="E101" s="153"/>
      <c r="F101" s="153"/>
      <c r="G101" s="153"/>
      <c r="H101" s="205">
        <f t="shared" ref="H101" si="53">G101/$G$9</f>
        <v>0</v>
      </c>
      <c r="I101" s="153">
        <f t="shared" si="40"/>
        <v>0</v>
      </c>
      <c r="J101" s="154" t="str">
        <f t="shared" si="41"/>
        <v/>
      </c>
      <c r="K101" s="153"/>
      <c r="L101" s="153"/>
      <c r="M101" s="153"/>
      <c r="N101" s="153"/>
      <c r="O101" s="153">
        <f t="shared" si="29"/>
        <v>0</v>
      </c>
      <c r="P101" s="150" t="str">
        <f t="shared" si="30"/>
        <v/>
      </c>
      <c r="Q101" s="153">
        <f t="shared" si="51"/>
        <v>0</v>
      </c>
      <c r="R101" s="153">
        <f t="shared" si="52"/>
        <v>0</v>
      </c>
      <c r="S101" s="153">
        <f t="shared" si="37"/>
        <v>0</v>
      </c>
      <c r="T101" s="153">
        <f t="shared" si="33"/>
        <v>0</v>
      </c>
      <c r="U101" s="153">
        <f t="shared" si="46"/>
        <v>0</v>
      </c>
      <c r="V101" s="154" t="str">
        <f t="shared" si="38"/>
        <v/>
      </c>
      <c r="W101" s="7"/>
      <c r="X101" s="7"/>
      <c r="Y101" s="7"/>
      <c r="Z101" s="7"/>
      <c r="AA101" s="7"/>
      <c r="AB101" s="7"/>
      <c r="AC101" s="7"/>
      <c r="AD101" s="7"/>
      <c r="AE101" s="7"/>
      <c r="AF101" s="7"/>
      <c r="AG101" s="7"/>
      <c r="AH101" s="7"/>
      <c r="AI101" s="7"/>
      <c r="AJ101" s="7"/>
      <c r="AK101" s="7"/>
      <c r="AL101" s="7"/>
      <c r="AM101" s="7"/>
      <c r="AN101" s="7"/>
      <c r="AO101" s="7"/>
      <c r="AP101" s="7"/>
    </row>
    <row r="102" spans="1:195" ht="73.349999999999994" customHeight="1" x14ac:dyDescent="0.35">
      <c r="A102" s="134"/>
      <c r="B102" s="175" t="s">
        <v>136</v>
      </c>
      <c r="C102" s="175" t="s">
        <v>35</v>
      </c>
      <c r="D102" s="183" t="s">
        <v>137</v>
      </c>
      <c r="E102" s="153">
        <v>9925.6</v>
      </c>
      <c r="F102" s="217">
        <v>4962.8</v>
      </c>
      <c r="G102" s="153">
        <v>4962.8</v>
      </c>
      <c r="H102" s="154">
        <f t="shared" si="45"/>
        <v>8.0296723153311291E-3</v>
      </c>
      <c r="I102" s="153">
        <f t="shared" si="40"/>
        <v>0</v>
      </c>
      <c r="J102" s="154">
        <f t="shared" si="41"/>
        <v>1</v>
      </c>
      <c r="K102" s="153"/>
      <c r="L102" s="153"/>
      <c r="M102" s="153"/>
      <c r="N102" s="153"/>
      <c r="O102" s="149">
        <f t="shared" si="29"/>
        <v>0</v>
      </c>
      <c r="P102" s="150" t="str">
        <f t="shared" si="30"/>
        <v/>
      </c>
      <c r="Q102" s="153">
        <f t="shared" si="51"/>
        <v>9925.6</v>
      </c>
      <c r="R102" s="153">
        <f t="shared" si="52"/>
        <v>9925.6</v>
      </c>
      <c r="S102" s="153">
        <f t="shared" si="37"/>
        <v>4962.8</v>
      </c>
      <c r="T102" s="153">
        <f t="shared" si="33"/>
        <v>4962.8</v>
      </c>
      <c r="U102" s="153">
        <f t="shared" si="46"/>
        <v>0</v>
      </c>
      <c r="V102" s="154">
        <f t="shared" si="38"/>
        <v>1</v>
      </c>
      <c r="W102" s="7"/>
      <c r="X102" s="7"/>
      <c r="Y102" s="7"/>
      <c r="Z102" s="7"/>
      <c r="AA102" s="7"/>
      <c r="AB102" s="7"/>
      <c r="AC102" s="7"/>
      <c r="AD102" s="7"/>
      <c r="AE102" s="7"/>
      <c r="AF102" s="7"/>
      <c r="AG102" s="7"/>
      <c r="AH102" s="7"/>
      <c r="AI102" s="7"/>
      <c r="AJ102" s="7"/>
      <c r="AK102" s="7"/>
      <c r="AL102" s="7"/>
      <c r="AM102" s="7"/>
      <c r="AN102" s="7"/>
      <c r="AO102" s="7"/>
      <c r="AP102" s="7"/>
    </row>
    <row r="103" spans="1:195" ht="26.45" customHeight="1" x14ac:dyDescent="0.35">
      <c r="A103" s="134"/>
      <c r="B103" s="175" t="s">
        <v>98</v>
      </c>
      <c r="C103" s="175" t="s">
        <v>35</v>
      </c>
      <c r="D103" s="184" t="s">
        <v>99</v>
      </c>
      <c r="E103" s="151">
        <v>63342.1</v>
      </c>
      <c r="F103" s="151">
        <v>37340.699999999997</v>
      </c>
      <c r="G103" s="151">
        <v>31272.799999999999</v>
      </c>
      <c r="H103" s="154">
        <f t="shared" si="45"/>
        <v>5.0598520267366665E-2</v>
      </c>
      <c r="I103" s="153">
        <f t="shared" si="40"/>
        <v>-6067.8999999999978</v>
      </c>
      <c r="J103" s="154">
        <f t="shared" si="41"/>
        <v>0.83749902920941499</v>
      </c>
      <c r="K103" s="153">
        <v>430</v>
      </c>
      <c r="L103" s="153">
        <v>430</v>
      </c>
      <c r="M103" s="153">
        <v>430</v>
      </c>
      <c r="N103" s="153">
        <v>408.6</v>
      </c>
      <c r="O103" s="153">
        <f t="shared" si="29"/>
        <v>-21.399999999999977</v>
      </c>
      <c r="P103" s="154">
        <f t="shared" si="30"/>
        <v>0.95023255813953489</v>
      </c>
      <c r="Q103" s="153">
        <f t="shared" si="51"/>
        <v>63772.1</v>
      </c>
      <c r="R103" s="153">
        <f t="shared" si="52"/>
        <v>63772.1</v>
      </c>
      <c r="S103" s="153">
        <f t="shared" si="37"/>
        <v>37770.699999999997</v>
      </c>
      <c r="T103" s="153">
        <f t="shared" si="33"/>
        <v>31681.399999999998</v>
      </c>
      <c r="U103" s="153">
        <f t="shared" si="46"/>
        <v>-6089.2999999999993</v>
      </c>
      <c r="V103" s="154">
        <f t="shared" si="38"/>
        <v>0.83878244247525202</v>
      </c>
      <c r="W103" s="7"/>
      <c r="X103" s="7"/>
      <c r="Y103" s="7"/>
      <c r="Z103" s="7"/>
      <c r="AA103" s="7"/>
      <c r="AB103" s="7"/>
      <c r="AC103" s="7"/>
      <c r="AD103" s="7"/>
      <c r="AE103" s="7"/>
      <c r="AF103" s="7"/>
      <c r="AG103" s="7"/>
      <c r="AH103" s="7"/>
      <c r="AI103" s="7"/>
      <c r="AJ103" s="7"/>
      <c r="AK103" s="7"/>
      <c r="AL103" s="7"/>
      <c r="AM103" s="7"/>
      <c r="AN103" s="7"/>
      <c r="AO103" s="7"/>
      <c r="AP103" s="7"/>
    </row>
    <row r="104" spans="1:195" s="22" customFormat="1" ht="80.849999999999994" hidden="1" customHeight="1" x14ac:dyDescent="0.35">
      <c r="A104" s="135"/>
      <c r="B104" s="180"/>
      <c r="C104" s="180"/>
      <c r="D104" s="174" t="s">
        <v>236</v>
      </c>
      <c r="E104" s="208"/>
      <c r="F104" s="208"/>
      <c r="G104" s="208"/>
      <c r="H104" s="207">
        <f t="shared" si="45"/>
        <v>0</v>
      </c>
      <c r="I104" s="153">
        <f t="shared" si="40"/>
        <v>0</v>
      </c>
      <c r="J104" s="154" t="str">
        <f t="shared" si="41"/>
        <v/>
      </c>
      <c r="K104" s="208"/>
      <c r="L104" s="208"/>
      <c r="M104" s="208"/>
      <c r="N104" s="218"/>
      <c r="O104" s="153">
        <f t="shared" si="29"/>
        <v>0</v>
      </c>
      <c r="P104" s="154" t="str">
        <f t="shared" si="30"/>
        <v/>
      </c>
      <c r="Q104" s="208">
        <f t="shared" si="51"/>
        <v>0</v>
      </c>
      <c r="R104" s="208">
        <f t="shared" si="52"/>
        <v>0</v>
      </c>
      <c r="S104" s="153">
        <f t="shared" si="37"/>
        <v>0</v>
      </c>
      <c r="T104" s="153">
        <f t="shared" si="33"/>
        <v>0</v>
      </c>
      <c r="U104" s="153">
        <f t="shared" si="46"/>
        <v>0</v>
      </c>
      <c r="V104" s="154" t="str">
        <f t="shared" si="38"/>
        <v/>
      </c>
      <c r="W104" s="19"/>
      <c r="X104" s="19"/>
      <c r="Y104" s="19"/>
      <c r="Z104" s="19"/>
      <c r="AA104" s="19"/>
      <c r="AB104" s="19"/>
      <c r="AC104" s="19"/>
      <c r="AD104" s="19"/>
      <c r="AE104" s="19"/>
      <c r="AF104" s="19"/>
      <c r="AG104" s="19"/>
      <c r="AH104" s="19"/>
      <c r="AI104" s="19"/>
      <c r="AJ104" s="19"/>
      <c r="AK104" s="19"/>
      <c r="AL104" s="19"/>
      <c r="AM104" s="19"/>
      <c r="AN104" s="19"/>
      <c r="AO104" s="19"/>
      <c r="AP104" s="19"/>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1"/>
      <c r="GE104" s="21"/>
      <c r="GF104" s="21"/>
      <c r="GG104" s="21"/>
      <c r="GH104" s="21"/>
      <c r="GI104" s="21"/>
      <c r="GJ104" s="21"/>
      <c r="GK104" s="21"/>
      <c r="GL104" s="21"/>
      <c r="GM104" s="21"/>
    </row>
    <row r="105" spans="1:195" s="22" customFormat="1" ht="80.849999999999994" hidden="1" customHeight="1" x14ac:dyDescent="0.35">
      <c r="A105" s="135"/>
      <c r="B105" s="177" t="s">
        <v>235</v>
      </c>
      <c r="C105" s="177" t="s">
        <v>217</v>
      </c>
      <c r="D105" s="185" t="s">
        <v>238</v>
      </c>
      <c r="E105" s="215"/>
      <c r="F105" s="215"/>
      <c r="G105" s="215"/>
      <c r="H105" s="207">
        <f t="shared" ref="H105:H107" si="54">G105/$G$9</f>
        <v>0</v>
      </c>
      <c r="I105" s="153">
        <f t="shared" si="40"/>
        <v>0</v>
      </c>
      <c r="J105" s="154" t="str">
        <f t="shared" si="41"/>
        <v/>
      </c>
      <c r="K105" s="208"/>
      <c r="L105" s="208"/>
      <c r="M105" s="208"/>
      <c r="N105" s="218"/>
      <c r="O105" s="153">
        <f t="shared" si="29"/>
        <v>0</v>
      </c>
      <c r="P105" s="154" t="str">
        <f t="shared" si="30"/>
        <v/>
      </c>
      <c r="Q105" s="208">
        <f t="shared" si="51"/>
        <v>0</v>
      </c>
      <c r="R105" s="208">
        <f t="shared" si="52"/>
        <v>0</v>
      </c>
      <c r="S105" s="153">
        <f t="shared" si="37"/>
        <v>0</v>
      </c>
      <c r="T105" s="153">
        <f t="shared" si="33"/>
        <v>0</v>
      </c>
      <c r="U105" s="208">
        <f t="shared" si="46"/>
        <v>0</v>
      </c>
      <c r="V105" s="154" t="str">
        <f t="shared" si="38"/>
        <v/>
      </c>
      <c r="W105" s="19"/>
      <c r="X105" s="19"/>
      <c r="Y105" s="19"/>
      <c r="Z105" s="19"/>
      <c r="AA105" s="19"/>
      <c r="AB105" s="19"/>
      <c r="AC105" s="19"/>
      <c r="AD105" s="19"/>
      <c r="AE105" s="19"/>
      <c r="AF105" s="19"/>
      <c r="AG105" s="19"/>
      <c r="AH105" s="19"/>
      <c r="AI105" s="19"/>
      <c r="AJ105" s="19"/>
      <c r="AK105" s="19"/>
      <c r="AL105" s="19"/>
      <c r="AM105" s="19"/>
      <c r="AN105" s="19"/>
      <c r="AO105" s="19"/>
      <c r="AP105" s="19"/>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1"/>
      <c r="GE105" s="21"/>
      <c r="GF105" s="21"/>
      <c r="GG105" s="21"/>
      <c r="GH105" s="21"/>
      <c r="GI105" s="21"/>
      <c r="GJ105" s="21"/>
      <c r="GK105" s="21"/>
      <c r="GL105" s="21"/>
      <c r="GM105" s="21"/>
    </row>
    <row r="106" spans="1:195" ht="80.849999999999994" hidden="1" customHeight="1" x14ac:dyDescent="0.35">
      <c r="A106" s="134"/>
      <c r="B106" s="175" t="s">
        <v>128</v>
      </c>
      <c r="C106" s="175" t="s">
        <v>34</v>
      </c>
      <c r="D106" s="184" t="s">
        <v>129</v>
      </c>
      <c r="E106" s="151"/>
      <c r="F106" s="151"/>
      <c r="G106" s="151"/>
      <c r="H106" s="154">
        <f t="shared" si="54"/>
        <v>0</v>
      </c>
      <c r="I106" s="153">
        <f t="shared" si="40"/>
        <v>0</v>
      </c>
      <c r="J106" s="154" t="str">
        <f t="shared" si="41"/>
        <v/>
      </c>
      <c r="K106" s="153"/>
      <c r="L106" s="153"/>
      <c r="M106" s="153"/>
      <c r="N106" s="153"/>
      <c r="O106" s="153">
        <f t="shared" si="29"/>
        <v>0</v>
      </c>
      <c r="P106" s="154" t="str">
        <f t="shared" si="30"/>
        <v/>
      </c>
      <c r="Q106" s="153">
        <f t="shared" si="51"/>
        <v>0</v>
      </c>
      <c r="R106" s="153">
        <f t="shared" si="52"/>
        <v>0</v>
      </c>
      <c r="S106" s="153">
        <f t="shared" si="37"/>
        <v>0</v>
      </c>
      <c r="T106" s="153">
        <f t="shared" si="33"/>
        <v>0</v>
      </c>
      <c r="U106" s="153">
        <f t="shared" si="46"/>
        <v>0</v>
      </c>
      <c r="V106" s="154" t="str">
        <f t="shared" si="38"/>
        <v/>
      </c>
      <c r="W106" s="7"/>
      <c r="X106" s="7"/>
      <c r="Y106" s="7"/>
      <c r="Z106" s="7"/>
      <c r="AA106" s="7"/>
      <c r="AB106" s="7"/>
      <c r="AC106" s="7"/>
      <c r="AD106" s="7"/>
      <c r="AE106" s="7"/>
      <c r="AF106" s="7"/>
      <c r="AG106" s="7"/>
      <c r="AH106" s="7"/>
      <c r="AI106" s="7"/>
      <c r="AJ106" s="7"/>
      <c r="AK106" s="7"/>
      <c r="AL106" s="7"/>
      <c r="AM106" s="7"/>
      <c r="AN106" s="7"/>
      <c r="AO106" s="7"/>
      <c r="AP106" s="7"/>
    </row>
    <row r="107" spans="1:195" s="22" customFormat="1" ht="80.849999999999994" hidden="1" customHeight="1" x14ac:dyDescent="0.35">
      <c r="A107" s="135"/>
      <c r="B107" s="177" t="s">
        <v>154</v>
      </c>
      <c r="C107" s="177" t="s">
        <v>34</v>
      </c>
      <c r="D107" s="185" t="s">
        <v>274</v>
      </c>
      <c r="E107" s="215"/>
      <c r="F107" s="215"/>
      <c r="G107" s="215"/>
      <c r="H107" s="207">
        <f t="shared" si="54"/>
        <v>0</v>
      </c>
      <c r="I107" s="153">
        <f t="shared" si="40"/>
        <v>0</v>
      </c>
      <c r="J107" s="154" t="str">
        <f t="shared" si="41"/>
        <v/>
      </c>
      <c r="K107" s="208"/>
      <c r="L107" s="208"/>
      <c r="M107" s="208"/>
      <c r="N107" s="208"/>
      <c r="O107" s="153">
        <f t="shared" si="29"/>
        <v>0</v>
      </c>
      <c r="P107" s="154" t="str">
        <f t="shared" si="30"/>
        <v/>
      </c>
      <c r="Q107" s="208">
        <f t="shared" si="51"/>
        <v>0</v>
      </c>
      <c r="R107" s="208">
        <f t="shared" si="52"/>
        <v>0</v>
      </c>
      <c r="S107" s="153">
        <f t="shared" si="37"/>
        <v>0</v>
      </c>
      <c r="T107" s="153">
        <f t="shared" si="33"/>
        <v>0</v>
      </c>
      <c r="U107" s="219">
        <f t="shared" si="46"/>
        <v>0</v>
      </c>
      <c r="V107" s="154" t="str">
        <f t="shared" si="38"/>
        <v/>
      </c>
      <c r="W107" s="19"/>
      <c r="X107" s="19"/>
      <c r="Y107" s="19"/>
      <c r="Z107" s="19"/>
      <c r="AA107" s="19"/>
      <c r="AB107" s="19"/>
      <c r="AC107" s="19"/>
      <c r="AD107" s="19"/>
      <c r="AE107" s="19"/>
      <c r="AF107" s="19"/>
      <c r="AG107" s="19"/>
      <c r="AH107" s="19"/>
      <c r="AI107" s="19"/>
      <c r="AJ107" s="19"/>
      <c r="AK107" s="19"/>
      <c r="AL107" s="19"/>
      <c r="AM107" s="19"/>
      <c r="AN107" s="19"/>
      <c r="AO107" s="19"/>
      <c r="AP107" s="19"/>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1"/>
      <c r="GE107" s="21"/>
      <c r="GF107" s="21"/>
      <c r="GG107" s="21"/>
      <c r="GH107" s="21"/>
      <c r="GI107" s="21"/>
      <c r="GJ107" s="21"/>
      <c r="GK107" s="21"/>
      <c r="GL107" s="21"/>
      <c r="GM107" s="21"/>
    </row>
    <row r="108" spans="1:195" ht="31.35" customHeight="1" x14ac:dyDescent="0.35">
      <c r="A108" s="134"/>
      <c r="B108" s="175" t="s">
        <v>215</v>
      </c>
      <c r="C108" s="175" t="s">
        <v>217</v>
      </c>
      <c r="D108" s="184" t="s">
        <v>216</v>
      </c>
      <c r="E108" s="151"/>
      <c r="F108" s="151"/>
      <c r="G108" s="151"/>
      <c r="H108" s="154">
        <f t="shared" ref="H108" si="55">G108/$G$9</f>
        <v>0</v>
      </c>
      <c r="I108" s="153">
        <f t="shared" si="40"/>
        <v>0</v>
      </c>
      <c r="J108" s="154" t="str">
        <f t="shared" si="41"/>
        <v/>
      </c>
      <c r="K108" s="153">
        <v>2350</v>
      </c>
      <c r="L108" s="153">
        <v>2350</v>
      </c>
      <c r="M108" s="153">
        <v>2350</v>
      </c>
      <c r="N108" s="153"/>
      <c r="O108" s="153">
        <f t="shared" si="29"/>
        <v>-2350</v>
      </c>
      <c r="P108" s="154">
        <f t="shared" si="30"/>
        <v>0</v>
      </c>
      <c r="Q108" s="153">
        <f t="shared" si="51"/>
        <v>2350</v>
      </c>
      <c r="R108" s="153">
        <f t="shared" si="52"/>
        <v>2350</v>
      </c>
      <c r="S108" s="153">
        <f t="shared" si="37"/>
        <v>2350</v>
      </c>
      <c r="T108" s="153">
        <f t="shared" si="33"/>
        <v>0</v>
      </c>
      <c r="U108" s="153">
        <f t="shared" ref="U108" si="56">T108-S108</f>
        <v>-2350</v>
      </c>
      <c r="V108" s="154">
        <f t="shared" si="38"/>
        <v>0</v>
      </c>
      <c r="W108" s="7"/>
      <c r="X108" s="7"/>
      <c r="Y108" s="7"/>
      <c r="Z108" s="7"/>
      <c r="AA108" s="7"/>
      <c r="AB108" s="7"/>
      <c r="AC108" s="7"/>
      <c r="AD108" s="7"/>
      <c r="AE108" s="7"/>
      <c r="AF108" s="7"/>
      <c r="AG108" s="7"/>
      <c r="AH108" s="7"/>
      <c r="AI108" s="7"/>
      <c r="AJ108" s="7"/>
      <c r="AK108" s="7"/>
      <c r="AL108" s="7"/>
      <c r="AM108" s="7"/>
      <c r="AN108" s="7"/>
      <c r="AO108" s="7"/>
      <c r="AP108" s="7"/>
    </row>
    <row r="109" spans="1:195" s="131" customFormat="1" ht="33.950000000000003" customHeight="1" thickBot="1" x14ac:dyDescent="0.4">
      <c r="A109" s="137">
        <v>11</v>
      </c>
      <c r="B109" s="186" t="s">
        <v>210</v>
      </c>
      <c r="C109" s="186"/>
      <c r="D109" s="187" t="s">
        <v>211</v>
      </c>
      <c r="E109" s="199">
        <f>E110+E111+E112+E114+E115+E116+E117+E118+E119+E121+E124+E125+E127+E128+E136+E141+E143+E144+E145+E130</f>
        <v>10827.4</v>
      </c>
      <c r="F109" s="199">
        <f t="shared" ref="F109:G109" si="57">F110+F111+F112+F114+F115+F116+F117+F118+F119+F121+F124+F125+F127+F128+F136+F141+F143+F144+F145+F130</f>
        <v>10817.4</v>
      </c>
      <c r="G109" s="199">
        <f t="shared" si="57"/>
        <v>6728</v>
      </c>
      <c r="H109" s="200">
        <f t="shared" ref="H109" si="58">G109/$G$9</f>
        <v>1.0885716800505325E-2</v>
      </c>
      <c r="I109" s="199">
        <f t="shared" si="40"/>
        <v>-4089.3999999999996</v>
      </c>
      <c r="J109" s="200">
        <f t="shared" si="41"/>
        <v>0.62196091482241578</v>
      </c>
      <c r="K109" s="199">
        <f>SUM(K110:K145)</f>
        <v>7883.3</v>
      </c>
      <c r="L109" s="199">
        <f t="shared" ref="L109:N109" si="59">SUM(L110:L145)</f>
        <v>7883.3</v>
      </c>
      <c r="M109" s="199">
        <f t="shared" si="59"/>
        <v>3100.1000000000004</v>
      </c>
      <c r="N109" s="199">
        <f t="shared" si="59"/>
        <v>0</v>
      </c>
      <c r="O109" s="199">
        <f t="shared" si="29"/>
        <v>-3100.1000000000004</v>
      </c>
      <c r="P109" s="200">
        <f t="shared" si="30"/>
        <v>0</v>
      </c>
      <c r="Q109" s="199">
        <f t="shared" si="51"/>
        <v>18710.7</v>
      </c>
      <c r="R109" s="199">
        <f t="shared" si="52"/>
        <v>18710.7</v>
      </c>
      <c r="S109" s="149">
        <f t="shared" si="37"/>
        <v>13917.5</v>
      </c>
      <c r="T109" s="199">
        <f>T110+T111+T112+T114+T115+T116+T117+T118+T119+T121+T124+T125+T127+T128+T141+T143+T144+T145+T130</f>
        <v>6728</v>
      </c>
      <c r="U109" s="199">
        <f t="shared" ref="U109" si="60">T109-S109</f>
        <v>-7189.5</v>
      </c>
      <c r="V109" s="200">
        <f t="shared" si="38"/>
        <v>0.48342015448176756</v>
      </c>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30"/>
      <c r="GE109" s="130"/>
      <c r="GF109" s="130"/>
      <c r="GG109" s="130"/>
      <c r="GH109" s="130"/>
      <c r="GI109" s="130"/>
      <c r="GJ109" s="130"/>
      <c r="GK109" s="130"/>
      <c r="GL109" s="130"/>
      <c r="GM109" s="130"/>
    </row>
    <row r="110" spans="1:195" s="5" customFormat="1" ht="32.65" customHeight="1" thickBot="1" x14ac:dyDescent="0.4">
      <c r="A110" s="134"/>
      <c r="B110" s="175" t="s">
        <v>155</v>
      </c>
      <c r="C110" s="175" t="s">
        <v>157</v>
      </c>
      <c r="D110" s="178" t="s">
        <v>156</v>
      </c>
      <c r="E110" s="201">
        <v>120</v>
      </c>
      <c r="F110" s="201">
        <v>110</v>
      </c>
      <c r="G110" s="201"/>
      <c r="H110" s="205">
        <f t="shared" si="45"/>
        <v>0</v>
      </c>
      <c r="I110" s="153">
        <f t="shared" si="40"/>
        <v>-110</v>
      </c>
      <c r="J110" s="154">
        <f t="shared" si="41"/>
        <v>0</v>
      </c>
      <c r="K110" s="153">
        <v>370</v>
      </c>
      <c r="L110" s="153">
        <v>370</v>
      </c>
      <c r="M110" s="153">
        <v>275</v>
      </c>
      <c r="N110" s="201"/>
      <c r="O110" s="153">
        <f t="shared" si="29"/>
        <v>-275</v>
      </c>
      <c r="P110" s="154">
        <f t="shared" si="30"/>
        <v>0</v>
      </c>
      <c r="Q110" s="153">
        <f t="shared" si="51"/>
        <v>490</v>
      </c>
      <c r="R110" s="153">
        <f t="shared" si="52"/>
        <v>490</v>
      </c>
      <c r="S110" s="153">
        <f t="shared" si="37"/>
        <v>385</v>
      </c>
      <c r="T110" s="153">
        <f t="shared" ref="T110:T145" si="61">SUM(G110,N110)</f>
        <v>0</v>
      </c>
      <c r="U110" s="153">
        <f>T110-S110</f>
        <v>-385</v>
      </c>
      <c r="V110" s="154">
        <f t="shared" si="38"/>
        <v>0</v>
      </c>
      <c r="W110" s="7"/>
      <c r="X110" s="7"/>
      <c r="Y110" s="7"/>
      <c r="Z110" s="7"/>
      <c r="AA110" s="7"/>
      <c r="AB110" s="7"/>
      <c r="AC110" s="7"/>
      <c r="AD110" s="7"/>
      <c r="AE110" s="7"/>
      <c r="AF110" s="7"/>
      <c r="AG110" s="7"/>
      <c r="AH110" s="7"/>
      <c r="AI110" s="7"/>
      <c r="AJ110" s="7"/>
      <c r="AK110" s="7"/>
      <c r="AL110" s="7"/>
      <c r="AM110" s="7"/>
      <c r="AN110" s="7"/>
      <c r="AO110" s="7"/>
      <c r="AP110" s="7"/>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9"/>
      <c r="GE110" s="9"/>
      <c r="GF110" s="9"/>
      <c r="GG110" s="9"/>
      <c r="GH110" s="9"/>
      <c r="GI110" s="9"/>
      <c r="GJ110" s="9"/>
      <c r="GK110" s="9"/>
      <c r="GL110" s="9"/>
      <c r="GM110" s="9"/>
    </row>
    <row r="111" spans="1:195" s="5" customFormat="1" ht="80.849999999999994" hidden="1" customHeight="1" thickBot="1" x14ac:dyDescent="0.4">
      <c r="A111" s="134"/>
      <c r="B111" s="175" t="s">
        <v>39</v>
      </c>
      <c r="C111" s="175" t="s">
        <v>112</v>
      </c>
      <c r="D111" s="178" t="s">
        <v>113</v>
      </c>
      <c r="E111" s="201"/>
      <c r="F111" s="201"/>
      <c r="G111" s="201"/>
      <c r="H111" s="154">
        <f t="shared" si="45"/>
        <v>0</v>
      </c>
      <c r="I111" s="153">
        <f t="shared" si="40"/>
        <v>0</v>
      </c>
      <c r="J111" s="154" t="str">
        <f t="shared" si="41"/>
        <v/>
      </c>
      <c r="K111" s="153"/>
      <c r="L111" s="153"/>
      <c r="M111" s="153"/>
      <c r="N111" s="201"/>
      <c r="O111" s="153">
        <f t="shared" si="29"/>
        <v>0</v>
      </c>
      <c r="P111" s="154" t="str">
        <f t="shared" si="30"/>
        <v/>
      </c>
      <c r="Q111" s="153">
        <f t="shared" si="51"/>
        <v>0</v>
      </c>
      <c r="R111" s="153">
        <f t="shared" si="52"/>
        <v>0</v>
      </c>
      <c r="S111" s="153">
        <f t="shared" si="37"/>
        <v>0</v>
      </c>
      <c r="T111" s="153">
        <f t="shared" si="61"/>
        <v>0</v>
      </c>
      <c r="U111" s="153">
        <f t="shared" si="46"/>
        <v>0</v>
      </c>
      <c r="V111" s="154" t="str">
        <f t="shared" si="38"/>
        <v/>
      </c>
      <c r="W111" s="7"/>
      <c r="X111" s="7"/>
      <c r="Y111" s="7"/>
      <c r="Z111" s="7"/>
      <c r="AA111" s="7"/>
      <c r="AB111" s="7"/>
      <c r="AC111" s="7"/>
      <c r="AD111" s="7"/>
      <c r="AE111" s="7"/>
      <c r="AF111" s="7"/>
      <c r="AG111" s="7"/>
      <c r="AH111" s="7"/>
      <c r="AI111" s="7"/>
      <c r="AJ111" s="7"/>
      <c r="AK111" s="7"/>
      <c r="AL111" s="7"/>
      <c r="AM111" s="7"/>
      <c r="AN111" s="7"/>
      <c r="AO111" s="7"/>
      <c r="AP111" s="7"/>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9"/>
      <c r="GE111" s="9"/>
      <c r="GF111" s="9"/>
      <c r="GG111" s="9"/>
      <c r="GH111" s="9"/>
      <c r="GI111" s="9"/>
      <c r="GJ111" s="9"/>
      <c r="GK111" s="9"/>
      <c r="GL111" s="9"/>
      <c r="GM111" s="9"/>
    </row>
    <row r="112" spans="1:195" s="5" customFormat="1" ht="27.2" hidden="1" customHeight="1" thickBot="1" x14ac:dyDescent="0.4">
      <c r="A112" s="134"/>
      <c r="B112" s="175" t="s">
        <v>133</v>
      </c>
      <c r="C112" s="175" t="s">
        <v>112</v>
      </c>
      <c r="D112" s="178" t="s">
        <v>134</v>
      </c>
      <c r="E112" s="201"/>
      <c r="F112" s="201"/>
      <c r="G112" s="201"/>
      <c r="H112" s="154">
        <f t="shared" si="45"/>
        <v>0</v>
      </c>
      <c r="I112" s="153">
        <f t="shared" si="40"/>
        <v>0</v>
      </c>
      <c r="J112" s="154" t="str">
        <f t="shared" si="41"/>
        <v/>
      </c>
      <c r="K112" s="153"/>
      <c r="L112" s="153"/>
      <c r="M112" s="153"/>
      <c r="N112" s="201"/>
      <c r="O112" s="153">
        <f t="shared" si="29"/>
        <v>0</v>
      </c>
      <c r="P112" s="154" t="str">
        <f t="shared" si="30"/>
        <v/>
      </c>
      <c r="Q112" s="153">
        <f t="shared" si="51"/>
        <v>0</v>
      </c>
      <c r="R112" s="153">
        <f t="shared" si="52"/>
        <v>0</v>
      </c>
      <c r="S112" s="153">
        <f t="shared" si="37"/>
        <v>0</v>
      </c>
      <c r="T112" s="153">
        <f t="shared" si="61"/>
        <v>0</v>
      </c>
      <c r="U112" s="153">
        <f t="shared" si="46"/>
        <v>0</v>
      </c>
      <c r="V112" s="154" t="str">
        <f t="shared" si="38"/>
        <v/>
      </c>
      <c r="W112" s="7"/>
      <c r="X112" s="7"/>
      <c r="Y112" s="7"/>
      <c r="Z112" s="7"/>
      <c r="AA112" s="7"/>
      <c r="AB112" s="7"/>
      <c r="AC112" s="7"/>
      <c r="AD112" s="7"/>
      <c r="AE112" s="7"/>
      <c r="AF112" s="7"/>
      <c r="AG112" s="7"/>
      <c r="AH112" s="7"/>
      <c r="AI112" s="7"/>
      <c r="AJ112" s="7"/>
      <c r="AK112" s="7"/>
      <c r="AL112" s="7"/>
      <c r="AM112" s="7"/>
      <c r="AN112" s="7"/>
      <c r="AO112" s="7"/>
      <c r="AP112" s="7"/>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9"/>
      <c r="GE112" s="9"/>
      <c r="GF112" s="9"/>
      <c r="GG112" s="9"/>
      <c r="GH112" s="9"/>
      <c r="GI112" s="9"/>
      <c r="GJ112" s="9"/>
      <c r="GK112" s="9"/>
      <c r="GL112" s="9"/>
      <c r="GM112" s="9"/>
    </row>
    <row r="113" spans="1:195" s="22" customFormat="1" ht="80.849999999999994" hidden="1" customHeight="1" x14ac:dyDescent="0.35">
      <c r="A113" s="135"/>
      <c r="B113" s="180"/>
      <c r="C113" s="180"/>
      <c r="D113" s="174" t="s">
        <v>228</v>
      </c>
      <c r="E113" s="208"/>
      <c r="F113" s="208"/>
      <c r="G113" s="208"/>
      <c r="H113" s="207">
        <f t="shared" si="45"/>
        <v>0</v>
      </c>
      <c r="I113" s="153">
        <f t="shared" si="40"/>
        <v>0</v>
      </c>
      <c r="J113" s="154" t="str">
        <f t="shared" si="41"/>
        <v/>
      </c>
      <c r="K113" s="208"/>
      <c r="L113" s="208"/>
      <c r="M113" s="208"/>
      <c r="N113" s="208"/>
      <c r="O113" s="153">
        <f t="shared" si="29"/>
        <v>0</v>
      </c>
      <c r="P113" s="154" t="str">
        <f t="shared" si="30"/>
        <v/>
      </c>
      <c r="Q113" s="208">
        <f t="shared" si="51"/>
        <v>0</v>
      </c>
      <c r="R113" s="208">
        <f t="shared" si="52"/>
        <v>0</v>
      </c>
      <c r="S113" s="153">
        <f t="shared" si="37"/>
        <v>0</v>
      </c>
      <c r="T113" s="153">
        <f t="shared" si="61"/>
        <v>0</v>
      </c>
      <c r="U113" s="208">
        <f t="shared" si="46"/>
        <v>0</v>
      </c>
      <c r="V113" s="154" t="str">
        <f t="shared" si="38"/>
        <v/>
      </c>
      <c r="W113" s="19"/>
      <c r="X113" s="19"/>
      <c r="Y113" s="19"/>
      <c r="Z113" s="19"/>
      <c r="AA113" s="19"/>
      <c r="AB113" s="19"/>
      <c r="AC113" s="19"/>
      <c r="AD113" s="19"/>
      <c r="AE113" s="19"/>
      <c r="AF113" s="19"/>
      <c r="AG113" s="19"/>
      <c r="AH113" s="19"/>
      <c r="AI113" s="19"/>
      <c r="AJ113" s="19"/>
      <c r="AK113" s="19"/>
      <c r="AL113" s="19"/>
      <c r="AM113" s="19"/>
      <c r="AN113" s="19"/>
      <c r="AO113" s="19"/>
      <c r="AP113" s="19"/>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1"/>
      <c r="GE113" s="21"/>
      <c r="GF113" s="21"/>
      <c r="GG113" s="21"/>
      <c r="GH113" s="21"/>
      <c r="GI113" s="21"/>
      <c r="GJ113" s="21"/>
      <c r="GK113" s="21"/>
      <c r="GL113" s="21"/>
      <c r="GM113" s="21"/>
    </row>
    <row r="114" spans="1:195" s="5" customFormat="1" ht="26.1" hidden="1" customHeight="1" thickBot="1" x14ac:dyDescent="0.4">
      <c r="A114" s="134"/>
      <c r="B114" s="175" t="s">
        <v>178</v>
      </c>
      <c r="C114" s="175" t="s">
        <v>112</v>
      </c>
      <c r="D114" s="178" t="s">
        <v>179</v>
      </c>
      <c r="E114" s="201"/>
      <c r="F114" s="201"/>
      <c r="G114" s="201"/>
      <c r="H114" s="154">
        <f t="shared" si="45"/>
        <v>0</v>
      </c>
      <c r="I114" s="153">
        <f t="shared" si="40"/>
        <v>0</v>
      </c>
      <c r="J114" s="154" t="str">
        <f t="shared" si="41"/>
        <v/>
      </c>
      <c r="K114" s="153"/>
      <c r="L114" s="153"/>
      <c r="M114" s="153"/>
      <c r="N114" s="201"/>
      <c r="O114" s="153">
        <f t="shared" si="29"/>
        <v>0</v>
      </c>
      <c r="P114" s="154" t="str">
        <f t="shared" si="30"/>
        <v/>
      </c>
      <c r="Q114" s="153">
        <f t="shared" si="51"/>
        <v>0</v>
      </c>
      <c r="R114" s="153">
        <f t="shared" si="52"/>
        <v>0</v>
      </c>
      <c r="S114" s="153">
        <f t="shared" si="37"/>
        <v>0</v>
      </c>
      <c r="T114" s="153">
        <f t="shared" si="61"/>
        <v>0</v>
      </c>
      <c r="U114" s="153">
        <f t="shared" si="46"/>
        <v>0</v>
      </c>
      <c r="V114" s="154" t="str">
        <f t="shared" si="38"/>
        <v/>
      </c>
      <c r="W114" s="7"/>
      <c r="X114" s="7"/>
      <c r="Y114" s="7"/>
      <c r="Z114" s="7"/>
      <c r="AA114" s="7"/>
      <c r="AB114" s="7"/>
      <c r="AC114" s="7"/>
      <c r="AD114" s="7"/>
      <c r="AE114" s="7"/>
      <c r="AF114" s="7"/>
      <c r="AG114" s="7"/>
      <c r="AH114" s="7"/>
      <c r="AI114" s="7"/>
      <c r="AJ114" s="7"/>
      <c r="AK114" s="7"/>
      <c r="AL114" s="7"/>
      <c r="AM114" s="7"/>
      <c r="AN114" s="7"/>
      <c r="AO114" s="7"/>
      <c r="AP114" s="7"/>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9"/>
      <c r="GE114" s="9"/>
      <c r="GF114" s="9"/>
      <c r="GG114" s="9"/>
      <c r="GH114" s="9"/>
      <c r="GI114" s="9"/>
      <c r="GJ114" s="9"/>
      <c r="GK114" s="9"/>
      <c r="GL114" s="9"/>
      <c r="GM114" s="9"/>
    </row>
    <row r="115" spans="1:195" s="5" customFormat="1" ht="80.849999999999994" hidden="1" customHeight="1" thickBot="1" x14ac:dyDescent="0.4">
      <c r="A115" s="134"/>
      <c r="B115" s="175" t="s">
        <v>201</v>
      </c>
      <c r="C115" s="175" t="s">
        <v>112</v>
      </c>
      <c r="D115" s="178" t="s">
        <v>202</v>
      </c>
      <c r="E115" s="201"/>
      <c r="F115" s="201"/>
      <c r="G115" s="201"/>
      <c r="H115" s="154">
        <f t="shared" ref="H115" si="62">G115/$G$9</f>
        <v>0</v>
      </c>
      <c r="I115" s="153">
        <f t="shared" si="40"/>
        <v>0</v>
      </c>
      <c r="J115" s="154" t="str">
        <f t="shared" si="41"/>
        <v/>
      </c>
      <c r="K115" s="153"/>
      <c r="L115" s="153"/>
      <c r="M115" s="153"/>
      <c r="N115" s="201"/>
      <c r="O115" s="153">
        <f t="shared" si="29"/>
        <v>0</v>
      </c>
      <c r="P115" s="154" t="str">
        <f t="shared" si="30"/>
        <v/>
      </c>
      <c r="Q115" s="153">
        <f t="shared" si="51"/>
        <v>0</v>
      </c>
      <c r="R115" s="153">
        <f t="shared" si="52"/>
        <v>0</v>
      </c>
      <c r="S115" s="153">
        <f t="shared" si="37"/>
        <v>0</v>
      </c>
      <c r="T115" s="153">
        <f t="shared" si="61"/>
        <v>0</v>
      </c>
      <c r="U115" s="153">
        <f t="shared" ref="U115" si="63">T115-S115</f>
        <v>0</v>
      </c>
      <c r="V115" s="154" t="str">
        <f t="shared" si="38"/>
        <v/>
      </c>
      <c r="W115" s="7"/>
      <c r="X115" s="7"/>
      <c r="Y115" s="7"/>
      <c r="Z115" s="7"/>
      <c r="AA115" s="7"/>
      <c r="AB115" s="7"/>
      <c r="AC115" s="7"/>
      <c r="AD115" s="7"/>
      <c r="AE115" s="7"/>
      <c r="AF115" s="7"/>
      <c r="AG115" s="7"/>
      <c r="AH115" s="7"/>
      <c r="AI115" s="7"/>
      <c r="AJ115" s="7"/>
      <c r="AK115" s="7"/>
      <c r="AL115" s="7"/>
      <c r="AM115" s="7"/>
      <c r="AN115" s="7"/>
      <c r="AO115" s="7"/>
      <c r="AP115" s="7"/>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9"/>
      <c r="GE115" s="9"/>
      <c r="GF115" s="9"/>
      <c r="GG115" s="9"/>
      <c r="GH115" s="9"/>
      <c r="GI115" s="9"/>
      <c r="GJ115" s="9"/>
      <c r="GK115" s="9"/>
      <c r="GL115" s="9"/>
      <c r="GM115" s="9"/>
    </row>
    <row r="116" spans="1:195" s="5" customFormat="1" ht="80.849999999999994" hidden="1" customHeight="1" thickBot="1" x14ac:dyDescent="0.4">
      <c r="A116" s="134"/>
      <c r="B116" s="175" t="s">
        <v>223</v>
      </c>
      <c r="C116" s="175" t="s">
        <v>112</v>
      </c>
      <c r="D116" s="178" t="s">
        <v>224</v>
      </c>
      <c r="E116" s="201"/>
      <c r="F116" s="201"/>
      <c r="G116" s="201"/>
      <c r="H116" s="154">
        <f t="shared" ref="H116" si="64">G116/$G$9</f>
        <v>0</v>
      </c>
      <c r="I116" s="153">
        <f t="shared" si="40"/>
        <v>0</v>
      </c>
      <c r="J116" s="154" t="str">
        <f t="shared" si="41"/>
        <v/>
      </c>
      <c r="K116" s="153"/>
      <c r="L116" s="153"/>
      <c r="M116" s="153"/>
      <c r="N116" s="201"/>
      <c r="O116" s="153">
        <f t="shared" si="29"/>
        <v>0</v>
      </c>
      <c r="P116" s="154" t="str">
        <f t="shared" si="30"/>
        <v/>
      </c>
      <c r="Q116" s="153">
        <f t="shared" si="51"/>
        <v>0</v>
      </c>
      <c r="R116" s="153">
        <f t="shared" si="52"/>
        <v>0</v>
      </c>
      <c r="S116" s="153">
        <f t="shared" si="37"/>
        <v>0</v>
      </c>
      <c r="T116" s="153">
        <f t="shared" si="61"/>
        <v>0</v>
      </c>
      <c r="U116" s="153">
        <f t="shared" ref="U116" si="65">T116-S116</f>
        <v>0</v>
      </c>
      <c r="V116" s="154" t="str">
        <f t="shared" si="38"/>
        <v/>
      </c>
      <c r="W116" s="7"/>
      <c r="X116" s="7"/>
      <c r="Y116" s="7"/>
      <c r="Z116" s="7"/>
      <c r="AA116" s="7"/>
      <c r="AB116" s="7"/>
      <c r="AC116" s="7"/>
      <c r="AD116" s="7"/>
      <c r="AE116" s="7"/>
      <c r="AF116" s="7"/>
      <c r="AG116" s="7"/>
      <c r="AH116" s="7"/>
      <c r="AI116" s="7"/>
      <c r="AJ116" s="7"/>
      <c r="AK116" s="7"/>
      <c r="AL116" s="7"/>
      <c r="AM116" s="7"/>
      <c r="AN116" s="7"/>
      <c r="AO116" s="7"/>
      <c r="AP116" s="7"/>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9"/>
      <c r="GE116" s="9"/>
      <c r="GF116" s="9"/>
      <c r="GG116" s="9"/>
      <c r="GH116" s="9"/>
      <c r="GI116" s="9"/>
      <c r="GJ116" s="9"/>
      <c r="GK116" s="9"/>
      <c r="GL116" s="9"/>
      <c r="GM116" s="9"/>
    </row>
    <row r="117" spans="1:195" s="5" customFormat="1" ht="29.45" customHeight="1" thickBot="1" x14ac:dyDescent="0.4">
      <c r="A117" s="134"/>
      <c r="B117" s="175" t="s">
        <v>114</v>
      </c>
      <c r="C117" s="175" t="s">
        <v>112</v>
      </c>
      <c r="D117" s="178" t="s">
        <v>139</v>
      </c>
      <c r="E117" s="201"/>
      <c r="F117" s="201"/>
      <c r="G117" s="201"/>
      <c r="H117" s="154">
        <f t="shared" si="45"/>
        <v>0</v>
      </c>
      <c r="I117" s="153">
        <f t="shared" si="40"/>
        <v>0</v>
      </c>
      <c r="J117" s="154" t="str">
        <f t="shared" si="41"/>
        <v/>
      </c>
      <c r="K117" s="153">
        <v>4744.8</v>
      </c>
      <c r="L117" s="153">
        <v>4744.8</v>
      </c>
      <c r="M117" s="153">
        <v>2744.8</v>
      </c>
      <c r="N117" s="201"/>
      <c r="O117" s="153">
        <f t="shared" si="29"/>
        <v>-2744.8</v>
      </c>
      <c r="P117" s="154">
        <f t="shared" si="30"/>
        <v>0</v>
      </c>
      <c r="Q117" s="153">
        <f t="shared" si="51"/>
        <v>4744.8</v>
      </c>
      <c r="R117" s="153">
        <f t="shared" si="52"/>
        <v>4744.8</v>
      </c>
      <c r="S117" s="153">
        <f t="shared" si="37"/>
        <v>2744.8</v>
      </c>
      <c r="T117" s="153">
        <f t="shared" si="61"/>
        <v>0</v>
      </c>
      <c r="U117" s="153">
        <f t="shared" si="46"/>
        <v>-2744.8</v>
      </c>
      <c r="V117" s="154">
        <f t="shared" ref="V117:V264" si="66">IFERROR(100%*(T117/S117),"")</f>
        <v>0</v>
      </c>
      <c r="W117" s="7"/>
      <c r="X117" s="7"/>
      <c r="Y117" s="7"/>
      <c r="Z117" s="7"/>
      <c r="AA117" s="7"/>
      <c r="AB117" s="7"/>
      <c r="AC117" s="7"/>
      <c r="AD117" s="7"/>
      <c r="AE117" s="7"/>
      <c r="AF117" s="7"/>
      <c r="AG117" s="7"/>
      <c r="AH117" s="7"/>
      <c r="AI117" s="7"/>
      <c r="AJ117" s="7"/>
      <c r="AK117" s="7"/>
      <c r="AL117" s="7"/>
      <c r="AM117" s="7"/>
      <c r="AN117" s="7"/>
      <c r="AO117" s="7"/>
      <c r="AP117" s="7"/>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9"/>
      <c r="GE117" s="9"/>
      <c r="GF117" s="9"/>
      <c r="GG117" s="9"/>
      <c r="GH117" s="9"/>
      <c r="GI117" s="9"/>
      <c r="GJ117" s="9"/>
      <c r="GK117" s="9"/>
      <c r="GL117" s="9"/>
      <c r="GM117" s="9"/>
    </row>
    <row r="118" spans="1:195" s="5" customFormat="1" ht="80.849999999999994" hidden="1" customHeight="1" thickBot="1" x14ac:dyDescent="0.4">
      <c r="A118" s="134"/>
      <c r="B118" s="175" t="s">
        <v>130</v>
      </c>
      <c r="C118" s="175" t="s">
        <v>112</v>
      </c>
      <c r="D118" s="178" t="s">
        <v>131</v>
      </c>
      <c r="E118" s="201"/>
      <c r="F118" s="201"/>
      <c r="G118" s="201"/>
      <c r="H118" s="154">
        <f t="shared" si="45"/>
        <v>0</v>
      </c>
      <c r="I118" s="153">
        <f t="shared" si="40"/>
        <v>0</v>
      </c>
      <c r="J118" s="154" t="str">
        <f t="shared" si="41"/>
        <v/>
      </c>
      <c r="K118" s="153"/>
      <c r="L118" s="153"/>
      <c r="M118" s="153"/>
      <c r="N118" s="201"/>
      <c r="O118" s="153">
        <f t="shared" si="29"/>
        <v>0</v>
      </c>
      <c r="P118" s="154" t="str">
        <f t="shared" si="30"/>
        <v/>
      </c>
      <c r="Q118" s="153">
        <f t="shared" si="51"/>
        <v>0</v>
      </c>
      <c r="R118" s="153">
        <f t="shared" si="52"/>
        <v>0</v>
      </c>
      <c r="S118" s="153">
        <f t="shared" si="37"/>
        <v>0</v>
      </c>
      <c r="T118" s="153">
        <f t="shared" si="61"/>
        <v>0</v>
      </c>
      <c r="U118" s="153">
        <f t="shared" si="46"/>
        <v>0</v>
      </c>
      <c r="V118" s="154" t="str">
        <f t="shared" si="66"/>
        <v/>
      </c>
      <c r="W118" s="7"/>
      <c r="X118" s="7"/>
      <c r="Y118" s="7"/>
      <c r="Z118" s="7"/>
      <c r="AA118" s="7"/>
      <c r="AB118" s="7"/>
      <c r="AC118" s="7"/>
      <c r="AD118" s="7"/>
      <c r="AE118" s="7"/>
      <c r="AF118" s="7"/>
      <c r="AG118" s="7"/>
      <c r="AH118" s="7"/>
      <c r="AI118" s="7"/>
      <c r="AJ118" s="7"/>
      <c r="AK118" s="7"/>
      <c r="AL118" s="7"/>
      <c r="AM118" s="7"/>
      <c r="AN118" s="7"/>
      <c r="AO118" s="7"/>
      <c r="AP118" s="7"/>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9"/>
      <c r="GE118" s="9"/>
      <c r="GF118" s="9"/>
      <c r="GG118" s="9"/>
      <c r="GH118" s="9"/>
      <c r="GI118" s="9"/>
      <c r="GJ118" s="9"/>
      <c r="GK118" s="9"/>
      <c r="GL118" s="9"/>
      <c r="GM118" s="9"/>
    </row>
    <row r="119" spans="1:195" s="5" customFormat="1" ht="53.65" customHeight="1" thickBot="1" x14ac:dyDescent="0.4">
      <c r="A119" s="134"/>
      <c r="B119" s="175" t="s">
        <v>245</v>
      </c>
      <c r="C119" s="175" t="s">
        <v>112</v>
      </c>
      <c r="D119" s="178" t="s">
        <v>246</v>
      </c>
      <c r="E119" s="201"/>
      <c r="F119" s="201"/>
      <c r="G119" s="201"/>
      <c r="H119" s="154">
        <f t="shared" si="45"/>
        <v>0</v>
      </c>
      <c r="I119" s="153">
        <f t="shared" si="40"/>
        <v>0</v>
      </c>
      <c r="J119" s="154" t="str">
        <f t="shared" si="41"/>
        <v/>
      </c>
      <c r="K119" s="153">
        <v>2688.2</v>
      </c>
      <c r="L119" s="153">
        <v>2688.2</v>
      </c>
      <c r="M119" s="153"/>
      <c r="N119" s="201"/>
      <c r="O119" s="153">
        <f t="shared" si="29"/>
        <v>0</v>
      </c>
      <c r="P119" s="154" t="str">
        <f t="shared" si="30"/>
        <v/>
      </c>
      <c r="Q119" s="153">
        <f t="shared" si="51"/>
        <v>2688.2</v>
      </c>
      <c r="R119" s="153">
        <f t="shared" si="52"/>
        <v>2688.2</v>
      </c>
      <c r="S119" s="153">
        <f t="shared" si="37"/>
        <v>0</v>
      </c>
      <c r="T119" s="153">
        <f t="shared" si="61"/>
        <v>0</v>
      </c>
      <c r="U119" s="153">
        <f t="shared" si="46"/>
        <v>0</v>
      </c>
      <c r="V119" s="154" t="str">
        <f t="shared" si="66"/>
        <v/>
      </c>
      <c r="W119" s="7"/>
      <c r="X119" s="7"/>
      <c r="Y119" s="7"/>
      <c r="Z119" s="7"/>
      <c r="AA119" s="7"/>
      <c r="AB119" s="7"/>
      <c r="AC119" s="7"/>
      <c r="AD119" s="7"/>
      <c r="AE119" s="7"/>
      <c r="AF119" s="7"/>
      <c r="AG119" s="7"/>
      <c r="AH119" s="7"/>
      <c r="AI119" s="7"/>
      <c r="AJ119" s="7"/>
      <c r="AK119" s="7"/>
      <c r="AL119" s="7"/>
      <c r="AM119" s="7"/>
      <c r="AN119" s="7"/>
      <c r="AO119" s="7"/>
      <c r="AP119" s="7"/>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9"/>
      <c r="GE119" s="9"/>
      <c r="GF119" s="9"/>
      <c r="GG119" s="9"/>
      <c r="GH119" s="9"/>
      <c r="GI119" s="9"/>
      <c r="GJ119" s="9"/>
      <c r="GK119" s="9"/>
      <c r="GL119" s="9"/>
      <c r="GM119" s="9"/>
    </row>
    <row r="120" spans="1:195" s="5" customFormat="1" ht="80.849999999999994" hidden="1" customHeight="1" thickBot="1" x14ac:dyDescent="0.4">
      <c r="A120" s="134"/>
      <c r="B120" s="175"/>
      <c r="C120" s="175"/>
      <c r="D120" s="178" t="s">
        <v>285</v>
      </c>
      <c r="E120" s="201"/>
      <c r="F120" s="201"/>
      <c r="G120" s="201"/>
      <c r="H120" s="154">
        <f t="shared" ref="H120" si="67">G120/$G$9</f>
        <v>0</v>
      </c>
      <c r="I120" s="153">
        <f t="shared" si="40"/>
        <v>0</v>
      </c>
      <c r="J120" s="154" t="str">
        <f t="shared" ref="J120" si="68">IFERROR(100%*(G120/F120),"")</f>
        <v/>
      </c>
      <c r="K120" s="153"/>
      <c r="L120" s="153"/>
      <c r="M120" s="153"/>
      <c r="N120" s="201"/>
      <c r="O120" s="153">
        <f t="shared" si="29"/>
        <v>0</v>
      </c>
      <c r="P120" s="154" t="str">
        <f t="shared" si="30"/>
        <v/>
      </c>
      <c r="Q120" s="153">
        <f t="shared" si="51"/>
        <v>0</v>
      </c>
      <c r="R120" s="153">
        <f t="shared" si="52"/>
        <v>0</v>
      </c>
      <c r="S120" s="153">
        <f t="shared" si="37"/>
        <v>0</v>
      </c>
      <c r="T120" s="153">
        <f t="shared" si="61"/>
        <v>0</v>
      </c>
      <c r="U120" s="153">
        <f t="shared" ref="U120" si="69">T120-S120</f>
        <v>0</v>
      </c>
      <c r="V120" s="154" t="str">
        <f t="shared" ref="V120" si="70">IFERROR(100%*(T120/S120),"")</f>
        <v/>
      </c>
      <c r="W120" s="7"/>
      <c r="X120" s="7"/>
      <c r="Y120" s="7"/>
      <c r="Z120" s="7"/>
      <c r="AA120" s="7"/>
      <c r="AB120" s="7"/>
      <c r="AC120" s="7"/>
      <c r="AD120" s="7"/>
      <c r="AE120" s="7"/>
      <c r="AF120" s="7"/>
      <c r="AG120" s="7"/>
      <c r="AH120" s="7"/>
      <c r="AI120" s="7"/>
      <c r="AJ120" s="7"/>
      <c r="AK120" s="7"/>
      <c r="AL120" s="7"/>
      <c r="AM120" s="7"/>
      <c r="AN120" s="7"/>
      <c r="AO120" s="7"/>
      <c r="AP120" s="7"/>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9"/>
      <c r="GE120" s="9"/>
      <c r="GF120" s="9"/>
      <c r="GG120" s="9"/>
      <c r="GH120" s="9"/>
      <c r="GI120" s="9"/>
      <c r="GJ120" s="9"/>
      <c r="GK120" s="9"/>
      <c r="GL120" s="9"/>
      <c r="GM120" s="9"/>
    </row>
    <row r="121" spans="1:195" s="5" customFormat="1" ht="80.849999999999994" hidden="1" customHeight="1" thickBot="1" x14ac:dyDescent="0.4">
      <c r="A121" s="134"/>
      <c r="B121" s="175" t="s">
        <v>143</v>
      </c>
      <c r="C121" s="175" t="s">
        <v>38</v>
      </c>
      <c r="D121" s="178" t="s">
        <v>165</v>
      </c>
      <c r="E121" s="201"/>
      <c r="F121" s="201"/>
      <c r="G121" s="201"/>
      <c r="H121" s="154">
        <f t="shared" si="45"/>
        <v>0</v>
      </c>
      <c r="I121" s="153">
        <f t="shared" si="40"/>
        <v>0</v>
      </c>
      <c r="J121" s="154" t="str">
        <f t="shared" si="41"/>
        <v/>
      </c>
      <c r="K121" s="153"/>
      <c r="L121" s="153"/>
      <c r="M121" s="153"/>
      <c r="N121" s="153"/>
      <c r="O121" s="153">
        <f t="shared" si="29"/>
        <v>0</v>
      </c>
      <c r="P121" s="154" t="str">
        <f t="shared" si="30"/>
        <v/>
      </c>
      <c r="Q121" s="153">
        <f t="shared" si="51"/>
        <v>0</v>
      </c>
      <c r="R121" s="153">
        <f t="shared" si="52"/>
        <v>0</v>
      </c>
      <c r="S121" s="153">
        <f t="shared" si="37"/>
        <v>0</v>
      </c>
      <c r="T121" s="153">
        <f t="shared" si="61"/>
        <v>0</v>
      </c>
      <c r="U121" s="153">
        <f t="shared" si="46"/>
        <v>0</v>
      </c>
      <c r="V121" s="154" t="str">
        <f t="shared" si="66"/>
        <v/>
      </c>
      <c r="W121" s="7"/>
      <c r="X121" s="7"/>
      <c r="Y121" s="7"/>
      <c r="Z121" s="7"/>
      <c r="AA121" s="7"/>
      <c r="AB121" s="7"/>
      <c r="AC121" s="7"/>
      <c r="AD121" s="7"/>
      <c r="AE121" s="7"/>
      <c r="AF121" s="7"/>
      <c r="AG121" s="7"/>
      <c r="AH121" s="7"/>
      <c r="AI121" s="7"/>
      <c r="AJ121" s="7"/>
      <c r="AK121" s="7"/>
      <c r="AL121" s="7"/>
      <c r="AM121" s="7"/>
      <c r="AN121" s="7"/>
      <c r="AO121" s="7"/>
      <c r="AP121" s="7"/>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9"/>
      <c r="GE121" s="9"/>
      <c r="GF121" s="9"/>
      <c r="GG121" s="9"/>
      <c r="GH121" s="9"/>
      <c r="GI121" s="9"/>
      <c r="GJ121" s="9"/>
      <c r="GK121" s="9"/>
      <c r="GL121" s="9"/>
      <c r="GM121" s="9"/>
    </row>
    <row r="122" spans="1:195" s="41" customFormat="1" ht="80.849999999999994" hidden="1" customHeight="1" thickBot="1" x14ac:dyDescent="0.4">
      <c r="A122" s="135"/>
      <c r="B122" s="177"/>
      <c r="C122" s="177"/>
      <c r="D122" s="182" t="s">
        <v>227</v>
      </c>
      <c r="E122" s="208"/>
      <c r="F122" s="208"/>
      <c r="G122" s="208"/>
      <c r="H122" s="207">
        <f t="shared" si="45"/>
        <v>0</v>
      </c>
      <c r="I122" s="153">
        <f t="shared" si="40"/>
        <v>0</v>
      </c>
      <c r="J122" s="154" t="str">
        <f t="shared" si="41"/>
        <v/>
      </c>
      <c r="K122" s="208"/>
      <c r="L122" s="208"/>
      <c r="M122" s="208"/>
      <c r="N122" s="208"/>
      <c r="O122" s="153">
        <f t="shared" si="29"/>
        <v>0</v>
      </c>
      <c r="P122" s="154" t="str">
        <f t="shared" si="30"/>
        <v/>
      </c>
      <c r="Q122" s="208">
        <f t="shared" si="51"/>
        <v>0</v>
      </c>
      <c r="R122" s="208">
        <f t="shared" si="52"/>
        <v>0</v>
      </c>
      <c r="S122" s="153">
        <f t="shared" si="37"/>
        <v>0</v>
      </c>
      <c r="T122" s="153">
        <f t="shared" si="61"/>
        <v>0</v>
      </c>
      <c r="U122" s="208">
        <f t="shared" si="46"/>
        <v>0</v>
      </c>
      <c r="V122" s="154" t="str">
        <f t="shared" si="66"/>
        <v/>
      </c>
      <c r="W122" s="19"/>
      <c r="X122" s="19"/>
      <c r="Y122" s="19"/>
      <c r="Z122" s="19"/>
      <c r="AA122" s="19"/>
      <c r="AB122" s="19"/>
      <c r="AC122" s="19"/>
      <c r="AD122" s="19"/>
      <c r="AE122" s="19"/>
      <c r="AF122" s="19"/>
      <c r="AG122" s="19"/>
      <c r="AH122" s="19"/>
      <c r="AI122" s="19"/>
      <c r="AJ122" s="19"/>
      <c r="AK122" s="19"/>
      <c r="AL122" s="19"/>
      <c r="AM122" s="19"/>
      <c r="AN122" s="19"/>
      <c r="AO122" s="19"/>
      <c r="AP122" s="19"/>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40"/>
      <c r="GE122" s="40"/>
      <c r="GF122" s="40"/>
      <c r="GG122" s="40"/>
      <c r="GH122" s="40"/>
      <c r="GI122" s="40"/>
      <c r="GJ122" s="40"/>
      <c r="GK122" s="40"/>
      <c r="GL122" s="40"/>
      <c r="GM122" s="40"/>
    </row>
    <row r="123" spans="1:195" s="41" customFormat="1" ht="80.849999999999994" hidden="1" customHeight="1" thickBot="1" x14ac:dyDescent="0.4">
      <c r="A123" s="135"/>
      <c r="B123" s="177"/>
      <c r="C123" s="177"/>
      <c r="D123" s="182" t="s">
        <v>226</v>
      </c>
      <c r="E123" s="208"/>
      <c r="F123" s="208"/>
      <c r="G123" s="208"/>
      <c r="H123" s="207">
        <f t="shared" ref="H123" si="71">G123/$G$9</f>
        <v>0</v>
      </c>
      <c r="I123" s="153">
        <f t="shared" si="40"/>
        <v>0</v>
      </c>
      <c r="J123" s="154" t="str">
        <f t="shared" si="41"/>
        <v/>
      </c>
      <c r="K123" s="208"/>
      <c r="L123" s="208"/>
      <c r="M123" s="208"/>
      <c r="N123" s="208"/>
      <c r="O123" s="153">
        <f t="shared" si="29"/>
        <v>0</v>
      </c>
      <c r="P123" s="154" t="str">
        <f t="shared" si="30"/>
        <v/>
      </c>
      <c r="Q123" s="208">
        <f t="shared" si="51"/>
        <v>0</v>
      </c>
      <c r="R123" s="208">
        <f t="shared" si="52"/>
        <v>0</v>
      </c>
      <c r="S123" s="153">
        <f t="shared" si="37"/>
        <v>0</v>
      </c>
      <c r="T123" s="153">
        <f t="shared" si="61"/>
        <v>0</v>
      </c>
      <c r="U123" s="208">
        <f t="shared" ref="U123" si="72">T123-S123</f>
        <v>0</v>
      </c>
      <c r="V123" s="154" t="str">
        <f t="shared" si="66"/>
        <v/>
      </c>
      <c r="W123" s="19"/>
      <c r="X123" s="19"/>
      <c r="Y123" s="19"/>
      <c r="Z123" s="19"/>
      <c r="AA123" s="19"/>
      <c r="AB123" s="19"/>
      <c r="AC123" s="19"/>
      <c r="AD123" s="19"/>
      <c r="AE123" s="19"/>
      <c r="AF123" s="19"/>
      <c r="AG123" s="19"/>
      <c r="AH123" s="19"/>
      <c r="AI123" s="19"/>
      <c r="AJ123" s="19"/>
      <c r="AK123" s="19"/>
      <c r="AL123" s="19"/>
      <c r="AM123" s="19"/>
      <c r="AN123" s="19"/>
      <c r="AO123" s="19"/>
      <c r="AP123" s="19"/>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40"/>
      <c r="GE123" s="40"/>
      <c r="GF123" s="40"/>
      <c r="GG123" s="40"/>
      <c r="GH123" s="40"/>
      <c r="GI123" s="40"/>
      <c r="GJ123" s="40"/>
      <c r="GK123" s="40"/>
      <c r="GL123" s="40"/>
      <c r="GM123" s="40"/>
    </row>
    <row r="124" spans="1:195" s="5" customFormat="1" ht="80.849999999999994" hidden="1" customHeight="1" thickBot="1" x14ac:dyDescent="0.4">
      <c r="A124" s="134"/>
      <c r="B124" s="175" t="s">
        <v>152</v>
      </c>
      <c r="C124" s="175" t="s">
        <v>38</v>
      </c>
      <c r="D124" s="178" t="s">
        <v>153</v>
      </c>
      <c r="E124" s="201"/>
      <c r="F124" s="201"/>
      <c r="G124" s="201"/>
      <c r="H124" s="154">
        <f t="shared" si="45"/>
        <v>0</v>
      </c>
      <c r="I124" s="153">
        <f t="shared" si="40"/>
        <v>0</v>
      </c>
      <c r="J124" s="154" t="str">
        <f t="shared" si="41"/>
        <v/>
      </c>
      <c r="K124" s="153"/>
      <c r="L124" s="153"/>
      <c r="M124" s="153"/>
      <c r="N124" s="201"/>
      <c r="O124" s="153">
        <f t="shared" si="29"/>
        <v>0</v>
      </c>
      <c r="P124" s="154" t="str">
        <f t="shared" si="30"/>
        <v/>
      </c>
      <c r="Q124" s="153">
        <f t="shared" si="51"/>
        <v>0</v>
      </c>
      <c r="R124" s="153">
        <f t="shared" si="52"/>
        <v>0</v>
      </c>
      <c r="S124" s="153">
        <f t="shared" si="37"/>
        <v>0</v>
      </c>
      <c r="T124" s="153">
        <f t="shared" si="61"/>
        <v>0</v>
      </c>
      <c r="U124" s="153">
        <f t="shared" si="46"/>
        <v>0</v>
      </c>
      <c r="V124" s="154" t="str">
        <f t="shared" si="66"/>
        <v/>
      </c>
      <c r="W124" s="7"/>
      <c r="X124" s="7"/>
      <c r="Y124" s="7"/>
      <c r="Z124" s="7"/>
      <c r="AA124" s="7"/>
      <c r="AB124" s="7"/>
      <c r="AC124" s="7"/>
      <c r="AD124" s="7"/>
      <c r="AE124" s="7"/>
      <c r="AF124" s="7"/>
      <c r="AG124" s="7"/>
      <c r="AH124" s="7"/>
      <c r="AI124" s="7"/>
      <c r="AJ124" s="7"/>
      <c r="AK124" s="7"/>
      <c r="AL124" s="7"/>
      <c r="AM124" s="7"/>
      <c r="AN124" s="7"/>
      <c r="AO124" s="7"/>
      <c r="AP124" s="7"/>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9"/>
      <c r="GE124" s="9"/>
      <c r="GF124" s="9"/>
      <c r="GG124" s="9"/>
      <c r="GH124" s="9"/>
      <c r="GI124" s="9"/>
      <c r="GJ124" s="9"/>
      <c r="GK124" s="9"/>
      <c r="GL124" s="9"/>
      <c r="GM124" s="9"/>
    </row>
    <row r="125" spans="1:195" s="5" customFormat="1" ht="36.75" hidden="1" customHeight="1" thickBot="1" x14ac:dyDescent="0.4">
      <c r="A125" s="134"/>
      <c r="B125" s="175" t="s">
        <v>207</v>
      </c>
      <c r="C125" s="175" t="s">
        <v>38</v>
      </c>
      <c r="D125" s="178" t="s">
        <v>276</v>
      </c>
      <c r="E125" s="201"/>
      <c r="F125" s="201"/>
      <c r="G125" s="201"/>
      <c r="H125" s="154">
        <f t="shared" ref="H125" si="73">G125/$G$9</f>
        <v>0</v>
      </c>
      <c r="I125" s="153">
        <f t="shared" si="40"/>
        <v>0</v>
      </c>
      <c r="J125" s="154" t="str">
        <f t="shared" si="41"/>
        <v/>
      </c>
      <c r="K125" s="153"/>
      <c r="L125" s="153"/>
      <c r="M125" s="153"/>
      <c r="N125" s="201"/>
      <c r="O125" s="153">
        <f t="shared" si="29"/>
        <v>0</v>
      </c>
      <c r="P125" s="154" t="str">
        <f t="shared" si="30"/>
        <v/>
      </c>
      <c r="Q125" s="153">
        <f t="shared" si="51"/>
        <v>0</v>
      </c>
      <c r="R125" s="153">
        <f t="shared" si="52"/>
        <v>0</v>
      </c>
      <c r="S125" s="153">
        <f t="shared" si="37"/>
        <v>0</v>
      </c>
      <c r="T125" s="153">
        <f t="shared" si="61"/>
        <v>0</v>
      </c>
      <c r="U125" s="153">
        <f t="shared" ref="U125" si="74">T125-S125</f>
        <v>0</v>
      </c>
      <c r="V125" s="154" t="str">
        <f t="shared" si="66"/>
        <v/>
      </c>
      <c r="W125" s="7"/>
      <c r="X125" s="7"/>
      <c r="Y125" s="7"/>
      <c r="Z125" s="7"/>
      <c r="AA125" s="7"/>
      <c r="AB125" s="7"/>
      <c r="AC125" s="7"/>
      <c r="AD125" s="7"/>
      <c r="AE125" s="7"/>
      <c r="AF125" s="7"/>
      <c r="AG125" s="7"/>
      <c r="AH125" s="7"/>
      <c r="AI125" s="7"/>
      <c r="AJ125" s="7"/>
      <c r="AK125" s="7"/>
      <c r="AL125" s="7"/>
      <c r="AM125" s="7"/>
      <c r="AN125" s="7"/>
      <c r="AO125" s="7"/>
      <c r="AP125" s="7"/>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9"/>
      <c r="GE125" s="9"/>
      <c r="GF125" s="9"/>
      <c r="GG125" s="9"/>
      <c r="GH125" s="9"/>
      <c r="GI125" s="9"/>
      <c r="GJ125" s="9"/>
      <c r="GK125" s="9"/>
      <c r="GL125" s="9"/>
      <c r="GM125" s="9"/>
    </row>
    <row r="126" spans="1:195" s="41" customFormat="1" ht="80.849999999999994" hidden="1" customHeight="1" thickBot="1" x14ac:dyDescent="0.4">
      <c r="A126" s="135"/>
      <c r="B126" s="177"/>
      <c r="C126" s="177"/>
      <c r="D126" s="182" t="s">
        <v>208</v>
      </c>
      <c r="E126" s="208"/>
      <c r="F126" s="208"/>
      <c r="G126" s="208"/>
      <c r="H126" s="207">
        <f t="shared" ref="H126" si="75">G126/$G$9</f>
        <v>0</v>
      </c>
      <c r="I126" s="153">
        <f t="shared" si="40"/>
        <v>0</v>
      </c>
      <c r="J126" s="154" t="str">
        <f t="shared" si="41"/>
        <v/>
      </c>
      <c r="K126" s="208"/>
      <c r="L126" s="208"/>
      <c r="M126" s="208"/>
      <c r="N126" s="208"/>
      <c r="O126" s="153">
        <f t="shared" si="29"/>
        <v>0</v>
      </c>
      <c r="P126" s="154" t="str">
        <f t="shared" si="30"/>
        <v/>
      </c>
      <c r="Q126" s="208">
        <f t="shared" si="51"/>
        <v>0</v>
      </c>
      <c r="R126" s="208">
        <f t="shared" si="52"/>
        <v>0</v>
      </c>
      <c r="S126" s="153">
        <f t="shared" si="37"/>
        <v>0</v>
      </c>
      <c r="T126" s="153">
        <f t="shared" si="61"/>
        <v>0</v>
      </c>
      <c r="U126" s="208">
        <f t="shared" ref="U126" si="76">T126-S126</f>
        <v>0</v>
      </c>
      <c r="V126" s="154" t="str">
        <f t="shared" si="66"/>
        <v/>
      </c>
      <c r="W126" s="19"/>
      <c r="X126" s="19"/>
      <c r="Y126" s="19"/>
      <c r="Z126" s="19"/>
      <c r="AA126" s="19"/>
      <c r="AB126" s="19"/>
      <c r="AC126" s="19"/>
      <c r="AD126" s="19"/>
      <c r="AE126" s="19"/>
      <c r="AF126" s="19"/>
      <c r="AG126" s="19"/>
      <c r="AH126" s="19"/>
      <c r="AI126" s="19"/>
      <c r="AJ126" s="19"/>
      <c r="AK126" s="19"/>
      <c r="AL126" s="19"/>
      <c r="AM126" s="19"/>
      <c r="AN126" s="19"/>
      <c r="AO126" s="19"/>
      <c r="AP126" s="19"/>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40"/>
      <c r="GE126" s="40"/>
      <c r="GF126" s="40"/>
      <c r="GG126" s="40"/>
      <c r="GH126" s="40"/>
      <c r="GI126" s="40"/>
      <c r="GJ126" s="40"/>
      <c r="GK126" s="40"/>
      <c r="GL126" s="40"/>
      <c r="GM126" s="40"/>
    </row>
    <row r="127" spans="1:195" s="5" customFormat="1" ht="55.7" customHeight="1" thickBot="1" x14ac:dyDescent="0.4">
      <c r="A127" s="134"/>
      <c r="B127" s="175" t="s">
        <v>123</v>
      </c>
      <c r="C127" s="175" t="s">
        <v>40</v>
      </c>
      <c r="D127" s="178" t="s">
        <v>124</v>
      </c>
      <c r="E127" s="201">
        <v>3321.8</v>
      </c>
      <c r="F127" s="201">
        <v>3321.8</v>
      </c>
      <c r="G127" s="201">
        <v>988.5</v>
      </c>
      <c r="H127" s="205">
        <f t="shared" si="45"/>
        <v>1.5993654960314379E-3</v>
      </c>
      <c r="I127" s="153">
        <f t="shared" si="40"/>
        <v>-2333.3000000000002</v>
      </c>
      <c r="J127" s="154">
        <f t="shared" si="41"/>
        <v>0.29757962550424466</v>
      </c>
      <c r="K127" s="153">
        <v>80.3</v>
      </c>
      <c r="L127" s="153">
        <v>80.3</v>
      </c>
      <c r="M127" s="153">
        <v>80.3</v>
      </c>
      <c r="N127" s="201"/>
      <c r="O127" s="153">
        <f t="shared" si="29"/>
        <v>-80.3</v>
      </c>
      <c r="P127" s="154">
        <f t="shared" si="30"/>
        <v>0</v>
      </c>
      <c r="Q127" s="153">
        <f t="shared" si="51"/>
        <v>3402.1000000000004</v>
      </c>
      <c r="R127" s="153">
        <f t="shared" si="52"/>
        <v>3402.1000000000004</v>
      </c>
      <c r="S127" s="153">
        <f t="shared" si="37"/>
        <v>3402.1000000000004</v>
      </c>
      <c r="T127" s="153">
        <f t="shared" si="61"/>
        <v>988.5</v>
      </c>
      <c r="U127" s="153">
        <f t="shared" si="46"/>
        <v>-2413.6000000000004</v>
      </c>
      <c r="V127" s="154">
        <f t="shared" si="66"/>
        <v>0.29055583316187056</v>
      </c>
      <c r="W127" s="7"/>
      <c r="X127" s="7"/>
      <c r="Y127" s="7"/>
      <c r="Z127" s="7"/>
      <c r="AA127" s="7"/>
      <c r="AB127" s="7"/>
      <c r="AC127" s="7"/>
      <c r="AD127" s="7"/>
      <c r="AE127" s="7"/>
      <c r="AF127" s="7"/>
      <c r="AG127" s="7"/>
      <c r="AH127" s="7"/>
      <c r="AI127" s="7"/>
      <c r="AJ127" s="7"/>
      <c r="AK127" s="7"/>
      <c r="AL127" s="7"/>
      <c r="AM127" s="7"/>
      <c r="AN127" s="7"/>
      <c r="AO127" s="7"/>
      <c r="AP127" s="7"/>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9"/>
      <c r="GE127" s="9"/>
      <c r="GF127" s="9"/>
      <c r="GG127" s="9"/>
      <c r="GH127" s="9"/>
      <c r="GI127" s="9"/>
      <c r="GJ127" s="9"/>
      <c r="GK127" s="9"/>
      <c r="GL127" s="9"/>
      <c r="GM127" s="9"/>
    </row>
    <row r="128" spans="1:195" s="5" customFormat="1" ht="30.75" hidden="1" customHeight="1" thickBot="1" x14ac:dyDescent="0.4">
      <c r="A128" s="134"/>
      <c r="B128" s="175" t="s">
        <v>182</v>
      </c>
      <c r="C128" s="175" t="s">
        <v>183</v>
      </c>
      <c r="D128" s="178" t="s">
        <v>184</v>
      </c>
      <c r="E128" s="201"/>
      <c r="F128" s="201"/>
      <c r="G128" s="201"/>
      <c r="H128" s="154">
        <f t="shared" si="45"/>
        <v>0</v>
      </c>
      <c r="I128" s="153">
        <f t="shared" si="40"/>
        <v>0</v>
      </c>
      <c r="J128" s="154" t="str">
        <f t="shared" si="41"/>
        <v/>
      </c>
      <c r="K128" s="153"/>
      <c r="L128" s="153"/>
      <c r="M128" s="153"/>
      <c r="N128" s="201"/>
      <c r="O128" s="153">
        <f t="shared" si="29"/>
        <v>0</v>
      </c>
      <c r="P128" s="154" t="str">
        <f t="shared" si="30"/>
        <v/>
      </c>
      <c r="Q128" s="153">
        <f t="shared" si="51"/>
        <v>0</v>
      </c>
      <c r="R128" s="153">
        <f t="shared" si="52"/>
        <v>0</v>
      </c>
      <c r="S128" s="153">
        <f t="shared" si="37"/>
        <v>0</v>
      </c>
      <c r="T128" s="153">
        <f t="shared" si="61"/>
        <v>0</v>
      </c>
      <c r="U128" s="153">
        <f>T128-S128</f>
        <v>0</v>
      </c>
      <c r="V128" s="154" t="str">
        <f>IFERROR(100%*(T128/S128),"")</f>
        <v/>
      </c>
      <c r="W128" s="7"/>
      <c r="X128" s="7"/>
      <c r="Y128" s="7"/>
      <c r="Z128" s="7"/>
      <c r="AA128" s="7"/>
      <c r="AB128" s="7"/>
      <c r="AC128" s="7"/>
      <c r="AD128" s="7"/>
      <c r="AE128" s="7"/>
      <c r="AF128" s="7"/>
      <c r="AG128" s="7"/>
      <c r="AH128" s="7"/>
      <c r="AI128" s="7"/>
      <c r="AJ128" s="7"/>
      <c r="AK128" s="7"/>
      <c r="AL128" s="7"/>
      <c r="AM128" s="7"/>
      <c r="AN128" s="7"/>
      <c r="AO128" s="7"/>
      <c r="AP128" s="7"/>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9"/>
      <c r="GE128" s="9"/>
      <c r="GF128" s="9"/>
      <c r="GG128" s="9"/>
      <c r="GH128" s="9"/>
      <c r="GI128" s="9"/>
      <c r="GJ128" s="9"/>
      <c r="GK128" s="9"/>
      <c r="GL128" s="9"/>
      <c r="GM128" s="9"/>
    </row>
    <row r="129" spans="1:195" s="5" customFormat="1" ht="80.849999999999994" hidden="1" customHeight="1" thickBot="1" x14ac:dyDescent="0.4">
      <c r="A129" s="134">
        <v>21</v>
      </c>
      <c r="B129" s="175" t="s">
        <v>100</v>
      </c>
      <c r="C129" s="175" t="s">
        <v>41</v>
      </c>
      <c r="D129" s="178" t="s">
        <v>44</v>
      </c>
      <c r="E129" s="201"/>
      <c r="F129" s="201"/>
      <c r="G129" s="201"/>
      <c r="H129" s="154">
        <f t="shared" si="45"/>
        <v>0</v>
      </c>
      <c r="I129" s="153">
        <f t="shared" si="40"/>
        <v>0</v>
      </c>
      <c r="J129" s="154" t="str">
        <f t="shared" si="41"/>
        <v/>
      </c>
      <c r="K129" s="153"/>
      <c r="L129" s="153"/>
      <c r="M129" s="153"/>
      <c r="N129" s="201"/>
      <c r="O129" s="153">
        <f t="shared" si="29"/>
        <v>0</v>
      </c>
      <c r="P129" s="154" t="str">
        <f t="shared" si="30"/>
        <v/>
      </c>
      <c r="Q129" s="153">
        <f t="shared" ref="Q129:Q145" si="77">SUM(E129,K129)</f>
        <v>0</v>
      </c>
      <c r="R129" s="153">
        <f t="shared" ref="R129:S145" si="78">SUM(E129,L129)</f>
        <v>0</v>
      </c>
      <c r="S129" s="153">
        <f t="shared" si="37"/>
        <v>0</v>
      </c>
      <c r="T129" s="153">
        <f t="shared" si="61"/>
        <v>0</v>
      </c>
      <c r="U129" s="153">
        <f t="shared" ref="U129:U136" si="79">T129-S129</f>
        <v>0</v>
      </c>
      <c r="V129" s="154" t="str">
        <f t="shared" ref="V129:V144" si="80">IFERROR(100%*(T129/S129),"")</f>
        <v/>
      </c>
      <c r="W129" s="7"/>
      <c r="X129" s="7"/>
      <c r="Y129" s="7"/>
      <c r="Z129" s="7"/>
      <c r="AA129" s="7"/>
      <c r="AB129" s="7"/>
      <c r="AC129" s="7"/>
      <c r="AD129" s="7"/>
      <c r="AE129" s="7"/>
      <c r="AF129" s="7"/>
      <c r="AG129" s="7"/>
      <c r="AH129" s="7"/>
      <c r="AI129" s="7"/>
      <c r="AJ129" s="7"/>
      <c r="AK129" s="7"/>
      <c r="AL129" s="7"/>
      <c r="AM129" s="7"/>
      <c r="AN129" s="7"/>
      <c r="AO129" s="7"/>
      <c r="AP129" s="7"/>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9"/>
      <c r="GE129" s="9"/>
      <c r="GF129" s="9"/>
      <c r="GG129" s="9"/>
      <c r="GH129" s="9"/>
      <c r="GI129" s="9"/>
      <c r="GJ129" s="9"/>
      <c r="GK129" s="9"/>
      <c r="GL129" s="9"/>
      <c r="GM129" s="9"/>
    </row>
    <row r="130" spans="1:195" s="5" customFormat="1" ht="28.5" hidden="1" customHeight="1" thickBot="1" x14ac:dyDescent="0.4">
      <c r="A130" s="134"/>
      <c r="B130" s="175" t="s">
        <v>115</v>
      </c>
      <c r="C130" s="175" t="s">
        <v>42</v>
      </c>
      <c r="D130" s="178" t="s">
        <v>43</v>
      </c>
      <c r="E130" s="201"/>
      <c r="F130" s="201"/>
      <c r="G130" s="201"/>
      <c r="H130" s="154">
        <f t="shared" si="45"/>
        <v>0</v>
      </c>
      <c r="I130" s="153">
        <f t="shared" si="40"/>
        <v>0</v>
      </c>
      <c r="J130" s="154" t="str">
        <f t="shared" si="41"/>
        <v/>
      </c>
      <c r="K130" s="153"/>
      <c r="L130" s="153"/>
      <c r="M130" s="153"/>
      <c r="N130" s="201"/>
      <c r="O130" s="153">
        <f t="shared" si="29"/>
        <v>0</v>
      </c>
      <c r="P130" s="154" t="str">
        <f t="shared" si="30"/>
        <v/>
      </c>
      <c r="Q130" s="153">
        <f t="shared" si="77"/>
        <v>0</v>
      </c>
      <c r="R130" s="153">
        <f t="shared" si="78"/>
        <v>0</v>
      </c>
      <c r="S130" s="153">
        <f t="shared" si="37"/>
        <v>0</v>
      </c>
      <c r="T130" s="153">
        <f t="shared" si="61"/>
        <v>0</v>
      </c>
      <c r="U130" s="153">
        <f t="shared" si="79"/>
        <v>0</v>
      </c>
      <c r="V130" s="154" t="str">
        <f t="shared" si="80"/>
        <v/>
      </c>
      <c r="W130" s="7"/>
      <c r="X130" s="7"/>
      <c r="Y130" s="7"/>
      <c r="Z130" s="7"/>
      <c r="AA130" s="7"/>
      <c r="AB130" s="7"/>
      <c r="AC130" s="7"/>
      <c r="AD130" s="7"/>
      <c r="AE130" s="7"/>
      <c r="AF130" s="7"/>
      <c r="AG130" s="7"/>
      <c r="AH130" s="7"/>
      <c r="AI130" s="7"/>
      <c r="AJ130" s="7"/>
      <c r="AK130" s="7"/>
      <c r="AL130" s="7"/>
      <c r="AM130" s="7"/>
      <c r="AN130" s="7"/>
      <c r="AO130" s="7"/>
      <c r="AP130" s="7"/>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9"/>
      <c r="GE130" s="9"/>
      <c r="GF130" s="9"/>
      <c r="GG130" s="9"/>
      <c r="GH130" s="9"/>
      <c r="GI130" s="9"/>
      <c r="GJ130" s="9"/>
      <c r="GK130" s="9"/>
      <c r="GL130" s="9"/>
      <c r="GM130" s="9"/>
    </row>
    <row r="131" spans="1:195" s="1" customFormat="1" ht="80.849999999999994" hidden="1" customHeight="1" x14ac:dyDescent="0.35">
      <c r="A131" s="134">
        <v>22</v>
      </c>
      <c r="B131" s="175" t="s">
        <v>158</v>
      </c>
      <c r="C131" s="175" t="s">
        <v>38</v>
      </c>
      <c r="D131" s="178" t="s">
        <v>161</v>
      </c>
      <c r="E131" s="201"/>
      <c r="F131" s="201"/>
      <c r="G131" s="201"/>
      <c r="H131" s="154">
        <f t="shared" si="45"/>
        <v>0</v>
      </c>
      <c r="I131" s="153">
        <f t="shared" si="40"/>
        <v>0</v>
      </c>
      <c r="J131" s="154" t="str">
        <f t="shared" si="41"/>
        <v/>
      </c>
      <c r="K131" s="153"/>
      <c r="L131" s="153"/>
      <c r="M131" s="153"/>
      <c r="N131" s="201"/>
      <c r="O131" s="153">
        <f t="shared" si="29"/>
        <v>0</v>
      </c>
      <c r="P131" s="154" t="str">
        <f t="shared" si="30"/>
        <v/>
      </c>
      <c r="Q131" s="153">
        <f t="shared" si="77"/>
        <v>0</v>
      </c>
      <c r="R131" s="153">
        <f t="shared" si="78"/>
        <v>0</v>
      </c>
      <c r="S131" s="153">
        <f t="shared" si="37"/>
        <v>0</v>
      </c>
      <c r="T131" s="153">
        <f t="shared" si="61"/>
        <v>0</v>
      </c>
      <c r="U131" s="153">
        <f t="shared" si="79"/>
        <v>0</v>
      </c>
      <c r="V131" s="154" t="str">
        <f t="shared" si="80"/>
        <v/>
      </c>
      <c r="W131" s="7"/>
      <c r="X131" s="7"/>
      <c r="Y131" s="7"/>
      <c r="Z131" s="7"/>
      <c r="AA131" s="7"/>
      <c r="AB131" s="7"/>
      <c r="AC131" s="7"/>
      <c r="AD131" s="7"/>
      <c r="AE131" s="7"/>
      <c r="AF131" s="7"/>
      <c r="AG131" s="7"/>
      <c r="AH131" s="7"/>
      <c r="AI131" s="7"/>
      <c r="AJ131" s="7"/>
      <c r="AK131" s="7"/>
      <c r="AL131" s="7"/>
      <c r="AM131" s="7"/>
      <c r="AN131" s="7"/>
      <c r="AO131" s="7"/>
      <c r="AP131" s="7"/>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row>
    <row r="132" spans="1:195" s="1" customFormat="1" ht="80.849999999999994" hidden="1" customHeight="1" x14ac:dyDescent="0.35">
      <c r="A132" s="134">
        <v>24</v>
      </c>
      <c r="B132" s="175" t="s">
        <v>117</v>
      </c>
      <c r="C132" s="175" t="s">
        <v>46</v>
      </c>
      <c r="D132" s="178" t="s">
        <v>118</v>
      </c>
      <c r="E132" s="201"/>
      <c r="F132" s="201"/>
      <c r="G132" s="201"/>
      <c r="H132" s="154">
        <f t="shared" si="45"/>
        <v>0</v>
      </c>
      <c r="I132" s="153">
        <f t="shared" si="40"/>
        <v>0</v>
      </c>
      <c r="J132" s="154" t="str">
        <f t="shared" si="41"/>
        <v/>
      </c>
      <c r="K132" s="153"/>
      <c r="L132" s="153"/>
      <c r="M132" s="153"/>
      <c r="N132" s="201"/>
      <c r="O132" s="153">
        <f t="shared" si="29"/>
        <v>0</v>
      </c>
      <c r="P132" s="154" t="str">
        <f t="shared" si="30"/>
        <v/>
      </c>
      <c r="Q132" s="153">
        <f t="shared" si="77"/>
        <v>0</v>
      </c>
      <c r="R132" s="153">
        <f t="shared" si="78"/>
        <v>0</v>
      </c>
      <c r="S132" s="153">
        <f t="shared" si="37"/>
        <v>0</v>
      </c>
      <c r="T132" s="153">
        <f t="shared" si="61"/>
        <v>0</v>
      </c>
      <c r="U132" s="153">
        <f t="shared" si="79"/>
        <v>0</v>
      </c>
      <c r="V132" s="154" t="str">
        <f t="shared" si="80"/>
        <v/>
      </c>
      <c r="W132" s="7"/>
      <c r="X132" s="7"/>
      <c r="Y132" s="7"/>
      <c r="Z132" s="7"/>
      <c r="AA132" s="7"/>
      <c r="AB132" s="7"/>
      <c r="AC132" s="7"/>
      <c r="AD132" s="7"/>
      <c r="AE132" s="7"/>
      <c r="AF132" s="7"/>
      <c r="AG132" s="7"/>
      <c r="AH132" s="7"/>
      <c r="AI132" s="7"/>
      <c r="AJ132" s="7"/>
      <c r="AK132" s="7"/>
      <c r="AL132" s="7"/>
      <c r="AM132" s="7"/>
      <c r="AN132" s="7"/>
      <c r="AO132" s="7"/>
      <c r="AP132" s="7"/>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row>
    <row r="133" spans="1:195" s="29" customFormat="1" ht="80.849999999999994" hidden="1" customHeight="1" x14ac:dyDescent="0.35">
      <c r="A133" s="136"/>
      <c r="B133" s="171"/>
      <c r="C133" s="172"/>
      <c r="D133" s="174" t="s">
        <v>150</v>
      </c>
      <c r="E133" s="220"/>
      <c r="F133" s="221"/>
      <c r="G133" s="220"/>
      <c r="H133" s="154">
        <f t="shared" si="45"/>
        <v>0</v>
      </c>
      <c r="I133" s="153">
        <f t="shared" si="40"/>
        <v>0</v>
      </c>
      <c r="J133" s="154" t="str">
        <f t="shared" si="41"/>
        <v/>
      </c>
      <c r="K133" s="208"/>
      <c r="L133" s="208"/>
      <c r="M133" s="208"/>
      <c r="N133" s="208"/>
      <c r="O133" s="153">
        <f t="shared" si="29"/>
        <v>0</v>
      </c>
      <c r="P133" s="154" t="str">
        <f t="shared" si="30"/>
        <v/>
      </c>
      <c r="Q133" s="153">
        <f t="shared" si="77"/>
        <v>0</v>
      </c>
      <c r="R133" s="153">
        <f t="shared" si="78"/>
        <v>0</v>
      </c>
      <c r="S133" s="153">
        <f t="shared" si="37"/>
        <v>0</v>
      </c>
      <c r="T133" s="153">
        <f t="shared" si="61"/>
        <v>0</v>
      </c>
      <c r="U133" s="153">
        <f t="shared" si="79"/>
        <v>0</v>
      </c>
      <c r="V133" s="154" t="str">
        <f t="shared" si="80"/>
        <v/>
      </c>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8"/>
      <c r="GE133" s="28"/>
      <c r="GF133" s="28"/>
      <c r="GG133" s="28"/>
      <c r="GH133" s="28"/>
      <c r="GI133" s="28"/>
      <c r="GJ133" s="28"/>
      <c r="GK133" s="28"/>
      <c r="GL133" s="28"/>
      <c r="GM133" s="28"/>
    </row>
    <row r="134" spans="1:195" s="29" customFormat="1" ht="80.849999999999994" hidden="1" customHeight="1" x14ac:dyDescent="0.35">
      <c r="A134" s="136"/>
      <c r="B134" s="171"/>
      <c r="C134" s="172"/>
      <c r="D134" s="174" t="s">
        <v>151</v>
      </c>
      <c r="E134" s="220"/>
      <c r="F134" s="221"/>
      <c r="G134" s="220"/>
      <c r="H134" s="154">
        <f t="shared" si="45"/>
        <v>0</v>
      </c>
      <c r="I134" s="153">
        <f t="shared" si="40"/>
        <v>0</v>
      </c>
      <c r="J134" s="154" t="str">
        <f t="shared" si="41"/>
        <v/>
      </c>
      <c r="K134" s="208"/>
      <c r="L134" s="208"/>
      <c r="M134" s="208"/>
      <c r="N134" s="208"/>
      <c r="O134" s="153">
        <f t="shared" si="29"/>
        <v>0</v>
      </c>
      <c r="P134" s="154" t="str">
        <f t="shared" si="30"/>
        <v/>
      </c>
      <c r="Q134" s="153">
        <f t="shared" si="77"/>
        <v>0</v>
      </c>
      <c r="R134" s="153">
        <f t="shared" si="78"/>
        <v>0</v>
      </c>
      <c r="S134" s="153">
        <f t="shared" si="37"/>
        <v>0</v>
      </c>
      <c r="T134" s="153">
        <f t="shared" si="61"/>
        <v>0</v>
      </c>
      <c r="U134" s="153">
        <f t="shared" si="79"/>
        <v>0</v>
      </c>
      <c r="V134" s="154" t="str">
        <f t="shared" si="80"/>
        <v/>
      </c>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8"/>
      <c r="GE134" s="28"/>
      <c r="GF134" s="28"/>
      <c r="GG134" s="28"/>
      <c r="GH134" s="28"/>
      <c r="GI134" s="28"/>
      <c r="GJ134" s="28"/>
      <c r="GK134" s="28"/>
      <c r="GL134" s="28"/>
      <c r="GM134" s="28"/>
    </row>
    <row r="135" spans="1:195" s="1" customFormat="1" ht="80.849999999999994" hidden="1" customHeight="1" x14ac:dyDescent="0.35">
      <c r="A135" s="134">
        <v>25</v>
      </c>
      <c r="B135" s="175" t="s">
        <v>141</v>
      </c>
      <c r="C135" s="175" t="s">
        <v>45</v>
      </c>
      <c r="D135" s="178" t="s">
        <v>142</v>
      </c>
      <c r="E135" s="201"/>
      <c r="F135" s="201"/>
      <c r="G135" s="201"/>
      <c r="H135" s="154">
        <f t="shared" si="45"/>
        <v>0</v>
      </c>
      <c r="I135" s="153">
        <f t="shared" si="40"/>
        <v>0</v>
      </c>
      <c r="J135" s="154" t="str">
        <f t="shared" si="41"/>
        <v/>
      </c>
      <c r="K135" s="153"/>
      <c r="L135" s="153"/>
      <c r="M135" s="153"/>
      <c r="N135" s="201"/>
      <c r="O135" s="153">
        <f t="shared" si="29"/>
        <v>0</v>
      </c>
      <c r="P135" s="154" t="str">
        <f t="shared" si="30"/>
        <v/>
      </c>
      <c r="Q135" s="153">
        <f t="shared" si="77"/>
        <v>0</v>
      </c>
      <c r="R135" s="153">
        <f t="shared" si="78"/>
        <v>0</v>
      </c>
      <c r="S135" s="153">
        <f t="shared" si="37"/>
        <v>0</v>
      </c>
      <c r="T135" s="153">
        <f t="shared" si="61"/>
        <v>0</v>
      </c>
      <c r="U135" s="153">
        <f t="shared" si="79"/>
        <v>0</v>
      </c>
      <c r="V135" s="154" t="str">
        <f t="shared" si="80"/>
        <v/>
      </c>
      <c r="W135" s="7"/>
      <c r="X135" s="7"/>
      <c r="Y135" s="7"/>
      <c r="Z135" s="7"/>
      <c r="AA135" s="7"/>
      <c r="AB135" s="7"/>
      <c r="AC135" s="7"/>
      <c r="AD135" s="7"/>
      <c r="AE135" s="7"/>
      <c r="AF135" s="7"/>
      <c r="AG135" s="7"/>
      <c r="AH135" s="7"/>
      <c r="AI135" s="7"/>
      <c r="AJ135" s="7"/>
      <c r="AK135" s="7"/>
      <c r="AL135" s="7"/>
      <c r="AM135" s="7"/>
      <c r="AN135" s="7"/>
      <c r="AO135" s="7"/>
      <c r="AP135" s="7"/>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row>
    <row r="136" spans="1:195" s="1" customFormat="1" ht="80.849999999999994" hidden="1" customHeight="1" x14ac:dyDescent="0.35">
      <c r="A136" s="134"/>
      <c r="B136" s="175" t="s">
        <v>160</v>
      </c>
      <c r="C136" s="175" t="s">
        <v>38</v>
      </c>
      <c r="D136" s="178" t="s">
        <v>116</v>
      </c>
      <c r="E136" s="201"/>
      <c r="F136" s="201"/>
      <c r="G136" s="201"/>
      <c r="H136" s="154">
        <f t="shared" si="45"/>
        <v>0</v>
      </c>
      <c r="I136" s="153">
        <f t="shared" si="40"/>
        <v>0</v>
      </c>
      <c r="J136" s="154" t="str">
        <f t="shared" si="41"/>
        <v/>
      </c>
      <c r="K136" s="153"/>
      <c r="L136" s="153"/>
      <c r="M136" s="153"/>
      <c r="N136" s="201"/>
      <c r="O136" s="153">
        <f t="shared" si="29"/>
        <v>0</v>
      </c>
      <c r="P136" s="154" t="str">
        <f t="shared" si="30"/>
        <v/>
      </c>
      <c r="Q136" s="153">
        <f t="shared" si="77"/>
        <v>0</v>
      </c>
      <c r="R136" s="153">
        <f t="shared" si="78"/>
        <v>0</v>
      </c>
      <c r="S136" s="153">
        <f t="shared" si="37"/>
        <v>0</v>
      </c>
      <c r="T136" s="153">
        <f t="shared" si="61"/>
        <v>0</v>
      </c>
      <c r="U136" s="153">
        <f t="shared" si="79"/>
        <v>0</v>
      </c>
      <c r="V136" s="154" t="str">
        <f t="shared" si="80"/>
        <v/>
      </c>
      <c r="W136" s="7"/>
      <c r="X136" s="7"/>
      <c r="Y136" s="7"/>
      <c r="Z136" s="7"/>
      <c r="AA136" s="7"/>
      <c r="AB136" s="7"/>
      <c r="AC136" s="7"/>
      <c r="AD136" s="7"/>
      <c r="AE136" s="7"/>
      <c r="AF136" s="7"/>
      <c r="AG136" s="7"/>
      <c r="AH136" s="7"/>
      <c r="AI136" s="7"/>
      <c r="AJ136" s="7"/>
      <c r="AK136" s="7"/>
      <c r="AL136" s="7"/>
      <c r="AM136" s="7"/>
      <c r="AN136" s="7"/>
      <c r="AO136" s="7"/>
      <c r="AP136" s="7"/>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row>
    <row r="137" spans="1:195" s="1" customFormat="1" ht="80.849999999999994" hidden="1" customHeight="1" x14ac:dyDescent="0.35">
      <c r="A137" s="134">
        <v>24</v>
      </c>
      <c r="B137" s="175" t="s">
        <v>117</v>
      </c>
      <c r="C137" s="175" t="s">
        <v>46</v>
      </c>
      <c r="D137" s="178" t="s">
        <v>118</v>
      </c>
      <c r="E137" s="201"/>
      <c r="F137" s="201"/>
      <c r="G137" s="201"/>
      <c r="H137" s="154">
        <f t="shared" si="45"/>
        <v>0</v>
      </c>
      <c r="I137" s="153">
        <f t="shared" si="40"/>
        <v>0</v>
      </c>
      <c r="J137" s="154" t="str">
        <f t="shared" si="41"/>
        <v/>
      </c>
      <c r="K137" s="153"/>
      <c r="L137" s="153"/>
      <c r="M137" s="153"/>
      <c r="N137" s="201"/>
      <c r="O137" s="153">
        <f t="shared" si="29"/>
        <v>0</v>
      </c>
      <c r="P137" s="154" t="str">
        <f t="shared" si="30"/>
        <v/>
      </c>
      <c r="Q137" s="153">
        <f t="shared" si="77"/>
        <v>0</v>
      </c>
      <c r="R137" s="153">
        <f t="shared" si="78"/>
        <v>0</v>
      </c>
      <c r="S137" s="153">
        <f t="shared" si="37"/>
        <v>0</v>
      </c>
      <c r="T137" s="153">
        <f t="shared" si="61"/>
        <v>0</v>
      </c>
      <c r="U137" s="153">
        <f t="shared" si="46"/>
        <v>0</v>
      </c>
      <c r="V137" s="154" t="str">
        <f t="shared" si="80"/>
        <v/>
      </c>
      <c r="W137" s="7"/>
      <c r="X137" s="7"/>
      <c r="Y137" s="7"/>
      <c r="Z137" s="7"/>
      <c r="AA137" s="7"/>
      <c r="AB137" s="7"/>
      <c r="AC137" s="7"/>
      <c r="AD137" s="7"/>
      <c r="AE137" s="7"/>
      <c r="AF137" s="7"/>
      <c r="AG137" s="7"/>
      <c r="AH137" s="7"/>
      <c r="AI137" s="7"/>
      <c r="AJ137" s="7"/>
      <c r="AK137" s="7"/>
      <c r="AL137" s="7"/>
      <c r="AM137" s="7"/>
      <c r="AN137" s="7"/>
      <c r="AO137" s="7"/>
      <c r="AP137" s="7"/>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row>
    <row r="138" spans="1:195" s="41" customFormat="1" ht="80.849999999999994" hidden="1" customHeight="1" thickBot="1" x14ac:dyDescent="0.4">
      <c r="A138" s="135"/>
      <c r="B138" s="177"/>
      <c r="C138" s="177"/>
      <c r="D138" s="182" t="s">
        <v>175</v>
      </c>
      <c r="E138" s="208"/>
      <c r="F138" s="208"/>
      <c r="G138" s="208"/>
      <c r="H138" s="154">
        <f t="shared" si="45"/>
        <v>0</v>
      </c>
      <c r="I138" s="153">
        <f t="shared" si="40"/>
        <v>0</v>
      </c>
      <c r="J138" s="154" t="str">
        <f t="shared" si="41"/>
        <v/>
      </c>
      <c r="K138" s="208"/>
      <c r="L138" s="208"/>
      <c r="M138" s="208"/>
      <c r="N138" s="208"/>
      <c r="O138" s="153">
        <f t="shared" si="29"/>
        <v>0</v>
      </c>
      <c r="P138" s="154" t="str">
        <f t="shared" si="30"/>
        <v/>
      </c>
      <c r="Q138" s="153">
        <f t="shared" si="77"/>
        <v>0</v>
      </c>
      <c r="R138" s="153">
        <f t="shared" si="78"/>
        <v>0</v>
      </c>
      <c r="S138" s="153">
        <f t="shared" si="37"/>
        <v>0</v>
      </c>
      <c r="T138" s="153">
        <f t="shared" si="61"/>
        <v>0</v>
      </c>
      <c r="U138" s="153">
        <f t="shared" si="46"/>
        <v>0</v>
      </c>
      <c r="V138" s="154" t="str">
        <f t="shared" si="80"/>
        <v/>
      </c>
      <c r="W138" s="19"/>
      <c r="X138" s="19"/>
      <c r="Y138" s="19"/>
      <c r="Z138" s="19"/>
      <c r="AA138" s="19"/>
      <c r="AB138" s="19"/>
      <c r="AC138" s="19"/>
      <c r="AD138" s="19"/>
      <c r="AE138" s="19"/>
      <c r="AF138" s="19"/>
      <c r="AG138" s="19"/>
      <c r="AH138" s="19"/>
      <c r="AI138" s="19"/>
      <c r="AJ138" s="19"/>
      <c r="AK138" s="19"/>
      <c r="AL138" s="19"/>
      <c r="AM138" s="19"/>
      <c r="AN138" s="19"/>
      <c r="AO138" s="19"/>
      <c r="AP138" s="19"/>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40"/>
      <c r="GE138" s="40"/>
      <c r="GF138" s="40"/>
      <c r="GG138" s="40"/>
      <c r="GH138" s="40"/>
      <c r="GI138" s="40"/>
      <c r="GJ138" s="40"/>
      <c r="GK138" s="40"/>
      <c r="GL138" s="40"/>
      <c r="GM138" s="40"/>
    </row>
    <row r="139" spans="1:195" s="41" customFormat="1" ht="80.849999999999994" hidden="1" customHeight="1" thickBot="1" x14ac:dyDescent="0.4">
      <c r="A139" s="135"/>
      <c r="B139" s="177"/>
      <c r="C139" s="177"/>
      <c r="D139" s="182" t="s">
        <v>176</v>
      </c>
      <c r="E139" s="208"/>
      <c r="F139" s="208"/>
      <c r="G139" s="208"/>
      <c r="H139" s="154">
        <f t="shared" si="45"/>
        <v>0</v>
      </c>
      <c r="I139" s="153">
        <f t="shared" si="40"/>
        <v>0</v>
      </c>
      <c r="J139" s="154" t="str">
        <f t="shared" si="41"/>
        <v/>
      </c>
      <c r="K139" s="208"/>
      <c r="L139" s="208"/>
      <c r="M139" s="208"/>
      <c r="N139" s="208"/>
      <c r="O139" s="153">
        <f t="shared" si="29"/>
        <v>0</v>
      </c>
      <c r="P139" s="154" t="str">
        <f t="shared" si="30"/>
        <v/>
      </c>
      <c r="Q139" s="153">
        <f t="shared" si="77"/>
        <v>0</v>
      </c>
      <c r="R139" s="153">
        <f t="shared" si="78"/>
        <v>0</v>
      </c>
      <c r="S139" s="153">
        <f t="shared" si="37"/>
        <v>0</v>
      </c>
      <c r="T139" s="153">
        <f t="shared" si="61"/>
        <v>0</v>
      </c>
      <c r="U139" s="153">
        <f t="shared" si="46"/>
        <v>0</v>
      </c>
      <c r="V139" s="154" t="str">
        <f t="shared" si="80"/>
        <v/>
      </c>
      <c r="W139" s="19"/>
      <c r="X139" s="19"/>
      <c r="Y139" s="19"/>
      <c r="Z139" s="19"/>
      <c r="AA139" s="19"/>
      <c r="AB139" s="19"/>
      <c r="AC139" s="19"/>
      <c r="AD139" s="19"/>
      <c r="AE139" s="19"/>
      <c r="AF139" s="19"/>
      <c r="AG139" s="19"/>
      <c r="AH139" s="19"/>
      <c r="AI139" s="19"/>
      <c r="AJ139" s="19"/>
      <c r="AK139" s="19"/>
      <c r="AL139" s="19"/>
      <c r="AM139" s="19"/>
      <c r="AN139" s="19"/>
      <c r="AO139" s="19"/>
      <c r="AP139" s="19"/>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40"/>
      <c r="GE139" s="40"/>
      <c r="GF139" s="40"/>
      <c r="GG139" s="40"/>
      <c r="GH139" s="40"/>
      <c r="GI139" s="40"/>
      <c r="GJ139" s="40"/>
      <c r="GK139" s="40"/>
      <c r="GL139" s="40"/>
      <c r="GM139" s="40"/>
    </row>
    <row r="140" spans="1:195" s="1" customFormat="1" ht="80.849999999999994" hidden="1" customHeight="1" x14ac:dyDescent="0.35">
      <c r="A140" s="134">
        <v>25</v>
      </c>
      <c r="B140" s="175" t="s">
        <v>141</v>
      </c>
      <c r="C140" s="175" t="s">
        <v>45</v>
      </c>
      <c r="D140" s="178" t="s">
        <v>142</v>
      </c>
      <c r="E140" s="201"/>
      <c r="F140" s="201"/>
      <c r="G140" s="201"/>
      <c r="H140" s="154">
        <f t="shared" si="45"/>
        <v>0</v>
      </c>
      <c r="I140" s="153">
        <f t="shared" si="40"/>
        <v>0</v>
      </c>
      <c r="J140" s="154" t="str">
        <f t="shared" si="41"/>
        <v/>
      </c>
      <c r="K140" s="153"/>
      <c r="L140" s="153"/>
      <c r="M140" s="153"/>
      <c r="N140" s="201"/>
      <c r="O140" s="153">
        <f t="shared" si="29"/>
        <v>0</v>
      </c>
      <c r="P140" s="154" t="str">
        <f t="shared" si="30"/>
        <v/>
      </c>
      <c r="Q140" s="153">
        <f t="shared" si="77"/>
        <v>0</v>
      </c>
      <c r="R140" s="153">
        <f t="shared" si="78"/>
        <v>0</v>
      </c>
      <c r="S140" s="153">
        <f t="shared" si="37"/>
        <v>0</v>
      </c>
      <c r="T140" s="153">
        <f t="shared" si="61"/>
        <v>0</v>
      </c>
      <c r="U140" s="153">
        <f t="shared" si="46"/>
        <v>0</v>
      </c>
      <c r="V140" s="154" t="str">
        <f t="shared" si="80"/>
        <v/>
      </c>
      <c r="W140" s="7"/>
      <c r="X140" s="7"/>
      <c r="Y140" s="7"/>
      <c r="Z140" s="7"/>
      <c r="AA140" s="7"/>
      <c r="AB140" s="7"/>
      <c r="AC140" s="7"/>
      <c r="AD140" s="7"/>
      <c r="AE140" s="7"/>
      <c r="AF140" s="7"/>
      <c r="AG140" s="7"/>
      <c r="AH140" s="7"/>
      <c r="AI140" s="7"/>
      <c r="AJ140" s="7"/>
      <c r="AK140" s="7"/>
      <c r="AL140" s="7"/>
      <c r="AM140" s="7"/>
      <c r="AN140" s="7"/>
      <c r="AO140" s="7"/>
      <c r="AP140" s="7"/>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row>
    <row r="141" spans="1:195" s="5" customFormat="1" ht="80.849999999999994" hidden="1" customHeight="1" thickBot="1" x14ac:dyDescent="0.4">
      <c r="A141" s="134"/>
      <c r="B141" s="175" t="s">
        <v>219</v>
      </c>
      <c r="C141" s="175" t="s">
        <v>183</v>
      </c>
      <c r="D141" s="178" t="s">
        <v>220</v>
      </c>
      <c r="E141" s="201"/>
      <c r="F141" s="201"/>
      <c r="G141" s="201"/>
      <c r="H141" s="154">
        <f t="shared" si="45"/>
        <v>0</v>
      </c>
      <c r="I141" s="153">
        <f t="shared" si="40"/>
        <v>0</v>
      </c>
      <c r="J141" s="154" t="str">
        <f t="shared" si="41"/>
        <v/>
      </c>
      <c r="K141" s="153"/>
      <c r="L141" s="153"/>
      <c r="M141" s="153"/>
      <c r="N141" s="201"/>
      <c r="O141" s="153">
        <f t="shared" ref="O141:O223" si="81">N141-M141</f>
        <v>0</v>
      </c>
      <c r="P141" s="154" t="str">
        <f t="shared" ref="P141:P223" si="82">IFERROR(100%*(N141/M141),"")</f>
        <v/>
      </c>
      <c r="Q141" s="153">
        <f t="shared" si="77"/>
        <v>0</v>
      </c>
      <c r="R141" s="153">
        <f t="shared" si="78"/>
        <v>0</v>
      </c>
      <c r="S141" s="153">
        <f t="shared" si="37"/>
        <v>0</v>
      </c>
      <c r="T141" s="153">
        <f t="shared" si="61"/>
        <v>0</v>
      </c>
      <c r="U141" s="153">
        <f t="shared" si="46"/>
        <v>0</v>
      </c>
      <c r="V141" s="154" t="str">
        <f t="shared" si="80"/>
        <v/>
      </c>
      <c r="W141" s="7"/>
      <c r="X141" s="7"/>
      <c r="Y141" s="7"/>
      <c r="Z141" s="7"/>
      <c r="AA141" s="7"/>
      <c r="AB141" s="7"/>
      <c r="AC141" s="7"/>
      <c r="AD141" s="7"/>
      <c r="AE141" s="7"/>
      <c r="AF141" s="7"/>
      <c r="AG141" s="7"/>
      <c r="AH141" s="7"/>
      <c r="AI141" s="7"/>
      <c r="AJ141" s="7"/>
      <c r="AK141" s="7"/>
      <c r="AL141" s="7"/>
      <c r="AM141" s="7"/>
      <c r="AN141" s="7"/>
      <c r="AO141" s="7"/>
      <c r="AP141" s="7"/>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9"/>
      <c r="GE141" s="9"/>
      <c r="GF141" s="9"/>
      <c r="GG141" s="9"/>
      <c r="GH141" s="9"/>
      <c r="GI141" s="9"/>
      <c r="GJ141" s="9"/>
      <c r="GK141" s="9"/>
      <c r="GL141" s="9"/>
      <c r="GM141" s="9"/>
    </row>
    <row r="142" spans="1:195" s="41" customFormat="1" ht="80.849999999999994" hidden="1" customHeight="1" thickBot="1" x14ac:dyDescent="0.4">
      <c r="A142" s="135"/>
      <c r="B142" s="177"/>
      <c r="C142" s="177"/>
      <c r="D142" s="182" t="s">
        <v>225</v>
      </c>
      <c r="E142" s="208"/>
      <c r="F142" s="208"/>
      <c r="G142" s="208"/>
      <c r="H142" s="154">
        <f t="shared" si="45"/>
        <v>0</v>
      </c>
      <c r="I142" s="153">
        <f t="shared" si="40"/>
        <v>0</v>
      </c>
      <c r="J142" s="154" t="str">
        <f t="shared" si="41"/>
        <v/>
      </c>
      <c r="K142" s="218"/>
      <c r="L142" s="218"/>
      <c r="M142" s="218"/>
      <c r="N142" s="218"/>
      <c r="O142" s="153">
        <f t="shared" si="81"/>
        <v>0</v>
      </c>
      <c r="P142" s="154" t="str">
        <f t="shared" si="82"/>
        <v/>
      </c>
      <c r="Q142" s="153">
        <f t="shared" si="77"/>
        <v>0</v>
      </c>
      <c r="R142" s="153">
        <f t="shared" si="78"/>
        <v>0</v>
      </c>
      <c r="S142" s="153">
        <f t="shared" si="37"/>
        <v>0</v>
      </c>
      <c r="T142" s="153">
        <f t="shared" si="61"/>
        <v>0</v>
      </c>
      <c r="U142" s="153">
        <f t="shared" si="46"/>
        <v>0</v>
      </c>
      <c r="V142" s="154" t="str">
        <f t="shared" si="80"/>
        <v/>
      </c>
      <c r="W142" s="19"/>
      <c r="X142" s="19"/>
      <c r="Y142" s="19"/>
      <c r="Z142" s="19"/>
      <c r="AA142" s="19"/>
      <c r="AB142" s="19"/>
      <c r="AC142" s="19"/>
      <c r="AD142" s="19"/>
      <c r="AE142" s="19"/>
      <c r="AF142" s="19"/>
      <c r="AG142" s="19"/>
      <c r="AH142" s="19"/>
      <c r="AI142" s="19"/>
      <c r="AJ142" s="19"/>
      <c r="AK142" s="19"/>
      <c r="AL142" s="19"/>
      <c r="AM142" s="19"/>
      <c r="AN142" s="19"/>
      <c r="AO142" s="19"/>
      <c r="AP142" s="19"/>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40"/>
      <c r="GE142" s="40"/>
      <c r="GF142" s="40"/>
      <c r="GG142" s="40"/>
      <c r="GH142" s="40"/>
      <c r="GI142" s="40"/>
      <c r="GJ142" s="40"/>
      <c r="GK142" s="40"/>
      <c r="GL142" s="40"/>
      <c r="GM142" s="40"/>
    </row>
    <row r="143" spans="1:195" s="5" customFormat="1" ht="80.849999999999994" hidden="1" customHeight="1" thickBot="1" x14ac:dyDescent="0.4">
      <c r="A143" s="134"/>
      <c r="B143" s="175" t="s">
        <v>198</v>
      </c>
      <c r="C143" s="175" t="s">
        <v>38</v>
      </c>
      <c r="D143" s="178" t="s">
        <v>199</v>
      </c>
      <c r="E143" s="201"/>
      <c r="F143" s="201"/>
      <c r="G143" s="201"/>
      <c r="H143" s="154">
        <f t="shared" si="45"/>
        <v>0</v>
      </c>
      <c r="I143" s="153">
        <f t="shared" si="40"/>
        <v>0</v>
      </c>
      <c r="J143" s="154" t="str">
        <f t="shared" si="41"/>
        <v/>
      </c>
      <c r="K143" s="153"/>
      <c r="L143" s="153"/>
      <c r="M143" s="153"/>
      <c r="N143" s="201"/>
      <c r="O143" s="153">
        <f t="shared" si="81"/>
        <v>0</v>
      </c>
      <c r="P143" s="154" t="str">
        <f t="shared" si="82"/>
        <v/>
      </c>
      <c r="Q143" s="153">
        <f t="shared" si="77"/>
        <v>0</v>
      </c>
      <c r="R143" s="153">
        <f t="shared" si="78"/>
        <v>0</v>
      </c>
      <c r="S143" s="153">
        <f t="shared" si="37"/>
        <v>0</v>
      </c>
      <c r="T143" s="153">
        <f t="shared" si="61"/>
        <v>0</v>
      </c>
      <c r="U143" s="153">
        <f t="shared" si="46"/>
        <v>0</v>
      </c>
      <c r="V143" s="154" t="str">
        <f t="shared" si="80"/>
        <v/>
      </c>
      <c r="W143" s="7"/>
      <c r="X143" s="7"/>
      <c r="Y143" s="7"/>
      <c r="Z143" s="7"/>
      <c r="AA143" s="7"/>
      <c r="AB143" s="7"/>
      <c r="AC143" s="7"/>
      <c r="AD143" s="7"/>
      <c r="AE143" s="7"/>
      <c r="AF143" s="7"/>
      <c r="AG143" s="7"/>
      <c r="AH143" s="7"/>
      <c r="AI143" s="7"/>
      <c r="AJ143" s="7"/>
      <c r="AK143" s="7"/>
      <c r="AL143" s="7"/>
      <c r="AM143" s="7"/>
      <c r="AN143" s="7"/>
      <c r="AO143" s="7"/>
      <c r="AP143" s="7"/>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9"/>
      <c r="GE143" s="9"/>
      <c r="GF143" s="9"/>
      <c r="GG143" s="9"/>
      <c r="GH143" s="9"/>
      <c r="GI143" s="9"/>
      <c r="GJ143" s="9"/>
      <c r="GK143" s="9"/>
      <c r="GL143" s="9"/>
      <c r="GM143" s="9"/>
    </row>
    <row r="144" spans="1:195" s="5" customFormat="1" ht="46.9" customHeight="1" thickBot="1" x14ac:dyDescent="0.4">
      <c r="A144" s="134"/>
      <c r="B144" s="175" t="s">
        <v>160</v>
      </c>
      <c r="C144" s="175" t="s">
        <v>38</v>
      </c>
      <c r="D144" s="178" t="s">
        <v>116</v>
      </c>
      <c r="E144" s="201">
        <v>85.6</v>
      </c>
      <c r="F144" s="201">
        <v>85.6</v>
      </c>
      <c r="G144" s="201">
        <v>82.1</v>
      </c>
      <c r="H144" s="205">
        <f t="shared" si="45"/>
        <v>1.3283551565420441E-4</v>
      </c>
      <c r="I144" s="153">
        <f t="shared" si="40"/>
        <v>-3.5</v>
      </c>
      <c r="J144" s="154">
        <f t="shared" si="41"/>
        <v>0.95911214953271029</v>
      </c>
      <c r="K144" s="153"/>
      <c r="L144" s="153"/>
      <c r="M144" s="153"/>
      <c r="N144" s="201"/>
      <c r="O144" s="153">
        <f t="shared" si="81"/>
        <v>0</v>
      </c>
      <c r="P144" s="154" t="str">
        <f t="shared" si="82"/>
        <v/>
      </c>
      <c r="Q144" s="153">
        <f t="shared" si="77"/>
        <v>85.6</v>
      </c>
      <c r="R144" s="153">
        <f t="shared" si="78"/>
        <v>85.6</v>
      </c>
      <c r="S144" s="153">
        <f t="shared" si="37"/>
        <v>85.6</v>
      </c>
      <c r="T144" s="153">
        <f t="shared" si="61"/>
        <v>82.1</v>
      </c>
      <c r="U144" s="153">
        <f t="shared" si="46"/>
        <v>-3.5</v>
      </c>
      <c r="V144" s="154">
        <f t="shared" si="80"/>
        <v>0.95911214953271029</v>
      </c>
      <c r="W144" s="7"/>
      <c r="X144" s="7"/>
      <c r="Y144" s="7"/>
      <c r="Z144" s="7"/>
      <c r="AA144" s="7"/>
      <c r="AB144" s="7"/>
      <c r="AC144" s="7"/>
      <c r="AD144" s="7"/>
      <c r="AE144" s="7"/>
      <c r="AF144" s="7"/>
      <c r="AG144" s="7"/>
      <c r="AH144" s="7"/>
      <c r="AI144" s="7"/>
      <c r="AJ144" s="7"/>
      <c r="AK144" s="7"/>
      <c r="AL144" s="7"/>
      <c r="AM144" s="7"/>
      <c r="AN144" s="7"/>
      <c r="AO144" s="7"/>
      <c r="AP144" s="7"/>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9"/>
      <c r="GE144" s="9"/>
      <c r="GF144" s="9"/>
      <c r="GG144" s="9"/>
      <c r="GH144" s="9"/>
      <c r="GI144" s="9"/>
      <c r="GJ144" s="9"/>
      <c r="GK144" s="9"/>
      <c r="GL144" s="9"/>
      <c r="GM144" s="9"/>
    </row>
    <row r="145" spans="1:195" s="5" customFormat="1" ht="28.5" customHeight="1" thickBot="1" x14ac:dyDescent="0.4">
      <c r="A145" s="134"/>
      <c r="B145" s="175" t="s">
        <v>253</v>
      </c>
      <c r="C145" s="175" t="s">
        <v>38</v>
      </c>
      <c r="D145" s="178" t="s">
        <v>254</v>
      </c>
      <c r="E145" s="201">
        <v>7300</v>
      </c>
      <c r="F145" s="201">
        <v>7300</v>
      </c>
      <c r="G145" s="201">
        <v>5657.4</v>
      </c>
      <c r="H145" s="154">
        <f t="shared" si="45"/>
        <v>9.1535157888196824E-3</v>
      </c>
      <c r="I145" s="153">
        <f t="shared" si="40"/>
        <v>-1642.6000000000004</v>
      </c>
      <c r="J145" s="154">
        <f t="shared" si="41"/>
        <v>0.77498630136986302</v>
      </c>
      <c r="K145" s="153"/>
      <c r="L145" s="153"/>
      <c r="M145" s="153"/>
      <c r="N145" s="201"/>
      <c r="O145" s="153">
        <f t="shared" si="81"/>
        <v>0</v>
      </c>
      <c r="P145" s="154" t="str">
        <f t="shared" si="82"/>
        <v/>
      </c>
      <c r="Q145" s="153">
        <f t="shared" si="77"/>
        <v>7300</v>
      </c>
      <c r="R145" s="153">
        <f t="shared" si="78"/>
        <v>7300</v>
      </c>
      <c r="S145" s="153">
        <f t="shared" si="78"/>
        <v>7300</v>
      </c>
      <c r="T145" s="153">
        <f t="shared" si="61"/>
        <v>5657.4</v>
      </c>
      <c r="U145" s="153">
        <f>T145-S145</f>
        <v>-1642.6000000000004</v>
      </c>
      <c r="V145" s="154">
        <f>IFERROR(100%*(T145/S145),"")</f>
        <v>0.77498630136986302</v>
      </c>
      <c r="W145" s="7"/>
      <c r="X145" s="7"/>
      <c r="Y145" s="7"/>
      <c r="Z145" s="7"/>
      <c r="AA145" s="7"/>
      <c r="AB145" s="7"/>
      <c r="AC145" s="7"/>
      <c r="AD145" s="7"/>
      <c r="AE145" s="7"/>
      <c r="AF145" s="7"/>
      <c r="AG145" s="7"/>
      <c r="AH145" s="7"/>
      <c r="AI145" s="7"/>
      <c r="AJ145" s="7"/>
      <c r="AK145" s="7"/>
      <c r="AL145" s="7"/>
      <c r="AM145" s="7"/>
      <c r="AN145" s="7"/>
      <c r="AO145" s="7"/>
      <c r="AP145" s="7"/>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9"/>
      <c r="GE145" s="9"/>
      <c r="GF145" s="9"/>
      <c r="GG145" s="9"/>
      <c r="GH145" s="9"/>
      <c r="GI145" s="9"/>
      <c r="GJ145" s="9"/>
      <c r="GK145" s="9"/>
      <c r="GL145" s="9"/>
      <c r="GM145" s="9"/>
    </row>
    <row r="146" spans="1:195" s="5" customFormat="1" ht="32.65" customHeight="1" thickBot="1" x14ac:dyDescent="0.4">
      <c r="A146" s="133">
        <v>12</v>
      </c>
      <c r="B146" s="160" t="s">
        <v>212</v>
      </c>
      <c r="C146" s="160"/>
      <c r="D146" s="161" t="s">
        <v>213</v>
      </c>
      <c r="E146" s="199">
        <f>SUM(E147:E156)</f>
        <v>45380.1</v>
      </c>
      <c r="F146" s="149">
        <f t="shared" ref="F146" si="83">SUM(F147:F156)</f>
        <v>7950.3</v>
      </c>
      <c r="G146" s="149">
        <f>SUM(G147:G156)</f>
        <v>1557.1</v>
      </c>
      <c r="H146" s="150">
        <f t="shared" ref="H146:H148" si="84">G146/$G$9</f>
        <v>2.5193444753369267E-3</v>
      </c>
      <c r="I146" s="149">
        <f t="shared" si="40"/>
        <v>-6393.2000000000007</v>
      </c>
      <c r="J146" s="150">
        <f t="shared" si="41"/>
        <v>0.19585424449391844</v>
      </c>
      <c r="K146" s="149">
        <f>SUM(K147:K156)</f>
        <v>4904.2</v>
      </c>
      <c r="L146" s="149">
        <f t="shared" ref="L146:N146" si="85">SUM(L147:L156)</f>
        <v>5055</v>
      </c>
      <c r="M146" s="149">
        <f t="shared" si="85"/>
        <v>4623.8</v>
      </c>
      <c r="N146" s="149">
        <f t="shared" si="85"/>
        <v>309.5</v>
      </c>
      <c r="O146" s="149">
        <f t="shared" si="81"/>
        <v>-4314.3</v>
      </c>
      <c r="P146" s="150">
        <f t="shared" si="82"/>
        <v>6.6936286171547205E-2</v>
      </c>
      <c r="Q146" s="149">
        <f>SUM(Q147:Q156)</f>
        <v>50284.299999999996</v>
      </c>
      <c r="R146" s="149">
        <f>SUM(R147:R156)</f>
        <v>50435.1</v>
      </c>
      <c r="S146" s="149">
        <f t="shared" ref="S146:S229" si="86">SUM(F146,M146)</f>
        <v>12574.1</v>
      </c>
      <c r="T146" s="149">
        <f t="shared" ref="T146" si="87">SUM(T147:T156)</f>
        <v>1866.6000000000001</v>
      </c>
      <c r="U146" s="149">
        <f t="shared" ref="U146:U148" si="88">T146-S146</f>
        <v>-10707.5</v>
      </c>
      <c r="V146" s="150">
        <f t="shared" si="66"/>
        <v>0.14844800025449137</v>
      </c>
      <c r="W146" s="7"/>
      <c r="X146" s="7"/>
      <c r="Y146" s="7"/>
      <c r="Z146" s="7"/>
      <c r="AA146" s="7"/>
      <c r="AB146" s="7"/>
      <c r="AC146" s="7"/>
      <c r="AD146" s="7"/>
      <c r="AE146" s="7"/>
      <c r="AF146" s="7"/>
      <c r="AG146" s="7"/>
      <c r="AH146" s="7"/>
      <c r="AI146" s="7"/>
      <c r="AJ146" s="7"/>
      <c r="AK146" s="7"/>
      <c r="AL146" s="7"/>
      <c r="AM146" s="7"/>
      <c r="AN146" s="7"/>
      <c r="AO146" s="7"/>
      <c r="AP146" s="7"/>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9"/>
      <c r="GE146" s="9"/>
      <c r="GF146" s="9"/>
      <c r="GG146" s="9"/>
      <c r="GH146" s="9"/>
      <c r="GI146" s="9"/>
      <c r="GJ146" s="9"/>
      <c r="GK146" s="9"/>
      <c r="GL146" s="9"/>
      <c r="GM146" s="9"/>
    </row>
    <row r="147" spans="1:195" s="1" customFormat="1" ht="52.35" customHeight="1" x14ac:dyDescent="0.35">
      <c r="A147" s="134"/>
      <c r="B147" s="175" t="s">
        <v>117</v>
      </c>
      <c r="C147" s="175" t="s">
        <v>46</v>
      </c>
      <c r="D147" s="178" t="s">
        <v>118</v>
      </c>
      <c r="E147" s="201">
        <v>1000</v>
      </c>
      <c r="F147" s="201">
        <v>952</v>
      </c>
      <c r="G147" s="201">
        <v>38.299999999999997</v>
      </c>
      <c r="H147" s="205">
        <f t="shared" ref="H147" si="89">G147/$G$9</f>
        <v>6.1968334342947967E-5</v>
      </c>
      <c r="I147" s="153">
        <f t="shared" si="40"/>
        <v>-913.7</v>
      </c>
      <c r="J147" s="154">
        <f t="shared" si="41"/>
        <v>4.0231092436974786E-2</v>
      </c>
      <c r="K147" s="153">
        <v>1027</v>
      </c>
      <c r="L147" s="153">
        <v>1177.8</v>
      </c>
      <c r="M147" s="153">
        <v>1177.8</v>
      </c>
      <c r="N147" s="201">
        <v>150.80000000000001</v>
      </c>
      <c r="O147" s="153">
        <f t="shared" si="81"/>
        <v>-1027</v>
      </c>
      <c r="P147" s="154">
        <f t="shared" si="82"/>
        <v>0.12803532008830024</v>
      </c>
      <c r="Q147" s="153">
        <f t="shared" ref="Q147:Q180" si="90">SUM(E147,K147)</f>
        <v>2027</v>
      </c>
      <c r="R147" s="153">
        <f t="shared" ref="R147:R177" si="91">SUM(E147,L147)</f>
        <v>2177.8000000000002</v>
      </c>
      <c r="S147" s="153">
        <f t="shared" si="86"/>
        <v>2129.8000000000002</v>
      </c>
      <c r="T147" s="153">
        <f t="shared" ref="T147:T177" si="92">SUM(G147,N147)</f>
        <v>189.10000000000002</v>
      </c>
      <c r="U147" s="153">
        <f t="shared" ref="U147" si="93">T147-S147</f>
        <v>-1940.7000000000003</v>
      </c>
      <c r="V147" s="154">
        <f t="shared" si="66"/>
        <v>8.8787679594328109E-2</v>
      </c>
      <c r="W147" s="7"/>
      <c r="X147" s="7"/>
      <c r="Y147" s="7"/>
      <c r="Z147" s="7"/>
      <c r="AA147" s="7"/>
      <c r="AB147" s="7"/>
      <c r="AC147" s="7"/>
      <c r="AD147" s="7"/>
      <c r="AE147" s="7"/>
      <c r="AF147" s="7"/>
      <c r="AG147" s="7"/>
      <c r="AH147" s="7"/>
      <c r="AI147" s="7"/>
      <c r="AJ147" s="7"/>
      <c r="AK147" s="7"/>
      <c r="AL147" s="7"/>
      <c r="AM147" s="7"/>
      <c r="AN147" s="7"/>
      <c r="AO147" s="7"/>
      <c r="AP147" s="7"/>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row>
    <row r="148" spans="1:195" s="1" customFormat="1" ht="80.849999999999994" hidden="1" customHeight="1" x14ac:dyDescent="0.35">
      <c r="A148" s="134"/>
      <c r="B148" s="175" t="s">
        <v>239</v>
      </c>
      <c r="C148" s="175" t="s">
        <v>45</v>
      </c>
      <c r="D148" s="178" t="s">
        <v>242</v>
      </c>
      <c r="E148" s="201"/>
      <c r="F148" s="201"/>
      <c r="G148" s="201"/>
      <c r="H148" s="154">
        <f t="shared" si="84"/>
        <v>0</v>
      </c>
      <c r="I148" s="153">
        <f t="shared" ref="I148:I285" si="94">G148-F148</f>
        <v>0</v>
      </c>
      <c r="J148" s="154" t="str">
        <f t="shared" si="41"/>
        <v/>
      </c>
      <c r="K148" s="153"/>
      <c r="L148" s="153"/>
      <c r="M148" s="153"/>
      <c r="N148" s="201"/>
      <c r="O148" s="153">
        <f t="shared" si="81"/>
        <v>0</v>
      </c>
      <c r="P148" s="154" t="str">
        <f t="shared" si="82"/>
        <v/>
      </c>
      <c r="Q148" s="153">
        <f t="shared" si="90"/>
        <v>0</v>
      </c>
      <c r="R148" s="153">
        <f t="shared" si="91"/>
        <v>0</v>
      </c>
      <c r="S148" s="153">
        <f t="shared" si="86"/>
        <v>0</v>
      </c>
      <c r="T148" s="153">
        <f t="shared" si="92"/>
        <v>0</v>
      </c>
      <c r="U148" s="153">
        <f t="shared" si="88"/>
        <v>0</v>
      </c>
      <c r="V148" s="154" t="str">
        <f t="shared" si="66"/>
        <v/>
      </c>
      <c r="W148" s="7"/>
      <c r="X148" s="7"/>
      <c r="Y148" s="7"/>
      <c r="Z148" s="7"/>
      <c r="AA148" s="7"/>
      <c r="AB148" s="7"/>
      <c r="AC148" s="7"/>
      <c r="AD148" s="7"/>
      <c r="AE148" s="7"/>
      <c r="AF148" s="7"/>
      <c r="AG148" s="7"/>
      <c r="AH148" s="7"/>
      <c r="AI148" s="7"/>
      <c r="AJ148" s="7"/>
      <c r="AK148" s="7"/>
      <c r="AL148" s="7"/>
      <c r="AM148" s="7"/>
      <c r="AN148" s="7"/>
      <c r="AO148" s="7"/>
      <c r="AP148" s="7"/>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row>
    <row r="149" spans="1:195" s="1" customFormat="1" ht="29.25" hidden="1" customHeight="1" x14ac:dyDescent="0.35">
      <c r="A149" s="134"/>
      <c r="B149" s="175" t="s">
        <v>240</v>
      </c>
      <c r="C149" s="175" t="s">
        <v>45</v>
      </c>
      <c r="D149" s="178" t="s">
        <v>243</v>
      </c>
      <c r="E149" s="201">
        <v>1000</v>
      </c>
      <c r="F149" s="201">
        <v>1000</v>
      </c>
      <c r="G149" s="201">
        <v>736.8</v>
      </c>
      <c r="H149" s="154">
        <f t="shared" si="45"/>
        <v>1.1921218993181217E-3</v>
      </c>
      <c r="I149" s="153">
        <f t="shared" si="94"/>
        <v>-263.20000000000005</v>
      </c>
      <c r="J149" s="154">
        <f t="shared" si="41"/>
        <v>0.7367999999999999</v>
      </c>
      <c r="K149" s="153"/>
      <c r="L149" s="153"/>
      <c r="M149" s="153"/>
      <c r="N149" s="201"/>
      <c r="O149" s="153">
        <f t="shared" si="81"/>
        <v>0</v>
      </c>
      <c r="P149" s="154" t="str">
        <f t="shared" si="82"/>
        <v/>
      </c>
      <c r="Q149" s="153">
        <f t="shared" si="90"/>
        <v>1000</v>
      </c>
      <c r="R149" s="153">
        <f t="shared" si="91"/>
        <v>1000</v>
      </c>
      <c r="S149" s="153">
        <f t="shared" si="86"/>
        <v>1000</v>
      </c>
      <c r="T149" s="153">
        <f t="shared" si="92"/>
        <v>736.8</v>
      </c>
      <c r="U149" s="153">
        <f t="shared" ref="U149:U151" si="95">T149-S149</f>
        <v>-263.20000000000005</v>
      </c>
      <c r="V149" s="154">
        <f t="shared" si="66"/>
        <v>0.7367999999999999</v>
      </c>
      <c r="W149" s="7"/>
      <c r="X149" s="7"/>
      <c r="Y149" s="7"/>
      <c r="Z149" s="7"/>
      <c r="AA149" s="7"/>
      <c r="AB149" s="7"/>
      <c r="AC149" s="7"/>
      <c r="AD149" s="7"/>
      <c r="AE149" s="7"/>
      <c r="AF149" s="7"/>
      <c r="AG149" s="7"/>
      <c r="AH149" s="7"/>
      <c r="AI149" s="7"/>
      <c r="AJ149" s="7"/>
      <c r="AK149" s="7"/>
      <c r="AL149" s="7"/>
      <c r="AM149" s="7"/>
      <c r="AN149" s="7"/>
      <c r="AO149" s="7"/>
      <c r="AP149" s="7"/>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row>
    <row r="150" spans="1:195" s="1" customFormat="1" ht="33.4" customHeight="1" x14ac:dyDescent="0.35">
      <c r="A150" s="134"/>
      <c r="B150" s="175" t="s">
        <v>141</v>
      </c>
      <c r="C150" s="175" t="s">
        <v>45</v>
      </c>
      <c r="D150" s="178" t="s">
        <v>142</v>
      </c>
      <c r="E150" s="201">
        <v>150</v>
      </c>
      <c r="F150" s="201">
        <v>75</v>
      </c>
      <c r="G150" s="201">
        <v>37.5</v>
      </c>
      <c r="H150" s="209">
        <f t="shared" ref="H150" si="96">G150/$G$9</f>
        <v>6.0673956602103106E-5</v>
      </c>
      <c r="I150" s="153">
        <f t="shared" si="94"/>
        <v>-37.5</v>
      </c>
      <c r="J150" s="154">
        <f t="shared" si="41"/>
        <v>0.5</v>
      </c>
      <c r="K150" s="153"/>
      <c r="L150" s="153"/>
      <c r="M150" s="153"/>
      <c r="N150" s="201"/>
      <c r="O150" s="153">
        <f t="shared" si="81"/>
        <v>0</v>
      </c>
      <c r="P150" s="154" t="str">
        <f t="shared" si="82"/>
        <v/>
      </c>
      <c r="Q150" s="153">
        <f t="shared" si="90"/>
        <v>150</v>
      </c>
      <c r="R150" s="153">
        <f t="shared" si="91"/>
        <v>150</v>
      </c>
      <c r="S150" s="153">
        <f t="shared" si="86"/>
        <v>75</v>
      </c>
      <c r="T150" s="153">
        <f t="shared" si="92"/>
        <v>37.5</v>
      </c>
      <c r="U150" s="153">
        <f t="shared" si="95"/>
        <v>-37.5</v>
      </c>
      <c r="V150" s="154">
        <f t="shared" si="66"/>
        <v>0.5</v>
      </c>
      <c r="W150" s="7"/>
      <c r="X150" s="7"/>
      <c r="Y150" s="7"/>
      <c r="Z150" s="7"/>
      <c r="AA150" s="7"/>
      <c r="AB150" s="7"/>
      <c r="AC150" s="7"/>
      <c r="AD150" s="7"/>
      <c r="AE150" s="7"/>
      <c r="AF150" s="7"/>
      <c r="AG150" s="7"/>
      <c r="AH150" s="7"/>
      <c r="AI150" s="7"/>
      <c r="AJ150" s="7"/>
      <c r="AK150" s="7"/>
      <c r="AL150" s="7"/>
      <c r="AM150" s="7"/>
      <c r="AN150" s="7"/>
      <c r="AO150" s="7"/>
      <c r="AP150" s="7"/>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row>
    <row r="151" spans="1:195" s="1" customFormat="1" ht="28.5" hidden="1" customHeight="1" x14ac:dyDescent="0.35">
      <c r="A151" s="134"/>
      <c r="B151" s="175" t="s">
        <v>241</v>
      </c>
      <c r="C151" s="175" t="s">
        <v>45</v>
      </c>
      <c r="D151" s="178" t="s">
        <v>244</v>
      </c>
      <c r="E151" s="201">
        <v>3212.9</v>
      </c>
      <c r="F151" s="201">
        <v>2649.3</v>
      </c>
      <c r="G151" s="201">
        <v>744.5</v>
      </c>
      <c r="H151" s="154">
        <f t="shared" ref="H151" si="97">G151/$G$9</f>
        <v>1.2045802850737537E-3</v>
      </c>
      <c r="I151" s="153">
        <f t="shared" si="94"/>
        <v>-1904.8000000000002</v>
      </c>
      <c r="J151" s="154">
        <f t="shared" si="41"/>
        <v>0.28101762729777674</v>
      </c>
      <c r="K151" s="153">
        <v>2999</v>
      </c>
      <c r="L151" s="153">
        <v>2999</v>
      </c>
      <c r="M151" s="153">
        <v>2999</v>
      </c>
      <c r="N151" s="201"/>
      <c r="O151" s="153">
        <f t="shared" si="81"/>
        <v>-2999</v>
      </c>
      <c r="P151" s="154">
        <f t="shared" si="82"/>
        <v>0</v>
      </c>
      <c r="Q151" s="153">
        <f t="shared" si="90"/>
        <v>6211.9</v>
      </c>
      <c r="R151" s="153">
        <f t="shared" si="91"/>
        <v>6211.9</v>
      </c>
      <c r="S151" s="153">
        <f t="shared" si="86"/>
        <v>5648.3</v>
      </c>
      <c r="T151" s="153">
        <f t="shared" si="92"/>
        <v>744.5</v>
      </c>
      <c r="U151" s="153">
        <f t="shared" si="95"/>
        <v>-4903.8</v>
      </c>
      <c r="V151" s="154">
        <f t="shared" si="66"/>
        <v>0.13180957102136925</v>
      </c>
      <c r="W151" s="7"/>
      <c r="X151" s="7"/>
      <c r="Y151" s="7"/>
      <c r="Z151" s="7"/>
      <c r="AA151" s="7"/>
      <c r="AB151" s="7"/>
      <c r="AC151" s="7"/>
      <c r="AD151" s="7"/>
      <c r="AE151" s="7"/>
      <c r="AF151" s="7"/>
      <c r="AG151" s="7"/>
      <c r="AH151" s="7"/>
      <c r="AI151" s="7"/>
      <c r="AJ151" s="7"/>
      <c r="AK151" s="7"/>
      <c r="AL151" s="7"/>
      <c r="AM151" s="7"/>
      <c r="AN151" s="7"/>
      <c r="AO151" s="7"/>
      <c r="AP151" s="7"/>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row>
    <row r="152" spans="1:195" s="1" customFormat="1" ht="31.7" customHeight="1" x14ac:dyDescent="0.35">
      <c r="A152" s="134"/>
      <c r="B152" s="175" t="s">
        <v>144</v>
      </c>
      <c r="C152" s="175" t="s">
        <v>49</v>
      </c>
      <c r="D152" s="178" t="s">
        <v>145</v>
      </c>
      <c r="E152" s="201"/>
      <c r="F152" s="201"/>
      <c r="G152" s="201"/>
      <c r="H152" s="209">
        <f t="shared" ref="H152" si="98">G152/$G$9</f>
        <v>0</v>
      </c>
      <c r="I152" s="153">
        <f t="shared" si="94"/>
        <v>0</v>
      </c>
      <c r="J152" s="154" t="str">
        <f t="shared" ref="J152:J264" si="99">IFERROR(100%*(G152/F152),"")</f>
        <v/>
      </c>
      <c r="K152" s="153">
        <v>878.2</v>
      </c>
      <c r="L152" s="153">
        <v>878.2</v>
      </c>
      <c r="M152" s="153">
        <v>447</v>
      </c>
      <c r="N152" s="201">
        <v>158.69999999999999</v>
      </c>
      <c r="O152" s="153">
        <f t="shared" si="81"/>
        <v>-288.3</v>
      </c>
      <c r="P152" s="154">
        <f t="shared" si="82"/>
        <v>0.35503355704697986</v>
      </c>
      <c r="Q152" s="153">
        <f t="shared" si="90"/>
        <v>878.2</v>
      </c>
      <c r="R152" s="153">
        <f t="shared" si="91"/>
        <v>878.2</v>
      </c>
      <c r="S152" s="153">
        <f t="shared" si="86"/>
        <v>447</v>
      </c>
      <c r="T152" s="153">
        <f t="shared" si="92"/>
        <v>158.69999999999999</v>
      </c>
      <c r="U152" s="153">
        <f t="shared" ref="U152" si="100">T152-S152</f>
        <v>-288.3</v>
      </c>
      <c r="V152" s="154">
        <f t="shared" si="66"/>
        <v>0.35503355704697986</v>
      </c>
      <c r="W152" s="7"/>
      <c r="X152" s="7"/>
      <c r="Y152" s="7"/>
      <c r="Z152" s="7"/>
      <c r="AA152" s="7"/>
      <c r="AB152" s="7"/>
      <c r="AC152" s="7"/>
      <c r="AD152" s="7"/>
      <c r="AE152" s="7"/>
      <c r="AF152" s="7"/>
      <c r="AG152" s="7"/>
      <c r="AH152" s="7"/>
      <c r="AI152" s="7"/>
      <c r="AJ152" s="7"/>
      <c r="AK152" s="7"/>
      <c r="AL152" s="7"/>
      <c r="AM152" s="7"/>
      <c r="AN152" s="7"/>
      <c r="AO152" s="7"/>
      <c r="AP152" s="7"/>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row>
    <row r="153" spans="1:195" s="1" customFormat="1" ht="80.849999999999994" hidden="1" customHeight="1" x14ac:dyDescent="0.35">
      <c r="A153" s="134"/>
      <c r="B153" s="175" t="s">
        <v>50</v>
      </c>
      <c r="C153" s="175" t="s">
        <v>12</v>
      </c>
      <c r="D153" s="178" t="s">
        <v>119</v>
      </c>
      <c r="E153" s="201"/>
      <c r="F153" s="201"/>
      <c r="G153" s="201"/>
      <c r="H153" s="209">
        <f t="shared" si="45"/>
        <v>0</v>
      </c>
      <c r="I153" s="153">
        <f t="shared" si="94"/>
        <v>0</v>
      </c>
      <c r="J153" s="154" t="str">
        <f t="shared" si="99"/>
        <v/>
      </c>
      <c r="K153" s="153"/>
      <c r="L153" s="153"/>
      <c r="M153" s="153"/>
      <c r="N153" s="201"/>
      <c r="O153" s="149">
        <f t="shared" si="81"/>
        <v>0</v>
      </c>
      <c r="P153" s="150" t="str">
        <f t="shared" si="82"/>
        <v/>
      </c>
      <c r="Q153" s="153">
        <f t="shared" si="90"/>
        <v>0</v>
      </c>
      <c r="R153" s="153">
        <f t="shared" si="91"/>
        <v>0</v>
      </c>
      <c r="S153" s="153">
        <f t="shared" si="86"/>
        <v>0</v>
      </c>
      <c r="T153" s="153">
        <f t="shared" si="92"/>
        <v>0</v>
      </c>
      <c r="U153" s="153">
        <f t="shared" si="46"/>
        <v>0</v>
      </c>
      <c r="V153" s="154" t="str">
        <f t="shared" si="66"/>
        <v/>
      </c>
      <c r="W153" s="7"/>
      <c r="X153" s="7"/>
      <c r="Y153" s="7"/>
      <c r="Z153" s="7"/>
      <c r="AA153" s="7"/>
      <c r="AB153" s="7"/>
      <c r="AC153" s="7"/>
      <c r="AD153" s="7"/>
      <c r="AE153" s="7"/>
      <c r="AF153" s="7"/>
      <c r="AG153" s="7"/>
      <c r="AH153" s="7"/>
      <c r="AI153" s="7"/>
      <c r="AJ153" s="7"/>
      <c r="AK153" s="7"/>
      <c r="AL153" s="7"/>
      <c r="AM153" s="7"/>
      <c r="AN153" s="7"/>
      <c r="AO153" s="7"/>
      <c r="AP153" s="7"/>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row>
    <row r="154" spans="1:195" ht="25.15" customHeight="1" x14ac:dyDescent="0.35">
      <c r="A154" s="134"/>
      <c r="B154" s="175" t="s">
        <v>192</v>
      </c>
      <c r="C154" s="175" t="s">
        <v>47</v>
      </c>
      <c r="D154" s="166" t="s">
        <v>193</v>
      </c>
      <c r="E154" s="151">
        <v>40017.199999999997</v>
      </c>
      <c r="F154" s="151">
        <v>3274</v>
      </c>
      <c r="G154" s="151"/>
      <c r="H154" s="154">
        <f t="shared" si="45"/>
        <v>0</v>
      </c>
      <c r="I154" s="153">
        <f t="shared" si="94"/>
        <v>-3274</v>
      </c>
      <c r="J154" s="154">
        <f t="shared" si="99"/>
        <v>0</v>
      </c>
      <c r="K154" s="153"/>
      <c r="L154" s="153"/>
      <c r="M154" s="153"/>
      <c r="N154" s="151"/>
      <c r="O154" s="149">
        <f t="shared" si="81"/>
        <v>0</v>
      </c>
      <c r="P154" s="150" t="str">
        <f t="shared" si="82"/>
        <v/>
      </c>
      <c r="Q154" s="153">
        <f t="shared" si="90"/>
        <v>40017.199999999997</v>
      </c>
      <c r="R154" s="153">
        <f t="shared" si="91"/>
        <v>40017.199999999997</v>
      </c>
      <c r="S154" s="153">
        <f t="shared" si="86"/>
        <v>3274</v>
      </c>
      <c r="T154" s="153">
        <f t="shared" si="92"/>
        <v>0</v>
      </c>
      <c r="U154" s="153">
        <f t="shared" si="46"/>
        <v>-3274</v>
      </c>
      <c r="V154" s="154">
        <f t="shared" si="66"/>
        <v>0</v>
      </c>
      <c r="W154" s="7"/>
      <c r="X154" s="7"/>
      <c r="Y154" s="7"/>
      <c r="Z154" s="7"/>
      <c r="AA154" s="7"/>
      <c r="AB154" s="7"/>
      <c r="AC154" s="7"/>
      <c r="AD154" s="7"/>
      <c r="AE154" s="7"/>
      <c r="AF154" s="7"/>
      <c r="AG154" s="7"/>
      <c r="AH154" s="7"/>
      <c r="AI154" s="7"/>
      <c r="AJ154" s="7"/>
      <c r="AK154" s="7"/>
      <c r="AL154" s="7"/>
      <c r="AM154" s="7"/>
      <c r="AN154" s="7"/>
      <c r="AO154" s="7"/>
      <c r="AP154" s="7"/>
    </row>
    <row r="155" spans="1:195" ht="80.849999999999994" hidden="1" customHeight="1" x14ac:dyDescent="0.35">
      <c r="A155" s="134"/>
      <c r="B155" s="175" t="s">
        <v>233</v>
      </c>
      <c r="C155" s="175" t="s">
        <v>23</v>
      </c>
      <c r="D155" s="166" t="s">
        <v>234</v>
      </c>
      <c r="E155" s="151"/>
      <c r="F155" s="151"/>
      <c r="G155" s="151"/>
      <c r="H155" s="154">
        <f t="shared" si="45"/>
        <v>0</v>
      </c>
      <c r="I155" s="153">
        <f t="shared" si="94"/>
        <v>0</v>
      </c>
      <c r="J155" s="154" t="str">
        <f t="shared" si="99"/>
        <v/>
      </c>
      <c r="K155" s="153"/>
      <c r="L155" s="153"/>
      <c r="M155" s="153"/>
      <c r="N155" s="151"/>
      <c r="O155" s="149">
        <f t="shared" si="81"/>
        <v>0</v>
      </c>
      <c r="P155" s="150" t="str">
        <f t="shared" si="82"/>
        <v/>
      </c>
      <c r="Q155" s="153">
        <f t="shared" si="90"/>
        <v>0</v>
      </c>
      <c r="R155" s="153">
        <f t="shared" si="91"/>
        <v>0</v>
      </c>
      <c r="S155" s="153">
        <f t="shared" si="86"/>
        <v>0</v>
      </c>
      <c r="T155" s="153">
        <f t="shared" si="92"/>
        <v>0</v>
      </c>
      <c r="U155" s="153">
        <f t="shared" si="46"/>
        <v>0</v>
      </c>
      <c r="V155" s="154" t="str">
        <f t="shared" si="66"/>
        <v/>
      </c>
      <c r="W155" s="7"/>
      <c r="X155" s="7"/>
      <c r="Y155" s="7"/>
      <c r="Z155" s="7"/>
      <c r="AA155" s="7"/>
      <c r="AB155" s="7"/>
      <c r="AC155" s="7"/>
      <c r="AD155" s="7"/>
      <c r="AE155" s="7"/>
      <c r="AF155" s="7"/>
      <c r="AG155" s="7"/>
      <c r="AH155" s="7"/>
      <c r="AI155" s="7"/>
      <c r="AJ155" s="7"/>
      <c r="AK155" s="7"/>
      <c r="AL155" s="7"/>
      <c r="AM155" s="7"/>
      <c r="AN155" s="7"/>
      <c r="AO155" s="7"/>
      <c r="AP155" s="7"/>
    </row>
    <row r="156" spans="1:195" ht="80.849999999999994" hidden="1" customHeight="1" x14ac:dyDescent="0.35">
      <c r="A156" s="134"/>
      <c r="B156" s="175" t="s">
        <v>255</v>
      </c>
      <c r="C156" s="175" t="s">
        <v>47</v>
      </c>
      <c r="D156" s="166" t="s">
        <v>256</v>
      </c>
      <c r="E156" s="151"/>
      <c r="F156" s="151"/>
      <c r="G156" s="151"/>
      <c r="H156" s="154">
        <f t="shared" si="45"/>
        <v>0</v>
      </c>
      <c r="I156" s="153">
        <f t="shared" si="94"/>
        <v>0</v>
      </c>
      <c r="J156" s="154" t="str">
        <f t="shared" si="99"/>
        <v/>
      </c>
      <c r="K156" s="153"/>
      <c r="L156" s="153"/>
      <c r="M156" s="153"/>
      <c r="N156" s="151"/>
      <c r="O156" s="149">
        <f t="shared" si="81"/>
        <v>0</v>
      </c>
      <c r="P156" s="150" t="str">
        <f t="shared" si="82"/>
        <v/>
      </c>
      <c r="Q156" s="153">
        <f t="shared" si="90"/>
        <v>0</v>
      </c>
      <c r="R156" s="153">
        <f t="shared" si="91"/>
        <v>0</v>
      </c>
      <c r="S156" s="153">
        <f t="shared" si="86"/>
        <v>0</v>
      </c>
      <c r="T156" s="153">
        <f t="shared" si="92"/>
        <v>0</v>
      </c>
      <c r="U156" s="153">
        <f t="shared" si="46"/>
        <v>0</v>
      </c>
      <c r="V156" s="154" t="str">
        <f t="shared" si="66"/>
        <v/>
      </c>
      <c r="W156" s="7"/>
      <c r="X156" s="7"/>
      <c r="Y156" s="7"/>
      <c r="Z156" s="7"/>
      <c r="AA156" s="7"/>
      <c r="AB156" s="7"/>
      <c r="AC156" s="7"/>
      <c r="AD156" s="7"/>
      <c r="AE156" s="7"/>
      <c r="AF156" s="7"/>
      <c r="AG156" s="7"/>
      <c r="AH156" s="7"/>
      <c r="AI156" s="7"/>
      <c r="AJ156" s="7"/>
      <c r="AK156" s="7"/>
      <c r="AL156" s="7"/>
      <c r="AM156" s="7"/>
      <c r="AN156" s="7"/>
      <c r="AO156" s="7"/>
      <c r="AP156" s="7"/>
    </row>
    <row r="157" spans="1:195" s="147" customFormat="1" ht="38.85" customHeight="1" x14ac:dyDescent="0.35">
      <c r="A157" s="133">
        <v>13</v>
      </c>
      <c r="B157" s="188" t="s">
        <v>48</v>
      </c>
      <c r="C157" s="188" t="s">
        <v>13</v>
      </c>
      <c r="D157" s="161" t="s">
        <v>248</v>
      </c>
      <c r="E157" s="152">
        <v>224715.1</v>
      </c>
      <c r="F157" s="152">
        <v>112357.8</v>
      </c>
      <c r="G157" s="152">
        <v>112357.8</v>
      </c>
      <c r="H157" s="150">
        <f t="shared" si="45"/>
        <v>0.18179179416287417</v>
      </c>
      <c r="I157" s="149">
        <f t="shared" si="94"/>
        <v>0</v>
      </c>
      <c r="J157" s="150">
        <f t="shared" si="99"/>
        <v>1</v>
      </c>
      <c r="K157" s="149"/>
      <c r="L157" s="149"/>
      <c r="M157" s="149"/>
      <c r="N157" s="152"/>
      <c r="O157" s="149">
        <f t="shared" si="81"/>
        <v>0</v>
      </c>
      <c r="P157" s="150" t="str">
        <f t="shared" si="82"/>
        <v/>
      </c>
      <c r="Q157" s="149">
        <f t="shared" si="90"/>
        <v>224715.1</v>
      </c>
      <c r="R157" s="149">
        <f t="shared" si="91"/>
        <v>224715.1</v>
      </c>
      <c r="S157" s="149">
        <f t="shared" si="86"/>
        <v>112357.8</v>
      </c>
      <c r="T157" s="149">
        <f t="shared" si="92"/>
        <v>112357.8</v>
      </c>
      <c r="U157" s="149">
        <f t="shared" si="46"/>
        <v>0</v>
      </c>
      <c r="V157" s="150">
        <f t="shared" si="66"/>
        <v>1</v>
      </c>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c r="CB157" s="146"/>
      <c r="CC157" s="146"/>
      <c r="CD157" s="14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6"/>
      <c r="DJ157" s="146"/>
      <c r="DK157" s="146"/>
      <c r="DL157" s="146"/>
      <c r="DM157" s="146"/>
      <c r="DN157" s="146"/>
      <c r="DO157" s="146"/>
      <c r="DP157" s="146"/>
      <c r="DQ157" s="146"/>
      <c r="DR157" s="146"/>
      <c r="DS157" s="146"/>
      <c r="DT157" s="146"/>
      <c r="DU157" s="146"/>
      <c r="DV157" s="146"/>
      <c r="DW157" s="146"/>
      <c r="DX157" s="146"/>
      <c r="DY157" s="146"/>
      <c r="DZ157" s="146"/>
      <c r="EA157" s="146"/>
      <c r="EB157" s="146"/>
      <c r="EC157" s="146"/>
      <c r="ED157" s="146"/>
      <c r="EE157" s="146"/>
      <c r="EF157" s="146"/>
      <c r="EG157" s="146"/>
      <c r="EH157" s="146"/>
      <c r="EI157" s="146"/>
      <c r="EJ157" s="146"/>
      <c r="EK157" s="146"/>
      <c r="EL157" s="146"/>
      <c r="EM157" s="146"/>
      <c r="EN157" s="146"/>
      <c r="EO157" s="146"/>
      <c r="EP157" s="146"/>
      <c r="EQ157" s="146"/>
      <c r="ER157" s="146"/>
      <c r="ES157" s="146"/>
      <c r="ET157" s="146"/>
      <c r="EU157" s="146"/>
      <c r="EV157" s="146"/>
      <c r="EW157" s="146"/>
      <c r="EX157" s="146"/>
      <c r="EY157" s="146"/>
      <c r="EZ157" s="146"/>
      <c r="FA157" s="146"/>
      <c r="FB157" s="146"/>
      <c r="FC157" s="146"/>
      <c r="FD157" s="146"/>
      <c r="FE157" s="146"/>
      <c r="FF157" s="146"/>
      <c r="FG157" s="146"/>
      <c r="FH157" s="146"/>
      <c r="FI157" s="146"/>
      <c r="FJ157" s="146"/>
      <c r="FK157" s="146"/>
      <c r="FL157" s="146"/>
      <c r="FM157" s="146"/>
      <c r="FN157" s="146"/>
      <c r="FO157" s="146"/>
      <c r="FP157" s="146"/>
      <c r="FQ157" s="146"/>
      <c r="FR157" s="146"/>
      <c r="FS157" s="146"/>
      <c r="FT157" s="146"/>
      <c r="FU157" s="146"/>
      <c r="FV157" s="146"/>
      <c r="FW157" s="146"/>
      <c r="FX157" s="146"/>
      <c r="FY157" s="146"/>
      <c r="FZ157" s="146"/>
      <c r="GA157" s="146"/>
      <c r="GB157" s="146"/>
      <c r="GC157" s="146"/>
      <c r="GD157" s="146"/>
      <c r="GE157" s="146"/>
      <c r="GF157" s="146"/>
      <c r="GG157" s="146"/>
      <c r="GH157" s="146"/>
      <c r="GI157" s="146"/>
      <c r="GJ157" s="146"/>
      <c r="GK157" s="146"/>
      <c r="GL157" s="146"/>
      <c r="GM157" s="146"/>
    </row>
    <row r="158" spans="1:195" s="1" customFormat="1" ht="35.450000000000003" customHeight="1" x14ac:dyDescent="0.35">
      <c r="A158" s="133">
        <v>14</v>
      </c>
      <c r="B158" s="188" t="s">
        <v>120</v>
      </c>
      <c r="C158" s="188" t="s">
        <v>13</v>
      </c>
      <c r="D158" s="161" t="s">
        <v>121</v>
      </c>
      <c r="E158" s="152">
        <f>SUM(E159:E177)</f>
        <v>6503.7</v>
      </c>
      <c r="F158" s="152">
        <f>SUM(F159:F177)</f>
        <v>6503.7</v>
      </c>
      <c r="G158" s="152">
        <f>SUM(G159:G177)</f>
        <v>6503.7</v>
      </c>
      <c r="H158" s="150">
        <f t="shared" si="45"/>
        <v>1.0522805641415946E-2</v>
      </c>
      <c r="I158" s="149">
        <f t="shared" si="94"/>
        <v>0</v>
      </c>
      <c r="J158" s="150">
        <f t="shared" si="99"/>
        <v>1</v>
      </c>
      <c r="K158" s="152">
        <f>SUM(K159:K177)</f>
        <v>17488.099999999999</v>
      </c>
      <c r="L158" s="152">
        <f>SUM(L159:L177)</f>
        <v>17488.099999999999</v>
      </c>
      <c r="M158" s="152">
        <f>SUM(M159:M177)</f>
        <v>17488.099999999999</v>
      </c>
      <c r="N158" s="241">
        <f>SUM(N159:N177)</f>
        <v>13188.1</v>
      </c>
      <c r="O158" s="149">
        <f t="shared" si="81"/>
        <v>-4299.9999999999982</v>
      </c>
      <c r="P158" s="150">
        <f t="shared" si="82"/>
        <v>0.75411851487582993</v>
      </c>
      <c r="Q158" s="149">
        <f t="shared" si="90"/>
        <v>23991.8</v>
      </c>
      <c r="R158" s="149">
        <f t="shared" si="91"/>
        <v>23991.8</v>
      </c>
      <c r="S158" s="149">
        <f t="shared" si="86"/>
        <v>23991.8</v>
      </c>
      <c r="T158" s="149">
        <f t="shared" si="92"/>
        <v>19691.8</v>
      </c>
      <c r="U158" s="149">
        <f t="shared" si="46"/>
        <v>-4300</v>
      </c>
      <c r="V158" s="150">
        <f t="shared" si="66"/>
        <v>0.82077209713318722</v>
      </c>
      <c r="W158" s="7"/>
      <c r="X158" s="7"/>
      <c r="Y158" s="7"/>
      <c r="Z158" s="7"/>
      <c r="AA158" s="7"/>
      <c r="AB158" s="7"/>
      <c r="AC158" s="7"/>
      <c r="AD158" s="7"/>
      <c r="AE158" s="7"/>
      <c r="AF158" s="7"/>
      <c r="AG158" s="7"/>
      <c r="AH158" s="7"/>
      <c r="AI158" s="7"/>
      <c r="AJ158" s="7"/>
      <c r="AK158" s="7"/>
      <c r="AL158" s="7"/>
      <c r="AM158" s="7"/>
      <c r="AN158" s="7"/>
      <c r="AO158" s="7"/>
      <c r="AP158" s="7"/>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row>
    <row r="159" spans="1:195" s="33" customFormat="1" ht="78.75" hidden="1" customHeight="1" x14ac:dyDescent="0.35">
      <c r="A159" s="135"/>
      <c r="B159" s="180"/>
      <c r="C159" s="180"/>
      <c r="D159" s="182" t="s">
        <v>291</v>
      </c>
      <c r="E159" s="222">
        <v>1003.7</v>
      </c>
      <c r="F159" s="222">
        <v>1003.7</v>
      </c>
      <c r="G159" s="222">
        <v>1003.7</v>
      </c>
      <c r="H159" s="223">
        <f t="shared" ref="H159:H169" si="101">G159/$G$9</f>
        <v>1.6239586731074905E-3</v>
      </c>
      <c r="I159" s="208">
        <f>G159-F159</f>
        <v>0</v>
      </c>
      <c r="J159" s="207">
        <f t="shared" ref="J159:J164" si="102">IFERROR(100%*(G159/F159),"")</f>
        <v>1</v>
      </c>
      <c r="K159" s="218"/>
      <c r="L159" s="218"/>
      <c r="M159" s="218"/>
      <c r="N159" s="224"/>
      <c r="O159" s="153">
        <f t="shared" si="81"/>
        <v>0</v>
      </c>
      <c r="P159" s="154" t="str">
        <f t="shared" si="82"/>
        <v/>
      </c>
      <c r="Q159" s="208">
        <f t="shared" si="90"/>
        <v>1003.7</v>
      </c>
      <c r="R159" s="208">
        <f t="shared" si="91"/>
        <v>1003.7</v>
      </c>
      <c r="S159" s="208">
        <f t="shared" si="86"/>
        <v>1003.7</v>
      </c>
      <c r="T159" s="208">
        <f t="shared" si="92"/>
        <v>1003.7</v>
      </c>
      <c r="U159" s="208">
        <f>T159-S159</f>
        <v>0</v>
      </c>
      <c r="V159" s="207">
        <f>IFERROR(100%*(T159/S159),"")</f>
        <v>1</v>
      </c>
      <c r="W159" s="19"/>
      <c r="X159" s="19"/>
      <c r="Y159" s="19"/>
      <c r="Z159" s="19"/>
      <c r="AA159" s="19"/>
      <c r="AB159" s="19"/>
      <c r="AC159" s="19"/>
      <c r="AD159" s="19"/>
      <c r="AE159" s="19"/>
      <c r="AF159" s="19"/>
      <c r="AG159" s="19"/>
      <c r="AH159" s="19"/>
      <c r="AI159" s="19"/>
      <c r="AJ159" s="19"/>
      <c r="AK159" s="19"/>
      <c r="AL159" s="19"/>
      <c r="AM159" s="19"/>
      <c r="AN159" s="19"/>
      <c r="AO159" s="19"/>
      <c r="AP159" s="19"/>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row>
    <row r="160" spans="1:195" s="33" customFormat="1" ht="145.35" hidden="1" customHeight="1" x14ac:dyDescent="0.35">
      <c r="A160" s="135"/>
      <c r="B160" s="180"/>
      <c r="C160" s="180"/>
      <c r="D160" s="182" t="s">
        <v>395</v>
      </c>
      <c r="E160" s="222"/>
      <c r="F160" s="222"/>
      <c r="G160" s="222"/>
      <c r="H160" s="207">
        <f t="shared" si="101"/>
        <v>0</v>
      </c>
      <c r="I160" s="153">
        <f>G160-F160</f>
        <v>0</v>
      </c>
      <c r="J160" s="207" t="str">
        <f t="shared" si="102"/>
        <v/>
      </c>
      <c r="K160" s="208">
        <v>988.1</v>
      </c>
      <c r="L160" s="208">
        <v>988.1</v>
      </c>
      <c r="M160" s="208">
        <v>988.1</v>
      </c>
      <c r="N160" s="215">
        <v>988.1</v>
      </c>
      <c r="O160" s="153">
        <f t="shared" si="81"/>
        <v>0</v>
      </c>
      <c r="P160" s="154">
        <f t="shared" si="82"/>
        <v>1</v>
      </c>
      <c r="Q160" s="208">
        <f t="shared" si="90"/>
        <v>988.1</v>
      </c>
      <c r="R160" s="208">
        <f t="shared" si="91"/>
        <v>988.1</v>
      </c>
      <c r="S160" s="208">
        <f t="shared" si="86"/>
        <v>988.1</v>
      </c>
      <c r="T160" s="208">
        <f t="shared" si="92"/>
        <v>988.1</v>
      </c>
      <c r="U160" s="208">
        <f>T160-S160</f>
        <v>0</v>
      </c>
      <c r="V160" s="207">
        <f>IFERROR(100%*(T160/S160),"")</f>
        <v>1</v>
      </c>
      <c r="W160" s="19"/>
      <c r="X160" s="19"/>
      <c r="Y160" s="19"/>
      <c r="Z160" s="19"/>
      <c r="AA160" s="19"/>
      <c r="AB160" s="19"/>
      <c r="AC160" s="19"/>
      <c r="AD160" s="19"/>
      <c r="AE160" s="19"/>
      <c r="AF160" s="19"/>
      <c r="AG160" s="19"/>
      <c r="AH160" s="19"/>
      <c r="AI160" s="19"/>
      <c r="AJ160" s="19"/>
      <c r="AK160" s="19"/>
      <c r="AL160" s="19"/>
      <c r="AM160" s="19"/>
      <c r="AN160" s="19"/>
      <c r="AO160" s="19"/>
      <c r="AP160" s="19"/>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row>
    <row r="161" spans="1:195" s="33" customFormat="1" ht="74.849999999999994" hidden="1" customHeight="1" x14ac:dyDescent="0.35">
      <c r="A161" s="135"/>
      <c r="B161" s="180"/>
      <c r="C161" s="180"/>
      <c r="D161" s="182" t="s">
        <v>387</v>
      </c>
      <c r="E161" s="222"/>
      <c r="F161" s="215"/>
      <c r="G161" s="215"/>
      <c r="H161" s="207">
        <f t="shared" si="101"/>
        <v>0</v>
      </c>
      <c r="I161" s="153">
        <f>G161-F161</f>
        <v>0</v>
      </c>
      <c r="J161" s="207" t="str">
        <f t="shared" si="102"/>
        <v/>
      </c>
      <c r="K161" s="216">
        <v>10000</v>
      </c>
      <c r="L161" s="216">
        <v>10000</v>
      </c>
      <c r="M161" s="216">
        <v>10000</v>
      </c>
      <c r="N161" s="222">
        <v>10000</v>
      </c>
      <c r="O161" s="217">
        <f t="shared" si="81"/>
        <v>0</v>
      </c>
      <c r="P161" s="240">
        <f t="shared" si="82"/>
        <v>1</v>
      </c>
      <c r="Q161" s="208">
        <f t="shared" si="90"/>
        <v>10000</v>
      </c>
      <c r="R161" s="208">
        <f t="shared" si="91"/>
        <v>10000</v>
      </c>
      <c r="S161" s="208">
        <f t="shared" si="86"/>
        <v>10000</v>
      </c>
      <c r="T161" s="208">
        <f t="shared" si="92"/>
        <v>10000</v>
      </c>
      <c r="U161" s="208">
        <f>T161-S161</f>
        <v>0</v>
      </c>
      <c r="V161" s="207">
        <f>IFERROR(100%*(T161/S161),"")</f>
        <v>1</v>
      </c>
      <c r="W161" s="19"/>
      <c r="X161" s="19"/>
      <c r="Y161" s="19"/>
      <c r="Z161" s="19"/>
      <c r="AA161" s="19"/>
      <c r="AB161" s="19"/>
      <c r="AC161" s="19"/>
      <c r="AD161" s="19"/>
      <c r="AE161" s="19"/>
      <c r="AF161" s="19"/>
      <c r="AG161" s="19"/>
      <c r="AH161" s="19"/>
      <c r="AI161" s="19"/>
      <c r="AJ161" s="19"/>
      <c r="AK161" s="19"/>
      <c r="AL161" s="19"/>
      <c r="AM161" s="19"/>
      <c r="AN161" s="19"/>
      <c r="AO161" s="19"/>
      <c r="AP161" s="19"/>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row>
    <row r="162" spans="1:195" s="33" customFormat="1" ht="28.5" hidden="1" customHeight="1" x14ac:dyDescent="0.35">
      <c r="A162" s="135"/>
      <c r="B162" s="180"/>
      <c r="C162" s="180"/>
      <c r="D162" s="182"/>
      <c r="E162" s="222"/>
      <c r="F162" s="215"/>
      <c r="G162" s="215"/>
      <c r="H162" s="207">
        <f t="shared" si="101"/>
        <v>0</v>
      </c>
      <c r="I162" s="153">
        <f>G162-F162</f>
        <v>0</v>
      </c>
      <c r="J162" s="207" t="str">
        <f t="shared" si="102"/>
        <v/>
      </c>
      <c r="K162" s="216"/>
      <c r="L162" s="216"/>
      <c r="M162" s="216"/>
      <c r="N162" s="222"/>
      <c r="O162" s="217">
        <f t="shared" si="81"/>
        <v>0</v>
      </c>
      <c r="P162" s="240" t="str">
        <f t="shared" si="82"/>
        <v/>
      </c>
      <c r="Q162" s="208">
        <f t="shared" si="90"/>
        <v>0</v>
      </c>
      <c r="R162" s="208">
        <f t="shared" si="91"/>
        <v>0</v>
      </c>
      <c r="S162" s="208">
        <f t="shared" si="86"/>
        <v>0</v>
      </c>
      <c r="T162" s="208">
        <f t="shared" si="92"/>
        <v>0</v>
      </c>
      <c r="U162" s="208">
        <f>T162-S162</f>
        <v>0</v>
      </c>
      <c r="V162" s="207" t="str">
        <f>IFERROR(100%*(T162/S162),"")</f>
        <v/>
      </c>
      <c r="W162" s="19"/>
      <c r="X162" s="19"/>
      <c r="Y162" s="19"/>
      <c r="Z162" s="19"/>
      <c r="AA162" s="19"/>
      <c r="AB162" s="19"/>
      <c r="AC162" s="19"/>
      <c r="AD162" s="19"/>
      <c r="AE162" s="19"/>
      <c r="AF162" s="19"/>
      <c r="AG162" s="19"/>
      <c r="AH162" s="19"/>
      <c r="AI162" s="19"/>
      <c r="AJ162" s="19"/>
      <c r="AK162" s="19"/>
      <c r="AL162" s="19"/>
      <c r="AM162" s="19"/>
      <c r="AN162" s="19"/>
      <c r="AO162" s="19"/>
      <c r="AP162" s="19"/>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row>
    <row r="163" spans="1:195" s="33" customFormat="1" ht="165.75" hidden="1" customHeight="1" x14ac:dyDescent="0.35">
      <c r="A163" s="135"/>
      <c r="B163" s="180"/>
      <c r="C163" s="180"/>
      <c r="D163" s="182" t="s">
        <v>384</v>
      </c>
      <c r="E163" s="215">
        <v>2000</v>
      </c>
      <c r="F163" s="222">
        <v>2000</v>
      </c>
      <c r="G163" s="222">
        <v>2000</v>
      </c>
      <c r="H163" s="207">
        <f t="shared" si="101"/>
        <v>3.2359443521121655E-3</v>
      </c>
      <c r="I163" s="208">
        <f t="shared" si="94"/>
        <v>0</v>
      </c>
      <c r="J163" s="207">
        <f t="shared" si="102"/>
        <v>1</v>
      </c>
      <c r="K163" s="208">
        <v>200</v>
      </c>
      <c r="L163" s="208">
        <v>200</v>
      </c>
      <c r="M163" s="208">
        <v>200</v>
      </c>
      <c r="N163" s="222">
        <v>200</v>
      </c>
      <c r="O163" s="153">
        <f t="shared" si="81"/>
        <v>0</v>
      </c>
      <c r="P163" s="207">
        <f t="shared" si="82"/>
        <v>1</v>
      </c>
      <c r="Q163" s="208">
        <f t="shared" si="90"/>
        <v>2200</v>
      </c>
      <c r="R163" s="208">
        <f t="shared" si="91"/>
        <v>2200</v>
      </c>
      <c r="S163" s="208">
        <f t="shared" si="86"/>
        <v>2200</v>
      </c>
      <c r="T163" s="208">
        <f t="shared" si="92"/>
        <v>2200</v>
      </c>
      <c r="U163" s="208">
        <f>T163-S163</f>
        <v>0</v>
      </c>
      <c r="V163" s="207">
        <f>IFERROR(100%*(T163/S163),"")</f>
        <v>1</v>
      </c>
      <c r="W163" s="19"/>
      <c r="X163" s="19"/>
      <c r="Y163" s="19"/>
      <c r="Z163" s="19"/>
      <c r="AA163" s="19"/>
      <c r="AB163" s="19"/>
      <c r="AC163" s="19"/>
      <c r="AD163" s="19"/>
      <c r="AE163" s="19"/>
      <c r="AF163" s="19"/>
      <c r="AG163" s="19"/>
      <c r="AH163" s="19"/>
      <c r="AI163" s="19"/>
      <c r="AJ163" s="19"/>
      <c r="AK163" s="19"/>
      <c r="AL163" s="19"/>
      <c r="AM163" s="19"/>
      <c r="AN163" s="19"/>
      <c r="AO163" s="19"/>
      <c r="AP163" s="19"/>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row>
    <row r="164" spans="1:195" s="33" customFormat="1" ht="87" hidden="1" customHeight="1" x14ac:dyDescent="0.35">
      <c r="A164" s="135"/>
      <c r="B164" s="180"/>
      <c r="C164" s="180"/>
      <c r="D164" s="182" t="s">
        <v>288</v>
      </c>
      <c r="E164" s="222"/>
      <c r="F164" s="222"/>
      <c r="G164" s="215"/>
      <c r="H164" s="207">
        <f t="shared" si="101"/>
        <v>0</v>
      </c>
      <c r="I164" s="208">
        <f t="shared" si="94"/>
        <v>0</v>
      </c>
      <c r="J164" s="207" t="str">
        <f t="shared" si="102"/>
        <v/>
      </c>
      <c r="K164" s="216"/>
      <c r="L164" s="208"/>
      <c r="M164" s="208"/>
      <c r="N164" s="222"/>
      <c r="O164" s="153">
        <f t="shared" si="81"/>
        <v>0</v>
      </c>
      <c r="P164" s="154" t="str">
        <f t="shared" si="82"/>
        <v/>
      </c>
      <c r="Q164" s="208">
        <f t="shared" si="90"/>
        <v>0</v>
      </c>
      <c r="R164" s="208">
        <f t="shared" si="91"/>
        <v>0</v>
      </c>
      <c r="S164" s="208">
        <f t="shared" si="86"/>
        <v>0</v>
      </c>
      <c r="T164" s="208">
        <f t="shared" si="92"/>
        <v>0</v>
      </c>
      <c r="U164" s="208">
        <f t="shared" ref="U164:U177" si="103">T164-S164</f>
        <v>0</v>
      </c>
      <c r="V164" s="207" t="str">
        <f t="shared" ref="V164:V177" si="104">IFERROR(100%*(T164/S164),"")</f>
        <v/>
      </c>
      <c r="W164" s="19"/>
      <c r="X164" s="19"/>
      <c r="Y164" s="19"/>
      <c r="Z164" s="19"/>
      <c r="AA164" s="19"/>
      <c r="AB164" s="19"/>
      <c r="AC164" s="19"/>
      <c r="AD164" s="19"/>
      <c r="AE164" s="19"/>
      <c r="AF164" s="19"/>
      <c r="AG164" s="19"/>
      <c r="AH164" s="19"/>
      <c r="AI164" s="19"/>
      <c r="AJ164" s="19"/>
      <c r="AK164" s="19"/>
      <c r="AL164" s="19"/>
      <c r="AM164" s="19"/>
      <c r="AN164" s="19"/>
      <c r="AO164" s="19"/>
      <c r="AP164" s="19"/>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row>
    <row r="165" spans="1:195" s="33" customFormat="1" ht="193.7" hidden="1" customHeight="1" x14ac:dyDescent="0.35">
      <c r="A165" s="135"/>
      <c r="B165" s="180"/>
      <c r="C165" s="180"/>
      <c r="D165" s="182" t="s">
        <v>289</v>
      </c>
      <c r="E165" s="222"/>
      <c r="F165" s="222"/>
      <c r="G165" s="215"/>
      <c r="H165" s="207">
        <f t="shared" si="101"/>
        <v>0</v>
      </c>
      <c r="I165" s="208">
        <f t="shared" si="94"/>
        <v>0</v>
      </c>
      <c r="J165" s="207" t="str">
        <f t="shared" ref="J165" si="105">IFERROR(100%*(G165/F165),"")</f>
        <v/>
      </c>
      <c r="K165" s="216"/>
      <c r="L165" s="208"/>
      <c r="M165" s="208"/>
      <c r="N165" s="222"/>
      <c r="O165" s="208">
        <f t="shared" si="81"/>
        <v>0</v>
      </c>
      <c r="P165" s="207" t="str">
        <f t="shared" si="82"/>
        <v/>
      </c>
      <c r="Q165" s="208">
        <f t="shared" si="90"/>
        <v>0</v>
      </c>
      <c r="R165" s="208">
        <f t="shared" si="91"/>
        <v>0</v>
      </c>
      <c r="S165" s="208">
        <f t="shared" si="86"/>
        <v>0</v>
      </c>
      <c r="T165" s="208">
        <f t="shared" si="92"/>
        <v>0</v>
      </c>
      <c r="U165" s="208">
        <f>T165-S165</f>
        <v>0</v>
      </c>
      <c r="V165" s="207" t="str">
        <f>IFERROR(100%*(T165/S165),"")</f>
        <v/>
      </c>
      <c r="W165" s="19"/>
      <c r="X165" s="19"/>
      <c r="Y165" s="19"/>
      <c r="Z165" s="19"/>
      <c r="AA165" s="19"/>
      <c r="AB165" s="19"/>
      <c r="AC165" s="19"/>
      <c r="AD165" s="19"/>
      <c r="AE165" s="19"/>
      <c r="AF165" s="19"/>
      <c r="AG165" s="19"/>
      <c r="AH165" s="19"/>
      <c r="AI165" s="19"/>
      <c r="AJ165" s="19"/>
      <c r="AK165" s="19"/>
      <c r="AL165" s="19"/>
      <c r="AM165" s="19"/>
      <c r="AN165" s="19"/>
      <c r="AO165" s="19"/>
      <c r="AP165" s="19"/>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row>
    <row r="166" spans="1:195" s="33" customFormat="1" ht="84.2" hidden="1" customHeight="1" x14ac:dyDescent="0.35">
      <c r="A166" s="135"/>
      <c r="B166" s="180"/>
      <c r="C166" s="180"/>
      <c r="D166" s="182" t="s">
        <v>290</v>
      </c>
      <c r="E166" s="222"/>
      <c r="F166" s="222"/>
      <c r="G166" s="215"/>
      <c r="H166" s="207">
        <f t="shared" si="101"/>
        <v>0</v>
      </c>
      <c r="I166" s="153">
        <f t="shared" si="94"/>
        <v>0</v>
      </c>
      <c r="J166" s="207" t="str">
        <f t="shared" ref="J166:J169" si="106">IFERROR(100%*(G166/F166),"")</f>
        <v/>
      </c>
      <c r="K166" s="216"/>
      <c r="L166" s="208"/>
      <c r="M166" s="208"/>
      <c r="N166" s="206"/>
      <c r="O166" s="153">
        <f t="shared" si="81"/>
        <v>0</v>
      </c>
      <c r="P166" s="207" t="str">
        <f t="shared" si="82"/>
        <v/>
      </c>
      <c r="Q166" s="208">
        <f t="shared" si="90"/>
        <v>0</v>
      </c>
      <c r="R166" s="208">
        <f t="shared" si="91"/>
        <v>0</v>
      </c>
      <c r="S166" s="208">
        <f t="shared" si="86"/>
        <v>0</v>
      </c>
      <c r="T166" s="208">
        <f t="shared" si="92"/>
        <v>0</v>
      </c>
      <c r="U166" s="208">
        <f t="shared" si="103"/>
        <v>0</v>
      </c>
      <c r="V166" s="207" t="str">
        <f t="shared" si="104"/>
        <v/>
      </c>
      <c r="W166" s="19"/>
      <c r="X166" s="19"/>
      <c r="Y166" s="19"/>
      <c r="Z166" s="19"/>
      <c r="AA166" s="19"/>
      <c r="AB166" s="19"/>
      <c r="AC166" s="19"/>
      <c r="AD166" s="19"/>
      <c r="AE166" s="19"/>
      <c r="AF166" s="19"/>
      <c r="AG166" s="19"/>
      <c r="AH166" s="19"/>
      <c r="AI166" s="19"/>
      <c r="AJ166" s="19"/>
      <c r="AK166" s="19"/>
      <c r="AL166" s="19"/>
      <c r="AM166" s="19"/>
      <c r="AN166" s="19"/>
      <c r="AO166" s="19"/>
      <c r="AP166" s="19"/>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row>
    <row r="167" spans="1:195" s="33" customFormat="1" ht="89.1" hidden="1" customHeight="1" x14ac:dyDescent="0.35">
      <c r="A167" s="135"/>
      <c r="B167" s="180"/>
      <c r="C167" s="180"/>
      <c r="D167" s="182" t="s">
        <v>315</v>
      </c>
      <c r="E167" s="222"/>
      <c r="F167" s="222"/>
      <c r="G167" s="215"/>
      <c r="H167" s="207">
        <f t="shared" si="101"/>
        <v>0</v>
      </c>
      <c r="I167" s="153">
        <f t="shared" si="94"/>
        <v>0</v>
      </c>
      <c r="J167" s="207" t="str">
        <f t="shared" si="106"/>
        <v/>
      </c>
      <c r="K167" s="216"/>
      <c r="L167" s="208"/>
      <c r="M167" s="208"/>
      <c r="N167" s="206"/>
      <c r="O167" s="153">
        <f t="shared" si="81"/>
        <v>0</v>
      </c>
      <c r="P167" s="207" t="str">
        <f t="shared" si="82"/>
        <v/>
      </c>
      <c r="Q167" s="208">
        <f t="shared" si="90"/>
        <v>0</v>
      </c>
      <c r="R167" s="208">
        <f t="shared" si="91"/>
        <v>0</v>
      </c>
      <c r="S167" s="208">
        <f t="shared" si="86"/>
        <v>0</v>
      </c>
      <c r="T167" s="208">
        <f t="shared" si="92"/>
        <v>0</v>
      </c>
      <c r="U167" s="208">
        <f t="shared" si="103"/>
        <v>0</v>
      </c>
      <c r="V167" s="207" t="str">
        <f t="shared" si="104"/>
        <v/>
      </c>
      <c r="W167" s="19"/>
      <c r="X167" s="19"/>
      <c r="Y167" s="19"/>
      <c r="Z167" s="19"/>
      <c r="AA167" s="19"/>
      <c r="AB167" s="19"/>
      <c r="AC167" s="19"/>
      <c r="AD167" s="19"/>
      <c r="AE167" s="19"/>
      <c r="AF167" s="19"/>
      <c r="AG167" s="19"/>
      <c r="AH167" s="19"/>
      <c r="AI167" s="19"/>
      <c r="AJ167" s="19"/>
      <c r="AK167" s="19"/>
      <c r="AL167" s="19"/>
      <c r="AM167" s="19"/>
      <c r="AN167" s="19"/>
      <c r="AO167" s="19"/>
      <c r="AP167" s="19"/>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row>
    <row r="168" spans="1:195" s="33" customFormat="1" ht="90.2" hidden="1" customHeight="1" x14ac:dyDescent="0.35">
      <c r="A168" s="135"/>
      <c r="B168" s="180"/>
      <c r="C168" s="180"/>
      <c r="D168" s="189" t="s">
        <v>320</v>
      </c>
      <c r="E168" s="222"/>
      <c r="F168" s="222"/>
      <c r="G168" s="215"/>
      <c r="H168" s="207">
        <f t="shared" si="101"/>
        <v>0</v>
      </c>
      <c r="I168" s="153">
        <f t="shared" si="94"/>
        <v>0</v>
      </c>
      <c r="J168" s="207" t="str">
        <f t="shared" si="106"/>
        <v/>
      </c>
      <c r="K168" s="216"/>
      <c r="L168" s="208"/>
      <c r="M168" s="208"/>
      <c r="N168" s="206"/>
      <c r="O168" s="153">
        <f t="shared" si="81"/>
        <v>0</v>
      </c>
      <c r="P168" s="207" t="str">
        <f t="shared" si="82"/>
        <v/>
      </c>
      <c r="Q168" s="208">
        <f t="shared" si="90"/>
        <v>0</v>
      </c>
      <c r="R168" s="208">
        <f t="shared" si="91"/>
        <v>0</v>
      </c>
      <c r="S168" s="208">
        <f t="shared" si="86"/>
        <v>0</v>
      </c>
      <c r="T168" s="208">
        <f t="shared" si="92"/>
        <v>0</v>
      </c>
      <c r="U168" s="208">
        <f t="shared" si="103"/>
        <v>0</v>
      </c>
      <c r="V168" s="207" t="str">
        <f t="shared" si="104"/>
        <v/>
      </c>
      <c r="W168" s="19"/>
      <c r="X168" s="19"/>
      <c r="Y168" s="19"/>
      <c r="Z168" s="19"/>
      <c r="AA168" s="19"/>
      <c r="AB168" s="19"/>
      <c r="AC168" s="19"/>
      <c r="AD168" s="19"/>
      <c r="AE168" s="19"/>
      <c r="AF168" s="19"/>
      <c r="AG168" s="19"/>
      <c r="AH168" s="19"/>
      <c r="AI168" s="19"/>
      <c r="AJ168" s="19"/>
      <c r="AK168" s="19"/>
      <c r="AL168" s="19"/>
      <c r="AM168" s="19"/>
      <c r="AN168" s="19"/>
      <c r="AO168" s="19"/>
      <c r="AP168" s="19"/>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row>
    <row r="169" spans="1:195" s="33" customFormat="1" ht="89.65" hidden="1" customHeight="1" x14ac:dyDescent="0.35">
      <c r="A169" s="135"/>
      <c r="B169" s="180"/>
      <c r="C169" s="180"/>
      <c r="D169" s="182" t="s">
        <v>314</v>
      </c>
      <c r="E169" s="215">
        <v>1000</v>
      </c>
      <c r="F169" s="215">
        <v>1000</v>
      </c>
      <c r="G169" s="215">
        <v>1000</v>
      </c>
      <c r="H169" s="207">
        <f t="shared" si="101"/>
        <v>1.6179721760560828E-3</v>
      </c>
      <c r="I169" s="153">
        <f t="shared" si="94"/>
        <v>0</v>
      </c>
      <c r="J169" s="207">
        <f t="shared" si="106"/>
        <v>1</v>
      </c>
      <c r="K169" s="208"/>
      <c r="L169" s="218"/>
      <c r="M169" s="218"/>
      <c r="N169" s="224"/>
      <c r="O169" s="153">
        <f t="shared" si="81"/>
        <v>0</v>
      </c>
      <c r="P169" s="154" t="str">
        <f t="shared" si="82"/>
        <v/>
      </c>
      <c r="Q169" s="208">
        <f t="shared" si="90"/>
        <v>1000</v>
      </c>
      <c r="R169" s="208">
        <f t="shared" si="91"/>
        <v>1000</v>
      </c>
      <c r="S169" s="208">
        <f t="shared" si="86"/>
        <v>1000</v>
      </c>
      <c r="T169" s="208">
        <f t="shared" si="92"/>
        <v>1000</v>
      </c>
      <c r="U169" s="208">
        <f t="shared" si="103"/>
        <v>0</v>
      </c>
      <c r="V169" s="207">
        <f t="shared" si="104"/>
        <v>1</v>
      </c>
      <c r="W169" s="19"/>
      <c r="X169" s="19"/>
      <c r="Y169" s="19"/>
      <c r="Z169" s="19"/>
      <c r="AA169" s="19"/>
      <c r="AB169" s="19"/>
      <c r="AC169" s="19"/>
      <c r="AD169" s="19"/>
      <c r="AE169" s="19"/>
      <c r="AF169" s="19"/>
      <c r="AG169" s="19"/>
      <c r="AH169" s="19"/>
      <c r="AI169" s="19"/>
      <c r="AJ169" s="19"/>
      <c r="AK169" s="19"/>
      <c r="AL169" s="19"/>
      <c r="AM169" s="19"/>
      <c r="AN169" s="19"/>
      <c r="AO169" s="19"/>
      <c r="AP169" s="19"/>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row>
    <row r="170" spans="1:195" s="33" customFormat="1" ht="123" hidden="1" customHeight="1" x14ac:dyDescent="0.35">
      <c r="A170" s="135"/>
      <c r="B170" s="180"/>
      <c r="C170" s="180"/>
      <c r="D170" s="189" t="s">
        <v>388</v>
      </c>
      <c r="E170" s="215"/>
      <c r="F170" s="215"/>
      <c r="G170" s="215"/>
      <c r="H170" s="207"/>
      <c r="I170" s="153"/>
      <c r="J170" s="207"/>
      <c r="K170" s="208"/>
      <c r="L170" s="218"/>
      <c r="M170" s="218"/>
      <c r="N170" s="224"/>
      <c r="O170" s="153"/>
      <c r="P170" s="154"/>
      <c r="Q170" s="208">
        <f t="shared" si="90"/>
        <v>0</v>
      </c>
      <c r="R170" s="208">
        <f t="shared" si="91"/>
        <v>0</v>
      </c>
      <c r="S170" s="208"/>
      <c r="T170" s="208"/>
      <c r="U170" s="208"/>
      <c r="V170" s="207"/>
      <c r="W170" s="19"/>
      <c r="X170" s="19"/>
      <c r="Y170" s="19"/>
      <c r="Z170" s="19"/>
      <c r="AA170" s="19"/>
      <c r="AB170" s="19"/>
      <c r="AC170" s="19"/>
      <c r="AD170" s="19"/>
      <c r="AE170" s="19"/>
      <c r="AF170" s="19"/>
      <c r="AG170" s="19"/>
      <c r="AH170" s="19"/>
      <c r="AI170" s="19"/>
      <c r="AJ170" s="19"/>
      <c r="AK170" s="19"/>
      <c r="AL170" s="19"/>
      <c r="AM170" s="19"/>
      <c r="AN170" s="19"/>
      <c r="AO170" s="19"/>
      <c r="AP170" s="19"/>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row>
    <row r="171" spans="1:195" s="33" customFormat="1" ht="198.4" hidden="1" customHeight="1" x14ac:dyDescent="0.35">
      <c r="A171" s="135"/>
      <c r="B171" s="180"/>
      <c r="C171" s="180"/>
      <c r="D171" s="189" t="s">
        <v>389</v>
      </c>
      <c r="E171" s="215"/>
      <c r="F171" s="215"/>
      <c r="G171" s="215"/>
      <c r="H171" s="207"/>
      <c r="I171" s="153"/>
      <c r="J171" s="207"/>
      <c r="K171" s="208"/>
      <c r="L171" s="218"/>
      <c r="M171" s="218"/>
      <c r="N171" s="224"/>
      <c r="O171" s="153"/>
      <c r="P171" s="154"/>
      <c r="Q171" s="208"/>
      <c r="R171" s="208"/>
      <c r="S171" s="208"/>
      <c r="T171" s="208"/>
      <c r="U171" s="208"/>
      <c r="V171" s="207"/>
      <c r="W171" s="19"/>
      <c r="X171" s="19"/>
      <c r="Y171" s="19"/>
      <c r="Z171" s="19"/>
      <c r="AA171" s="19"/>
      <c r="AB171" s="19"/>
      <c r="AC171" s="19"/>
      <c r="AD171" s="19"/>
      <c r="AE171" s="19"/>
      <c r="AF171" s="19"/>
      <c r="AG171" s="19"/>
      <c r="AH171" s="19"/>
      <c r="AI171" s="19"/>
      <c r="AJ171" s="19"/>
      <c r="AK171" s="19"/>
      <c r="AL171" s="19"/>
      <c r="AM171" s="19"/>
      <c r="AN171" s="19"/>
      <c r="AO171" s="19"/>
      <c r="AP171" s="19"/>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row>
    <row r="172" spans="1:195" s="33" customFormat="1" ht="79.5" hidden="1" customHeight="1" x14ac:dyDescent="0.35">
      <c r="A172" s="135"/>
      <c r="B172" s="180"/>
      <c r="C172" s="180"/>
      <c r="D172" s="189" t="s">
        <v>385</v>
      </c>
      <c r="E172" s="215">
        <v>2000</v>
      </c>
      <c r="F172" s="215">
        <v>2000</v>
      </c>
      <c r="G172" s="215">
        <v>2000</v>
      </c>
      <c r="H172" s="207">
        <f t="shared" ref="H172:H177" si="107">G172/$G$9</f>
        <v>3.2359443521121655E-3</v>
      </c>
      <c r="I172" s="208">
        <f t="shared" si="94"/>
        <v>0</v>
      </c>
      <c r="J172" s="207">
        <f t="shared" si="99"/>
        <v>1</v>
      </c>
      <c r="K172" s="218"/>
      <c r="L172" s="218"/>
      <c r="M172" s="218"/>
      <c r="N172" s="224"/>
      <c r="O172" s="153">
        <f t="shared" si="81"/>
        <v>0</v>
      </c>
      <c r="P172" s="154" t="str">
        <f t="shared" si="82"/>
        <v/>
      </c>
      <c r="Q172" s="208">
        <f t="shared" si="90"/>
        <v>2000</v>
      </c>
      <c r="R172" s="208">
        <f t="shared" si="91"/>
        <v>2000</v>
      </c>
      <c r="S172" s="208">
        <f t="shared" si="86"/>
        <v>2000</v>
      </c>
      <c r="T172" s="208">
        <f t="shared" si="92"/>
        <v>2000</v>
      </c>
      <c r="U172" s="208">
        <f t="shared" si="103"/>
        <v>0</v>
      </c>
      <c r="V172" s="207">
        <f t="shared" si="104"/>
        <v>1</v>
      </c>
      <c r="W172" s="19"/>
      <c r="X172" s="19"/>
      <c r="Y172" s="19"/>
      <c r="Z172" s="19"/>
      <c r="AA172" s="19"/>
      <c r="AB172" s="19"/>
      <c r="AC172" s="19"/>
      <c r="AD172" s="19"/>
      <c r="AE172" s="19"/>
      <c r="AF172" s="19"/>
      <c r="AG172" s="19"/>
      <c r="AH172" s="19"/>
      <c r="AI172" s="19"/>
      <c r="AJ172" s="19"/>
      <c r="AK172" s="19"/>
      <c r="AL172" s="19"/>
      <c r="AM172" s="19"/>
      <c r="AN172" s="19"/>
      <c r="AO172" s="19"/>
      <c r="AP172" s="19"/>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row>
    <row r="173" spans="1:195" s="73" customFormat="1" ht="148.15" hidden="1" customHeight="1" x14ac:dyDescent="0.35">
      <c r="A173" s="138"/>
      <c r="B173" s="192"/>
      <c r="C173" s="238"/>
      <c r="D173" s="239" t="s">
        <v>386</v>
      </c>
      <c r="E173" s="225"/>
      <c r="F173" s="222"/>
      <c r="G173" s="222"/>
      <c r="H173" s="240">
        <f t="shared" si="107"/>
        <v>0</v>
      </c>
      <c r="I173" s="216">
        <f t="shared" si="94"/>
        <v>0</v>
      </c>
      <c r="J173" s="240" t="str">
        <f t="shared" si="99"/>
        <v/>
      </c>
      <c r="K173" s="216">
        <v>2000</v>
      </c>
      <c r="L173" s="216">
        <v>2000</v>
      </c>
      <c r="M173" s="216">
        <v>2000</v>
      </c>
      <c r="N173" s="222">
        <v>2000</v>
      </c>
      <c r="O173" s="217">
        <f t="shared" si="81"/>
        <v>0</v>
      </c>
      <c r="P173" s="240">
        <f t="shared" si="82"/>
        <v>1</v>
      </c>
      <c r="Q173" s="216">
        <f t="shared" si="90"/>
        <v>2000</v>
      </c>
      <c r="R173" s="216">
        <f t="shared" si="91"/>
        <v>2000</v>
      </c>
      <c r="S173" s="216">
        <f t="shared" si="86"/>
        <v>2000</v>
      </c>
      <c r="T173" s="216">
        <f t="shared" si="92"/>
        <v>2000</v>
      </c>
      <c r="U173" s="216">
        <f t="shared" si="103"/>
        <v>0</v>
      </c>
      <c r="V173" s="240">
        <f t="shared" si="104"/>
        <v>1</v>
      </c>
      <c r="W173" s="71"/>
      <c r="X173" s="71"/>
      <c r="Y173" s="71"/>
      <c r="Z173" s="71"/>
      <c r="AA173" s="71"/>
      <c r="AB173" s="71"/>
      <c r="AC173" s="71"/>
      <c r="AD173" s="71"/>
      <c r="AE173" s="71"/>
      <c r="AF173" s="71"/>
      <c r="AG173" s="71"/>
      <c r="AH173" s="71"/>
      <c r="AI173" s="71"/>
      <c r="AJ173" s="71"/>
      <c r="AK173" s="71"/>
      <c r="AL173" s="71"/>
      <c r="AM173" s="71"/>
      <c r="AN173" s="71"/>
      <c r="AO173" s="71"/>
      <c r="AP173" s="71"/>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2"/>
      <c r="CZ173" s="72"/>
      <c r="DA173" s="72"/>
      <c r="DB173" s="72"/>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72"/>
      <c r="EK173" s="72"/>
      <c r="EL173" s="72"/>
      <c r="EM173" s="72"/>
      <c r="EN173" s="72"/>
      <c r="EO173" s="72"/>
      <c r="EP173" s="72"/>
      <c r="EQ173" s="72"/>
      <c r="ER173" s="72"/>
      <c r="ES173" s="72"/>
      <c r="ET173" s="72"/>
      <c r="EU173" s="72"/>
      <c r="EV173" s="72"/>
      <c r="EW173" s="72"/>
      <c r="EX173" s="72"/>
      <c r="EY173" s="72"/>
      <c r="EZ173" s="72"/>
      <c r="FA173" s="72"/>
      <c r="FB173" s="72"/>
      <c r="FC173" s="72"/>
      <c r="FD173" s="72"/>
      <c r="FE173" s="72"/>
      <c r="FF173" s="72"/>
      <c r="FG173" s="72"/>
      <c r="FH173" s="72"/>
      <c r="FI173" s="72"/>
      <c r="FJ173" s="72"/>
      <c r="FK173" s="72"/>
      <c r="FL173" s="72"/>
      <c r="FM173" s="72"/>
      <c r="FN173" s="72"/>
      <c r="FO173" s="72"/>
      <c r="FP173" s="72"/>
      <c r="FQ173" s="72"/>
      <c r="FR173" s="72"/>
      <c r="FS173" s="72"/>
      <c r="FT173" s="72"/>
      <c r="FU173" s="72"/>
      <c r="FV173" s="72"/>
      <c r="FW173" s="72"/>
      <c r="FX173" s="72"/>
      <c r="FY173" s="72"/>
      <c r="FZ173" s="72"/>
      <c r="GA173" s="72"/>
      <c r="GB173" s="72"/>
      <c r="GC173" s="72"/>
      <c r="GD173" s="72"/>
      <c r="GE173" s="72"/>
      <c r="GF173" s="72"/>
      <c r="GG173" s="72"/>
      <c r="GH173" s="72"/>
      <c r="GI173" s="72"/>
      <c r="GJ173" s="72"/>
      <c r="GK173" s="72"/>
      <c r="GL173" s="72"/>
      <c r="GM173" s="72"/>
    </row>
    <row r="174" spans="1:195" s="33" customFormat="1" ht="125.65" hidden="1" customHeight="1" x14ac:dyDescent="0.35">
      <c r="A174" s="135"/>
      <c r="B174" s="180"/>
      <c r="C174" s="180"/>
      <c r="D174" s="190" t="s">
        <v>396</v>
      </c>
      <c r="E174" s="222"/>
      <c r="F174" s="222"/>
      <c r="G174" s="215"/>
      <c r="H174" s="207">
        <f t="shared" si="107"/>
        <v>0</v>
      </c>
      <c r="I174" s="208">
        <f t="shared" si="94"/>
        <v>0</v>
      </c>
      <c r="J174" s="207" t="str">
        <f t="shared" ref="J174" si="108">IFERROR(100%*(G174/F174),"")</f>
        <v/>
      </c>
      <c r="K174" s="216"/>
      <c r="L174" s="208"/>
      <c r="M174" s="208"/>
      <c r="N174" s="222"/>
      <c r="O174" s="149">
        <f t="shared" si="81"/>
        <v>0</v>
      </c>
      <c r="P174" s="150" t="str">
        <f t="shared" si="82"/>
        <v/>
      </c>
      <c r="Q174" s="208">
        <f t="shared" si="90"/>
        <v>0</v>
      </c>
      <c r="R174" s="208">
        <f t="shared" si="91"/>
        <v>0</v>
      </c>
      <c r="S174" s="153">
        <f t="shared" si="86"/>
        <v>0</v>
      </c>
      <c r="T174" s="208">
        <f t="shared" si="92"/>
        <v>0</v>
      </c>
      <c r="U174" s="208">
        <f t="shared" si="103"/>
        <v>0</v>
      </c>
      <c r="V174" s="207" t="str">
        <f t="shared" si="104"/>
        <v/>
      </c>
      <c r="W174" s="19"/>
      <c r="X174" s="19"/>
      <c r="Y174" s="19"/>
      <c r="Z174" s="19"/>
      <c r="AA174" s="19"/>
      <c r="AB174" s="19"/>
      <c r="AC174" s="19"/>
      <c r="AD174" s="19"/>
      <c r="AE174" s="19"/>
      <c r="AF174" s="19"/>
      <c r="AG174" s="19"/>
      <c r="AH174" s="19"/>
      <c r="AI174" s="19"/>
      <c r="AJ174" s="19"/>
      <c r="AK174" s="19"/>
      <c r="AL174" s="19"/>
      <c r="AM174" s="19"/>
      <c r="AN174" s="19"/>
      <c r="AO174" s="19"/>
      <c r="AP174" s="19"/>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row>
    <row r="175" spans="1:195" s="33" customFormat="1" ht="124.35" hidden="1" customHeight="1" x14ac:dyDescent="0.35">
      <c r="A175" s="135"/>
      <c r="B175" s="180"/>
      <c r="C175" s="180"/>
      <c r="D175" s="182" t="s">
        <v>397</v>
      </c>
      <c r="E175" s="222">
        <v>500</v>
      </c>
      <c r="F175" s="222">
        <v>500</v>
      </c>
      <c r="G175" s="215">
        <v>500</v>
      </c>
      <c r="H175" s="207">
        <f t="shared" si="107"/>
        <v>8.0898608802804138E-4</v>
      </c>
      <c r="I175" s="153">
        <f t="shared" si="94"/>
        <v>0</v>
      </c>
      <c r="J175" s="207">
        <f t="shared" si="99"/>
        <v>1</v>
      </c>
      <c r="K175" s="218"/>
      <c r="L175" s="218"/>
      <c r="M175" s="218"/>
      <c r="N175" s="224"/>
      <c r="O175" s="149">
        <f t="shared" si="81"/>
        <v>0</v>
      </c>
      <c r="P175" s="150" t="str">
        <f t="shared" si="82"/>
        <v/>
      </c>
      <c r="Q175" s="208">
        <f t="shared" si="90"/>
        <v>500</v>
      </c>
      <c r="R175" s="208">
        <f t="shared" si="91"/>
        <v>500</v>
      </c>
      <c r="S175" s="153">
        <f t="shared" si="86"/>
        <v>500</v>
      </c>
      <c r="T175" s="208">
        <f t="shared" si="92"/>
        <v>500</v>
      </c>
      <c r="U175" s="208">
        <f t="shared" si="103"/>
        <v>0</v>
      </c>
      <c r="V175" s="207">
        <f t="shared" si="104"/>
        <v>1</v>
      </c>
      <c r="W175" s="19"/>
      <c r="X175" s="19"/>
      <c r="Y175" s="19"/>
      <c r="Z175" s="19"/>
      <c r="AA175" s="19"/>
      <c r="AB175" s="19"/>
      <c r="AC175" s="19"/>
      <c r="AD175" s="19"/>
      <c r="AE175" s="19"/>
      <c r="AF175" s="19"/>
      <c r="AG175" s="19"/>
      <c r="AH175" s="19"/>
      <c r="AI175" s="19"/>
      <c r="AJ175" s="19"/>
      <c r="AK175" s="19"/>
      <c r="AL175" s="19"/>
      <c r="AM175" s="19"/>
      <c r="AN175" s="19"/>
      <c r="AO175" s="19"/>
      <c r="AP175" s="19"/>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row>
    <row r="176" spans="1:195" s="33" customFormat="1" ht="120.95" hidden="1" customHeight="1" x14ac:dyDescent="0.35">
      <c r="A176" s="135"/>
      <c r="B176" s="180"/>
      <c r="C176" s="180"/>
      <c r="D176" s="182" t="s">
        <v>396</v>
      </c>
      <c r="E176" s="222"/>
      <c r="F176" s="222"/>
      <c r="G176" s="215"/>
      <c r="H176" s="207">
        <f t="shared" si="107"/>
        <v>0</v>
      </c>
      <c r="I176" s="153">
        <f t="shared" si="94"/>
        <v>0</v>
      </c>
      <c r="J176" s="207" t="str">
        <f t="shared" si="99"/>
        <v/>
      </c>
      <c r="K176" s="216">
        <v>4300</v>
      </c>
      <c r="L176" s="208">
        <v>4300</v>
      </c>
      <c r="M176" s="208">
        <v>4300</v>
      </c>
      <c r="N176" s="222"/>
      <c r="O176" s="153">
        <f t="shared" si="81"/>
        <v>-4300</v>
      </c>
      <c r="P176" s="150">
        <f t="shared" si="82"/>
        <v>0</v>
      </c>
      <c r="Q176" s="208">
        <f t="shared" si="90"/>
        <v>4300</v>
      </c>
      <c r="R176" s="208">
        <f t="shared" si="91"/>
        <v>4300</v>
      </c>
      <c r="S176" s="153">
        <f t="shared" si="86"/>
        <v>4300</v>
      </c>
      <c r="T176" s="208">
        <f t="shared" si="92"/>
        <v>0</v>
      </c>
      <c r="U176" s="208">
        <f t="shared" si="103"/>
        <v>-4300</v>
      </c>
      <c r="V176" s="207">
        <f t="shared" si="104"/>
        <v>0</v>
      </c>
      <c r="W176" s="19"/>
      <c r="X176" s="19"/>
      <c r="Y176" s="19"/>
      <c r="Z176" s="19"/>
      <c r="AA176" s="19"/>
      <c r="AB176" s="19"/>
      <c r="AC176" s="19"/>
      <c r="AD176" s="19"/>
      <c r="AE176" s="19"/>
      <c r="AF176" s="19"/>
      <c r="AG176" s="19"/>
      <c r="AH176" s="19"/>
      <c r="AI176" s="19"/>
      <c r="AJ176" s="19"/>
      <c r="AK176" s="19"/>
      <c r="AL176" s="19"/>
      <c r="AM176" s="19"/>
      <c r="AN176" s="19"/>
      <c r="AO176" s="19"/>
      <c r="AP176" s="19"/>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row>
    <row r="177" spans="1:195" s="33" customFormat="1" ht="11.85" hidden="1" customHeight="1" x14ac:dyDescent="0.35">
      <c r="A177" s="135"/>
      <c r="B177" s="180"/>
      <c r="C177" s="180"/>
      <c r="D177" s="182"/>
      <c r="E177" s="222"/>
      <c r="F177" s="222"/>
      <c r="G177" s="215"/>
      <c r="H177" s="207">
        <f t="shared" si="107"/>
        <v>0</v>
      </c>
      <c r="I177" s="208">
        <f t="shared" si="94"/>
        <v>0</v>
      </c>
      <c r="J177" s="207" t="str">
        <f t="shared" si="99"/>
        <v/>
      </c>
      <c r="K177" s="216"/>
      <c r="L177" s="208"/>
      <c r="M177" s="208"/>
      <c r="N177" s="222"/>
      <c r="O177" s="149">
        <f t="shared" si="81"/>
        <v>0</v>
      </c>
      <c r="P177" s="207" t="str">
        <f t="shared" si="82"/>
        <v/>
      </c>
      <c r="Q177" s="208">
        <f t="shared" si="90"/>
        <v>0</v>
      </c>
      <c r="R177" s="208">
        <f t="shared" si="91"/>
        <v>0</v>
      </c>
      <c r="S177" s="153">
        <f t="shared" si="86"/>
        <v>0</v>
      </c>
      <c r="T177" s="208">
        <f t="shared" si="92"/>
        <v>0</v>
      </c>
      <c r="U177" s="208">
        <f t="shared" si="103"/>
        <v>0</v>
      </c>
      <c r="V177" s="207" t="str">
        <f t="shared" si="104"/>
        <v/>
      </c>
      <c r="W177" s="19"/>
      <c r="X177" s="19"/>
      <c r="Y177" s="19"/>
      <c r="Z177" s="19"/>
      <c r="AA177" s="19"/>
      <c r="AB177" s="19"/>
      <c r="AC177" s="19"/>
      <c r="AD177" s="19"/>
      <c r="AE177" s="19"/>
      <c r="AF177" s="19"/>
      <c r="AG177" s="19"/>
      <c r="AH177" s="19"/>
      <c r="AI177" s="19"/>
      <c r="AJ177" s="19"/>
      <c r="AK177" s="19"/>
      <c r="AL177" s="19"/>
      <c r="AM177" s="19"/>
      <c r="AN177" s="19"/>
      <c r="AO177" s="19"/>
      <c r="AP177" s="19"/>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row>
    <row r="178" spans="1:195" s="18" customFormat="1" ht="75.400000000000006" customHeight="1" x14ac:dyDescent="0.35">
      <c r="A178" s="133">
        <v>15</v>
      </c>
      <c r="B178" s="160" t="s">
        <v>196</v>
      </c>
      <c r="C178" s="160" t="s">
        <v>13</v>
      </c>
      <c r="D178" s="164" t="s">
        <v>200</v>
      </c>
      <c r="E178" s="152">
        <f>SUM(E179:E258)</f>
        <v>53992.5</v>
      </c>
      <c r="F178" s="152">
        <f>SUM(F179:F258)</f>
        <v>53992.5</v>
      </c>
      <c r="G178" s="241">
        <f>SUM(G179:G258)</f>
        <v>53742.2</v>
      </c>
      <c r="H178" s="150">
        <f t="shared" ref="H178:H264" si="109">G178/$G$9</f>
        <v>8.6953384280041207E-2</v>
      </c>
      <c r="I178" s="149">
        <f t="shared" si="94"/>
        <v>-250.30000000000291</v>
      </c>
      <c r="J178" s="150">
        <f t="shared" si="99"/>
        <v>0.99536417094966889</v>
      </c>
      <c r="K178" s="152">
        <f>SUM(K179:K258)</f>
        <v>58196.000000000007</v>
      </c>
      <c r="L178" s="152">
        <f>SUM(L179:L258)</f>
        <v>58196.000000000007</v>
      </c>
      <c r="M178" s="152">
        <f>SUM(M179:M258)</f>
        <v>58196.000000000007</v>
      </c>
      <c r="N178" s="152">
        <f>SUM(N179:N258)</f>
        <v>57929.200000000004</v>
      </c>
      <c r="O178" s="149">
        <f t="shared" si="81"/>
        <v>-266.80000000000291</v>
      </c>
      <c r="P178" s="150">
        <f t="shared" si="82"/>
        <v>0.99541549247370953</v>
      </c>
      <c r="Q178" s="149">
        <f t="shared" si="90"/>
        <v>112188.5</v>
      </c>
      <c r="R178" s="149">
        <f>SUM(F178,L178)</f>
        <v>112188.5</v>
      </c>
      <c r="S178" s="149">
        <f t="shared" si="86"/>
        <v>112188.5</v>
      </c>
      <c r="T178" s="149">
        <f t="shared" ref="T178:T256" si="110">SUM(G178,N178)</f>
        <v>111671.4</v>
      </c>
      <c r="U178" s="149">
        <f t="shared" ref="U178:U258" si="111">T178-S178</f>
        <v>-517.10000000000582</v>
      </c>
      <c r="V178" s="150">
        <f t="shared" si="66"/>
        <v>0.99539079317398838</v>
      </c>
      <c r="W178" s="16"/>
      <c r="X178" s="16"/>
      <c r="Y178" s="16"/>
      <c r="Z178" s="16"/>
      <c r="AA178" s="16"/>
      <c r="AB178" s="16"/>
      <c r="AC178" s="16"/>
      <c r="AD178" s="16"/>
      <c r="AE178" s="16"/>
      <c r="AF178" s="16"/>
      <c r="AG178" s="16"/>
      <c r="AH178" s="16"/>
      <c r="AI178" s="16"/>
      <c r="AJ178" s="16"/>
      <c r="AK178" s="16"/>
      <c r="AL178" s="16"/>
      <c r="AM178" s="16"/>
      <c r="AN178" s="16"/>
      <c r="AO178" s="16"/>
      <c r="AP178" s="16"/>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row>
    <row r="179" spans="1:195" s="18" customFormat="1" ht="98.45" hidden="1" customHeight="1" x14ac:dyDescent="0.35">
      <c r="A179" s="133"/>
      <c r="B179" s="160"/>
      <c r="C179" s="160"/>
      <c r="D179" s="182" t="s">
        <v>394</v>
      </c>
      <c r="E179" s="215"/>
      <c r="F179" s="215"/>
      <c r="G179" s="215"/>
      <c r="H179" s="207">
        <f>G179/$G$9</f>
        <v>0</v>
      </c>
      <c r="I179" s="153">
        <f>G179-F179</f>
        <v>0</v>
      </c>
      <c r="J179" s="207" t="str">
        <f>IFERROR(100%*(G179/F179),"")</f>
        <v/>
      </c>
      <c r="K179" s="208">
        <v>1000</v>
      </c>
      <c r="L179" s="208">
        <v>1000</v>
      </c>
      <c r="M179" s="208">
        <v>1000</v>
      </c>
      <c r="N179" s="215">
        <v>1000</v>
      </c>
      <c r="O179" s="208">
        <f t="shared" si="81"/>
        <v>0</v>
      </c>
      <c r="P179" s="207">
        <f t="shared" si="82"/>
        <v>1</v>
      </c>
      <c r="Q179" s="208">
        <f t="shared" si="90"/>
        <v>1000</v>
      </c>
      <c r="R179" s="208">
        <f t="shared" ref="R179:S256" si="112">SUM(E179,L179)</f>
        <v>1000</v>
      </c>
      <c r="S179" s="208">
        <f t="shared" si="86"/>
        <v>1000</v>
      </c>
      <c r="T179" s="208">
        <f t="shared" si="110"/>
        <v>1000</v>
      </c>
      <c r="U179" s="208">
        <f>T179-S179</f>
        <v>0</v>
      </c>
      <c r="V179" s="207">
        <f>IFERROR(100%*(T179/S179),"")</f>
        <v>1</v>
      </c>
      <c r="W179" s="16"/>
      <c r="X179" s="16"/>
      <c r="Y179" s="16"/>
      <c r="Z179" s="16"/>
      <c r="AA179" s="16"/>
      <c r="AB179" s="16"/>
      <c r="AC179" s="16"/>
      <c r="AD179" s="16"/>
      <c r="AE179" s="16"/>
      <c r="AF179" s="16"/>
      <c r="AG179" s="16"/>
      <c r="AH179" s="16"/>
      <c r="AI179" s="16"/>
      <c r="AJ179" s="16"/>
      <c r="AK179" s="16"/>
      <c r="AL179" s="16"/>
      <c r="AM179" s="16"/>
      <c r="AN179" s="16"/>
      <c r="AO179" s="16"/>
      <c r="AP179" s="16"/>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row>
    <row r="180" spans="1:195" s="18" customFormat="1" ht="71.45" hidden="1" customHeight="1" x14ac:dyDescent="0.35">
      <c r="A180" s="133"/>
      <c r="B180" s="160"/>
      <c r="C180" s="160"/>
      <c r="D180" s="182" t="s">
        <v>429</v>
      </c>
      <c r="E180" s="215">
        <v>919.1</v>
      </c>
      <c r="F180" s="215">
        <v>919.1</v>
      </c>
      <c r="G180" s="215">
        <v>919.1</v>
      </c>
      <c r="H180" s="207">
        <f>G180/$G$9</f>
        <v>1.4870782270131459E-3</v>
      </c>
      <c r="I180" s="153">
        <f>G180-F180</f>
        <v>0</v>
      </c>
      <c r="J180" s="207">
        <f>IFERROR(100%*(G180/F180),"")</f>
        <v>1</v>
      </c>
      <c r="K180" s="208">
        <v>80.900000000000006</v>
      </c>
      <c r="L180" s="208">
        <v>80.900000000000006</v>
      </c>
      <c r="M180" s="208">
        <v>80.900000000000006</v>
      </c>
      <c r="N180" s="215">
        <v>80.900000000000006</v>
      </c>
      <c r="O180" s="208">
        <f t="shared" ref="O180" si="113">N180-M180</f>
        <v>0</v>
      </c>
      <c r="P180" s="207">
        <f t="shared" ref="P180" si="114">IFERROR(100%*(N180/M180),"")</f>
        <v>1</v>
      </c>
      <c r="Q180" s="208">
        <f t="shared" si="90"/>
        <v>1000</v>
      </c>
      <c r="R180" s="208">
        <f t="shared" si="112"/>
        <v>1000</v>
      </c>
      <c r="S180" s="208">
        <f t="shared" si="86"/>
        <v>1000</v>
      </c>
      <c r="T180" s="208">
        <f t="shared" si="110"/>
        <v>1000</v>
      </c>
      <c r="U180" s="208">
        <f>T180-S180</f>
        <v>0</v>
      </c>
      <c r="V180" s="207">
        <f>IFERROR(100%*(T180/S180),"")</f>
        <v>1</v>
      </c>
      <c r="W180" s="16"/>
      <c r="X180" s="16"/>
      <c r="Y180" s="16"/>
      <c r="Z180" s="16"/>
      <c r="AA180" s="16"/>
      <c r="AB180" s="16"/>
      <c r="AC180" s="16"/>
      <c r="AD180" s="16"/>
      <c r="AE180" s="16"/>
      <c r="AF180" s="16"/>
      <c r="AG180" s="16"/>
      <c r="AH180" s="16"/>
      <c r="AI180" s="16"/>
      <c r="AJ180" s="16"/>
      <c r="AK180" s="16"/>
      <c r="AL180" s="16"/>
      <c r="AM180" s="16"/>
      <c r="AN180" s="16"/>
      <c r="AO180" s="16"/>
      <c r="AP180" s="16"/>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row>
    <row r="181" spans="1:195" s="33" customFormat="1" ht="95.1" hidden="1" customHeight="1" x14ac:dyDescent="0.35">
      <c r="A181" s="133"/>
      <c r="B181" s="160"/>
      <c r="C181" s="160"/>
      <c r="D181" s="182" t="s">
        <v>392</v>
      </c>
      <c r="E181" s="215"/>
      <c r="F181" s="215"/>
      <c r="G181" s="215"/>
      <c r="H181" s="207">
        <f t="shared" ref="H181:H256" si="115">G181/$G$9</f>
        <v>0</v>
      </c>
      <c r="I181" s="153">
        <f t="shared" ref="I181:I258" si="116">G181-F181</f>
        <v>0</v>
      </c>
      <c r="J181" s="207" t="str">
        <f t="shared" ref="J181:J256" si="117">IFERROR(100%*(G181/F181),"")</f>
        <v/>
      </c>
      <c r="K181" s="208">
        <v>2500</v>
      </c>
      <c r="L181" s="208">
        <v>2500</v>
      </c>
      <c r="M181" s="208">
        <v>2500</v>
      </c>
      <c r="N181" s="215">
        <v>2500</v>
      </c>
      <c r="O181" s="208">
        <f t="shared" si="81"/>
        <v>0</v>
      </c>
      <c r="P181" s="207">
        <f t="shared" si="82"/>
        <v>1</v>
      </c>
      <c r="Q181" s="208">
        <f t="shared" ref="Q181:Q256" si="118">SUM(E181,K181)</f>
        <v>2500</v>
      </c>
      <c r="R181" s="208">
        <f t="shared" si="112"/>
        <v>2500</v>
      </c>
      <c r="S181" s="208">
        <f t="shared" si="86"/>
        <v>2500</v>
      </c>
      <c r="T181" s="208">
        <f t="shared" si="110"/>
        <v>2500</v>
      </c>
      <c r="U181" s="208">
        <f t="shared" ref="U181:U256" si="119">T181-S181</f>
        <v>0</v>
      </c>
      <c r="V181" s="207">
        <f t="shared" ref="V181:V256" si="120">IFERROR(100%*(T181/S181),"")</f>
        <v>1</v>
      </c>
      <c r="W181" s="19"/>
      <c r="X181" s="19"/>
      <c r="Y181" s="19"/>
      <c r="Z181" s="19"/>
      <c r="AA181" s="19"/>
      <c r="AB181" s="19"/>
      <c r="AC181" s="19"/>
      <c r="AD181" s="19"/>
      <c r="AE181" s="19"/>
      <c r="AF181" s="19"/>
      <c r="AG181" s="19"/>
      <c r="AH181" s="19"/>
      <c r="AI181" s="19"/>
      <c r="AJ181" s="19"/>
      <c r="AK181" s="19"/>
      <c r="AL181" s="19"/>
      <c r="AM181" s="19"/>
      <c r="AN181" s="19"/>
      <c r="AO181" s="19"/>
      <c r="AP181" s="19"/>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row>
    <row r="182" spans="1:195" s="33" customFormat="1" ht="95.1" hidden="1" customHeight="1" x14ac:dyDescent="0.35">
      <c r="A182" s="133"/>
      <c r="B182" s="160"/>
      <c r="C182" s="160"/>
      <c r="D182" s="182" t="s">
        <v>375</v>
      </c>
      <c r="E182" s="215"/>
      <c r="F182" s="215"/>
      <c r="G182" s="215"/>
      <c r="H182" s="207">
        <f t="shared" si="115"/>
        <v>0</v>
      </c>
      <c r="I182" s="153">
        <f t="shared" si="116"/>
        <v>0</v>
      </c>
      <c r="J182" s="207" t="str">
        <f t="shared" si="117"/>
        <v/>
      </c>
      <c r="K182" s="208">
        <v>471.4</v>
      </c>
      <c r="L182" s="208">
        <v>471.4</v>
      </c>
      <c r="M182" s="208">
        <v>471.4</v>
      </c>
      <c r="N182" s="215">
        <v>471.4</v>
      </c>
      <c r="O182" s="208">
        <f t="shared" si="81"/>
        <v>0</v>
      </c>
      <c r="P182" s="207">
        <f t="shared" si="82"/>
        <v>1</v>
      </c>
      <c r="Q182" s="208">
        <f t="shared" si="118"/>
        <v>471.4</v>
      </c>
      <c r="R182" s="208">
        <f t="shared" si="112"/>
        <v>471.4</v>
      </c>
      <c r="S182" s="208">
        <f t="shared" si="86"/>
        <v>471.4</v>
      </c>
      <c r="T182" s="208">
        <f t="shared" si="110"/>
        <v>471.4</v>
      </c>
      <c r="U182" s="208">
        <f t="shared" si="119"/>
        <v>0</v>
      </c>
      <c r="V182" s="207">
        <f t="shared" si="120"/>
        <v>1</v>
      </c>
      <c r="W182" s="19"/>
      <c r="X182" s="19"/>
      <c r="Y182" s="19"/>
      <c r="Z182" s="19"/>
      <c r="AA182" s="19"/>
      <c r="AB182" s="19"/>
      <c r="AC182" s="19"/>
      <c r="AD182" s="19"/>
      <c r="AE182" s="19"/>
      <c r="AF182" s="19"/>
      <c r="AG182" s="19"/>
      <c r="AH182" s="19"/>
      <c r="AI182" s="19"/>
      <c r="AJ182" s="19"/>
      <c r="AK182" s="19"/>
      <c r="AL182" s="19"/>
      <c r="AM182" s="19"/>
      <c r="AN182" s="19"/>
      <c r="AO182" s="19"/>
      <c r="AP182" s="19"/>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row>
    <row r="183" spans="1:195" s="33" customFormat="1" ht="104.65" hidden="1" customHeight="1" x14ac:dyDescent="0.35">
      <c r="A183" s="133"/>
      <c r="B183" s="160"/>
      <c r="C183" s="160"/>
      <c r="D183" s="182" t="s">
        <v>393</v>
      </c>
      <c r="E183" s="215"/>
      <c r="F183" s="215"/>
      <c r="G183" s="215"/>
      <c r="H183" s="207">
        <f t="shared" si="115"/>
        <v>0</v>
      </c>
      <c r="I183" s="153">
        <f t="shared" si="116"/>
        <v>0</v>
      </c>
      <c r="J183" s="207" t="str">
        <f t="shared" si="117"/>
        <v/>
      </c>
      <c r="K183" s="208">
        <v>2500</v>
      </c>
      <c r="L183" s="208">
        <v>2500</v>
      </c>
      <c r="M183" s="208">
        <v>2500</v>
      </c>
      <c r="N183" s="215">
        <v>2500</v>
      </c>
      <c r="O183" s="208">
        <f t="shared" si="81"/>
        <v>0</v>
      </c>
      <c r="P183" s="207">
        <f t="shared" si="82"/>
        <v>1</v>
      </c>
      <c r="Q183" s="208">
        <f t="shared" si="118"/>
        <v>2500</v>
      </c>
      <c r="R183" s="208">
        <f t="shared" si="112"/>
        <v>2500</v>
      </c>
      <c r="S183" s="208">
        <f t="shared" si="86"/>
        <v>2500</v>
      </c>
      <c r="T183" s="208">
        <f t="shared" si="110"/>
        <v>2500</v>
      </c>
      <c r="U183" s="208">
        <f t="shared" si="119"/>
        <v>0</v>
      </c>
      <c r="V183" s="207">
        <f t="shared" si="120"/>
        <v>1</v>
      </c>
      <c r="W183" s="19"/>
      <c r="X183" s="19"/>
      <c r="Y183" s="19"/>
      <c r="Z183" s="19"/>
      <c r="AA183" s="19"/>
      <c r="AB183" s="19"/>
      <c r="AC183" s="19"/>
      <c r="AD183" s="19"/>
      <c r="AE183" s="19"/>
      <c r="AF183" s="19"/>
      <c r="AG183" s="19"/>
      <c r="AH183" s="19"/>
      <c r="AI183" s="19"/>
      <c r="AJ183" s="19"/>
      <c r="AK183" s="19"/>
      <c r="AL183" s="19"/>
      <c r="AM183" s="19"/>
      <c r="AN183" s="19"/>
      <c r="AO183" s="19"/>
      <c r="AP183" s="19"/>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row>
    <row r="184" spans="1:195" s="33" customFormat="1" ht="97.9" hidden="1" customHeight="1" x14ac:dyDescent="0.35">
      <c r="A184" s="133"/>
      <c r="B184" s="160"/>
      <c r="C184" s="160"/>
      <c r="D184" s="182" t="s">
        <v>402</v>
      </c>
      <c r="E184" s="215">
        <v>1000</v>
      </c>
      <c r="F184" s="215">
        <v>1000</v>
      </c>
      <c r="G184" s="215">
        <v>1000</v>
      </c>
      <c r="H184" s="207">
        <f t="shared" si="115"/>
        <v>1.6179721760560828E-3</v>
      </c>
      <c r="I184" s="153">
        <f t="shared" si="116"/>
        <v>0</v>
      </c>
      <c r="J184" s="207">
        <f t="shared" si="117"/>
        <v>1</v>
      </c>
      <c r="K184" s="208"/>
      <c r="L184" s="208"/>
      <c r="M184" s="208"/>
      <c r="N184" s="215"/>
      <c r="O184" s="208">
        <f t="shared" si="81"/>
        <v>0</v>
      </c>
      <c r="P184" s="207" t="str">
        <f t="shared" si="82"/>
        <v/>
      </c>
      <c r="Q184" s="208">
        <f t="shared" si="118"/>
        <v>1000</v>
      </c>
      <c r="R184" s="208">
        <f t="shared" si="112"/>
        <v>1000</v>
      </c>
      <c r="S184" s="208">
        <f t="shared" si="86"/>
        <v>1000</v>
      </c>
      <c r="T184" s="208">
        <f t="shared" si="110"/>
        <v>1000</v>
      </c>
      <c r="U184" s="208">
        <f t="shared" si="119"/>
        <v>0</v>
      </c>
      <c r="V184" s="207">
        <f t="shared" si="120"/>
        <v>1</v>
      </c>
      <c r="W184" s="19"/>
      <c r="X184" s="19"/>
      <c r="Y184" s="19"/>
      <c r="Z184" s="19"/>
      <c r="AA184" s="19"/>
      <c r="AB184" s="19"/>
      <c r="AC184" s="19"/>
      <c r="AD184" s="19"/>
      <c r="AE184" s="19"/>
      <c r="AF184" s="19"/>
      <c r="AG184" s="19"/>
      <c r="AH184" s="19"/>
      <c r="AI184" s="19"/>
      <c r="AJ184" s="19"/>
      <c r="AK184" s="19"/>
      <c r="AL184" s="19"/>
      <c r="AM184" s="19"/>
      <c r="AN184" s="19"/>
      <c r="AO184" s="19"/>
      <c r="AP184" s="19"/>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row>
    <row r="185" spans="1:195" s="33" customFormat="1" ht="102.6" hidden="1" customHeight="1" x14ac:dyDescent="0.35">
      <c r="A185" s="133"/>
      <c r="B185" s="160"/>
      <c r="C185" s="160"/>
      <c r="D185" s="182" t="s">
        <v>374</v>
      </c>
      <c r="E185" s="215">
        <v>1000</v>
      </c>
      <c r="F185" s="215">
        <v>1000</v>
      </c>
      <c r="G185" s="215">
        <v>1000</v>
      </c>
      <c r="H185" s="207">
        <f t="shared" si="115"/>
        <v>1.6179721760560828E-3</v>
      </c>
      <c r="I185" s="153">
        <f t="shared" si="116"/>
        <v>0</v>
      </c>
      <c r="J185" s="207">
        <f t="shared" si="117"/>
        <v>1</v>
      </c>
      <c r="K185" s="208">
        <v>1000</v>
      </c>
      <c r="L185" s="208">
        <v>1000</v>
      </c>
      <c r="M185" s="208">
        <v>1000</v>
      </c>
      <c r="N185" s="215">
        <v>1000</v>
      </c>
      <c r="O185" s="208">
        <f t="shared" si="81"/>
        <v>0</v>
      </c>
      <c r="P185" s="207">
        <f t="shared" si="82"/>
        <v>1</v>
      </c>
      <c r="Q185" s="208">
        <f t="shared" si="118"/>
        <v>2000</v>
      </c>
      <c r="R185" s="208">
        <f t="shared" si="112"/>
        <v>2000</v>
      </c>
      <c r="S185" s="208">
        <f t="shared" si="86"/>
        <v>2000</v>
      </c>
      <c r="T185" s="208">
        <f t="shared" si="110"/>
        <v>2000</v>
      </c>
      <c r="U185" s="208">
        <f t="shared" si="119"/>
        <v>0</v>
      </c>
      <c r="V185" s="207">
        <f t="shared" si="120"/>
        <v>1</v>
      </c>
      <c r="W185" s="19"/>
      <c r="X185" s="19"/>
      <c r="Y185" s="19"/>
      <c r="Z185" s="19"/>
      <c r="AA185" s="19"/>
      <c r="AB185" s="19"/>
      <c r="AC185" s="19"/>
      <c r="AD185" s="19"/>
      <c r="AE185" s="19"/>
      <c r="AF185" s="19"/>
      <c r="AG185" s="19"/>
      <c r="AH185" s="19"/>
      <c r="AI185" s="19"/>
      <c r="AJ185" s="19"/>
      <c r="AK185" s="19"/>
      <c r="AL185" s="19"/>
      <c r="AM185" s="19"/>
      <c r="AN185" s="19"/>
      <c r="AO185" s="19"/>
      <c r="AP185" s="19"/>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row>
    <row r="186" spans="1:195" s="33" customFormat="1" ht="97.35" hidden="1" customHeight="1" x14ac:dyDescent="0.35">
      <c r="A186" s="133"/>
      <c r="B186" s="160"/>
      <c r="C186" s="160"/>
      <c r="D186" s="182" t="s">
        <v>300</v>
      </c>
      <c r="E186" s="215">
        <v>3000</v>
      </c>
      <c r="F186" s="215">
        <v>3000</v>
      </c>
      <c r="G186" s="215">
        <v>3000</v>
      </c>
      <c r="H186" s="207">
        <f t="shared" si="115"/>
        <v>4.8539165281682485E-3</v>
      </c>
      <c r="I186" s="153">
        <f t="shared" si="116"/>
        <v>0</v>
      </c>
      <c r="J186" s="207">
        <f t="shared" si="117"/>
        <v>1</v>
      </c>
      <c r="K186" s="208"/>
      <c r="L186" s="208"/>
      <c r="M186" s="208"/>
      <c r="N186" s="215"/>
      <c r="O186" s="208">
        <f t="shared" si="81"/>
        <v>0</v>
      </c>
      <c r="P186" s="207" t="str">
        <f t="shared" si="82"/>
        <v/>
      </c>
      <c r="Q186" s="208">
        <f t="shared" si="118"/>
        <v>3000</v>
      </c>
      <c r="R186" s="208">
        <f t="shared" si="112"/>
        <v>3000</v>
      </c>
      <c r="S186" s="208">
        <f t="shared" si="86"/>
        <v>3000</v>
      </c>
      <c r="T186" s="208">
        <f t="shared" si="110"/>
        <v>3000</v>
      </c>
      <c r="U186" s="208">
        <f t="shared" si="119"/>
        <v>0</v>
      </c>
      <c r="V186" s="207">
        <f t="shared" si="120"/>
        <v>1</v>
      </c>
      <c r="W186" s="19"/>
      <c r="X186" s="19"/>
      <c r="Y186" s="19"/>
      <c r="Z186" s="19"/>
      <c r="AA186" s="19"/>
      <c r="AB186" s="19"/>
      <c r="AC186" s="19"/>
      <c r="AD186" s="19"/>
      <c r="AE186" s="19"/>
      <c r="AF186" s="19"/>
      <c r="AG186" s="19"/>
      <c r="AH186" s="19"/>
      <c r="AI186" s="19"/>
      <c r="AJ186" s="19"/>
      <c r="AK186" s="19"/>
      <c r="AL186" s="19"/>
      <c r="AM186" s="19"/>
      <c r="AN186" s="19"/>
      <c r="AO186" s="19"/>
      <c r="AP186" s="19"/>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row>
    <row r="187" spans="1:195" s="33" customFormat="1" ht="78.2" hidden="1" customHeight="1" x14ac:dyDescent="0.35">
      <c r="A187" s="133"/>
      <c r="B187" s="160"/>
      <c r="C187" s="160"/>
      <c r="D187" s="179" t="s">
        <v>403</v>
      </c>
      <c r="E187" s="215">
        <v>2000</v>
      </c>
      <c r="F187" s="215">
        <v>2000</v>
      </c>
      <c r="G187" s="215">
        <v>2000</v>
      </c>
      <c r="H187" s="207">
        <f t="shared" si="115"/>
        <v>3.2359443521121655E-3</v>
      </c>
      <c r="I187" s="153">
        <f t="shared" si="116"/>
        <v>0</v>
      </c>
      <c r="J187" s="207">
        <f t="shared" si="117"/>
        <v>1</v>
      </c>
      <c r="K187" s="208"/>
      <c r="L187" s="208"/>
      <c r="M187" s="208"/>
      <c r="N187" s="215"/>
      <c r="O187" s="208">
        <f t="shared" si="81"/>
        <v>0</v>
      </c>
      <c r="P187" s="207" t="str">
        <f t="shared" si="82"/>
        <v/>
      </c>
      <c r="Q187" s="208">
        <f t="shared" si="118"/>
        <v>2000</v>
      </c>
      <c r="R187" s="208">
        <f t="shared" si="112"/>
        <v>2000</v>
      </c>
      <c r="S187" s="208">
        <f t="shared" si="86"/>
        <v>2000</v>
      </c>
      <c r="T187" s="208">
        <f t="shared" si="110"/>
        <v>2000</v>
      </c>
      <c r="U187" s="208">
        <f t="shared" si="119"/>
        <v>0</v>
      </c>
      <c r="V187" s="207">
        <f t="shared" si="120"/>
        <v>1</v>
      </c>
      <c r="W187" s="19"/>
      <c r="X187" s="19"/>
      <c r="Y187" s="19"/>
      <c r="Z187" s="19"/>
      <c r="AA187" s="19"/>
      <c r="AB187" s="19"/>
      <c r="AC187" s="19"/>
      <c r="AD187" s="19"/>
      <c r="AE187" s="19"/>
      <c r="AF187" s="19"/>
      <c r="AG187" s="19"/>
      <c r="AH187" s="19"/>
      <c r="AI187" s="19"/>
      <c r="AJ187" s="19"/>
      <c r="AK187" s="19"/>
      <c r="AL187" s="19"/>
      <c r="AM187" s="19"/>
      <c r="AN187" s="19"/>
      <c r="AO187" s="19"/>
      <c r="AP187" s="19"/>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row>
    <row r="188" spans="1:195" s="33" customFormat="1" ht="97.35" hidden="1" customHeight="1" x14ac:dyDescent="0.35">
      <c r="A188" s="133"/>
      <c r="B188" s="160"/>
      <c r="C188" s="160"/>
      <c r="D188" s="179" t="s">
        <v>404</v>
      </c>
      <c r="E188" s="215">
        <v>910</v>
      </c>
      <c r="F188" s="215">
        <v>910</v>
      </c>
      <c r="G188" s="215">
        <v>910</v>
      </c>
      <c r="H188" s="207">
        <f t="shared" si="115"/>
        <v>1.4723546802110354E-3</v>
      </c>
      <c r="I188" s="153">
        <f t="shared" si="116"/>
        <v>0</v>
      </c>
      <c r="J188" s="207">
        <f t="shared" si="117"/>
        <v>1</v>
      </c>
      <c r="K188" s="208"/>
      <c r="L188" s="208"/>
      <c r="M188" s="208"/>
      <c r="N188" s="215"/>
      <c r="O188" s="208">
        <f t="shared" si="81"/>
        <v>0</v>
      </c>
      <c r="P188" s="207" t="str">
        <f t="shared" si="82"/>
        <v/>
      </c>
      <c r="Q188" s="208">
        <f t="shared" si="118"/>
        <v>910</v>
      </c>
      <c r="R188" s="208">
        <f t="shared" si="112"/>
        <v>910</v>
      </c>
      <c r="S188" s="208">
        <f t="shared" si="86"/>
        <v>910</v>
      </c>
      <c r="T188" s="208">
        <f t="shared" si="110"/>
        <v>910</v>
      </c>
      <c r="U188" s="208">
        <f t="shared" si="119"/>
        <v>0</v>
      </c>
      <c r="V188" s="207">
        <f t="shared" si="120"/>
        <v>1</v>
      </c>
      <c r="W188" s="19"/>
      <c r="X188" s="19"/>
      <c r="Y188" s="19"/>
      <c r="Z188" s="19"/>
      <c r="AA188" s="19"/>
      <c r="AB188" s="19"/>
      <c r="AC188" s="19"/>
      <c r="AD188" s="19"/>
      <c r="AE188" s="19"/>
      <c r="AF188" s="19"/>
      <c r="AG188" s="19"/>
      <c r="AH188" s="19"/>
      <c r="AI188" s="19"/>
      <c r="AJ188" s="19"/>
      <c r="AK188" s="19"/>
      <c r="AL188" s="19"/>
      <c r="AM188" s="19"/>
      <c r="AN188" s="19"/>
      <c r="AO188" s="19"/>
      <c r="AP188" s="19"/>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row>
    <row r="189" spans="1:195" s="33" customFormat="1" ht="118.15" hidden="1" customHeight="1" x14ac:dyDescent="0.35">
      <c r="A189" s="133"/>
      <c r="B189" s="160"/>
      <c r="C189" s="160"/>
      <c r="D189" s="179" t="s">
        <v>416</v>
      </c>
      <c r="E189" s="215">
        <v>1000</v>
      </c>
      <c r="F189" s="215">
        <v>1000</v>
      </c>
      <c r="G189" s="215">
        <v>1000</v>
      </c>
      <c r="H189" s="207">
        <f t="shared" si="115"/>
        <v>1.6179721760560828E-3</v>
      </c>
      <c r="I189" s="153">
        <f t="shared" si="116"/>
        <v>0</v>
      </c>
      <c r="J189" s="207">
        <f t="shared" si="117"/>
        <v>1</v>
      </c>
      <c r="K189" s="208"/>
      <c r="L189" s="208"/>
      <c r="M189" s="208"/>
      <c r="N189" s="215"/>
      <c r="O189" s="208">
        <f t="shared" si="81"/>
        <v>0</v>
      </c>
      <c r="P189" s="207" t="str">
        <f t="shared" si="82"/>
        <v/>
      </c>
      <c r="Q189" s="208">
        <f t="shared" si="118"/>
        <v>1000</v>
      </c>
      <c r="R189" s="208">
        <f t="shared" si="112"/>
        <v>1000</v>
      </c>
      <c r="S189" s="208">
        <f t="shared" si="86"/>
        <v>1000</v>
      </c>
      <c r="T189" s="208">
        <f t="shared" si="110"/>
        <v>1000</v>
      </c>
      <c r="U189" s="208">
        <f t="shared" si="119"/>
        <v>0</v>
      </c>
      <c r="V189" s="207">
        <f t="shared" si="120"/>
        <v>1</v>
      </c>
      <c r="W189" s="19"/>
      <c r="X189" s="19"/>
      <c r="Y189" s="19"/>
      <c r="Z189" s="19"/>
      <c r="AA189" s="19"/>
      <c r="AB189" s="19"/>
      <c r="AC189" s="19"/>
      <c r="AD189" s="19"/>
      <c r="AE189" s="19"/>
      <c r="AF189" s="19"/>
      <c r="AG189" s="19"/>
      <c r="AH189" s="19"/>
      <c r="AI189" s="19"/>
      <c r="AJ189" s="19"/>
      <c r="AK189" s="19"/>
      <c r="AL189" s="19"/>
      <c r="AM189" s="19"/>
      <c r="AN189" s="19"/>
      <c r="AO189" s="19"/>
      <c r="AP189" s="19"/>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row>
    <row r="190" spans="1:195" s="18" customFormat="1" ht="116.85" hidden="1" customHeight="1" x14ac:dyDescent="0.35">
      <c r="A190" s="133"/>
      <c r="B190" s="160"/>
      <c r="C190" s="160"/>
      <c r="D190" s="182" t="s">
        <v>364</v>
      </c>
      <c r="E190" s="215">
        <v>2000</v>
      </c>
      <c r="F190" s="215">
        <v>2000</v>
      </c>
      <c r="G190" s="222">
        <v>2000</v>
      </c>
      <c r="H190" s="207">
        <f t="shared" si="115"/>
        <v>3.2359443521121655E-3</v>
      </c>
      <c r="I190" s="153">
        <f t="shared" si="116"/>
        <v>0</v>
      </c>
      <c r="J190" s="207">
        <f t="shared" si="117"/>
        <v>1</v>
      </c>
      <c r="K190" s="208">
        <v>4000</v>
      </c>
      <c r="L190" s="208">
        <v>4000</v>
      </c>
      <c r="M190" s="208">
        <v>4000</v>
      </c>
      <c r="N190" s="215">
        <v>4000</v>
      </c>
      <c r="O190" s="208">
        <f t="shared" si="81"/>
        <v>0</v>
      </c>
      <c r="P190" s="207">
        <f t="shared" si="82"/>
        <v>1</v>
      </c>
      <c r="Q190" s="208">
        <f t="shared" si="118"/>
        <v>6000</v>
      </c>
      <c r="R190" s="208">
        <f t="shared" si="112"/>
        <v>6000</v>
      </c>
      <c r="S190" s="208">
        <f t="shared" si="86"/>
        <v>6000</v>
      </c>
      <c r="T190" s="208">
        <f t="shared" si="110"/>
        <v>6000</v>
      </c>
      <c r="U190" s="208">
        <f t="shared" si="119"/>
        <v>0</v>
      </c>
      <c r="V190" s="207">
        <f t="shared" si="120"/>
        <v>1</v>
      </c>
      <c r="W190" s="16"/>
      <c r="X190" s="16"/>
      <c r="Y190" s="16"/>
      <c r="Z190" s="16"/>
      <c r="AA190" s="16"/>
      <c r="AB190" s="16"/>
      <c r="AC190" s="16"/>
      <c r="AD190" s="16"/>
      <c r="AE190" s="16"/>
      <c r="AF190" s="16"/>
      <c r="AG190" s="16"/>
      <c r="AH190" s="16"/>
      <c r="AI190" s="16"/>
      <c r="AJ190" s="16"/>
      <c r="AK190" s="16"/>
      <c r="AL190" s="16"/>
      <c r="AM190" s="16"/>
      <c r="AN190" s="16"/>
      <c r="AO190" s="16"/>
      <c r="AP190" s="16"/>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row>
    <row r="191" spans="1:195" s="33" customFormat="1" ht="97.35" hidden="1" customHeight="1" x14ac:dyDescent="0.35">
      <c r="A191" s="133"/>
      <c r="B191" s="160"/>
      <c r="C191" s="160"/>
      <c r="D191" s="179" t="s">
        <v>353</v>
      </c>
      <c r="E191" s="215">
        <v>3000</v>
      </c>
      <c r="F191" s="215">
        <v>3000</v>
      </c>
      <c r="G191" s="215">
        <v>3000</v>
      </c>
      <c r="H191" s="207">
        <f t="shared" si="115"/>
        <v>4.8539165281682485E-3</v>
      </c>
      <c r="I191" s="153">
        <f t="shared" si="116"/>
        <v>0</v>
      </c>
      <c r="J191" s="207">
        <f t="shared" si="117"/>
        <v>1</v>
      </c>
      <c r="K191" s="208"/>
      <c r="L191" s="208"/>
      <c r="M191" s="208"/>
      <c r="N191" s="215"/>
      <c r="O191" s="208">
        <f t="shared" si="81"/>
        <v>0</v>
      </c>
      <c r="P191" s="207" t="str">
        <f t="shared" si="82"/>
        <v/>
      </c>
      <c r="Q191" s="208">
        <f t="shared" si="118"/>
        <v>3000</v>
      </c>
      <c r="R191" s="208">
        <f t="shared" si="112"/>
        <v>3000</v>
      </c>
      <c r="S191" s="208">
        <f t="shared" si="86"/>
        <v>3000</v>
      </c>
      <c r="T191" s="208">
        <f t="shared" si="110"/>
        <v>3000</v>
      </c>
      <c r="U191" s="208">
        <f t="shared" si="119"/>
        <v>0</v>
      </c>
      <c r="V191" s="207">
        <f t="shared" si="120"/>
        <v>1</v>
      </c>
      <c r="W191" s="19"/>
      <c r="X191" s="19"/>
      <c r="Y191" s="19"/>
      <c r="Z191" s="19"/>
      <c r="AA191" s="19"/>
      <c r="AB191" s="19"/>
      <c r="AC191" s="19"/>
      <c r="AD191" s="19"/>
      <c r="AE191" s="19"/>
      <c r="AF191" s="19"/>
      <c r="AG191" s="19"/>
      <c r="AH191" s="19"/>
      <c r="AI191" s="19"/>
      <c r="AJ191" s="19"/>
      <c r="AK191" s="19"/>
      <c r="AL191" s="19"/>
      <c r="AM191" s="19"/>
      <c r="AN191" s="19"/>
      <c r="AO191" s="19"/>
      <c r="AP191" s="19"/>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row>
    <row r="192" spans="1:195" s="33" customFormat="1" ht="101.25" hidden="1" customHeight="1" x14ac:dyDescent="0.35">
      <c r="A192" s="133"/>
      <c r="B192" s="160"/>
      <c r="C192" s="160"/>
      <c r="D192" s="179" t="s">
        <v>365</v>
      </c>
      <c r="E192" s="215"/>
      <c r="F192" s="215"/>
      <c r="G192" s="215"/>
      <c r="H192" s="207">
        <f t="shared" si="115"/>
        <v>0</v>
      </c>
      <c r="I192" s="153">
        <f t="shared" si="116"/>
        <v>0</v>
      </c>
      <c r="J192" s="207" t="str">
        <f t="shared" si="117"/>
        <v/>
      </c>
      <c r="K192" s="208">
        <v>500</v>
      </c>
      <c r="L192" s="208">
        <v>500</v>
      </c>
      <c r="M192" s="208">
        <v>500</v>
      </c>
      <c r="N192" s="215">
        <v>500</v>
      </c>
      <c r="O192" s="208">
        <f t="shared" si="81"/>
        <v>0</v>
      </c>
      <c r="P192" s="207">
        <f t="shared" si="82"/>
        <v>1</v>
      </c>
      <c r="Q192" s="208">
        <f t="shared" si="118"/>
        <v>500</v>
      </c>
      <c r="R192" s="208">
        <f t="shared" si="112"/>
        <v>500</v>
      </c>
      <c r="S192" s="208">
        <f t="shared" si="86"/>
        <v>500</v>
      </c>
      <c r="T192" s="208">
        <f t="shared" si="110"/>
        <v>500</v>
      </c>
      <c r="U192" s="208">
        <f t="shared" si="119"/>
        <v>0</v>
      </c>
      <c r="V192" s="207">
        <f t="shared" si="120"/>
        <v>1</v>
      </c>
      <c r="W192" s="19"/>
      <c r="X192" s="19"/>
      <c r="Y192" s="19"/>
      <c r="Z192" s="19"/>
      <c r="AA192" s="19"/>
      <c r="AB192" s="19"/>
      <c r="AC192" s="19"/>
      <c r="AD192" s="19"/>
      <c r="AE192" s="19"/>
      <c r="AF192" s="19"/>
      <c r="AG192" s="19"/>
      <c r="AH192" s="19"/>
      <c r="AI192" s="19"/>
      <c r="AJ192" s="19"/>
      <c r="AK192" s="19"/>
      <c r="AL192" s="19"/>
      <c r="AM192" s="19"/>
      <c r="AN192" s="19"/>
      <c r="AO192" s="19"/>
      <c r="AP192" s="19"/>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row>
    <row r="193" spans="1:195" s="33" customFormat="1" ht="95.85" hidden="1" customHeight="1" x14ac:dyDescent="0.35">
      <c r="A193" s="133"/>
      <c r="B193" s="160"/>
      <c r="C193" s="160"/>
      <c r="D193" s="179" t="s">
        <v>373</v>
      </c>
      <c r="E193" s="215">
        <v>967</v>
      </c>
      <c r="F193" s="215">
        <v>967</v>
      </c>
      <c r="G193" s="215">
        <v>967</v>
      </c>
      <c r="H193" s="207">
        <f t="shared" si="115"/>
        <v>1.5645790942462321E-3</v>
      </c>
      <c r="I193" s="153">
        <f t="shared" si="116"/>
        <v>0</v>
      </c>
      <c r="J193" s="207">
        <f t="shared" si="117"/>
        <v>1</v>
      </c>
      <c r="K193" s="208"/>
      <c r="L193" s="208"/>
      <c r="M193" s="208"/>
      <c r="N193" s="215"/>
      <c r="O193" s="208">
        <f t="shared" si="81"/>
        <v>0</v>
      </c>
      <c r="P193" s="207" t="str">
        <f t="shared" si="82"/>
        <v/>
      </c>
      <c r="Q193" s="208">
        <f t="shared" si="118"/>
        <v>967</v>
      </c>
      <c r="R193" s="208">
        <f t="shared" si="112"/>
        <v>967</v>
      </c>
      <c r="S193" s="208">
        <f t="shared" si="86"/>
        <v>967</v>
      </c>
      <c r="T193" s="208">
        <f t="shared" si="110"/>
        <v>967</v>
      </c>
      <c r="U193" s="208">
        <f t="shared" si="119"/>
        <v>0</v>
      </c>
      <c r="V193" s="207">
        <f t="shared" si="120"/>
        <v>1</v>
      </c>
      <c r="W193" s="19"/>
      <c r="X193" s="19"/>
      <c r="Y193" s="19"/>
      <c r="Z193" s="19"/>
      <c r="AA193" s="19"/>
      <c r="AB193" s="19"/>
      <c r="AC193" s="19"/>
      <c r="AD193" s="19"/>
      <c r="AE193" s="19"/>
      <c r="AF193" s="19"/>
      <c r="AG193" s="19"/>
      <c r="AH193" s="19"/>
      <c r="AI193" s="19"/>
      <c r="AJ193" s="19"/>
      <c r="AK193" s="19"/>
      <c r="AL193" s="19"/>
      <c r="AM193" s="19"/>
      <c r="AN193" s="19"/>
      <c r="AO193" s="19"/>
      <c r="AP193" s="19"/>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row>
    <row r="194" spans="1:195" s="33" customFormat="1" ht="93.75" hidden="1" customHeight="1" x14ac:dyDescent="0.35">
      <c r="A194" s="133"/>
      <c r="B194" s="160"/>
      <c r="C194" s="160"/>
      <c r="D194" s="182" t="s">
        <v>420</v>
      </c>
      <c r="E194" s="215"/>
      <c r="F194" s="215"/>
      <c r="G194" s="215"/>
      <c r="H194" s="207">
        <f t="shared" si="115"/>
        <v>0</v>
      </c>
      <c r="I194" s="153">
        <f t="shared" si="116"/>
        <v>0</v>
      </c>
      <c r="J194" s="207" t="str">
        <f t="shared" si="117"/>
        <v/>
      </c>
      <c r="K194" s="208">
        <v>1000</v>
      </c>
      <c r="L194" s="208">
        <v>1000</v>
      </c>
      <c r="M194" s="208">
        <v>1000</v>
      </c>
      <c r="N194" s="215">
        <v>1000</v>
      </c>
      <c r="O194" s="208">
        <f t="shared" si="81"/>
        <v>0</v>
      </c>
      <c r="P194" s="207">
        <f t="shared" si="82"/>
        <v>1</v>
      </c>
      <c r="Q194" s="208">
        <f t="shared" si="118"/>
        <v>1000</v>
      </c>
      <c r="R194" s="208">
        <f t="shared" si="112"/>
        <v>1000</v>
      </c>
      <c r="S194" s="208">
        <f t="shared" si="86"/>
        <v>1000</v>
      </c>
      <c r="T194" s="208">
        <f t="shared" si="110"/>
        <v>1000</v>
      </c>
      <c r="U194" s="208">
        <f t="shared" si="119"/>
        <v>0</v>
      </c>
      <c r="V194" s="207">
        <f t="shared" si="120"/>
        <v>1</v>
      </c>
      <c r="W194" s="19"/>
      <c r="X194" s="19"/>
      <c r="Y194" s="19"/>
      <c r="Z194" s="19"/>
      <c r="AA194" s="19"/>
      <c r="AB194" s="19"/>
      <c r="AC194" s="19"/>
      <c r="AD194" s="19"/>
      <c r="AE194" s="19"/>
      <c r="AF194" s="19"/>
      <c r="AG194" s="19"/>
      <c r="AH194" s="19"/>
      <c r="AI194" s="19"/>
      <c r="AJ194" s="19"/>
      <c r="AK194" s="19"/>
      <c r="AL194" s="19"/>
      <c r="AM194" s="19"/>
      <c r="AN194" s="19"/>
      <c r="AO194" s="19"/>
      <c r="AP194" s="19"/>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row>
    <row r="195" spans="1:195" s="73" customFormat="1" ht="101.25" hidden="1" customHeight="1" x14ac:dyDescent="0.35">
      <c r="A195" s="133"/>
      <c r="B195" s="160"/>
      <c r="C195" s="160"/>
      <c r="D195" s="182" t="s">
        <v>367</v>
      </c>
      <c r="E195" s="215">
        <v>800</v>
      </c>
      <c r="F195" s="215">
        <v>800</v>
      </c>
      <c r="G195" s="215">
        <v>800</v>
      </c>
      <c r="H195" s="207">
        <f t="shared" si="115"/>
        <v>1.2943777408448663E-3</v>
      </c>
      <c r="I195" s="153">
        <f t="shared" si="116"/>
        <v>0</v>
      </c>
      <c r="J195" s="207">
        <f t="shared" si="117"/>
        <v>1</v>
      </c>
      <c r="K195" s="208"/>
      <c r="L195" s="208"/>
      <c r="M195" s="208"/>
      <c r="N195" s="215"/>
      <c r="O195" s="208">
        <f t="shared" si="81"/>
        <v>0</v>
      </c>
      <c r="P195" s="207" t="str">
        <f t="shared" si="82"/>
        <v/>
      </c>
      <c r="Q195" s="208">
        <f t="shared" si="118"/>
        <v>800</v>
      </c>
      <c r="R195" s="208">
        <f t="shared" si="112"/>
        <v>800</v>
      </c>
      <c r="S195" s="208">
        <f t="shared" si="86"/>
        <v>800</v>
      </c>
      <c r="T195" s="208">
        <f t="shared" si="110"/>
        <v>800</v>
      </c>
      <c r="U195" s="208">
        <f t="shared" si="119"/>
        <v>0</v>
      </c>
      <c r="V195" s="207">
        <f t="shared" si="120"/>
        <v>1</v>
      </c>
      <c r="W195" s="71"/>
      <c r="X195" s="71"/>
      <c r="Y195" s="71"/>
      <c r="Z195" s="71"/>
      <c r="AA195" s="71"/>
      <c r="AB195" s="71"/>
      <c r="AC195" s="71"/>
      <c r="AD195" s="71"/>
      <c r="AE195" s="71"/>
      <c r="AF195" s="71"/>
      <c r="AG195" s="71"/>
      <c r="AH195" s="71"/>
      <c r="AI195" s="71"/>
      <c r="AJ195" s="71"/>
      <c r="AK195" s="71"/>
      <c r="AL195" s="71"/>
      <c r="AM195" s="71"/>
      <c r="AN195" s="71"/>
      <c r="AO195" s="71"/>
      <c r="AP195" s="71"/>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2"/>
      <c r="CZ195" s="72"/>
      <c r="DA195" s="72"/>
      <c r="DB195" s="72"/>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72"/>
      <c r="FX195" s="72"/>
      <c r="FY195" s="72"/>
      <c r="FZ195" s="72"/>
      <c r="GA195" s="72"/>
      <c r="GB195" s="72"/>
      <c r="GC195" s="72"/>
      <c r="GD195" s="72"/>
      <c r="GE195" s="72"/>
      <c r="GF195" s="72"/>
      <c r="GG195" s="72"/>
      <c r="GH195" s="72"/>
      <c r="GI195" s="72"/>
      <c r="GJ195" s="72"/>
      <c r="GK195" s="72"/>
      <c r="GL195" s="72"/>
      <c r="GM195" s="72"/>
    </row>
    <row r="196" spans="1:195" s="33" customFormat="1" ht="100.15" hidden="1" customHeight="1" x14ac:dyDescent="0.35">
      <c r="A196" s="133"/>
      <c r="B196" s="160"/>
      <c r="C196" s="160"/>
      <c r="D196" s="179" t="s">
        <v>355</v>
      </c>
      <c r="E196" s="215">
        <v>1000</v>
      </c>
      <c r="F196" s="215">
        <v>1000</v>
      </c>
      <c r="G196" s="215">
        <v>1000</v>
      </c>
      <c r="H196" s="207">
        <f t="shared" si="115"/>
        <v>1.6179721760560828E-3</v>
      </c>
      <c r="I196" s="153">
        <f t="shared" si="116"/>
        <v>0</v>
      </c>
      <c r="J196" s="207">
        <f t="shared" si="117"/>
        <v>1</v>
      </c>
      <c r="K196" s="208">
        <v>1750</v>
      </c>
      <c r="L196" s="208">
        <v>1750</v>
      </c>
      <c r="M196" s="208">
        <v>1750</v>
      </c>
      <c r="N196" s="215">
        <v>1750</v>
      </c>
      <c r="O196" s="208">
        <f t="shared" si="81"/>
        <v>0</v>
      </c>
      <c r="P196" s="207">
        <f t="shared" si="82"/>
        <v>1</v>
      </c>
      <c r="Q196" s="208">
        <f t="shared" si="118"/>
        <v>2750</v>
      </c>
      <c r="R196" s="208">
        <f t="shared" si="112"/>
        <v>2750</v>
      </c>
      <c r="S196" s="208">
        <f t="shared" si="86"/>
        <v>2750</v>
      </c>
      <c r="T196" s="208">
        <f>SUM(G196,N196)</f>
        <v>2750</v>
      </c>
      <c r="U196" s="208">
        <f t="shared" si="119"/>
        <v>0</v>
      </c>
      <c r="V196" s="207">
        <f t="shared" si="120"/>
        <v>1</v>
      </c>
      <c r="W196" s="19"/>
      <c r="X196" s="19"/>
      <c r="Y196" s="19"/>
      <c r="Z196" s="19"/>
      <c r="AA196" s="19"/>
      <c r="AB196" s="19"/>
      <c r="AC196" s="19"/>
      <c r="AD196" s="19"/>
      <c r="AE196" s="19"/>
      <c r="AF196" s="19"/>
      <c r="AG196" s="19"/>
      <c r="AH196" s="19"/>
      <c r="AI196" s="19"/>
      <c r="AJ196" s="19"/>
      <c r="AK196" s="19"/>
      <c r="AL196" s="19"/>
      <c r="AM196" s="19"/>
      <c r="AN196" s="19"/>
      <c r="AO196" s="19"/>
      <c r="AP196" s="19"/>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row>
    <row r="197" spans="1:195" s="33" customFormat="1" ht="91.7" hidden="1" customHeight="1" x14ac:dyDescent="0.35">
      <c r="A197" s="133"/>
      <c r="B197" s="160"/>
      <c r="C197" s="160"/>
      <c r="D197" s="179" t="s">
        <v>411</v>
      </c>
      <c r="E197" s="215">
        <v>783</v>
      </c>
      <c r="F197" s="215">
        <v>783</v>
      </c>
      <c r="G197" s="215">
        <v>783</v>
      </c>
      <c r="H197" s="207">
        <f t="shared" si="115"/>
        <v>1.2668722138519128E-3</v>
      </c>
      <c r="I197" s="153">
        <f t="shared" si="116"/>
        <v>0</v>
      </c>
      <c r="J197" s="207">
        <f t="shared" si="117"/>
        <v>1</v>
      </c>
      <c r="K197" s="208"/>
      <c r="L197" s="208"/>
      <c r="M197" s="208"/>
      <c r="N197" s="215"/>
      <c r="O197" s="208">
        <f t="shared" si="81"/>
        <v>0</v>
      </c>
      <c r="P197" s="207" t="str">
        <f t="shared" si="82"/>
        <v/>
      </c>
      <c r="Q197" s="208">
        <f t="shared" si="118"/>
        <v>783</v>
      </c>
      <c r="R197" s="208">
        <f t="shared" si="112"/>
        <v>783</v>
      </c>
      <c r="S197" s="208">
        <f t="shared" si="86"/>
        <v>783</v>
      </c>
      <c r="T197" s="208">
        <f t="shared" si="110"/>
        <v>783</v>
      </c>
      <c r="U197" s="208">
        <f t="shared" si="119"/>
        <v>0</v>
      </c>
      <c r="V197" s="207">
        <f t="shared" si="120"/>
        <v>1</v>
      </c>
      <c r="W197" s="19"/>
      <c r="X197" s="19"/>
      <c r="Y197" s="19"/>
      <c r="Z197" s="19"/>
      <c r="AA197" s="19"/>
      <c r="AB197" s="19"/>
      <c r="AC197" s="19"/>
      <c r="AD197" s="19"/>
      <c r="AE197" s="19"/>
      <c r="AF197" s="19"/>
      <c r="AG197" s="19"/>
      <c r="AH197" s="19"/>
      <c r="AI197" s="19"/>
      <c r="AJ197" s="19"/>
      <c r="AK197" s="19"/>
      <c r="AL197" s="19"/>
      <c r="AM197" s="19"/>
      <c r="AN197" s="19"/>
      <c r="AO197" s="19"/>
      <c r="AP197" s="19"/>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row>
    <row r="198" spans="1:195" s="33" customFormat="1" ht="101.25" hidden="1" customHeight="1" x14ac:dyDescent="0.35">
      <c r="A198" s="135"/>
      <c r="B198" s="180"/>
      <c r="C198" s="180"/>
      <c r="D198" s="182" t="s">
        <v>372</v>
      </c>
      <c r="E198" s="215"/>
      <c r="F198" s="215"/>
      <c r="G198" s="222"/>
      <c r="H198" s="207">
        <f t="shared" si="115"/>
        <v>0</v>
      </c>
      <c r="I198" s="153">
        <f t="shared" si="116"/>
        <v>0</v>
      </c>
      <c r="J198" s="207" t="str">
        <f t="shared" si="117"/>
        <v/>
      </c>
      <c r="K198" s="208">
        <v>1000</v>
      </c>
      <c r="L198" s="208">
        <v>1000</v>
      </c>
      <c r="M198" s="208">
        <v>1000</v>
      </c>
      <c r="N198" s="215">
        <v>1000</v>
      </c>
      <c r="O198" s="208">
        <f t="shared" si="81"/>
        <v>0</v>
      </c>
      <c r="P198" s="207">
        <f t="shared" si="82"/>
        <v>1</v>
      </c>
      <c r="Q198" s="208">
        <f t="shared" si="118"/>
        <v>1000</v>
      </c>
      <c r="R198" s="208">
        <f t="shared" si="112"/>
        <v>1000</v>
      </c>
      <c r="S198" s="208">
        <f t="shared" si="86"/>
        <v>1000</v>
      </c>
      <c r="T198" s="208">
        <f t="shared" si="110"/>
        <v>1000</v>
      </c>
      <c r="U198" s="208">
        <f t="shared" si="119"/>
        <v>0</v>
      </c>
      <c r="V198" s="207">
        <f>IFERROR(100%*(T198/S198),"")</f>
        <v>1</v>
      </c>
      <c r="W198" s="19"/>
      <c r="X198" s="19"/>
      <c r="Y198" s="19"/>
      <c r="Z198" s="19"/>
      <c r="AA198" s="19"/>
      <c r="AB198" s="19"/>
      <c r="AC198" s="19"/>
      <c r="AD198" s="19"/>
      <c r="AE198" s="19"/>
      <c r="AF198" s="19"/>
      <c r="AG198" s="19"/>
      <c r="AH198" s="19"/>
      <c r="AI198" s="19"/>
      <c r="AJ198" s="19"/>
      <c r="AK198" s="19"/>
      <c r="AL198" s="19"/>
      <c r="AM198" s="19"/>
      <c r="AN198" s="19"/>
      <c r="AO198" s="19"/>
      <c r="AP198" s="19"/>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row>
    <row r="199" spans="1:195" s="33" customFormat="1" ht="98.45" hidden="1" customHeight="1" x14ac:dyDescent="0.35">
      <c r="A199" s="135"/>
      <c r="B199" s="180"/>
      <c r="C199" s="180"/>
      <c r="D199" s="182" t="s">
        <v>390</v>
      </c>
      <c r="E199" s="215"/>
      <c r="F199" s="215"/>
      <c r="G199" s="215"/>
      <c r="H199" s="207">
        <f t="shared" si="115"/>
        <v>0</v>
      </c>
      <c r="I199" s="153">
        <f t="shared" si="116"/>
        <v>0</v>
      </c>
      <c r="J199" s="207" t="str">
        <f t="shared" si="117"/>
        <v/>
      </c>
      <c r="K199" s="208">
        <v>999.5</v>
      </c>
      <c r="L199" s="208">
        <v>999.5</v>
      </c>
      <c r="M199" s="208">
        <v>999.5</v>
      </c>
      <c r="N199" s="215">
        <v>999.5</v>
      </c>
      <c r="O199" s="208">
        <f t="shared" si="81"/>
        <v>0</v>
      </c>
      <c r="P199" s="207">
        <f t="shared" si="82"/>
        <v>1</v>
      </c>
      <c r="Q199" s="208">
        <f t="shared" si="118"/>
        <v>999.5</v>
      </c>
      <c r="R199" s="208">
        <f t="shared" si="112"/>
        <v>999.5</v>
      </c>
      <c r="S199" s="208">
        <f t="shared" si="86"/>
        <v>999.5</v>
      </c>
      <c r="T199" s="208">
        <f t="shared" si="110"/>
        <v>999.5</v>
      </c>
      <c r="U199" s="208">
        <f t="shared" si="119"/>
        <v>0</v>
      </c>
      <c r="V199" s="207">
        <f>IFERROR(100%*(T199/S199),"")</f>
        <v>1</v>
      </c>
      <c r="W199" s="19"/>
      <c r="X199" s="19"/>
      <c r="Y199" s="19"/>
      <c r="Z199" s="19"/>
      <c r="AA199" s="19"/>
      <c r="AB199" s="19"/>
      <c r="AC199" s="19"/>
      <c r="AD199" s="19"/>
      <c r="AE199" s="19"/>
      <c r="AF199" s="19"/>
      <c r="AG199" s="19"/>
      <c r="AH199" s="19"/>
      <c r="AI199" s="19"/>
      <c r="AJ199" s="19"/>
      <c r="AK199" s="19"/>
      <c r="AL199" s="19"/>
      <c r="AM199" s="19"/>
      <c r="AN199" s="19"/>
      <c r="AO199" s="19"/>
      <c r="AP199" s="19"/>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row>
    <row r="200" spans="1:195" s="33" customFormat="1" ht="98.45" hidden="1" customHeight="1" x14ac:dyDescent="0.35">
      <c r="A200" s="133"/>
      <c r="B200" s="160"/>
      <c r="C200" s="160"/>
      <c r="D200" s="179" t="s">
        <v>371</v>
      </c>
      <c r="E200" s="215"/>
      <c r="F200" s="215"/>
      <c r="G200" s="215"/>
      <c r="H200" s="207">
        <f t="shared" si="115"/>
        <v>0</v>
      </c>
      <c r="I200" s="153">
        <f t="shared" si="116"/>
        <v>0</v>
      </c>
      <c r="J200" s="207" t="str">
        <f t="shared" si="117"/>
        <v/>
      </c>
      <c r="K200" s="208">
        <v>2000</v>
      </c>
      <c r="L200" s="208">
        <v>2000</v>
      </c>
      <c r="M200" s="208">
        <v>2000</v>
      </c>
      <c r="N200" s="215">
        <v>2000</v>
      </c>
      <c r="O200" s="208">
        <f t="shared" si="81"/>
        <v>0</v>
      </c>
      <c r="P200" s="207">
        <f t="shared" si="82"/>
        <v>1</v>
      </c>
      <c r="Q200" s="208">
        <f t="shared" si="118"/>
        <v>2000</v>
      </c>
      <c r="R200" s="208">
        <f t="shared" si="112"/>
        <v>2000</v>
      </c>
      <c r="S200" s="208">
        <f t="shared" si="86"/>
        <v>2000</v>
      </c>
      <c r="T200" s="208">
        <f t="shared" si="110"/>
        <v>2000</v>
      </c>
      <c r="U200" s="208">
        <f t="shared" si="119"/>
        <v>0</v>
      </c>
      <c r="V200" s="207">
        <f t="shared" si="120"/>
        <v>1</v>
      </c>
      <c r="W200" s="19"/>
      <c r="X200" s="19"/>
      <c r="Y200" s="19"/>
      <c r="Z200" s="19"/>
      <c r="AA200" s="19"/>
      <c r="AB200" s="19"/>
      <c r="AC200" s="19"/>
      <c r="AD200" s="19"/>
      <c r="AE200" s="19"/>
      <c r="AF200" s="19"/>
      <c r="AG200" s="19"/>
      <c r="AH200" s="19"/>
      <c r="AI200" s="19"/>
      <c r="AJ200" s="19"/>
      <c r="AK200" s="19"/>
      <c r="AL200" s="19"/>
      <c r="AM200" s="19"/>
      <c r="AN200" s="19"/>
      <c r="AO200" s="19"/>
      <c r="AP200" s="19"/>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row>
    <row r="201" spans="1:195" s="33" customFormat="1" ht="102.6" hidden="1" customHeight="1" x14ac:dyDescent="0.35">
      <c r="A201" s="133"/>
      <c r="B201" s="160"/>
      <c r="C201" s="160"/>
      <c r="D201" s="179" t="s">
        <v>341</v>
      </c>
      <c r="E201" s="215">
        <v>1000</v>
      </c>
      <c r="F201" s="215">
        <v>1000</v>
      </c>
      <c r="G201" s="215">
        <v>1000</v>
      </c>
      <c r="H201" s="207">
        <f t="shared" si="115"/>
        <v>1.6179721760560828E-3</v>
      </c>
      <c r="I201" s="153">
        <f t="shared" si="116"/>
        <v>0</v>
      </c>
      <c r="J201" s="207">
        <f t="shared" si="117"/>
        <v>1</v>
      </c>
      <c r="K201" s="208"/>
      <c r="L201" s="208"/>
      <c r="M201" s="208"/>
      <c r="N201" s="215"/>
      <c r="O201" s="208">
        <f t="shared" si="81"/>
        <v>0</v>
      </c>
      <c r="P201" s="207" t="str">
        <f t="shared" si="82"/>
        <v/>
      </c>
      <c r="Q201" s="208">
        <f t="shared" si="118"/>
        <v>1000</v>
      </c>
      <c r="R201" s="208">
        <f t="shared" si="112"/>
        <v>1000</v>
      </c>
      <c r="S201" s="208">
        <f t="shared" si="86"/>
        <v>1000</v>
      </c>
      <c r="T201" s="208">
        <f t="shared" si="110"/>
        <v>1000</v>
      </c>
      <c r="U201" s="208">
        <f t="shared" si="119"/>
        <v>0</v>
      </c>
      <c r="V201" s="207">
        <f t="shared" si="120"/>
        <v>1</v>
      </c>
      <c r="W201" s="19"/>
      <c r="X201" s="19"/>
      <c r="Y201" s="19"/>
      <c r="Z201" s="19"/>
      <c r="AA201" s="19"/>
      <c r="AB201" s="19"/>
      <c r="AC201" s="19"/>
      <c r="AD201" s="19"/>
      <c r="AE201" s="19"/>
      <c r="AF201" s="19"/>
      <c r="AG201" s="19"/>
      <c r="AH201" s="19"/>
      <c r="AI201" s="19"/>
      <c r="AJ201" s="19"/>
      <c r="AK201" s="19"/>
      <c r="AL201" s="19"/>
      <c r="AM201" s="19"/>
      <c r="AN201" s="19"/>
      <c r="AO201" s="19"/>
      <c r="AP201" s="19"/>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row>
    <row r="202" spans="1:195" s="33" customFormat="1" ht="80.099999999999994" hidden="1" customHeight="1" x14ac:dyDescent="0.35">
      <c r="A202" s="133"/>
      <c r="B202" s="160"/>
      <c r="C202" s="160"/>
      <c r="D202" s="179" t="s">
        <v>415</v>
      </c>
      <c r="E202" s="215">
        <v>500</v>
      </c>
      <c r="F202" s="215">
        <v>500</v>
      </c>
      <c r="G202" s="215">
        <v>500</v>
      </c>
      <c r="H202" s="207">
        <f t="shared" si="115"/>
        <v>8.0898608802804138E-4</v>
      </c>
      <c r="I202" s="153">
        <f t="shared" si="116"/>
        <v>0</v>
      </c>
      <c r="J202" s="207">
        <f t="shared" si="117"/>
        <v>1</v>
      </c>
      <c r="K202" s="208"/>
      <c r="L202" s="208"/>
      <c r="M202" s="208"/>
      <c r="N202" s="215"/>
      <c r="O202" s="208">
        <f t="shared" si="81"/>
        <v>0</v>
      </c>
      <c r="P202" s="207" t="str">
        <f t="shared" si="82"/>
        <v/>
      </c>
      <c r="Q202" s="208">
        <f t="shared" si="118"/>
        <v>500</v>
      </c>
      <c r="R202" s="208">
        <f t="shared" si="112"/>
        <v>500</v>
      </c>
      <c r="S202" s="208">
        <f t="shared" si="86"/>
        <v>500</v>
      </c>
      <c r="T202" s="208">
        <f t="shared" si="110"/>
        <v>500</v>
      </c>
      <c r="U202" s="208">
        <f t="shared" si="119"/>
        <v>0</v>
      </c>
      <c r="V202" s="207">
        <f t="shared" si="120"/>
        <v>1</v>
      </c>
      <c r="W202" s="19"/>
      <c r="X202" s="19"/>
      <c r="Y202" s="19"/>
      <c r="Z202" s="19"/>
      <c r="AA202" s="19"/>
      <c r="AB202" s="19"/>
      <c r="AC202" s="19"/>
      <c r="AD202" s="19"/>
      <c r="AE202" s="19"/>
      <c r="AF202" s="19"/>
      <c r="AG202" s="19"/>
      <c r="AH202" s="19"/>
      <c r="AI202" s="19"/>
      <c r="AJ202" s="19"/>
      <c r="AK202" s="19"/>
      <c r="AL202" s="19"/>
      <c r="AM202" s="19"/>
      <c r="AN202" s="19"/>
      <c r="AO202" s="19"/>
      <c r="AP202" s="19"/>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row>
    <row r="203" spans="1:195" s="33" customFormat="1" ht="101.25" hidden="1" customHeight="1" x14ac:dyDescent="0.35">
      <c r="A203" s="133"/>
      <c r="B203" s="160"/>
      <c r="C203" s="160"/>
      <c r="D203" s="179" t="s">
        <v>356</v>
      </c>
      <c r="E203" s="215"/>
      <c r="F203" s="215"/>
      <c r="G203" s="215"/>
      <c r="H203" s="207">
        <f t="shared" si="115"/>
        <v>0</v>
      </c>
      <c r="I203" s="153">
        <f t="shared" si="116"/>
        <v>0</v>
      </c>
      <c r="J203" s="207" t="str">
        <f t="shared" si="117"/>
        <v/>
      </c>
      <c r="K203" s="208">
        <v>1000</v>
      </c>
      <c r="L203" s="208">
        <v>1000</v>
      </c>
      <c r="M203" s="208">
        <v>1000</v>
      </c>
      <c r="N203" s="215">
        <v>1000</v>
      </c>
      <c r="O203" s="208">
        <f t="shared" si="81"/>
        <v>0</v>
      </c>
      <c r="P203" s="207">
        <f t="shared" si="82"/>
        <v>1</v>
      </c>
      <c r="Q203" s="208">
        <f t="shared" si="118"/>
        <v>1000</v>
      </c>
      <c r="R203" s="208">
        <f t="shared" si="112"/>
        <v>1000</v>
      </c>
      <c r="S203" s="208">
        <f t="shared" si="86"/>
        <v>1000</v>
      </c>
      <c r="T203" s="208">
        <f t="shared" si="110"/>
        <v>1000</v>
      </c>
      <c r="U203" s="208">
        <f t="shared" si="119"/>
        <v>0</v>
      </c>
      <c r="V203" s="207">
        <f t="shared" si="120"/>
        <v>1</v>
      </c>
      <c r="W203" s="19"/>
      <c r="X203" s="19"/>
      <c r="Y203" s="19"/>
      <c r="Z203" s="19"/>
      <c r="AA203" s="19"/>
      <c r="AB203" s="19"/>
      <c r="AC203" s="19"/>
      <c r="AD203" s="19"/>
      <c r="AE203" s="19"/>
      <c r="AF203" s="19"/>
      <c r="AG203" s="19"/>
      <c r="AH203" s="19"/>
      <c r="AI203" s="19"/>
      <c r="AJ203" s="19"/>
      <c r="AK203" s="19"/>
      <c r="AL203" s="19"/>
      <c r="AM203" s="19"/>
      <c r="AN203" s="19"/>
      <c r="AO203" s="19"/>
      <c r="AP203" s="19"/>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row>
    <row r="204" spans="1:195" s="33" customFormat="1" ht="97.35" hidden="1" customHeight="1" x14ac:dyDescent="0.35">
      <c r="A204" s="133"/>
      <c r="B204" s="160"/>
      <c r="C204" s="160"/>
      <c r="D204" s="179" t="s">
        <v>344</v>
      </c>
      <c r="E204" s="215">
        <v>760</v>
      </c>
      <c r="F204" s="215">
        <v>760</v>
      </c>
      <c r="G204" s="215">
        <v>760</v>
      </c>
      <c r="H204" s="207">
        <f t="shared" si="115"/>
        <v>1.229658853802623E-3</v>
      </c>
      <c r="I204" s="153">
        <f t="shared" si="116"/>
        <v>0</v>
      </c>
      <c r="J204" s="207">
        <f t="shared" si="117"/>
        <v>1</v>
      </c>
      <c r="K204" s="208">
        <v>240</v>
      </c>
      <c r="L204" s="208">
        <v>240</v>
      </c>
      <c r="M204" s="208">
        <v>240</v>
      </c>
      <c r="N204" s="215">
        <v>173.2</v>
      </c>
      <c r="O204" s="208">
        <f t="shared" si="81"/>
        <v>-66.800000000000011</v>
      </c>
      <c r="P204" s="207">
        <f t="shared" si="82"/>
        <v>0.72166666666666657</v>
      </c>
      <c r="Q204" s="208">
        <f t="shared" si="118"/>
        <v>1000</v>
      </c>
      <c r="R204" s="208">
        <f t="shared" si="112"/>
        <v>1000</v>
      </c>
      <c r="S204" s="208">
        <f t="shared" si="86"/>
        <v>1000</v>
      </c>
      <c r="T204" s="208">
        <f t="shared" si="110"/>
        <v>933.2</v>
      </c>
      <c r="U204" s="208">
        <f t="shared" si="119"/>
        <v>-66.799999999999955</v>
      </c>
      <c r="V204" s="207">
        <f t="shared" si="120"/>
        <v>0.93320000000000003</v>
      </c>
      <c r="W204" s="19"/>
      <c r="X204" s="19"/>
      <c r="Y204" s="19"/>
      <c r="Z204" s="19"/>
      <c r="AA204" s="19"/>
      <c r="AB204" s="19"/>
      <c r="AC204" s="19"/>
      <c r="AD204" s="19"/>
      <c r="AE204" s="19"/>
      <c r="AF204" s="19"/>
      <c r="AG204" s="19"/>
      <c r="AH204" s="19"/>
      <c r="AI204" s="19"/>
      <c r="AJ204" s="19"/>
      <c r="AK204" s="19"/>
      <c r="AL204" s="19"/>
      <c r="AM204" s="19"/>
      <c r="AN204" s="19"/>
      <c r="AO204" s="19"/>
      <c r="AP204" s="19"/>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row>
    <row r="205" spans="1:195" s="33" customFormat="1" ht="70.7" hidden="1" customHeight="1" x14ac:dyDescent="0.35">
      <c r="A205" s="133"/>
      <c r="B205" s="160"/>
      <c r="C205" s="160"/>
      <c r="D205" s="179" t="s">
        <v>407</v>
      </c>
      <c r="E205" s="215">
        <v>500</v>
      </c>
      <c r="F205" s="215">
        <v>500</v>
      </c>
      <c r="G205" s="215">
        <v>500</v>
      </c>
      <c r="H205" s="207">
        <f t="shared" si="115"/>
        <v>8.0898608802804138E-4</v>
      </c>
      <c r="I205" s="153">
        <f t="shared" si="116"/>
        <v>0</v>
      </c>
      <c r="J205" s="207">
        <f t="shared" si="117"/>
        <v>1</v>
      </c>
      <c r="K205" s="208"/>
      <c r="L205" s="208"/>
      <c r="M205" s="208"/>
      <c r="N205" s="215"/>
      <c r="O205" s="208">
        <f t="shared" si="81"/>
        <v>0</v>
      </c>
      <c r="P205" s="207" t="str">
        <f t="shared" si="82"/>
        <v/>
      </c>
      <c r="Q205" s="208">
        <f t="shared" si="118"/>
        <v>500</v>
      </c>
      <c r="R205" s="208">
        <f t="shared" si="112"/>
        <v>500</v>
      </c>
      <c r="S205" s="208">
        <f t="shared" si="86"/>
        <v>500</v>
      </c>
      <c r="T205" s="208">
        <f t="shared" si="110"/>
        <v>500</v>
      </c>
      <c r="U205" s="208">
        <f t="shared" si="119"/>
        <v>0</v>
      </c>
      <c r="V205" s="207">
        <f t="shared" si="120"/>
        <v>1</v>
      </c>
      <c r="W205" s="19"/>
      <c r="X205" s="19"/>
      <c r="Y205" s="19"/>
      <c r="Z205" s="19"/>
      <c r="AA205" s="19"/>
      <c r="AB205" s="19"/>
      <c r="AC205" s="19"/>
      <c r="AD205" s="19"/>
      <c r="AE205" s="19"/>
      <c r="AF205" s="19"/>
      <c r="AG205" s="19"/>
      <c r="AH205" s="19"/>
      <c r="AI205" s="19"/>
      <c r="AJ205" s="19"/>
      <c r="AK205" s="19"/>
      <c r="AL205" s="19"/>
      <c r="AM205" s="19"/>
      <c r="AN205" s="19"/>
      <c r="AO205" s="19"/>
      <c r="AP205" s="19"/>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row>
    <row r="206" spans="1:195" s="33" customFormat="1" ht="97.35" hidden="1" customHeight="1" x14ac:dyDescent="0.35">
      <c r="A206" s="133"/>
      <c r="B206" s="160"/>
      <c r="C206" s="160"/>
      <c r="D206" s="179" t="s">
        <v>417</v>
      </c>
      <c r="E206" s="215">
        <v>1000</v>
      </c>
      <c r="F206" s="215">
        <v>1000</v>
      </c>
      <c r="G206" s="215">
        <v>1000</v>
      </c>
      <c r="H206" s="207">
        <f t="shared" si="115"/>
        <v>1.6179721760560828E-3</v>
      </c>
      <c r="I206" s="153">
        <f t="shared" si="116"/>
        <v>0</v>
      </c>
      <c r="J206" s="207">
        <f t="shared" si="117"/>
        <v>1</v>
      </c>
      <c r="K206" s="208"/>
      <c r="L206" s="208"/>
      <c r="M206" s="208"/>
      <c r="N206" s="215"/>
      <c r="O206" s="208">
        <f t="shared" si="81"/>
        <v>0</v>
      </c>
      <c r="P206" s="207" t="str">
        <f t="shared" si="82"/>
        <v/>
      </c>
      <c r="Q206" s="208">
        <f t="shared" si="118"/>
        <v>1000</v>
      </c>
      <c r="R206" s="208">
        <f t="shared" si="112"/>
        <v>1000</v>
      </c>
      <c r="S206" s="208">
        <f t="shared" si="86"/>
        <v>1000</v>
      </c>
      <c r="T206" s="208">
        <f t="shared" si="110"/>
        <v>1000</v>
      </c>
      <c r="U206" s="208">
        <f t="shared" si="119"/>
        <v>0</v>
      </c>
      <c r="V206" s="207">
        <f t="shared" si="120"/>
        <v>1</v>
      </c>
      <c r="W206" s="19"/>
      <c r="X206" s="19"/>
      <c r="Y206" s="19"/>
      <c r="Z206" s="19"/>
      <c r="AA206" s="19"/>
      <c r="AB206" s="19"/>
      <c r="AC206" s="19"/>
      <c r="AD206" s="19"/>
      <c r="AE206" s="19"/>
      <c r="AF206" s="19"/>
      <c r="AG206" s="19"/>
      <c r="AH206" s="19"/>
      <c r="AI206" s="19"/>
      <c r="AJ206" s="19"/>
      <c r="AK206" s="19"/>
      <c r="AL206" s="19"/>
      <c r="AM206" s="19"/>
      <c r="AN206" s="19"/>
      <c r="AO206" s="19"/>
      <c r="AP206" s="19"/>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row>
    <row r="207" spans="1:195" s="33" customFormat="1" ht="101.25" hidden="1" customHeight="1" x14ac:dyDescent="0.35">
      <c r="A207" s="133"/>
      <c r="B207" s="160"/>
      <c r="C207" s="160"/>
      <c r="D207" s="179" t="s">
        <v>345</v>
      </c>
      <c r="E207" s="215">
        <v>500</v>
      </c>
      <c r="F207" s="215">
        <v>500</v>
      </c>
      <c r="G207" s="215">
        <v>500</v>
      </c>
      <c r="H207" s="207">
        <f t="shared" si="115"/>
        <v>8.0898608802804138E-4</v>
      </c>
      <c r="I207" s="153">
        <f t="shared" si="116"/>
        <v>0</v>
      </c>
      <c r="J207" s="207">
        <f t="shared" si="117"/>
        <v>1</v>
      </c>
      <c r="K207" s="208"/>
      <c r="L207" s="208"/>
      <c r="M207" s="208"/>
      <c r="N207" s="215"/>
      <c r="O207" s="208">
        <f t="shared" si="81"/>
        <v>0</v>
      </c>
      <c r="P207" s="207" t="str">
        <f t="shared" si="82"/>
        <v/>
      </c>
      <c r="Q207" s="208">
        <f t="shared" si="118"/>
        <v>500</v>
      </c>
      <c r="R207" s="208">
        <f t="shared" si="112"/>
        <v>500</v>
      </c>
      <c r="S207" s="208">
        <f t="shared" si="86"/>
        <v>500</v>
      </c>
      <c r="T207" s="208">
        <f t="shared" si="110"/>
        <v>500</v>
      </c>
      <c r="U207" s="208">
        <f t="shared" si="119"/>
        <v>0</v>
      </c>
      <c r="V207" s="207">
        <f t="shared" si="120"/>
        <v>1</v>
      </c>
      <c r="W207" s="19"/>
      <c r="X207" s="19"/>
      <c r="Y207" s="19"/>
      <c r="Z207" s="19"/>
      <c r="AA207" s="19"/>
      <c r="AB207" s="19"/>
      <c r="AC207" s="19"/>
      <c r="AD207" s="19"/>
      <c r="AE207" s="19"/>
      <c r="AF207" s="19"/>
      <c r="AG207" s="19"/>
      <c r="AH207" s="19"/>
      <c r="AI207" s="19"/>
      <c r="AJ207" s="19"/>
      <c r="AK207" s="19"/>
      <c r="AL207" s="19"/>
      <c r="AM207" s="19"/>
      <c r="AN207" s="19"/>
      <c r="AO207" s="19"/>
      <c r="AP207" s="19"/>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row>
    <row r="208" spans="1:195" s="33" customFormat="1" ht="76.150000000000006" hidden="1" customHeight="1" x14ac:dyDescent="0.35">
      <c r="A208" s="133"/>
      <c r="B208" s="160"/>
      <c r="C208" s="160"/>
      <c r="D208" s="179" t="s">
        <v>335</v>
      </c>
      <c r="E208" s="215"/>
      <c r="F208" s="215"/>
      <c r="G208" s="215"/>
      <c r="H208" s="207">
        <f t="shared" si="115"/>
        <v>0</v>
      </c>
      <c r="I208" s="153">
        <f t="shared" si="116"/>
        <v>0</v>
      </c>
      <c r="J208" s="207" t="str">
        <f t="shared" si="117"/>
        <v/>
      </c>
      <c r="K208" s="208">
        <v>1000</v>
      </c>
      <c r="L208" s="208">
        <v>1000</v>
      </c>
      <c r="M208" s="208">
        <v>1000</v>
      </c>
      <c r="N208" s="215">
        <v>1000</v>
      </c>
      <c r="O208" s="208">
        <f t="shared" si="81"/>
        <v>0</v>
      </c>
      <c r="P208" s="207">
        <f t="shared" si="82"/>
        <v>1</v>
      </c>
      <c r="Q208" s="208">
        <f t="shared" si="118"/>
        <v>1000</v>
      </c>
      <c r="R208" s="208">
        <f t="shared" si="112"/>
        <v>1000</v>
      </c>
      <c r="S208" s="208">
        <f t="shared" si="86"/>
        <v>1000</v>
      </c>
      <c r="T208" s="208">
        <f t="shared" si="110"/>
        <v>1000</v>
      </c>
      <c r="U208" s="208">
        <f t="shared" si="119"/>
        <v>0</v>
      </c>
      <c r="V208" s="207">
        <f t="shared" si="120"/>
        <v>1</v>
      </c>
      <c r="W208" s="19"/>
      <c r="X208" s="19"/>
      <c r="Y208" s="19"/>
      <c r="Z208" s="19"/>
      <c r="AA208" s="19"/>
      <c r="AB208" s="19"/>
      <c r="AC208" s="19"/>
      <c r="AD208" s="19"/>
      <c r="AE208" s="19"/>
      <c r="AF208" s="19"/>
      <c r="AG208" s="19"/>
      <c r="AH208" s="19"/>
      <c r="AI208" s="19"/>
      <c r="AJ208" s="19"/>
      <c r="AK208" s="19"/>
      <c r="AL208" s="19"/>
      <c r="AM208" s="19"/>
      <c r="AN208" s="19"/>
      <c r="AO208" s="19"/>
      <c r="AP208" s="19"/>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row>
    <row r="209" spans="1:195" s="33" customFormat="1" ht="100.15" hidden="1" customHeight="1" x14ac:dyDescent="0.35">
      <c r="A209" s="133"/>
      <c r="B209" s="160"/>
      <c r="C209" s="160"/>
      <c r="D209" s="179" t="s">
        <v>408</v>
      </c>
      <c r="E209" s="215">
        <v>1000</v>
      </c>
      <c r="F209" s="215">
        <v>1000</v>
      </c>
      <c r="G209" s="215">
        <v>1000</v>
      </c>
      <c r="H209" s="207">
        <f t="shared" si="115"/>
        <v>1.6179721760560828E-3</v>
      </c>
      <c r="I209" s="153">
        <f t="shared" si="116"/>
        <v>0</v>
      </c>
      <c r="J209" s="207">
        <f t="shared" si="117"/>
        <v>1</v>
      </c>
      <c r="K209" s="208"/>
      <c r="L209" s="208"/>
      <c r="M209" s="208"/>
      <c r="N209" s="215"/>
      <c r="O209" s="208">
        <f t="shared" si="81"/>
        <v>0</v>
      </c>
      <c r="P209" s="207" t="str">
        <f t="shared" si="82"/>
        <v/>
      </c>
      <c r="Q209" s="208">
        <f t="shared" si="118"/>
        <v>1000</v>
      </c>
      <c r="R209" s="208">
        <f t="shared" si="112"/>
        <v>1000</v>
      </c>
      <c r="S209" s="208">
        <f t="shared" si="86"/>
        <v>1000</v>
      </c>
      <c r="T209" s="208">
        <f t="shared" si="110"/>
        <v>1000</v>
      </c>
      <c r="U209" s="208">
        <f t="shared" si="119"/>
        <v>0</v>
      </c>
      <c r="V209" s="207">
        <f t="shared" si="120"/>
        <v>1</v>
      </c>
      <c r="W209" s="19"/>
      <c r="X209" s="19"/>
      <c r="Y209" s="19"/>
      <c r="Z209" s="19"/>
      <c r="AA209" s="19"/>
      <c r="AB209" s="19"/>
      <c r="AC209" s="19"/>
      <c r="AD209" s="19"/>
      <c r="AE209" s="19"/>
      <c r="AF209" s="19"/>
      <c r="AG209" s="19"/>
      <c r="AH209" s="19"/>
      <c r="AI209" s="19"/>
      <c r="AJ209" s="19"/>
      <c r="AK209" s="19"/>
      <c r="AL209" s="19"/>
      <c r="AM209" s="19"/>
      <c r="AN209" s="19"/>
      <c r="AO209" s="19"/>
      <c r="AP209" s="19"/>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row>
    <row r="210" spans="1:195" s="33" customFormat="1" ht="100.15" hidden="1" customHeight="1" x14ac:dyDescent="0.35">
      <c r="A210" s="133"/>
      <c r="B210" s="160"/>
      <c r="C210" s="160"/>
      <c r="D210" s="179" t="s">
        <v>357</v>
      </c>
      <c r="E210" s="215"/>
      <c r="F210" s="215"/>
      <c r="G210" s="215"/>
      <c r="H210" s="207">
        <f t="shared" si="115"/>
        <v>0</v>
      </c>
      <c r="I210" s="153">
        <f t="shared" si="116"/>
        <v>0</v>
      </c>
      <c r="J210" s="207" t="str">
        <f t="shared" si="117"/>
        <v/>
      </c>
      <c r="K210" s="208">
        <v>2000</v>
      </c>
      <c r="L210" s="208">
        <v>2000</v>
      </c>
      <c r="M210" s="208">
        <v>2000</v>
      </c>
      <c r="N210" s="215">
        <v>2000</v>
      </c>
      <c r="O210" s="208">
        <f t="shared" si="81"/>
        <v>0</v>
      </c>
      <c r="P210" s="207">
        <f t="shared" si="82"/>
        <v>1</v>
      </c>
      <c r="Q210" s="208">
        <f t="shared" si="118"/>
        <v>2000</v>
      </c>
      <c r="R210" s="208">
        <f t="shared" si="112"/>
        <v>2000</v>
      </c>
      <c r="S210" s="208">
        <f t="shared" si="86"/>
        <v>2000</v>
      </c>
      <c r="T210" s="208">
        <f t="shared" si="110"/>
        <v>2000</v>
      </c>
      <c r="U210" s="208">
        <f t="shared" si="119"/>
        <v>0</v>
      </c>
      <c r="V210" s="207">
        <f t="shared" si="120"/>
        <v>1</v>
      </c>
      <c r="W210" s="19"/>
      <c r="X210" s="19"/>
      <c r="Y210" s="19"/>
      <c r="Z210" s="19"/>
      <c r="AA210" s="19"/>
      <c r="AB210" s="19"/>
      <c r="AC210" s="19"/>
      <c r="AD210" s="19"/>
      <c r="AE210" s="19"/>
      <c r="AF210" s="19"/>
      <c r="AG210" s="19"/>
      <c r="AH210" s="19"/>
      <c r="AI210" s="19"/>
      <c r="AJ210" s="19"/>
      <c r="AK210" s="19"/>
      <c r="AL210" s="19"/>
      <c r="AM210" s="19"/>
      <c r="AN210" s="19"/>
      <c r="AO210" s="19"/>
      <c r="AP210" s="19"/>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row>
    <row r="211" spans="1:195" s="33" customFormat="1" ht="75.400000000000006" hidden="1" customHeight="1" x14ac:dyDescent="0.35">
      <c r="A211" s="133"/>
      <c r="B211" s="160"/>
      <c r="C211" s="160"/>
      <c r="D211" s="179" t="s">
        <v>418</v>
      </c>
      <c r="E211" s="215">
        <v>350</v>
      </c>
      <c r="F211" s="215">
        <v>350</v>
      </c>
      <c r="G211" s="215">
        <v>350</v>
      </c>
      <c r="H211" s="207">
        <f t="shared" si="115"/>
        <v>5.6629026161962896E-4</v>
      </c>
      <c r="I211" s="153">
        <f t="shared" si="116"/>
        <v>0</v>
      </c>
      <c r="J211" s="207">
        <f t="shared" si="117"/>
        <v>1</v>
      </c>
      <c r="K211" s="208">
        <v>150</v>
      </c>
      <c r="L211" s="208">
        <v>150</v>
      </c>
      <c r="M211" s="208">
        <v>150</v>
      </c>
      <c r="N211" s="215">
        <v>150</v>
      </c>
      <c r="O211" s="208">
        <f t="shared" si="81"/>
        <v>0</v>
      </c>
      <c r="P211" s="207">
        <f t="shared" si="82"/>
        <v>1</v>
      </c>
      <c r="Q211" s="208">
        <f t="shared" si="118"/>
        <v>500</v>
      </c>
      <c r="R211" s="208">
        <f t="shared" si="112"/>
        <v>500</v>
      </c>
      <c r="S211" s="208">
        <f t="shared" si="86"/>
        <v>500</v>
      </c>
      <c r="T211" s="208">
        <f t="shared" si="110"/>
        <v>500</v>
      </c>
      <c r="U211" s="208">
        <f t="shared" si="119"/>
        <v>0</v>
      </c>
      <c r="V211" s="207">
        <f t="shared" si="120"/>
        <v>1</v>
      </c>
      <c r="W211" s="19"/>
      <c r="X211" s="19"/>
      <c r="Y211" s="19"/>
      <c r="Z211" s="19"/>
      <c r="AA211" s="19"/>
      <c r="AB211" s="19"/>
      <c r="AC211" s="19"/>
      <c r="AD211" s="19"/>
      <c r="AE211" s="19"/>
      <c r="AF211" s="19"/>
      <c r="AG211" s="19"/>
      <c r="AH211" s="19"/>
      <c r="AI211" s="19"/>
      <c r="AJ211" s="19"/>
      <c r="AK211" s="19"/>
      <c r="AL211" s="19"/>
      <c r="AM211" s="19"/>
      <c r="AN211" s="19"/>
      <c r="AO211" s="19"/>
      <c r="AP211" s="19"/>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row>
    <row r="212" spans="1:195" s="33" customFormat="1" ht="101.25" hidden="1" customHeight="1" x14ac:dyDescent="0.35">
      <c r="A212" s="133"/>
      <c r="B212" s="160"/>
      <c r="C212" s="160"/>
      <c r="D212" s="179" t="s">
        <v>419</v>
      </c>
      <c r="E212" s="215">
        <v>1000</v>
      </c>
      <c r="F212" s="215">
        <v>1000</v>
      </c>
      <c r="G212" s="215">
        <v>1000</v>
      </c>
      <c r="H212" s="207">
        <f t="shared" si="115"/>
        <v>1.6179721760560828E-3</v>
      </c>
      <c r="I212" s="153">
        <f t="shared" si="116"/>
        <v>0</v>
      </c>
      <c r="J212" s="207">
        <f t="shared" si="117"/>
        <v>1</v>
      </c>
      <c r="K212" s="208">
        <v>1500</v>
      </c>
      <c r="L212" s="208">
        <v>1500</v>
      </c>
      <c r="M212" s="208">
        <v>1500</v>
      </c>
      <c r="N212" s="215">
        <v>1500</v>
      </c>
      <c r="O212" s="208">
        <f t="shared" si="81"/>
        <v>0</v>
      </c>
      <c r="P212" s="207">
        <f t="shared" si="82"/>
        <v>1</v>
      </c>
      <c r="Q212" s="208">
        <f t="shared" si="118"/>
        <v>2500</v>
      </c>
      <c r="R212" s="208">
        <f t="shared" si="112"/>
        <v>2500</v>
      </c>
      <c r="S212" s="208">
        <f t="shared" si="86"/>
        <v>2500</v>
      </c>
      <c r="T212" s="208">
        <f t="shared" si="110"/>
        <v>2500</v>
      </c>
      <c r="U212" s="208">
        <f t="shared" si="119"/>
        <v>0</v>
      </c>
      <c r="V212" s="207">
        <f t="shared" si="120"/>
        <v>1</v>
      </c>
      <c r="W212" s="19"/>
      <c r="X212" s="19"/>
      <c r="Y212" s="19"/>
      <c r="Z212" s="19"/>
      <c r="AA212" s="19"/>
      <c r="AB212" s="19"/>
      <c r="AC212" s="19"/>
      <c r="AD212" s="19"/>
      <c r="AE212" s="19"/>
      <c r="AF212" s="19"/>
      <c r="AG212" s="19"/>
      <c r="AH212" s="19"/>
      <c r="AI212" s="19"/>
      <c r="AJ212" s="19"/>
      <c r="AK212" s="19"/>
      <c r="AL212" s="19"/>
      <c r="AM212" s="19"/>
      <c r="AN212" s="19"/>
      <c r="AO212" s="19"/>
      <c r="AP212" s="19"/>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row>
    <row r="213" spans="1:195" s="33" customFormat="1" ht="103.7" hidden="1" customHeight="1" x14ac:dyDescent="0.35">
      <c r="A213" s="133"/>
      <c r="B213" s="160"/>
      <c r="C213" s="160"/>
      <c r="D213" s="179" t="s">
        <v>346</v>
      </c>
      <c r="E213" s="215">
        <v>1000</v>
      </c>
      <c r="F213" s="215">
        <v>1000</v>
      </c>
      <c r="G213" s="215">
        <v>1000</v>
      </c>
      <c r="H213" s="207">
        <f t="shared" si="115"/>
        <v>1.6179721760560828E-3</v>
      </c>
      <c r="I213" s="153">
        <f t="shared" si="116"/>
        <v>0</v>
      </c>
      <c r="J213" s="207">
        <f t="shared" si="117"/>
        <v>1</v>
      </c>
      <c r="K213" s="208">
        <v>6000</v>
      </c>
      <c r="L213" s="208">
        <v>6000</v>
      </c>
      <c r="M213" s="208">
        <v>6000</v>
      </c>
      <c r="N213" s="215">
        <v>6000</v>
      </c>
      <c r="O213" s="208">
        <f t="shared" si="81"/>
        <v>0</v>
      </c>
      <c r="P213" s="207">
        <f t="shared" si="82"/>
        <v>1</v>
      </c>
      <c r="Q213" s="208">
        <f t="shared" si="118"/>
        <v>7000</v>
      </c>
      <c r="R213" s="208">
        <f t="shared" si="112"/>
        <v>7000</v>
      </c>
      <c r="S213" s="208">
        <f t="shared" si="86"/>
        <v>7000</v>
      </c>
      <c r="T213" s="208">
        <f t="shared" si="110"/>
        <v>7000</v>
      </c>
      <c r="U213" s="208">
        <f t="shared" si="119"/>
        <v>0</v>
      </c>
      <c r="V213" s="207">
        <f t="shared" si="120"/>
        <v>1</v>
      </c>
      <c r="W213" s="19"/>
      <c r="X213" s="19"/>
      <c r="Y213" s="19"/>
      <c r="Z213" s="19"/>
      <c r="AA213" s="19"/>
      <c r="AB213" s="19"/>
      <c r="AC213" s="19"/>
      <c r="AD213" s="19"/>
      <c r="AE213" s="19"/>
      <c r="AF213" s="19"/>
      <c r="AG213" s="19"/>
      <c r="AH213" s="19"/>
      <c r="AI213" s="19"/>
      <c r="AJ213" s="19"/>
      <c r="AK213" s="19"/>
      <c r="AL213" s="19"/>
      <c r="AM213" s="19"/>
      <c r="AN213" s="19"/>
      <c r="AO213" s="19"/>
      <c r="AP213" s="19"/>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row>
    <row r="214" spans="1:195" s="33" customFormat="1" ht="103.7" hidden="1" customHeight="1" x14ac:dyDescent="0.35">
      <c r="A214" s="133"/>
      <c r="B214" s="160"/>
      <c r="C214" s="160"/>
      <c r="D214" s="179" t="s">
        <v>406</v>
      </c>
      <c r="E214" s="215">
        <v>1000</v>
      </c>
      <c r="F214" s="215">
        <v>1000</v>
      </c>
      <c r="G214" s="215">
        <v>1000</v>
      </c>
      <c r="H214" s="207">
        <f t="shared" si="115"/>
        <v>1.6179721760560828E-3</v>
      </c>
      <c r="I214" s="153">
        <f t="shared" si="116"/>
        <v>0</v>
      </c>
      <c r="J214" s="207">
        <f t="shared" si="117"/>
        <v>1</v>
      </c>
      <c r="K214" s="208"/>
      <c r="L214" s="208"/>
      <c r="M214" s="208"/>
      <c r="N214" s="215"/>
      <c r="O214" s="208">
        <f t="shared" si="81"/>
        <v>0</v>
      </c>
      <c r="P214" s="207" t="str">
        <f t="shared" si="82"/>
        <v/>
      </c>
      <c r="Q214" s="208">
        <f t="shared" si="118"/>
        <v>1000</v>
      </c>
      <c r="R214" s="208">
        <f t="shared" si="112"/>
        <v>1000</v>
      </c>
      <c r="S214" s="208">
        <f t="shared" si="86"/>
        <v>1000</v>
      </c>
      <c r="T214" s="208">
        <f t="shared" si="110"/>
        <v>1000</v>
      </c>
      <c r="U214" s="208">
        <f t="shared" si="119"/>
        <v>0</v>
      </c>
      <c r="V214" s="207">
        <f t="shared" si="120"/>
        <v>1</v>
      </c>
      <c r="W214" s="19"/>
      <c r="X214" s="19"/>
      <c r="Y214" s="19"/>
      <c r="Z214" s="19"/>
      <c r="AA214" s="19"/>
      <c r="AB214" s="19"/>
      <c r="AC214" s="19"/>
      <c r="AD214" s="19"/>
      <c r="AE214" s="19"/>
      <c r="AF214" s="19"/>
      <c r="AG214" s="19"/>
      <c r="AH214" s="19"/>
      <c r="AI214" s="19"/>
      <c r="AJ214" s="19"/>
      <c r="AK214" s="19"/>
      <c r="AL214" s="19"/>
      <c r="AM214" s="19"/>
      <c r="AN214" s="19"/>
      <c r="AO214" s="19"/>
      <c r="AP214" s="19"/>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row>
    <row r="215" spans="1:195" s="33" customFormat="1" ht="125.65" hidden="1" customHeight="1" x14ac:dyDescent="0.35">
      <c r="A215" s="133"/>
      <c r="B215" s="160"/>
      <c r="C215" s="160"/>
      <c r="D215" s="179" t="s">
        <v>342</v>
      </c>
      <c r="E215" s="215">
        <v>300</v>
      </c>
      <c r="F215" s="215">
        <v>300</v>
      </c>
      <c r="G215" s="215">
        <v>300</v>
      </c>
      <c r="H215" s="212">
        <f t="shared" si="115"/>
        <v>4.8539165281682485E-4</v>
      </c>
      <c r="I215" s="153">
        <f t="shared" si="116"/>
        <v>0</v>
      </c>
      <c r="J215" s="207">
        <f t="shared" si="117"/>
        <v>1</v>
      </c>
      <c r="K215" s="208">
        <v>1200</v>
      </c>
      <c r="L215" s="208">
        <v>1200</v>
      </c>
      <c r="M215" s="208">
        <v>1200</v>
      </c>
      <c r="N215" s="215">
        <v>1200</v>
      </c>
      <c r="O215" s="208">
        <f t="shared" si="81"/>
        <v>0</v>
      </c>
      <c r="P215" s="207">
        <f t="shared" si="82"/>
        <v>1</v>
      </c>
      <c r="Q215" s="208">
        <f t="shared" si="118"/>
        <v>1500</v>
      </c>
      <c r="R215" s="208">
        <f t="shared" si="112"/>
        <v>1500</v>
      </c>
      <c r="S215" s="208">
        <f t="shared" si="86"/>
        <v>1500</v>
      </c>
      <c r="T215" s="208">
        <f t="shared" si="110"/>
        <v>1500</v>
      </c>
      <c r="U215" s="208">
        <f t="shared" si="119"/>
        <v>0</v>
      </c>
      <c r="V215" s="207">
        <f t="shared" si="120"/>
        <v>1</v>
      </c>
      <c r="W215" s="19"/>
      <c r="X215" s="19"/>
      <c r="Y215" s="19"/>
      <c r="Z215" s="19"/>
      <c r="AA215" s="19"/>
      <c r="AB215" s="19"/>
      <c r="AC215" s="19"/>
      <c r="AD215" s="19"/>
      <c r="AE215" s="19"/>
      <c r="AF215" s="19"/>
      <c r="AG215" s="19"/>
      <c r="AH215" s="19"/>
      <c r="AI215" s="19"/>
      <c r="AJ215" s="19"/>
      <c r="AK215" s="19"/>
      <c r="AL215" s="19"/>
      <c r="AM215" s="19"/>
      <c r="AN215" s="19"/>
      <c r="AO215" s="19"/>
      <c r="AP215" s="19"/>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row>
    <row r="216" spans="1:195" s="33" customFormat="1" ht="102.6" hidden="1" customHeight="1" x14ac:dyDescent="0.35">
      <c r="A216" s="133"/>
      <c r="B216" s="160"/>
      <c r="C216" s="160"/>
      <c r="D216" s="179" t="s">
        <v>343</v>
      </c>
      <c r="E216" s="215">
        <v>1000</v>
      </c>
      <c r="F216" s="215">
        <v>1000</v>
      </c>
      <c r="G216" s="215">
        <v>1000</v>
      </c>
      <c r="H216" s="207">
        <f t="shared" si="115"/>
        <v>1.6179721760560828E-3</v>
      </c>
      <c r="I216" s="153">
        <f t="shared" si="116"/>
        <v>0</v>
      </c>
      <c r="J216" s="207">
        <f t="shared" si="117"/>
        <v>1</v>
      </c>
      <c r="K216" s="208">
        <v>3000</v>
      </c>
      <c r="L216" s="208">
        <v>3000</v>
      </c>
      <c r="M216" s="208">
        <v>3000</v>
      </c>
      <c r="N216" s="222">
        <v>3000</v>
      </c>
      <c r="O216" s="208">
        <f t="shared" si="81"/>
        <v>0</v>
      </c>
      <c r="P216" s="207">
        <f t="shared" si="82"/>
        <v>1</v>
      </c>
      <c r="Q216" s="208">
        <f t="shared" si="118"/>
        <v>4000</v>
      </c>
      <c r="R216" s="208">
        <f t="shared" si="112"/>
        <v>4000</v>
      </c>
      <c r="S216" s="208">
        <f t="shared" si="86"/>
        <v>4000</v>
      </c>
      <c r="T216" s="208">
        <f t="shared" si="110"/>
        <v>4000</v>
      </c>
      <c r="U216" s="208">
        <f t="shared" si="119"/>
        <v>0</v>
      </c>
      <c r="V216" s="207">
        <f t="shared" si="120"/>
        <v>1</v>
      </c>
      <c r="W216" s="19"/>
      <c r="X216" s="19"/>
      <c r="Y216" s="19"/>
      <c r="Z216" s="19"/>
      <c r="AA216" s="19"/>
      <c r="AB216" s="19"/>
      <c r="AC216" s="19"/>
      <c r="AD216" s="19"/>
      <c r="AE216" s="19"/>
      <c r="AF216" s="19"/>
      <c r="AG216" s="19"/>
      <c r="AH216" s="19"/>
      <c r="AI216" s="19"/>
      <c r="AJ216" s="19"/>
      <c r="AK216" s="19"/>
      <c r="AL216" s="19"/>
      <c r="AM216" s="19"/>
      <c r="AN216" s="19"/>
      <c r="AO216" s="19"/>
      <c r="AP216" s="19"/>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row>
    <row r="217" spans="1:195" s="33" customFormat="1" ht="97.35" hidden="1" customHeight="1" x14ac:dyDescent="0.35">
      <c r="A217" s="133"/>
      <c r="B217" s="160"/>
      <c r="C217" s="160"/>
      <c r="D217" s="179" t="s">
        <v>301</v>
      </c>
      <c r="E217" s="215"/>
      <c r="F217" s="215"/>
      <c r="G217" s="215"/>
      <c r="H217" s="207">
        <f t="shared" si="115"/>
        <v>0</v>
      </c>
      <c r="I217" s="153">
        <f t="shared" si="116"/>
        <v>0</v>
      </c>
      <c r="J217" s="207" t="str">
        <f t="shared" si="117"/>
        <v/>
      </c>
      <c r="K217" s="208"/>
      <c r="L217" s="208"/>
      <c r="M217" s="208"/>
      <c r="N217" s="215"/>
      <c r="O217" s="208">
        <f t="shared" si="81"/>
        <v>0</v>
      </c>
      <c r="P217" s="207" t="str">
        <f t="shared" si="82"/>
        <v/>
      </c>
      <c r="Q217" s="208">
        <f t="shared" si="118"/>
        <v>0</v>
      </c>
      <c r="R217" s="208">
        <f t="shared" si="112"/>
        <v>0</v>
      </c>
      <c r="S217" s="208">
        <f t="shared" si="86"/>
        <v>0</v>
      </c>
      <c r="T217" s="208">
        <f t="shared" si="110"/>
        <v>0</v>
      </c>
      <c r="U217" s="208">
        <f t="shared" si="119"/>
        <v>0</v>
      </c>
      <c r="V217" s="207" t="str">
        <f t="shared" si="120"/>
        <v/>
      </c>
      <c r="W217" s="19"/>
      <c r="X217" s="19"/>
      <c r="Y217" s="19"/>
      <c r="Z217" s="19"/>
      <c r="AA217" s="19"/>
      <c r="AB217" s="19"/>
      <c r="AC217" s="19"/>
      <c r="AD217" s="19"/>
      <c r="AE217" s="19"/>
      <c r="AF217" s="19"/>
      <c r="AG217" s="19"/>
      <c r="AH217" s="19"/>
      <c r="AI217" s="19"/>
      <c r="AJ217" s="19"/>
      <c r="AK217" s="19"/>
      <c r="AL217" s="19"/>
      <c r="AM217" s="19"/>
      <c r="AN217" s="19"/>
      <c r="AO217" s="19"/>
      <c r="AP217" s="19"/>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row>
    <row r="218" spans="1:195" s="33" customFormat="1" ht="97.35" hidden="1" customHeight="1" x14ac:dyDescent="0.35">
      <c r="A218" s="133"/>
      <c r="B218" s="160"/>
      <c r="C218" s="160"/>
      <c r="D218" s="179" t="s">
        <v>302</v>
      </c>
      <c r="E218" s="215"/>
      <c r="F218" s="215"/>
      <c r="G218" s="215"/>
      <c r="H218" s="207">
        <f t="shared" si="115"/>
        <v>0</v>
      </c>
      <c r="I218" s="153">
        <f t="shared" si="116"/>
        <v>0</v>
      </c>
      <c r="J218" s="207" t="str">
        <f t="shared" si="117"/>
        <v/>
      </c>
      <c r="K218" s="208"/>
      <c r="L218" s="208"/>
      <c r="M218" s="208"/>
      <c r="N218" s="215"/>
      <c r="O218" s="208">
        <f t="shared" si="81"/>
        <v>0</v>
      </c>
      <c r="P218" s="207" t="str">
        <f t="shared" si="82"/>
        <v/>
      </c>
      <c r="Q218" s="208">
        <f t="shared" si="118"/>
        <v>0</v>
      </c>
      <c r="R218" s="208">
        <f t="shared" si="112"/>
        <v>0</v>
      </c>
      <c r="S218" s="208">
        <f t="shared" si="86"/>
        <v>0</v>
      </c>
      <c r="T218" s="208">
        <f t="shared" si="110"/>
        <v>0</v>
      </c>
      <c r="U218" s="208">
        <f t="shared" si="119"/>
        <v>0</v>
      </c>
      <c r="V218" s="207" t="str">
        <f t="shared" si="120"/>
        <v/>
      </c>
      <c r="W218" s="19"/>
      <c r="X218" s="19"/>
      <c r="Y218" s="19"/>
      <c r="Z218" s="19"/>
      <c r="AA218" s="19"/>
      <c r="AB218" s="19"/>
      <c r="AC218" s="19"/>
      <c r="AD218" s="19"/>
      <c r="AE218" s="19"/>
      <c r="AF218" s="19"/>
      <c r="AG218" s="19"/>
      <c r="AH218" s="19"/>
      <c r="AI218" s="19"/>
      <c r="AJ218" s="19"/>
      <c r="AK218" s="19"/>
      <c r="AL218" s="19"/>
      <c r="AM218" s="19"/>
      <c r="AN218" s="19"/>
      <c r="AO218" s="19"/>
      <c r="AP218" s="19"/>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row>
    <row r="219" spans="1:195" s="33" customFormat="1" ht="102.6" hidden="1" customHeight="1" x14ac:dyDescent="0.35">
      <c r="A219" s="133"/>
      <c r="B219" s="160"/>
      <c r="C219" s="160"/>
      <c r="D219" s="179" t="s">
        <v>358</v>
      </c>
      <c r="E219" s="215">
        <v>2000</v>
      </c>
      <c r="F219" s="215">
        <v>2000</v>
      </c>
      <c r="G219" s="215">
        <v>2000</v>
      </c>
      <c r="H219" s="207">
        <f t="shared" si="115"/>
        <v>3.2359443521121655E-3</v>
      </c>
      <c r="I219" s="153">
        <f t="shared" si="116"/>
        <v>0</v>
      </c>
      <c r="J219" s="207">
        <f t="shared" si="117"/>
        <v>1</v>
      </c>
      <c r="K219" s="208">
        <v>3612</v>
      </c>
      <c r="L219" s="208">
        <v>3612</v>
      </c>
      <c r="M219" s="208">
        <v>3612</v>
      </c>
      <c r="N219" s="215">
        <v>3612</v>
      </c>
      <c r="O219" s="208">
        <f t="shared" si="81"/>
        <v>0</v>
      </c>
      <c r="P219" s="207">
        <f t="shared" si="82"/>
        <v>1</v>
      </c>
      <c r="Q219" s="208">
        <f t="shared" si="118"/>
        <v>5612</v>
      </c>
      <c r="R219" s="208">
        <f t="shared" si="112"/>
        <v>5612</v>
      </c>
      <c r="S219" s="208">
        <f t="shared" si="86"/>
        <v>5612</v>
      </c>
      <c r="T219" s="208">
        <f t="shared" si="110"/>
        <v>5612</v>
      </c>
      <c r="U219" s="208">
        <f t="shared" si="119"/>
        <v>0</v>
      </c>
      <c r="V219" s="207">
        <f t="shared" si="120"/>
        <v>1</v>
      </c>
      <c r="W219" s="19"/>
      <c r="X219" s="19"/>
      <c r="Y219" s="19"/>
      <c r="Z219" s="19"/>
      <c r="AA219" s="19"/>
      <c r="AB219" s="19"/>
      <c r="AC219" s="19"/>
      <c r="AD219" s="19"/>
      <c r="AE219" s="19"/>
      <c r="AF219" s="19"/>
      <c r="AG219" s="19"/>
      <c r="AH219" s="19"/>
      <c r="AI219" s="19"/>
      <c r="AJ219" s="19"/>
      <c r="AK219" s="19"/>
      <c r="AL219" s="19"/>
      <c r="AM219" s="19"/>
      <c r="AN219" s="19"/>
      <c r="AO219" s="19"/>
      <c r="AP219" s="19"/>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row>
    <row r="220" spans="1:195" s="33" customFormat="1" ht="97.35" hidden="1" customHeight="1" x14ac:dyDescent="0.35">
      <c r="A220" s="133"/>
      <c r="B220" s="160"/>
      <c r="C220" s="160"/>
      <c r="D220" s="179" t="s">
        <v>321</v>
      </c>
      <c r="E220" s="215"/>
      <c r="F220" s="215"/>
      <c r="G220" s="215"/>
      <c r="H220" s="207">
        <f t="shared" si="115"/>
        <v>0</v>
      </c>
      <c r="I220" s="153">
        <f t="shared" si="116"/>
        <v>0</v>
      </c>
      <c r="J220" s="207" t="str">
        <f t="shared" si="117"/>
        <v/>
      </c>
      <c r="K220" s="208"/>
      <c r="L220" s="208"/>
      <c r="M220" s="208"/>
      <c r="N220" s="215"/>
      <c r="O220" s="208">
        <f t="shared" si="81"/>
        <v>0</v>
      </c>
      <c r="P220" s="207" t="str">
        <f t="shared" si="82"/>
        <v/>
      </c>
      <c r="Q220" s="208">
        <f t="shared" si="118"/>
        <v>0</v>
      </c>
      <c r="R220" s="208">
        <f t="shared" si="112"/>
        <v>0</v>
      </c>
      <c r="S220" s="208">
        <f t="shared" si="86"/>
        <v>0</v>
      </c>
      <c r="T220" s="208">
        <f t="shared" si="110"/>
        <v>0</v>
      </c>
      <c r="U220" s="208">
        <f t="shared" si="119"/>
        <v>0</v>
      </c>
      <c r="V220" s="207" t="str">
        <f t="shared" si="120"/>
        <v/>
      </c>
      <c r="W220" s="19"/>
      <c r="X220" s="19"/>
      <c r="Y220" s="19"/>
      <c r="Z220" s="19"/>
      <c r="AA220" s="19"/>
      <c r="AB220" s="19"/>
      <c r="AC220" s="19"/>
      <c r="AD220" s="19"/>
      <c r="AE220" s="19"/>
      <c r="AF220" s="19"/>
      <c r="AG220" s="19"/>
      <c r="AH220" s="19"/>
      <c r="AI220" s="19"/>
      <c r="AJ220" s="19"/>
      <c r="AK220" s="19"/>
      <c r="AL220" s="19"/>
      <c r="AM220" s="19"/>
      <c r="AN220" s="19"/>
      <c r="AO220" s="19"/>
      <c r="AP220" s="19"/>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20"/>
      <c r="EU220" s="20"/>
      <c r="EV220" s="20"/>
      <c r="EW220" s="20"/>
      <c r="EX220" s="20"/>
      <c r="EY220" s="20"/>
      <c r="EZ220" s="20"/>
      <c r="FA220" s="20"/>
      <c r="FB220" s="20"/>
      <c r="FC220" s="20"/>
      <c r="FD220" s="20"/>
      <c r="FE220" s="20"/>
      <c r="FF220" s="20"/>
      <c r="FG220" s="20"/>
      <c r="FH220" s="20"/>
      <c r="FI220" s="20"/>
      <c r="FJ220" s="20"/>
      <c r="FK220" s="20"/>
      <c r="FL220" s="20"/>
      <c r="FM220" s="20"/>
      <c r="FN220" s="20"/>
      <c r="FO220" s="20"/>
      <c r="FP220" s="20"/>
      <c r="FQ220" s="20"/>
      <c r="FR220" s="20"/>
      <c r="FS220" s="20"/>
      <c r="FT220" s="20"/>
      <c r="FU220" s="20"/>
      <c r="FV220" s="20"/>
      <c r="FW220" s="20"/>
      <c r="FX220" s="20"/>
      <c r="FY220" s="20"/>
      <c r="FZ220" s="20"/>
      <c r="GA220" s="20"/>
      <c r="GB220" s="20"/>
      <c r="GC220" s="20"/>
      <c r="GD220" s="20"/>
      <c r="GE220" s="20"/>
      <c r="GF220" s="20"/>
      <c r="GG220" s="20"/>
      <c r="GH220" s="20"/>
      <c r="GI220" s="20"/>
      <c r="GJ220" s="20"/>
      <c r="GK220" s="20"/>
      <c r="GL220" s="20"/>
      <c r="GM220" s="20"/>
    </row>
    <row r="221" spans="1:195" s="33" customFormat="1" ht="100.15" hidden="1" customHeight="1" x14ac:dyDescent="0.35">
      <c r="A221" s="133"/>
      <c r="B221" s="160"/>
      <c r="C221" s="160"/>
      <c r="D221" s="182" t="s">
        <v>347</v>
      </c>
      <c r="E221" s="215">
        <v>4000</v>
      </c>
      <c r="F221" s="215">
        <v>4000</v>
      </c>
      <c r="G221" s="215">
        <v>4000</v>
      </c>
      <c r="H221" s="207">
        <f t="shared" si="115"/>
        <v>6.4718887042243311E-3</v>
      </c>
      <c r="I221" s="153">
        <f t="shared" si="116"/>
        <v>0</v>
      </c>
      <c r="J221" s="207">
        <f t="shared" si="117"/>
        <v>1</v>
      </c>
      <c r="K221" s="208"/>
      <c r="L221" s="208"/>
      <c r="M221" s="208"/>
      <c r="N221" s="215"/>
      <c r="O221" s="208">
        <f t="shared" si="81"/>
        <v>0</v>
      </c>
      <c r="P221" s="207" t="str">
        <f t="shared" si="82"/>
        <v/>
      </c>
      <c r="Q221" s="208">
        <f t="shared" si="118"/>
        <v>4000</v>
      </c>
      <c r="R221" s="208">
        <f t="shared" si="112"/>
        <v>4000</v>
      </c>
      <c r="S221" s="208">
        <f t="shared" si="86"/>
        <v>4000</v>
      </c>
      <c r="T221" s="208">
        <f t="shared" si="110"/>
        <v>4000</v>
      </c>
      <c r="U221" s="208">
        <f t="shared" si="119"/>
        <v>0</v>
      </c>
      <c r="V221" s="207">
        <f t="shared" si="120"/>
        <v>1</v>
      </c>
      <c r="W221" s="19"/>
      <c r="X221" s="19"/>
      <c r="Y221" s="19"/>
      <c r="Z221" s="19"/>
      <c r="AA221" s="19"/>
      <c r="AB221" s="19"/>
      <c r="AC221" s="19"/>
      <c r="AD221" s="19"/>
      <c r="AE221" s="19"/>
      <c r="AF221" s="19"/>
      <c r="AG221" s="19"/>
      <c r="AH221" s="19"/>
      <c r="AI221" s="19"/>
      <c r="AJ221" s="19"/>
      <c r="AK221" s="19"/>
      <c r="AL221" s="19"/>
      <c r="AM221" s="19"/>
      <c r="AN221" s="19"/>
      <c r="AO221" s="19"/>
      <c r="AP221" s="19"/>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row>
    <row r="222" spans="1:195" s="33" customFormat="1" ht="101.25" hidden="1" customHeight="1" x14ac:dyDescent="0.35">
      <c r="A222" s="133"/>
      <c r="B222" s="160"/>
      <c r="C222" s="160"/>
      <c r="D222" s="182" t="s">
        <v>359</v>
      </c>
      <c r="E222" s="215">
        <v>50</v>
      </c>
      <c r="F222" s="215">
        <v>50</v>
      </c>
      <c r="G222" s="215">
        <v>50</v>
      </c>
      <c r="H222" s="212">
        <f t="shared" si="115"/>
        <v>8.0898608802804146E-5</v>
      </c>
      <c r="I222" s="153">
        <f t="shared" si="116"/>
        <v>0</v>
      </c>
      <c r="J222" s="207">
        <f t="shared" si="117"/>
        <v>1</v>
      </c>
      <c r="K222" s="208">
        <v>1950</v>
      </c>
      <c r="L222" s="208">
        <v>1950</v>
      </c>
      <c r="M222" s="208">
        <v>1950</v>
      </c>
      <c r="N222" s="215">
        <v>1950</v>
      </c>
      <c r="O222" s="208">
        <f t="shared" si="81"/>
        <v>0</v>
      </c>
      <c r="P222" s="207">
        <f t="shared" si="82"/>
        <v>1</v>
      </c>
      <c r="Q222" s="208">
        <f t="shared" si="118"/>
        <v>2000</v>
      </c>
      <c r="R222" s="208">
        <f t="shared" si="112"/>
        <v>2000</v>
      </c>
      <c r="S222" s="208">
        <f t="shared" si="86"/>
        <v>2000</v>
      </c>
      <c r="T222" s="208">
        <f t="shared" si="110"/>
        <v>2000</v>
      </c>
      <c r="U222" s="208">
        <f t="shared" si="119"/>
        <v>0</v>
      </c>
      <c r="V222" s="207">
        <f t="shared" si="120"/>
        <v>1</v>
      </c>
      <c r="W222" s="19"/>
      <c r="X222" s="19"/>
      <c r="Y222" s="19"/>
      <c r="Z222" s="19"/>
      <c r="AA222" s="19"/>
      <c r="AB222" s="19"/>
      <c r="AC222" s="19"/>
      <c r="AD222" s="19"/>
      <c r="AE222" s="19"/>
      <c r="AF222" s="19"/>
      <c r="AG222" s="19"/>
      <c r="AH222" s="19"/>
      <c r="AI222" s="19"/>
      <c r="AJ222" s="19"/>
      <c r="AK222" s="19"/>
      <c r="AL222" s="19"/>
      <c r="AM222" s="19"/>
      <c r="AN222" s="19"/>
      <c r="AO222" s="19"/>
      <c r="AP222" s="19"/>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row>
    <row r="223" spans="1:195" s="33" customFormat="1" ht="101.25" hidden="1" customHeight="1" x14ac:dyDescent="0.35">
      <c r="A223" s="133"/>
      <c r="B223" s="160"/>
      <c r="C223" s="160"/>
      <c r="D223" s="182" t="s">
        <v>348</v>
      </c>
      <c r="E223" s="215"/>
      <c r="F223" s="215"/>
      <c r="G223" s="215"/>
      <c r="H223" s="207">
        <f t="shared" si="115"/>
        <v>0</v>
      </c>
      <c r="I223" s="153">
        <f t="shared" si="116"/>
        <v>0</v>
      </c>
      <c r="J223" s="207" t="str">
        <f t="shared" si="117"/>
        <v/>
      </c>
      <c r="K223" s="208">
        <v>2000</v>
      </c>
      <c r="L223" s="208">
        <v>2000</v>
      </c>
      <c r="M223" s="208">
        <v>2000</v>
      </c>
      <c r="N223" s="215">
        <v>2000</v>
      </c>
      <c r="O223" s="208">
        <f t="shared" si="81"/>
        <v>0</v>
      </c>
      <c r="P223" s="207">
        <f t="shared" si="82"/>
        <v>1</v>
      </c>
      <c r="Q223" s="208">
        <f t="shared" si="118"/>
        <v>2000</v>
      </c>
      <c r="R223" s="208">
        <f t="shared" si="112"/>
        <v>2000</v>
      </c>
      <c r="S223" s="208">
        <f t="shared" si="86"/>
        <v>2000</v>
      </c>
      <c r="T223" s="208">
        <f t="shared" si="110"/>
        <v>2000</v>
      </c>
      <c r="U223" s="208">
        <f t="shared" si="119"/>
        <v>0</v>
      </c>
      <c r="V223" s="207">
        <f t="shared" si="120"/>
        <v>1</v>
      </c>
      <c r="W223" s="19"/>
      <c r="X223" s="19"/>
      <c r="Y223" s="19"/>
      <c r="Z223" s="19"/>
      <c r="AA223" s="19"/>
      <c r="AB223" s="19"/>
      <c r="AC223" s="19"/>
      <c r="AD223" s="19"/>
      <c r="AE223" s="19"/>
      <c r="AF223" s="19"/>
      <c r="AG223" s="19"/>
      <c r="AH223" s="19"/>
      <c r="AI223" s="19"/>
      <c r="AJ223" s="19"/>
      <c r="AK223" s="19"/>
      <c r="AL223" s="19"/>
      <c r="AM223" s="19"/>
      <c r="AN223" s="19"/>
      <c r="AO223" s="19"/>
      <c r="AP223" s="19"/>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c r="EG223" s="20"/>
      <c r="EH223" s="20"/>
      <c r="EI223" s="20"/>
      <c r="EJ223" s="20"/>
      <c r="EK223" s="20"/>
      <c r="EL223" s="20"/>
      <c r="EM223" s="20"/>
      <c r="EN223" s="20"/>
      <c r="EO223" s="20"/>
      <c r="EP223" s="20"/>
      <c r="EQ223" s="20"/>
      <c r="ER223" s="20"/>
      <c r="ES223" s="20"/>
      <c r="ET223" s="20"/>
      <c r="EU223" s="20"/>
      <c r="EV223" s="20"/>
      <c r="EW223" s="20"/>
      <c r="EX223" s="20"/>
      <c r="EY223" s="20"/>
      <c r="EZ223" s="20"/>
      <c r="FA223" s="20"/>
      <c r="FB223" s="20"/>
      <c r="FC223" s="20"/>
      <c r="FD223" s="20"/>
      <c r="FE223" s="20"/>
      <c r="FF223" s="20"/>
      <c r="FG223" s="20"/>
      <c r="FH223" s="20"/>
      <c r="FI223" s="20"/>
      <c r="FJ223" s="20"/>
      <c r="FK223" s="20"/>
      <c r="FL223" s="20"/>
      <c r="FM223" s="20"/>
      <c r="FN223" s="20"/>
      <c r="FO223" s="20"/>
      <c r="FP223" s="20"/>
      <c r="FQ223" s="20"/>
      <c r="FR223" s="20"/>
      <c r="FS223" s="20"/>
      <c r="FT223" s="20"/>
      <c r="FU223" s="20"/>
      <c r="FV223" s="20"/>
      <c r="FW223" s="20"/>
      <c r="FX223" s="20"/>
      <c r="FY223" s="20"/>
      <c r="FZ223" s="20"/>
      <c r="GA223" s="20"/>
      <c r="GB223" s="20"/>
      <c r="GC223" s="20"/>
      <c r="GD223" s="20"/>
      <c r="GE223" s="20"/>
      <c r="GF223" s="20"/>
      <c r="GG223" s="20"/>
      <c r="GH223" s="20"/>
      <c r="GI223" s="20"/>
      <c r="GJ223" s="20"/>
      <c r="GK223" s="20"/>
      <c r="GL223" s="20"/>
      <c r="GM223" s="20"/>
    </row>
    <row r="224" spans="1:195" s="33" customFormat="1" ht="77.45" hidden="1" customHeight="1" x14ac:dyDescent="0.35">
      <c r="A224" s="133"/>
      <c r="B224" s="160"/>
      <c r="C224" s="160"/>
      <c r="D224" s="179" t="s">
        <v>303</v>
      </c>
      <c r="E224" s="215"/>
      <c r="F224" s="215"/>
      <c r="G224" s="215"/>
      <c r="H224" s="207">
        <f t="shared" si="115"/>
        <v>0</v>
      </c>
      <c r="I224" s="153">
        <f t="shared" si="116"/>
        <v>0</v>
      </c>
      <c r="J224" s="207" t="str">
        <f t="shared" si="117"/>
        <v/>
      </c>
      <c r="K224" s="208">
        <v>500</v>
      </c>
      <c r="L224" s="208">
        <v>500</v>
      </c>
      <c r="M224" s="208">
        <v>500</v>
      </c>
      <c r="N224" s="215">
        <v>500</v>
      </c>
      <c r="O224" s="208">
        <f t="shared" ref="O224:O256" si="121">N224-M224</f>
        <v>0</v>
      </c>
      <c r="P224" s="207">
        <f t="shared" ref="P224:P256" si="122">IFERROR(100%*(N224/M224),"")</f>
        <v>1</v>
      </c>
      <c r="Q224" s="208">
        <f t="shared" si="118"/>
        <v>500</v>
      </c>
      <c r="R224" s="208">
        <f t="shared" si="112"/>
        <v>500</v>
      </c>
      <c r="S224" s="208">
        <f t="shared" si="86"/>
        <v>500</v>
      </c>
      <c r="T224" s="208">
        <f t="shared" si="110"/>
        <v>500</v>
      </c>
      <c r="U224" s="208">
        <f t="shared" si="119"/>
        <v>0</v>
      </c>
      <c r="V224" s="207">
        <f t="shared" si="120"/>
        <v>1</v>
      </c>
      <c r="W224" s="19"/>
      <c r="X224" s="19"/>
      <c r="Y224" s="19"/>
      <c r="Z224" s="19"/>
      <c r="AA224" s="19"/>
      <c r="AB224" s="19"/>
      <c r="AC224" s="19"/>
      <c r="AD224" s="19"/>
      <c r="AE224" s="19"/>
      <c r="AF224" s="19"/>
      <c r="AG224" s="19"/>
      <c r="AH224" s="19"/>
      <c r="AI224" s="19"/>
      <c r="AJ224" s="19"/>
      <c r="AK224" s="19"/>
      <c r="AL224" s="19"/>
      <c r="AM224" s="19"/>
      <c r="AN224" s="19"/>
      <c r="AO224" s="19"/>
      <c r="AP224" s="19"/>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row>
    <row r="225" spans="1:195" s="33" customFormat="1" ht="102.6" hidden="1" customHeight="1" x14ac:dyDescent="0.35">
      <c r="A225" s="133"/>
      <c r="B225" s="160"/>
      <c r="C225" s="160"/>
      <c r="D225" s="179" t="s">
        <v>414</v>
      </c>
      <c r="E225" s="215"/>
      <c r="F225" s="215"/>
      <c r="G225" s="215"/>
      <c r="H225" s="207">
        <f t="shared" si="115"/>
        <v>0</v>
      </c>
      <c r="I225" s="153">
        <f t="shared" si="116"/>
        <v>0</v>
      </c>
      <c r="J225" s="207" t="str">
        <f t="shared" si="117"/>
        <v/>
      </c>
      <c r="K225" s="208">
        <v>500</v>
      </c>
      <c r="L225" s="208">
        <v>500</v>
      </c>
      <c r="M225" s="208">
        <v>500</v>
      </c>
      <c r="N225" s="215">
        <v>500</v>
      </c>
      <c r="O225" s="208">
        <f t="shared" si="121"/>
        <v>0</v>
      </c>
      <c r="P225" s="207">
        <f t="shared" si="122"/>
        <v>1</v>
      </c>
      <c r="Q225" s="208">
        <f t="shared" si="118"/>
        <v>500</v>
      </c>
      <c r="R225" s="208">
        <f t="shared" si="112"/>
        <v>500</v>
      </c>
      <c r="S225" s="208">
        <f t="shared" si="86"/>
        <v>500</v>
      </c>
      <c r="T225" s="208">
        <f t="shared" si="110"/>
        <v>500</v>
      </c>
      <c r="U225" s="208">
        <f t="shared" si="119"/>
        <v>0</v>
      </c>
      <c r="V225" s="207">
        <f t="shared" si="120"/>
        <v>1</v>
      </c>
      <c r="W225" s="19"/>
      <c r="X225" s="19"/>
      <c r="Y225" s="19"/>
      <c r="Z225" s="19"/>
      <c r="AA225" s="19"/>
      <c r="AB225" s="19"/>
      <c r="AC225" s="19"/>
      <c r="AD225" s="19"/>
      <c r="AE225" s="19"/>
      <c r="AF225" s="19"/>
      <c r="AG225" s="19"/>
      <c r="AH225" s="19"/>
      <c r="AI225" s="19"/>
      <c r="AJ225" s="19"/>
      <c r="AK225" s="19"/>
      <c r="AL225" s="19"/>
      <c r="AM225" s="19"/>
      <c r="AN225" s="19"/>
      <c r="AO225" s="19"/>
      <c r="AP225" s="19"/>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ET225" s="20"/>
      <c r="EU225" s="20"/>
      <c r="EV225" s="20"/>
      <c r="EW225" s="20"/>
      <c r="EX225" s="20"/>
      <c r="EY225" s="20"/>
      <c r="EZ225" s="20"/>
      <c r="FA225" s="20"/>
      <c r="FB225" s="20"/>
      <c r="FC225" s="20"/>
      <c r="FD225" s="20"/>
      <c r="FE225" s="20"/>
      <c r="FF225" s="20"/>
      <c r="FG225" s="20"/>
      <c r="FH225" s="20"/>
      <c r="FI225" s="20"/>
      <c r="FJ225" s="20"/>
      <c r="FK225" s="20"/>
      <c r="FL225" s="20"/>
      <c r="FM225" s="20"/>
      <c r="FN225" s="20"/>
      <c r="FO225" s="20"/>
      <c r="FP225" s="20"/>
      <c r="FQ225" s="20"/>
      <c r="FR225" s="20"/>
      <c r="FS225" s="20"/>
      <c r="FT225" s="20"/>
      <c r="FU225" s="20"/>
      <c r="FV225" s="20"/>
      <c r="FW225" s="20"/>
      <c r="FX225" s="20"/>
      <c r="FY225" s="20"/>
      <c r="FZ225" s="20"/>
      <c r="GA225" s="20"/>
      <c r="GB225" s="20"/>
      <c r="GC225" s="20"/>
      <c r="GD225" s="20"/>
      <c r="GE225" s="20"/>
      <c r="GF225" s="20"/>
      <c r="GG225" s="20"/>
      <c r="GH225" s="20"/>
      <c r="GI225" s="20"/>
      <c r="GJ225" s="20"/>
      <c r="GK225" s="20"/>
      <c r="GL225" s="20"/>
      <c r="GM225" s="20"/>
    </row>
    <row r="226" spans="1:195" s="33" customFormat="1" ht="100.15" hidden="1" customHeight="1" x14ac:dyDescent="0.35">
      <c r="A226" s="133"/>
      <c r="B226" s="160"/>
      <c r="C226" s="160"/>
      <c r="D226" s="182" t="s">
        <v>349</v>
      </c>
      <c r="E226" s="215">
        <v>1000</v>
      </c>
      <c r="F226" s="215">
        <v>1000</v>
      </c>
      <c r="G226" s="215">
        <v>1000</v>
      </c>
      <c r="H226" s="207">
        <f t="shared" si="115"/>
        <v>1.6179721760560828E-3</v>
      </c>
      <c r="I226" s="153">
        <f t="shared" si="116"/>
        <v>0</v>
      </c>
      <c r="J226" s="207">
        <f t="shared" si="117"/>
        <v>1</v>
      </c>
      <c r="K226" s="208"/>
      <c r="L226" s="208"/>
      <c r="M226" s="208"/>
      <c r="N226" s="215"/>
      <c r="O226" s="208">
        <f t="shared" si="121"/>
        <v>0</v>
      </c>
      <c r="P226" s="207" t="str">
        <f t="shared" si="122"/>
        <v/>
      </c>
      <c r="Q226" s="208">
        <f t="shared" si="118"/>
        <v>1000</v>
      </c>
      <c r="R226" s="208">
        <f t="shared" si="112"/>
        <v>1000</v>
      </c>
      <c r="S226" s="208">
        <f t="shared" si="86"/>
        <v>1000</v>
      </c>
      <c r="T226" s="208">
        <f t="shared" si="110"/>
        <v>1000</v>
      </c>
      <c r="U226" s="208">
        <f t="shared" si="119"/>
        <v>0</v>
      </c>
      <c r="V226" s="207">
        <f t="shared" si="120"/>
        <v>1</v>
      </c>
      <c r="W226" s="19"/>
      <c r="X226" s="19"/>
      <c r="Y226" s="19"/>
      <c r="Z226" s="19"/>
      <c r="AA226" s="19"/>
      <c r="AB226" s="19"/>
      <c r="AC226" s="19"/>
      <c r="AD226" s="19"/>
      <c r="AE226" s="19"/>
      <c r="AF226" s="19"/>
      <c r="AG226" s="19"/>
      <c r="AH226" s="19"/>
      <c r="AI226" s="19"/>
      <c r="AJ226" s="19"/>
      <c r="AK226" s="19"/>
      <c r="AL226" s="19"/>
      <c r="AM226" s="19"/>
      <c r="AN226" s="19"/>
      <c r="AO226" s="19"/>
      <c r="AP226" s="19"/>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c r="FM226" s="20"/>
      <c r="FN226" s="20"/>
      <c r="FO226" s="20"/>
      <c r="FP226" s="20"/>
      <c r="FQ226" s="20"/>
      <c r="FR226" s="20"/>
      <c r="FS226" s="20"/>
      <c r="FT226" s="20"/>
      <c r="FU226" s="20"/>
      <c r="FV226" s="20"/>
      <c r="FW226" s="20"/>
      <c r="FX226" s="20"/>
      <c r="FY226" s="20"/>
      <c r="FZ226" s="20"/>
      <c r="GA226" s="20"/>
      <c r="GB226" s="20"/>
      <c r="GC226" s="20"/>
      <c r="GD226" s="20"/>
      <c r="GE226" s="20"/>
      <c r="GF226" s="20"/>
      <c r="GG226" s="20"/>
      <c r="GH226" s="20"/>
      <c r="GI226" s="20"/>
      <c r="GJ226" s="20"/>
      <c r="GK226" s="20"/>
      <c r="GL226" s="20"/>
      <c r="GM226" s="20"/>
    </row>
    <row r="227" spans="1:195" s="33" customFormat="1" ht="97.35" hidden="1" customHeight="1" x14ac:dyDescent="0.35">
      <c r="A227" s="133"/>
      <c r="B227" s="160"/>
      <c r="C227" s="160"/>
      <c r="D227" s="182" t="s">
        <v>360</v>
      </c>
      <c r="E227" s="215"/>
      <c r="F227" s="215"/>
      <c r="G227" s="215"/>
      <c r="H227" s="207">
        <f t="shared" si="115"/>
        <v>0</v>
      </c>
      <c r="I227" s="153">
        <f t="shared" si="116"/>
        <v>0</v>
      </c>
      <c r="J227" s="207" t="str">
        <f t="shared" si="117"/>
        <v/>
      </c>
      <c r="K227" s="208">
        <v>900</v>
      </c>
      <c r="L227" s="208">
        <v>900</v>
      </c>
      <c r="M227" s="208">
        <v>900</v>
      </c>
      <c r="N227" s="215">
        <v>900</v>
      </c>
      <c r="O227" s="208">
        <f t="shared" si="121"/>
        <v>0</v>
      </c>
      <c r="P227" s="207">
        <f t="shared" si="122"/>
        <v>1</v>
      </c>
      <c r="Q227" s="208">
        <f t="shared" si="118"/>
        <v>900</v>
      </c>
      <c r="R227" s="208">
        <f t="shared" si="112"/>
        <v>900</v>
      </c>
      <c r="S227" s="208">
        <f t="shared" si="86"/>
        <v>900</v>
      </c>
      <c r="T227" s="208">
        <f t="shared" si="110"/>
        <v>900</v>
      </c>
      <c r="U227" s="208">
        <f t="shared" si="119"/>
        <v>0</v>
      </c>
      <c r="V227" s="207">
        <f t="shared" si="120"/>
        <v>1</v>
      </c>
      <c r="W227" s="19"/>
      <c r="X227" s="19"/>
      <c r="Y227" s="19"/>
      <c r="Z227" s="19"/>
      <c r="AA227" s="19"/>
      <c r="AB227" s="19"/>
      <c r="AC227" s="19"/>
      <c r="AD227" s="19"/>
      <c r="AE227" s="19"/>
      <c r="AF227" s="19"/>
      <c r="AG227" s="19"/>
      <c r="AH227" s="19"/>
      <c r="AI227" s="19"/>
      <c r="AJ227" s="19"/>
      <c r="AK227" s="19"/>
      <c r="AL227" s="19"/>
      <c r="AM227" s="19"/>
      <c r="AN227" s="19"/>
      <c r="AO227" s="19"/>
      <c r="AP227" s="19"/>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20"/>
      <c r="EX227" s="20"/>
      <c r="EY227" s="20"/>
      <c r="EZ227" s="20"/>
      <c r="FA227" s="20"/>
      <c r="FB227" s="20"/>
      <c r="FC227" s="20"/>
      <c r="FD227" s="20"/>
      <c r="FE227" s="20"/>
      <c r="FF227" s="20"/>
      <c r="FG227" s="20"/>
      <c r="FH227" s="20"/>
      <c r="FI227" s="20"/>
      <c r="FJ227" s="20"/>
      <c r="FK227" s="20"/>
      <c r="FL227" s="20"/>
      <c r="FM227" s="20"/>
      <c r="FN227" s="20"/>
      <c r="FO227" s="20"/>
      <c r="FP227" s="20"/>
      <c r="FQ227" s="20"/>
      <c r="FR227" s="20"/>
      <c r="FS227" s="20"/>
      <c r="FT227" s="20"/>
      <c r="FU227" s="20"/>
      <c r="FV227" s="20"/>
      <c r="FW227" s="20"/>
      <c r="FX227" s="20"/>
      <c r="FY227" s="20"/>
      <c r="FZ227" s="20"/>
      <c r="GA227" s="20"/>
      <c r="GB227" s="20"/>
      <c r="GC227" s="20"/>
      <c r="GD227" s="20"/>
      <c r="GE227" s="20"/>
      <c r="GF227" s="20"/>
      <c r="GG227" s="20"/>
      <c r="GH227" s="20"/>
      <c r="GI227" s="20"/>
      <c r="GJ227" s="20"/>
      <c r="GK227" s="20"/>
      <c r="GL227" s="20"/>
      <c r="GM227" s="20"/>
    </row>
    <row r="228" spans="1:195" s="33" customFormat="1" ht="98.45" hidden="1" customHeight="1" x14ac:dyDescent="0.35">
      <c r="A228" s="133"/>
      <c r="B228" s="160"/>
      <c r="C228" s="160"/>
      <c r="D228" s="179" t="s">
        <v>350</v>
      </c>
      <c r="E228" s="215">
        <v>1500</v>
      </c>
      <c r="F228" s="215">
        <v>1500</v>
      </c>
      <c r="G228" s="215">
        <v>1500</v>
      </c>
      <c r="H228" s="207">
        <f t="shared" si="115"/>
        <v>2.4269582640841243E-3</v>
      </c>
      <c r="I228" s="153">
        <f t="shared" si="116"/>
        <v>0</v>
      </c>
      <c r="J228" s="207">
        <f t="shared" si="117"/>
        <v>1</v>
      </c>
      <c r="K228" s="208"/>
      <c r="L228" s="208"/>
      <c r="M228" s="208"/>
      <c r="N228" s="215"/>
      <c r="O228" s="208">
        <f t="shared" si="121"/>
        <v>0</v>
      </c>
      <c r="P228" s="207" t="str">
        <f t="shared" si="122"/>
        <v/>
      </c>
      <c r="Q228" s="208">
        <f t="shared" si="118"/>
        <v>1500</v>
      </c>
      <c r="R228" s="208">
        <f t="shared" si="112"/>
        <v>1500</v>
      </c>
      <c r="S228" s="208">
        <f t="shared" si="86"/>
        <v>1500</v>
      </c>
      <c r="T228" s="208">
        <f t="shared" si="110"/>
        <v>1500</v>
      </c>
      <c r="U228" s="208">
        <f t="shared" si="119"/>
        <v>0</v>
      </c>
      <c r="V228" s="207">
        <f t="shared" si="120"/>
        <v>1</v>
      </c>
      <c r="W228" s="19"/>
      <c r="X228" s="19"/>
      <c r="Y228" s="19"/>
      <c r="Z228" s="19"/>
      <c r="AA228" s="19"/>
      <c r="AB228" s="19"/>
      <c r="AC228" s="19"/>
      <c r="AD228" s="19"/>
      <c r="AE228" s="19"/>
      <c r="AF228" s="19"/>
      <c r="AG228" s="19"/>
      <c r="AH228" s="19"/>
      <c r="AI228" s="19"/>
      <c r="AJ228" s="19"/>
      <c r="AK228" s="19"/>
      <c r="AL228" s="19"/>
      <c r="AM228" s="19"/>
      <c r="AN228" s="19"/>
      <c r="AO228" s="19"/>
      <c r="AP228" s="19"/>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EV228" s="20"/>
      <c r="EW228" s="20"/>
      <c r="EX228" s="20"/>
      <c r="EY228" s="20"/>
      <c r="EZ228" s="20"/>
      <c r="FA228" s="20"/>
      <c r="FB228" s="20"/>
      <c r="FC228" s="20"/>
      <c r="FD228" s="20"/>
      <c r="FE228" s="20"/>
      <c r="FF228" s="20"/>
      <c r="FG228" s="20"/>
      <c r="FH228" s="20"/>
      <c r="FI228" s="20"/>
      <c r="FJ228" s="20"/>
      <c r="FK228" s="20"/>
      <c r="FL228" s="20"/>
      <c r="FM228" s="20"/>
      <c r="FN228" s="20"/>
      <c r="FO228" s="20"/>
      <c r="FP228" s="20"/>
      <c r="FQ228" s="20"/>
      <c r="FR228" s="20"/>
      <c r="FS228" s="20"/>
      <c r="FT228" s="20"/>
      <c r="FU228" s="20"/>
      <c r="FV228" s="20"/>
      <c r="FW228" s="20"/>
      <c r="FX228" s="20"/>
      <c r="FY228" s="20"/>
      <c r="FZ228" s="20"/>
      <c r="GA228" s="20"/>
      <c r="GB228" s="20"/>
      <c r="GC228" s="20"/>
      <c r="GD228" s="20"/>
      <c r="GE228" s="20"/>
      <c r="GF228" s="20"/>
      <c r="GG228" s="20"/>
      <c r="GH228" s="20"/>
      <c r="GI228" s="20"/>
      <c r="GJ228" s="20"/>
      <c r="GK228" s="20"/>
      <c r="GL228" s="20"/>
      <c r="GM228" s="20"/>
    </row>
    <row r="229" spans="1:195" s="33" customFormat="1" ht="97.35" hidden="1" customHeight="1" x14ac:dyDescent="0.35">
      <c r="A229" s="133"/>
      <c r="B229" s="160"/>
      <c r="C229" s="160"/>
      <c r="D229" s="179" t="s">
        <v>307</v>
      </c>
      <c r="E229" s="215"/>
      <c r="F229" s="215"/>
      <c r="G229" s="215"/>
      <c r="H229" s="207">
        <f t="shared" si="115"/>
        <v>0</v>
      </c>
      <c r="I229" s="153">
        <f t="shared" si="116"/>
        <v>0</v>
      </c>
      <c r="J229" s="207" t="str">
        <f t="shared" si="117"/>
        <v/>
      </c>
      <c r="K229" s="208"/>
      <c r="L229" s="208"/>
      <c r="M229" s="208"/>
      <c r="N229" s="215"/>
      <c r="O229" s="208">
        <f t="shared" si="121"/>
        <v>0</v>
      </c>
      <c r="P229" s="207" t="str">
        <f t="shared" si="122"/>
        <v/>
      </c>
      <c r="Q229" s="208">
        <f t="shared" si="118"/>
        <v>0</v>
      </c>
      <c r="R229" s="208">
        <f t="shared" si="112"/>
        <v>0</v>
      </c>
      <c r="S229" s="208">
        <f t="shared" si="86"/>
        <v>0</v>
      </c>
      <c r="T229" s="208">
        <f t="shared" si="110"/>
        <v>0</v>
      </c>
      <c r="U229" s="208">
        <f t="shared" si="119"/>
        <v>0</v>
      </c>
      <c r="V229" s="207" t="str">
        <f t="shared" si="120"/>
        <v/>
      </c>
      <c r="W229" s="19"/>
      <c r="X229" s="19"/>
      <c r="Y229" s="19"/>
      <c r="Z229" s="19"/>
      <c r="AA229" s="19"/>
      <c r="AB229" s="19"/>
      <c r="AC229" s="19"/>
      <c r="AD229" s="19"/>
      <c r="AE229" s="19"/>
      <c r="AF229" s="19"/>
      <c r="AG229" s="19"/>
      <c r="AH229" s="19"/>
      <c r="AI229" s="19"/>
      <c r="AJ229" s="19"/>
      <c r="AK229" s="19"/>
      <c r="AL229" s="19"/>
      <c r="AM229" s="19"/>
      <c r="AN229" s="19"/>
      <c r="AO229" s="19"/>
      <c r="AP229" s="19"/>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EV229" s="20"/>
      <c r="EW229" s="20"/>
      <c r="EX229" s="20"/>
      <c r="EY229" s="20"/>
      <c r="EZ229" s="20"/>
      <c r="FA229" s="20"/>
      <c r="FB229" s="20"/>
      <c r="FC229" s="20"/>
      <c r="FD229" s="20"/>
      <c r="FE229" s="20"/>
      <c r="FF229" s="20"/>
      <c r="FG229" s="20"/>
      <c r="FH229" s="20"/>
      <c r="FI229" s="20"/>
      <c r="FJ229" s="20"/>
      <c r="FK229" s="20"/>
      <c r="FL229" s="20"/>
      <c r="FM229" s="20"/>
      <c r="FN229" s="20"/>
      <c r="FO229" s="20"/>
      <c r="FP229" s="20"/>
      <c r="FQ229" s="20"/>
      <c r="FR229" s="20"/>
      <c r="FS229" s="20"/>
      <c r="FT229" s="20"/>
      <c r="FU229" s="20"/>
      <c r="FV229" s="20"/>
      <c r="FW229" s="20"/>
      <c r="FX229" s="20"/>
      <c r="FY229" s="20"/>
      <c r="FZ229" s="20"/>
      <c r="GA229" s="20"/>
      <c r="GB229" s="20"/>
      <c r="GC229" s="20"/>
      <c r="GD229" s="20"/>
      <c r="GE229" s="20"/>
      <c r="GF229" s="20"/>
      <c r="GG229" s="20"/>
      <c r="GH229" s="20"/>
      <c r="GI229" s="20"/>
      <c r="GJ229" s="20"/>
      <c r="GK229" s="20"/>
      <c r="GL229" s="20"/>
      <c r="GM229" s="20"/>
    </row>
    <row r="230" spans="1:195" s="33" customFormat="1" ht="97.35" hidden="1" customHeight="1" x14ac:dyDescent="0.35">
      <c r="A230" s="133"/>
      <c r="B230" s="160"/>
      <c r="C230" s="160"/>
      <c r="D230" s="179" t="s">
        <v>376</v>
      </c>
      <c r="E230" s="215"/>
      <c r="F230" s="215"/>
      <c r="G230" s="215"/>
      <c r="H230" s="207">
        <f t="shared" si="115"/>
        <v>0</v>
      </c>
      <c r="I230" s="153">
        <f t="shared" si="116"/>
        <v>0</v>
      </c>
      <c r="J230" s="207" t="str">
        <f t="shared" si="117"/>
        <v/>
      </c>
      <c r="K230" s="208">
        <v>1813.9</v>
      </c>
      <c r="L230" s="208">
        <v>1813.9</v>
      </c>
      <c r="M230" s="208">
        <v>1813.9</v>
      </c>
      <c r="N230" s="215">
        <v>1813.9</v>
      </c>
      <c r="O230" s="208">
        <f t="shared" si="121"/>
        <v>0</v>
      </c>
      <c r="P230" s="207">
        <f t="shared" si="122"/>
        <v>1</v>
      </c>
      <c r="Q230" s="208">
        <f t="shared" si="118"/>
        <v>1813.9</v>
      </c>
      <c r="R230" s="208">
        <f t="shared" si="112"/>
        <v>1813.9</v>
      </c>
      <c r="S230" s="208">
        <f t="shared" si="112"/>
        <v>1813.9</v>
      </c>
      <c r="T230" s="208">
        <f t="shared" si="110"/>
        <v>1813.9</v>
      </c>
      <c r="U230" s="208">
        <f t="shared" si="119"/>
        <v>0</v>
      </c>
      <c r="V230" s="207">
        <f t="shared" si="120"/>
        <v>1</v>
      </c>
      <c r="W230" s="19"/>
      <c r="X230" s="19"/>
      <c r="Y230" s="19"/>
      <c r="Z230" s="19"/>
      <c r="AA230" s="19"/>
      <c r="AB230" s="19"/>
      <c r="AC230" s="19"/>
      <c r="AD230" s="19"/>
      <c r="AE230" s="19"/>
      <c r="AF230" s="19"/>
      <c r="AG230" s="19"/>
      <c r="AH230" s="19"/>
      <c r="AI230" s="19"/>
      <c r="AJ230" s="19"/>
      <c r="AK230" s="19"/>
      <c r="AL230" s="19"/>
      <c r="AM230" s="19"/>
      <c r="AN230" s="19"/>
      <c r="AO230" s="19"/>
      <c r="AP230" s="19"/>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c r="FL230" s="20"/>
      <c r="FM230" s="20"/>
      <c r="FN230" s="20"/>
      <c r="FO230" s="20"/>
      <c r="FP230" s="20"/>
      <c r="FQ230" s="20"/>
      <c r="FR230" s="20"/>
      <c r="FS230" s="20"/>
      <c r="FT230" s="20"/>
      <c r="FU230" s="20"/>
      <c r="FV230" s="20"/>
      <c r="FW230" s="20"/>
      <c r="FX230" s="20"/>
      <c r="FY230" s="20"/>
      <c r="FZ230" s="20"/>
      <c r="GA230" s="20"/>
      <c r="GB230" s="20"/>
      <c r="GC230" s="20"/>
      <c r="GD230" s="20"/>
      <c r="GE230" s="20"/>
      <c r="GF230" s="20"/>
      <c r="GG230" s="20"/>
      <c r="GH230" s="20"/>
      <c r="GI230" s="20"/>
      <c r="GJ230" s="20"/>
      <c r="GK230" s="20"/>
      <c r="GL230" s="20"/>
      <c r="GM230" s="20"/>
    </row>
    <row r="231" spans="1:195" s="33" customFormat="1" ht="97.35" hidden="1" customHeight="1" x14ac:dyDescent="0.35">
      <c r="A231" s="133"/>
      <c r="B231" s="160"/>
      <c r="C231" s="160"/>
      <c r="D231" s="179" t="s">
        <v>361</v>
      </c>
      <c r="E231" s="215"/>
      <c r="F231" s="215"/>
      <c r="G231" s="215"/>
      <c r="H231" s="207">
        <f t="shared" si="115"/>
        <v>0</v>
      </c>
      <c r="I231" s="153">
        <f t="shared" si="116"/>
        <v>0</v>
      </c>
      <c r="J231" s="207" t="str">
        <f t="shared" si="117"/>
        <v/>
      </c>
      <c r="K231" s="208">
        <v>500</v>
      </c>
      <c r="L231" s="208">
        <v>500</v>
      </c>
      <c r="M231" s="208">
        <v>500</v>
      </c>
      <c r="N231" s="215">
        <v>500</v>
      </c>
      <c r="O231" s="208">
        <f t="shared" si="121"/>
        <v>0</v>
      </c>
      <c r="P231" s="207">
        <f t="shared" si="122"/>
        <v>1</v>
      </c>
      <c r="Q231" s="208">
        <f t="shared" si="118"/>
        <v>500</v>
      </c>
      <c r="R231" s="208">
        <f t="shared" si="112"/>
        <v>500</v>
      </c>
      <c r="S231" s="208">
        <f t="shared" si="112"/>
        <v>500</v>
      </c>
      <c r="T231" s="208">
        <f t="shared" si="110"/>
        <v>500</v>
      </c>
      <c r="U231" s="208">
        <f t="shared" si="119"/>
        <v>0</v>
      </c>
      <c r="V231" s="207">
        <f t="shared" si="120"/>
        <v>1</v>
      </c>
      <c r="W231" s="19"/>
      <c r="X231" s="19"/>
      <c r="Y231" s="19"/>
      <c r="Z231" s="19"/>
      <c r="AA231" s="19"/>
      <c r="AB231" s="19"/>
      <c r="AC231" s="19"/>
      <c r="AD231" s="19"/>
      <c r="AE231" s="19"/>
      <c r="AF231" s="19"/>
      <c r="AG231" s="19"/>
      <c r="AH231" s="19"/>
      <c r="AI231" s="19"/>
      <c r="AJ231" s="19"/>
      <c r="AK231" s="19"/>
      <c r="AL231" s="19"/>
      <c r="AM231" s="19"/>
      <c r="AN231" s="19"/>
      <c r="AO231" s="19"/>
      <c r="AP231" s="19"/>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row>
    <row r="232" spans="1:195" s="33" customFormat="1" ht="97.35" hidden="1" customHeight="1" x14ac:dyDescent="0.35">
      <c r="A232" s="133"/>
      <c r="B232" s="160"/>
      <c r="C232" s="160"/>
      <c r="D232" s="179" t="s">
        <v>405</v>
      </c>
      <c r="E232" s="215">
        <v>1000</v>
      </c>
      <c r="F232" s="215">
        <v>1000</v>
      </c>
      <c r="G232" s="215">
        <v>1000</v>
      </c>
      <c r="H232" s="207">
        <f t="shared" si="115"/>
        <v>1.6179721760560828E-3</v>
      </c>
      <c r="I232" s="153">
        <f t="shared" si="116"/>
        <v>0</v>
      </c>
      <c r="J232" s="207">
        <f t="shared" si="117"/>
        <v>1</v>
      </c>
      <c r="K232" s="208"/>
      <c r="L232" s="208"/>
      <c r="M232" s="208"/>
      <c r="N232" s="215"/>
      <c r="O232" s="208">
        <f t="shared" si="121"/>
        <v>0</v>
      </c>
      <c r="P232" s="207" t="str">
        <f t="shared" si="122"/>
        <v/>
      </c>
      <c r="Q232" s="208">
        <f t="shared" si="118"/>
        <v>1000</v>
      </c>
      <c r="R232" s="208">
        <f t="shared" si="112"/>
        <v>1000</v>
      </c>
      <c r="S232" s="208">
        <f t="shared" si="112"/>
        <v>1000</v>
      </c>
      <c r="T232" s="208">
        <f t="shared" si="110"/>
        <v>1000</v>
      </c>
      <c r="U232" s="208">
        <f t="shared" si="119"/>
        <v>0</v>
      </c>
      <c r="V232" s="207">
        <f t="shared" si="120"/>
        <v>1</v>
      </c>
      <c r="W232" s="19"/>
      <c r="X232" s="19"/>
      <c r="Y232" s="19"/>
      <c r="Z232" s="19"/>
      <c r="AA232" s="19"/>
      <c r="AB232" s="19"/>
      <c r="AC232" s="19"/>
      <c r="AD232" s="19"/>
      <c r="AE232" s="19"/>
      <c r="AF232" s="19"/>
      <c r="AG232" s="19"/>
      <c r="AH232" s="19"/>
      <c r="AI232" s="19"/>
      <c r="AJ232" s="19"/>
      <c r="AK232" s="19"/>
      <c r="AL232" s="19"/>
      <c r="AM232" s="19"/>
      <c r="AN232" s="19"/>
      <c r="AO232" s="19"/>
      <c r="AP232" s="19"/>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row>
    <row r="233" spans="1:195" s="33" customFormat="1" ht="97.35" hidden="1" customHeight="1" x14ac:dyDescent="0.35">
      <c r="A233" s="133"/>
      <c r="B233" s="160"/>
      <c r="C233" s="160"/>
      <c r="D233" s="179" t="s">
        <v>377</v>
      </c>
      <c r="E233" s="215">
        <v>2090.3000000000002</v>
      </c>
      <c r="F233" s="215">
        <v>2090.3000000000002</v>
      </c>
      <c r="G233" s="215">
        <v>2090.3000000000002</v>
      </c>
      <c r="H233" s="207">
        <f t="shared" si="115"/>
        <v>3.3820472396100302E-3</v>
      </c>
      <c r="I233" s="153">
        <f t="shared" si="116"/>
        <v>0</v>
      </c>
      <c r="J233" s="207">
        <f t="shared" si="117"/>
        <v>1</v>
      </c>
      <c r="K233" s="208">
        <v>1000</v>
      </c>
      <c r="L233" s="208">
        <v>1000</v>
      </c>
      <c r="M233" s="208">
        <v>1000</v>
      </c>
      <c r="N233" s="215">
        <v>1000</v>
      </c>
      <c r="O233" s="208">
        <f t="shared" si="121"/>
        <v>0</v>
      </c>
      <c r="P233" s="207">
        <f t="shared" si="122"/>
        <v>1</v>
      </c>
      <c r="Q233" s="208">
        <f t="shared" si="118"/>
        <v>3090.3</v>
      </c>
      <c r="R233" s="208">
        <f t="shared" si="112"/>
        <v>3090.3</v>
      </c>
      <c r="S233" s="208">
        <f t="shared" si="112"/>
        <v>3090.3</v>
      </c>
      <c r="T233" s="208">
        <f t="shared" si="110"/>
        <v>3090.3</v>
      </c>
      <c r="U233" s="208">
        <f t="shared" si="119"/>
        <v>0</v>
      </c>
      <c r="V233" s="207">
        <f t="shared" si="120"/>
        <v>1</v>
      </c>
      <c r="W233" s="19"/>
      <c r="X233" s="19"/>
      <c r="Y233" s="19"/>
      <c r="Z233" s="19"/>
      <c r="AA233" s="19"/>
      <c r="AB233" s="19"/>
      <c r="AC233" s="19"/>
      <c r="AD233" s="19"/>
      <c r="AE233" s="19"/>
      <c r="AF233" s="19"/>
      <c r="AG233" s="19"/>
      <c r="AH233" s="19"/>
      <c r="AI233" s="19"/>
      <c r="AJ233" s="19"/>
      <c r="AK233" s="19"/>
      <c r="AL233" s="19"/>
      <c r="AM233" s="19"/>
      <c r="AN233" s="19"/>
      <c r="AO233" s="19"/>
      <c r="AP233" s="19"/>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c r="GG233" s="20"/>
      <c r="GH233" s="20"/>
      <c r="GI233" s="20"/>
      <c r="GJ233" s="20"/>
      <c r="GK233" s="20"/>
      <c r="GL233" s="20"/>
      <c r="GM233" s="20"/>
    </row>
    <row r="234" spans="1:195" s="33" customFormat="1" ht="97.35" hidden="1" customHeight="1" x14ac:dyDescent="0.35">
      <c r="A234" s="133"/>
      <c r="B234" s="160"/>
      <c r="C234" s="160"/>
      <c r="D234" s="179" t="s">
        <v>377</v>
      </c>
      <c r="E234" s="215"/>
      <c r="F234" s="215"/>
      <c r="G234" s="215"/>
      <c r="H234" s="207">
        <f t="shared" si="115"/>
        <v>0</v>
      </c>
      <c r="I234" s="153">
        <f t="shared" si="116"/>
        <v>0</v>
      </c>
      <c r="J234" s="207" t="str">
        <f t="shared" si="117"/>
        <v/>
      </c>
      <c r="K234" s="208"/>
      <c r="L234" s="208"/>
      <c r="M234" s="208"/>
      <c r="N234" s="215"/>
      <c r="O234" s="208">
        <f t="shared" si="121"/>
        <v>0</v>
      </c>
      <c r="P234" s="207" t="str">
        <f t="shared" si="122"/>
        <v/>
      </c>
      <c r="Q234" s="208">
        <f t="shared" si="118"/>
        <v>0</v>
      </c>
      <c r="R234" s="208">
        <f t="shared" si="112"/>
        <v>0</v>
      </c>
      <c r="S234" s="208">
        <f t="shared" si="112"/>
        <v>0</v>
      </c>
      <c r="T234" s="208">
        <f t="shared" si="110"/>
        <v>0</v>
      </c>
      <c r="U234" s="208">
        <f t="shared" si="119"/>
        <v>0</v>
      </c>
      <c r="V234" s="207" t="str">
        <f t="shared" si="120"/>
        <v/>
      </c>
      <c r="W234" s="19"/>
      <c r="X234" s="19"/>
      <c r="Y234" s="19"/>
      <c r="Z234" s="19"/>
      <c r="AA234" s="19"/>
      <c r="AB234" s="19"/>
      <c r="AC234" s="19"/>
      <c r="AD234" s="19"/>
      <c r="AE234" s="19"/>
      <c r="AF234" s="19"/>
      <c r="AG234" s="19"/>
      <c r="AH234" s="19"/>
      <c r="AI234" s="19"/>
      <c r="AJ234" s="19"/>
      <c r="AK234" s="19"/>
      <c r="AL234" s="19"/>
      <c r="AM234" s="19"/>
      <c r="AN234" s="19"/>
      <c r="AO234" s="19"/>
      <c r="AP234" s="19"/>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row>
    <row r="235" spans="1:195" s="33" customFormat="1" ht="97.35" hidden="1" customHeight="1" x14ac:dyDescent="0.35">
      <c r="A235" s="133"/>
      <c r="B235" s="160"/>
      <c r="C235" s="160"/>
      <c r="D235" s="179" t="s">
        <v>410</v>
      </c>
      <c r="E235" s="215">
        <v>1000</v>
      </c>
      <c r="F235" s="215">
        <v>1000</v>
      </c>
      <c r="G235" s="215">
        <v>1000</v>
      </c>
      <c r="H235" s="207">
        <f t="shared" si="115"/>
        <v>1.6179721760560828E-3</v>
      </c>
      <c r="I235" s="153">
        <f t="shared" si="116"/>
        <v>0</v>
      </c>
      <c r="J235" s="207">
        <f t="shared" si="117"/>
        <v>1</v>
      </c>
      <c r="K235" s="208"/>
      <c r="L235" s="208"/>
      <c r="M235" s="208"/>
      <c r="N235" s="215"/>
      <c r="O235" s="208">
        <f t="shared" si="121"/>
        <v>0</v>
      </c>
      <c r="P235" s="207" t="str">
        <f t="shared" si="122"/>
        <v/>
      </c>
      <c r="Q235" s="208">
        <f t="shared" si="118"/>
        <v>1000</v>
      </c>
      <c r="R235" s="208">
        <f t="shared" si="112"/>
        <v>1000</v>
      </c>
      <c r="S235" s="208">
        <f t="shared" si="112"/>
        <v>1000</v>
      </c>
      <c r="T235" s="208">
        <f t="shared" si="110"/>
        <v>1000</v>
      </c>
      <c r="U235" s="208">
        <f t="shared" si="119"/>
        <v>0</v>
      </c>
      <c r="V235" s="207">
        <f t="shared" si="120"/>
        <v>1</v>
      </c>
      <c r="W235" s="19"/>
      <c r="X235" s="19"/>
      <c r="Y235" s="19"/>
      <c r="Z235" s="19"/>
      <c r="AA235" s="19"/>
      <c r="AB235" s="19"/>
      <c r="AC235" s="19"/>
      <c r="AD235" s="19"/>
      <c r="AE235" s="19"/>
      <c r="AF235" s="19"/>
      <c r="AG235" s="19"/>
      <c r="AH235" s="19"/>
      <c r="AI235" s="19"/>
      <c r="AJ235" s="19"/>
      <c r="AK235" s="19"/>
      <c r="AL235" s="19"/>
      <c r="AM235" s="19"/>
      <c r="AN235" s="19"/>
      <c r="AO235" s="19"/>
      <c r="AP235" s="19"/>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c r="GG235" s="20"/>
      <c r="GH235" s="20"/>
      <c r="GI235" s="20"/>
      <c r="GJ235" s="20"/>
      <c r="GK235" s="20"/>
      <c r="GL235" s="20"/>
      <c r="GM235" s="20"/>
    </row>
    <row r="236" spans="1:195" s="33" customFormat="1" ht="98.1" hidden="1" customHeight="1" x14ac:dyDescent="0.35">
      <c r="A236" s="133"/>
      <c r="B236" s="160"/>
      <c r="C236" s="160"/>
      <c r="D236" s="193" t="s">
        <v>409</v>
      </c>
      <c r="E236" s="215">
        <v>200</v>
      </c>
      <c r="F236" s="215">
        <v>200</v>
      </c>
      <c r="G236" s="215">
        <v>200</v>
      </c>
      <c r="H236" s="212">
        <f t="shared" si="115"/>
        <v>3.2359443521121659E-4</v>
      </c>
      <c r="I236" s="153">
        <f t="shared" si="116"/>
        <v>0</v>
      </c>
      <c r="J236" s="207">
        <f t="shared" si="117"/>
        <v>1</v>
      </c>
      <c r="K236" s="208"/>
      <c r="L236" s="208"/>
      <c r="M236" s="208"/>
      <c r="N236" s="215"/>
      <c r="O236" s="208">
        <f t="shared" si="121"/>
        <v>0</v>
      </c>
      <c r="P236" s="207" t="str">
        <f t="shared" si="122"/>
        <v/>
      </c>
      <c r="Q236" s="208">
        <f t="shared" si="118"/>
        <v>200</v>
      </c>
      <c r="R236" s="208">
        <f t="shared" si="112"/>
        <v>200</v>
      </c>
      <c r="S236" s="208">
        <f t="shared" si="112"/>
        <v>200</v>
      </c>
      <c r="T236" s="208">
        <f t="shared" si="110"/>
        <v>200</v>
      </c>
      <c r="U236" s="208">
        <f t="shared" si="119"/>
        <v>0</v>
      </c>
      <c r="V236" s="207">
        <f t="shared" si="120"/>
        <v>1</v>
      </c>
      <c r="W236" s="19"/>
      <c r="X236" s="19"/>
      <c r="Y236" s="19"/>
      <c r="Z236" s="19"/>
      <c r="AA236" s="19"/>
      <c r="AB236" s="19"/>
      <c r="AC236" s="19"/>
      <c r="AD236" s="19"/>
      <c r="AE236" s="19"/>
      <c r="AF236" s="19"/>
      <c r="AG236" s="19"/>
      <c r="AH236" s="19"/>
      <c r="AI236" s="19"/>
      <c r="AJ236" s="19"/>
      <c r="AK236" s="19"/>
      <c r="AL236" s="19"/>
      <c r="AM236" s="19"/>
      <c r="AN236" s="19"/>
      <c r="AO236" s="19"/>
      <c r="AP236" s="19"/>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row>
    <row r="237" spans="1:195" s="33" customFormat="1" ht="187.5" hidden="1" customHeight="1" x14ac:dyDescent="0.35">
      <c r="A237" s="159"/>
      <c r="B237" s="160"/>
      <c r="C237" s="160"/>
      <c r="D237" s="182" t="s">
        <v>362</v>
      </c>
      <c r="E237" s="215"/>
      <c r="F237" s="215"/>
      <c r="G237" s="215"/>
      <c r="H237" s="207">
        <f>G237/$G$9</f>
        <v>0</v>
      </c>
      <c r="I237" s="153">
        <f>G237-F237</f>
        <v>0</v>
      </c>
      <c r="J237" s="207" t="str">
        <f>IFERROR(100%*(G237/F237),"")</f>
        <v/>
      </c>
      <c r="K237" s="208">
        <v>500</v>
      </c>
      <c r="L237" s="208">
        <v>500</v>
      </c>
      <c r="M237" s="208">
        <v>500</v>
      </c>
      <c r="N237" s="215">
        <v>500</v>
      </c>
      <c r="O237" s="208">
        <f>N237-M237</f>
        <v>0</v>
      </c>
      <c r="P237" s="207">
        <f>IFERROR(100%*(N237/M237),"")</f>
        <v>1</v>
      </c>
      <c r="Q237" s="208">
        <f>SUM(E237,K237)</f>
        <v>500</v>
      </c>
      <c r="R237" s="208">
        <f>SUM(E237,L237)</f>
        <v>500</v>
      </c>
      <c r="S237" s="208">
        <f>SUM(F237,M237)</f>
        <v>500</v>
      </c>
      <c r="T237" s="208">
        <f>SUM(G237,N237)</f>
        <v>500</v>
      </c>
      <c r="U237" s="208">
        <f>T237-S237</f>
        <v>0</v>
      </c>
      <c r="V237" s="207">
        <f>IFERROR(100%*(T237/S237),"")</f>
        <v>1</v>
      </c>
      <c r="W237" s="19"/>
      <c r="X237" s="19"/>
      <c r="Y237" s="19"/>
      <c r="Z237" s="19"/>
      <c r="AA237" s="19"/>
      <c r="AB237" s="19"/>
      <c r="AC237" s="19"/>
      <c r="AD237" s="19"/>
      <c r="AE237" s="19"/>
      <c r="AF237" s="19"/>
      <c r="AG237" s="19"/>
      <c r="AH237" s="19"/>
      <c r="AI237" s="19"/>
      <c r="AJ237" s="19"/>
      <c r="AK237" s="19"/>
      <c r="AL237" s="19"/>
      <c r="AM237" s="19"/>
      <c r="AN237" s="19"/>
      <c r="AO237" s="19"/>
      <c r="AP237" s="19"/>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row>
    <row r="238" spans="1:195" s="33" customFormat="1" ht="96.4" hidden="1" customHeight="1" x14ac:dyDescent="0.35">
      <c r="A238" s="138"/>
      <c r="B238" s="192"/>
      <c r="C238" s="192"/>
      <c r="D238" s="193" t="s">
        <v>363</v>
      </c>
      <c r="E238" s="222"/>
      <c r="F238" s="222"/>
      <c r="G238" s="215"/>
      <c r="H238" s="207">
        <f t="shared" si="115"/>
        <v>0</v>
      </c>
      <c r="I238" s="153">
        <f t="shared" si="116"/>
        <v>0</v>
      </c>
      <c r="J238" s="207" t="str">
        <f t="shared" si="117"/>
        <v/>
      </c>
      <c r="K238" s="222">
        <v>2000</v>
      </c>
      <c r="L238" s="222">
        <v>2000</v>
      </c>
      <c r="M238" s="222">
        <v>2000</v>
      </c>
      <c r="N238" s="222">
        <v>2000</v>
      </c>
      <c r="O238" s="208">
        <f t="shared" si="121"/>
        <v>0</v>
      </c>
      <c r="P238" s="207">
        <f t="shared" si="122"/>
        <v>1</v>
      </c>
      <c r="Q238" s="208">
        <f t="shared" si="118"/>
        <v>2000</v>
      </c>
      <c r="R238" s="208">
        <f t="shared" si="112"/>
        <v>2000</v>
      </c>
      <c r="S238" s="208">
        <f t="shared" si="112"/>
        <v>2000</v>
      </c>
      <c r="T238" s="208">
        <f t="shared" si="110"/>
        <v>2000</v>
      </c>
      <c r="U238" s="208">
        <f t="shared" si="119"/>
        <v>0</v>
      </c>
      <c r="V238" s="207">
        <f t="shared" si="120"/>
        <v>1</v>
      </c>
      <c r="W238" s="19"/>
      <c r="X238" s="19"/>
      <c r="Y238" s="19"/>
      <c r="Z238" s="19"/>
      <c r="AA238" s="19"/>
      <c r="AB238" s="19"/>
      <c r="AC238" s="19"/>
      <c r="AD238" s="19"/>
      <c r="AE238" s="19"/>
      <c r="AF238" s="19"/>
      <c r="AG238" s="19"/>
      <c r="AH238" s="19"/>
      <c r="AI238" s="19"/>
      <c r="AJ238" s="19"/>
      <c r="AK238" s="19"/>
      <c r="AL238" s="19"/>
      <c r="AM238" s="19"/>
      <c r="AN238" s="19"/>
      <c r="AO238" s="19"/>
      <c r="AP238" s="19"/>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row>
    <row r="239" spans="1:195" s="33" customFormat="1" ht="96.4" hidden="1" customHeight="1" x14ac:dyDescent="0.35">
      <c r="A239" s="138"/>
      <c r="B239" s="192"/>
      <c r="C239" s="192"/>
      <c r="D239" s="193" t="s">
        <v>391</v>
      </c>
      <c r="E239" s="222">
        <v>928</v>
      </c>
      <c r="F239" s="222">
        <v>928</v>
      </c>
      <c r="G239" s="215">
        <v>928</v>
      </c>
      <c r="H239" s="207">
        <f>G239/$G$9</f>
        <v>1.501478179380045E-3</v>
      </c>
      <c r="I239" s="153">
        <f>G239-F239</f>
        <v>0</v>
      </c>
      <c r="J239" s="207">
        <f>IFERROR(100%*(G239/F239),"")</f>
        <v>1</v>
      </c>
      <c r="K239" s="222">
        <v>72</v>
      </c>
      <c r="L239" s="222">
        <v>72</v>
      </c>
      <c r="M239" s="222">
        <v>72</v>
      </c>
      <c r="N239" s="222">
        <v>72</v>
      </c>
      <c r="O239" s="208">
        <f>N239-M239</f>
        <v>0</v>
      </c>
      <c r="P239" s="207">
        <f>IFERROR(100%*(N239/M239),"")</f>
        <v>1</v>
      </c>
      <c r="Q239" s="208">
        <f>SUM(E239,K239)</f>
        <v>1000</v>
      </c>
      <c r="R239" s="208">
        <f>SUM(E239,L239)</f>
        <v>1000</v>
      </c>
      <c r="S239" s="208">
        <f>SUM(F239,M239)</f>
        <v>1000</v>
      </c>
      <c r="T239" s="208">
        <f>SUM(G239,N239)</f>
        <v>1000</v>
      </c>
      <c r="U239" s="208">
        <f>T239-S239</f>
        <v>0</v>
      </c>
      <c r="V239" s="207">
        <f>IFERROR(100%*(T239/S239),"")</f>
        <v>1</v>
      </c>
      <c r="W239" s="19"/>
      <c r="X239" s="19"/>
      <c r="Y239" s="19"/>
      <c r="Z239" s="19"/>
      <c r="AA239" s="19"/>
      <c r="AB239" s="19"/>
      <c r="AC239" s="19"/>
      <c r="AD239" s="19"/>
      <c r="AE239" s="19"/>
      <c r="AF239" s="19"/>
      <c r="AG239" s="19"/>
      <c r="AH239" s="19"/>
      <c r="AI239" s="19"/>
      <c r="AJ239" s="19"/>
      <c r="AK239" s="19"/>
      <c r="AL239" s="19"/>
      <c r="AM239" s="19"/>
      <c r="AN239" s="19"/>
      <c r="AO239" s="19"/>
      <c r="AP239" s="19"/>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20"/>
      <c r="FS239" s="20"/>
      <c r="FT239" s="20"/>
      <c r="FU239" s="20"/>
      <c r="FV239" s="20"/>
      <c r="FW239" s="20"/>
      <c r="FX239" s="20"/>
      <c r="FY239" s="20"/>
      <c r="FZ239" s="20"/>
      <c r="GA239" s="20"/>
      <c r="GB239" s="20"/>
      <c r="GC239" s="20"/>
      <c r="GD239" s="20"/>
      <c r="GE239" s="20"/>
      <c r="GF239" s="20"/>
      <c r="GG239" s="20"/>
      <c r="GH239" s="20"/>
      <c r="GI239" s="20"/>
      <c r="GJ239" s="20"/>
      <c r="GK239" s="20"/>
      <c r="GL239" s="20"/>
      <c r="GM239" s="20"/>
    </row>
    <row r="240" spans="1:195" s="33" customFormat="1" ht="96.4" hidden="1" customHeight="1" x14ac:dyDescent="0.35">
      <c r="A240" s="138"/>
      <c r="B240" s="192"/>
      <c r="C240" s="192"/>
      <c r="D240" s="193" t="s">
        <v>413</v>
      </c>
      <c r="E240" s="222"/>
      <c r="F240" s="222"/>
      <c r="G240" s="215"/>
      <c r="H240" s="207">
        <f t="shared" si="115"/>
        <v>0</v>
      </c>
      <c r="I240" s="153">
        <f t="shared" si="116"/>
        <v>0</v>
      </c>
      <c r="J240" s="207" t="str">
        <f t="shared" si="117"/>
        <v/>
      </c>
      <c r="K240" s="222">
        <v>1000</v>
      </c>
      <c r="L240" s="222">
        <v>1000</v>
      </c>
      <c r="M240" s="222">
        <v>1000</v>
      </c>
      <c r="N240" s="222">
        <v>1000</v>
      </c>
      <c r="O240" s="208">
        <f t="shared" si="121"/>
        <v>0</v>
      </c>
      <c r="P240" s="207">
        <f t="shared" si="122"/>
        <v>1</v>
      </c>
      <c r="Q240" s="208">
        <f t="shared" si="118"/>
        <v>1000</v>
      </c>
      <c r="R240" s="208">
        <f t="shared" si="112"/>
        <v>1000</v>
      </c>
      <c r="S240" s="208">
        <f t="shared" si="112"/>
        <v>1000</v>
      </c>
      <c r="T240" s="208">
        <f t="shared" si="110"/>
        <v>1000</v>
      </c>
      <c r="U240" s="208">
        <f t="shared" si="119"/>
        <v>0</v>
      </c>
      <c r="V240" s="207">
        <f t="shared" si="120"/>
        <v>1</v>
      </c>
      <c r="W240" s="19"/>
      <c r="X240" s="19"/>
      <c r="Y240" s="19"/>
      <c r="Z240" s="19"/>
      <c r="AA240" s="19"/>
      <c r="AB240" s="19"/>
      <c r="AC240" s="19"/>
      <c r="AD240" s="19"/>
      <c r="AE240" s="19"/>
      <c r="AF240" s="19"/>
      <c r="AG240" s="19"/>
      <c r="AH240" s="19"/>
      <c r="AI240" s="19"/>
      <c r="AJ240" s="19"/>
      <c r="AK240" s="19"/>
      <c r="AL240" s="19"/>
      <c r="AM240" s="19"/>
      <c r="AN240" s="19"/>
      <c r="AO240" s="19"/>
      <c r="AP240" s="19"/>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row>
    <row r="241" spans="1:195" s="33" customFormat="1" ht="98.45" hidden="1" customHeight="1" x14ac:dyDescent="0.35">
      <c r="A241" s="138"/>
      <c r="B241" s="192"/>
      <c r="C241" s="192"/>
      <c r="D241" s="193" t="s">
        <v>412</v>
      </c>
      <c r="E241" s="222"/>
      <c r="F241" s="222"/>
      <c r="G241" s="215"/>
      <c r="H241" s="207">
        <f t="shared" si="115"/>
        <v>0</v>
      </c>
      <c r="I241" s="153">
        <f t="shared" si="116"/>
        <v>0</v>
      </c>
      <c r="J241" s="207" t="str">
        <f t="shared" si="117"/>
        <v/>
      </c>
      <c r="K241" s="222">
        <v>1000</v>
      </c>
      <c r="L241" s="222">
        <v>1000</v>
      </c>
      <c r="M241" s="222">
        <v>1000</v>
      </c>
      <c r="N241" s="222">
        <v>1000</v>
      </c>
      <c r="O241" s="208">
        <f t="shared" si="121"/>
        <v>0</v>
      </c>
      <c r="P241" s="207">
        <f t="shared" si="122"/>
        <v>1</v>
      </c>
      <c r="Q241" s="208">
        <f t="shared" si="118"/>
        <v>1000</v>
      </c>
      <c r="R241" s="208">
        <f t="shared" si="112"/>
        <v>1000</v>
      </c>
      <c r="S241" s="208">
        <f t="shared" si="112"/>
        <v>1000</v>
      </c>
      <c r="T241" s="208">
        <f t="shared" si="110"/>
        <v>1000</v>
      </c>
      <c r="U241" s="208">
        <f t="shared" si="119"/>
        <v>0</v>
      </c>
      <c r="V241" s="207">
        <f t="shared" si="120"/>
        <v>1</v>
      </c>
      <c r="W241" s="19"/>
      <c r="X241" s="19"/>
      <c r="Y241" s="19"/>
      <c r="Z241" s="19"/>
      <c r="AA241" s="19"/>
      <c r="AB241" s="19"/>
      <c r="AC241" s="19"/>
      <c r="AD241" s="19"/>
      <c r="AE241" s="19"/>
      <c r="AF241" s="19"/>
      <c r="AG241" s="19"/>
      <c r="AH241" s="19"/>
      <c r="AI241" s="19"/>
      <c r="AJ241" s="19"/>
      <c r="AK241" s="19"/>
      <c r="AL241" s="19"/>
      <c r="AM241" s="19"/>
      <c r="AN241" s="19"/>
      <c r="AO241" s="19"/>
      <c r="AP241" s="19"/>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row>
    <row r="242" spans="1:195" s="33" customFormat="1" ht="97.35" hidden="1" customHeight="1" x14ac:dyDescent="0.35">
      <c r="A242" s="133"/>
      <c r="B242" s="160"/>
      <c r="C242" s="160"/>
      <c r="D242" s="179" t="s">
        <v>378</v>
      </c>
      <c r="E242" s="215"/>
      <c r="F242" s="215"/>
      <c r="G242" s="215"/>
      <c r="H242" s="207">
        <f t="shared" si="115"/>
        <v>0</v>
      </c>
      <c r="I242" s="153">
        <f t="shared" si="116"/>
        <v>0</v>
      </c>
      <c r="J242" s="207" t="str">
        <f t="shared" si="117"/>
        <v/>
      </c>
      <c r="K242" s="208">
        <v>1000</v>
      </c>
      <c r="L242" s="208">
        <v>1000</v>
      </c>
      <c r="M242" s="208">
        <v>1000</v>
      </c>
      <c r="N242" s="215">
        <v>1000</v>
      </c>
      <c r="O242" s="208">
        <f t="shared" si="121"/>
        <v>0</v>
      </c>
      <c r="P242" s="207">
        <f t="shared" si="122"/>
        <v>1</v>
      </c>
      <c r="Q242" s="208">
        <f t="shared" si="118"/>
        <v>1000</v>
      </c>
      <c r="R242" s="208">
        <f t="shared" si="112"/>
        <v>1000</v>
      </c>
      <c r="S242" s="208">
        <f t="shared" si="112"/>
        <v>1000</v>
      </c>
      <c r="T242" s="208">
        <f t="shared" si="110"/>
        <v>1000</v>
      </c>
      <c r="U242" s="208">
        <f t="shared" si="119"/>
        <v>0</v>
      </c>
      <c r="V242" s="207">
        <f t="shared" si="120"/>
        <v>1</v>
      </c>
      <c r="W242" s="19"/>
      <c r="X242" s="19"/>
      <c r="Y242" s="19"/>
      <c r="Z242" s="19"/>
      <c r="AA242" s="19"/>
      <c r="AB242" s="19"/>
      <c r="AC242" s="19"/>
      <c r="AD242" s="19"/>
      <c r="AE242" s="19"/>
      <c r="AF242" s="19"/>
      <c r="AG242" s="19"/>
      <c r="AH242" s="19"/>
      <c r="AI242" s="19"/>
      <c r="AJ242" s="19"/>
      <c r="AK242" s="19"/>
      <c r="AL242" s="19"/>
      <c r="AM242" s="19"/>
      <c r="AN242" s="19"/>
      <c r="AO242" s="19"/>
      <c r="AP242" s="19"/>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row>
    <row r="243" spans="1:195" s="33" customFormat="1" ht="97.35" hidden="1" customHeight="1" x14ac:dyDescent="0.35">
      <c r="A243" s="135"/>
      <c r="B243" s="180"/>
      <c r="C243" s="180"/>
      <c r="D243" s="182" t="s">
        <v>351</v>
      </c>
      <c r="E243" s="215">
        <v>8350</v>
      </c>
      <c r="F243" s="215">
        <v>8350</v>
      </c>
      <c r="G243" s="215">
        <v>8099.7</v>
      </c>
      <c r="H243" s="207">
        <f t="shared" si="115"/>
        <v>1.3105089234401453E-2</v>
      </c>
      <c r="I243" s="153">
        <f t="shared" si="116"/>
        <v>-250.30000000000018</v>
      </c>
      <c r="J243" s="207">
        <f t="shared" si="117"/>
        <v>0.97002395209580838</v>
      </c>
      <c r="K243" s="208"/>
      <c r="L243" s="208"/>
      <c r="M243" s="208"/>
      <c r="N243" s="222"/>
      <c r="O243" s="208">
        <f t="shared" si="121"/>
        <v>0</v>
      </c>
      <c r="P243" s="207" t="str">
        <f t="shared" si="122"/>
        <v/>
      </c>
      <c r="Q243" s="208">
        <f t="shared" si="118"/>
        <v>8350</v>
      </c>
      <c r="R243" s="208">
        <f t="shared" si="112"/>
        <v>8350</v>
      </c>
      <c r="S243" s="208">
        <f t="shared" si="112"/>
        <v>8350</v>
      </c>
      <c r="T243" s="208">
        <f t="shared" si="110"/>
        <v>8099.7</v>
      </c>
      <c r="U243" s="208">
        <f t="shared" si="119"/>
        <v>-250.30000000000018</v>
      </c>
      <c r="V243" s="207">
        <f t="shared" si="120"/>
        <v>0.97002395209580838</v>
      </c>
      <c r="W243" s="19"/>
      <c r="X243" s="19"/>
      <c r="Y243" s="19"/>
      <c r="Z243" s="19"/>
      <c r="AA243" s="19"/>
      <c r="AB243" s="19"/>
      <c r="AC243" s="19"/>
      <c r="AD243" s="19"/>
      <c r="AE243" s="19"/>
      <c r="AF243" s="19"/>
      <c r="AG243" s="19"/>
      <c r="AH243" s="19"/>
      <c r="AI243" s="19"/>
      <c r="AJ243" s="19"/>
      <c r="AK243" s="19"/>
      <c r="AL243" s="19"/>
      <c r="AM243" s="19"/>
      <c r="AN243" s="19"/>
      <c r="AO243" s="19"/>
      <c r="AP243" s="19"/>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c r="FM243" s="20"/>
      <c r="FN243" s="20"/>
      <c r="FO243" s="20"/>
      <c r="FP243" s="20"/>
      <c r="FQ243" s="20"/>
      <c r="FR243" s="20"/>
      <c r="FS243" s="20"/>
      <c r="FT243" s="20"/>
      <c r="FU243" s="20"/>
      <c r="FV243" s="20"/>
      <c r="FW243" s="20"/>
      <c r="FX243" s="20"/>
      <c r="FY243" s="20"/>
      <c r="FZ243" s="20"/>
      <c r="GA243" s="20"/>
      <c r="GB243" s="20"/>
      <c r="GC243" s="20"/>
      <c r="GD243" s="20"/>
      <c r="GE243" s="20"/>
      <c r="GF243" s="20"/>
      <c r="GG243" s="20"/>
      <c r="GH243" s="20"/>
      <c r="GI243" s="20"/>
      <c r="GJ243" s="20"/>
      <c r="GK243" s="20"/>
      <c r="GL243" s="20"/>
      <c r="GM243" s="20"/>
    </row>
    <row r="244" spans="1:195" s="33" customFormat="1" ht="123" hidden="1" customHeight="1" x14ac:dyDescent="0.35">
      <c r="A244" s="135"/>
      <c r="B244" s="180"/>
      <c r="C244" s="180"/>
      <c r="D244" s="182" t="s">
        <v>352</v>
      </c>
      <c r="E244" s="215"/>
      <c r="F244" s="215"/>
      <c r="G244" s="215"/>
      <c r="H244" s="207">
        <f t="shared" si="115"/>
        <v>0</v>
      </c>
      <c r="I244" s="153">
        <f t="shared" si="116"/>
        <v>0</v>
      </c>
      <c r="J244" s="207" t="str">
        <f t="shared" si="117"/>
        <v/>
      </c>
      <c r="K244" s="208"/>
      <c r="L244" s="208"/>
      <c r="M244" s="208"/>
      <c r="N244" s="222"/>
      <c r="O244" s="208">
        <f t="shared" si="121"/>
        <v>0</v>
      </c>
      <c r="P244" s="207" t="str">
        <f t="shared" si="122"/>
        <v/>
      </c>
      <c r="Q244" s="208">
        <f t="shared" si="118"/>
        <v>0</v>
      </c>
      <c r="R244" s="208">
        <f t="shared" si="112"/>
        <v>0</v>
      </c>
      <c r="S244" s="208">
        <f t="shared" si="112"/>
        <v>0</v>
      </c>
      <c r="T244" s="208">
        <f t="shared" si="110"/>
        <v>0</v>
      </c>
      <c r="U244" s="208">
        <f t="shared" si="119"/>
        <v>0</v>
      </c>
      <c r="V244" s="207" t="str">
        <f t="shared" si="120"/>
        <v/>
      </c>
      <c r="W244" s="19"/>
      <c r="X244" s="19"/>
      <c r="Y244" s="19"/>
      <c r="Z244" s="19"/>
      <c r="AA244" s="19"/>
      <c r="AB244" s="19"/>
      <c r="AC244" s="19"/>
      <c r="AD244" s="19"/>
      <c r="AE244" s="19"/>
      <c r="AF244" s="19"/>
      <c r="AG244" s="19"/>
      <c r="AH244" s="19"/>
      <c r="AI244" s="19"/>
      <c r="AJ244" s="19"/>
      <c r="AK244" s="19"/>
      <c r="AL244" s="19"/>
      <c r="AM244" s="19"/>
      <c r="AN244" s="19"/>
      <c r="AO244" s="19"/>
      <c r="AP244" s="19"/>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20"/>
      <c r="FS244" s="20"/>
      <c r="FT244" s="20"/>
      <c r="FU244" s="20"/>
      <c r="FV244" s="20"/>
      <c r="FW244" s="20"/>
      <c r="FX244" s="20"/>
      <c r="FY244" s="20"/>
      <c r="FZ244" s="20"/>
      <c r="GA244" s="20"/>
      <c r="GB244" s="20"/>
      <c r="GC244" s="20"/>
      <c r="GD244" s="20"/>
      <c r="GE244" s="20"/>
      <c r="GF244" s="20"/>
      <c r="GG244" s="20"/>
      <c r="GH244" s="20"/>
      <c r="GI244" s="20"/>
      <c r="GJ244" s="20"/>
      <c r="GK244" s="20"/>
      <c r="GL244" s="20"/>
      <c r="GM244" s="20"/>
    </row>
    <row r="245" spans="1:195" s="33" customFormat="1" ht="94.7" hidden="1" customHeight="1" x14ac:dyDescent="0.35">
      <c r="A245" s="135"/>
      <c r="B245" s="180"/>
      <c r="C245" s="180"/>
      <c r="D245" s="182" t="s">
        <v>379</v>
      </c>
      <c r="E245" s="215">
        <v>265.10000000000002</v>
      </c>
      <c r="F245" s="215">
        <v>265.10000000000002</v>
      </c>
      <c r="G245" s="215">
        <v>265.10000000000002</v>
      </c>
      <c r="H245" s="212">
        <f t="shared" si="115"/>
        <v>4.2892442387246758E-4</v>
      </c>
      <c r="I245" s="153">
        <f t="shared" si="116"/>
        <v>0</v>
      </c>
      <c r="J245" s="207">
        <f t="shared" si="117"/>
        <v>1</v>
      </c>
      <c r="K245" s="208">
        <v>733.3</v>
      </c>
      <c r="L245" s="208">
        <v>733.3</v>
      </c>
      <c r="M245" s="208">
        <v>733.3</v>
      </c>
      <c r="N245" s="222">
        <v>733.3</v>
      </c>
      <c r="O245" s="208">
        <f t="shared" si="121"/>
        <v>0</v>
      </c>
      <c r="P245" s="207">
        <f t="shared" si="122"/>
        <v>1</v>
      </c>
      <c r="Q245" s="208">
        <f t="shared" si="118"/>
        <v>998.4</v>
      </c>
      <c r="R245" s="208">
        <f t="shared" si="112"/>
        <v>998.4</v>
      </c>
      <c r="S245" s="208">
        <f t="shared" si="112"/>
        <v>998.4</v>
      </c>
      <c r="T245" s="208">
        <f t="shared" si="110"/>
        <v>998.4</v>
      </c>
      <c r="U245" s="208">
        <f t="shared" si="119"/>
        <v>0</v>
      </c>
      <c r="V245" s="207">
        <f t="shared" si="120"/>
        <v>1</v>
      </c>
      <c r="W245" s="19"/>
      <c r="X245" s="19"/>
      <c r="Y245" s="19"/>
      <c r="Z245" s="19"/>
      <c r="AA245" s="19"/>
      <c r="AB245" s="19"/>
      <c r="AC245" s="19"/>
      <c r="AD245" s="19"/>
      <c r="AE245" s="19"/>
      <c r="AF245" s="19"/>
      <c r="AG245" s="19"/>
      <c r="AH245" s="19"/>
      <c r="AI245" s="19"/>
      <c r="AJ245" s="19"/>
      <c r="AK245" s="19"/>
      <c r="AL245" s="19"/>
      <c r="AM245" s="19"/>
      <c r="AN245" s="19"/>
      <c r="AO245" s="19"/>
      <c r="AP245" s="19"/>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c r="FL245" s="20"/>
      <c r="FM245" s="20"/>
      <c r="FN245" s="20"/>
      <c r="FO245" s="20"/>
      <c r="FP245" s="20"/>
      <c r="FQ245" s="20"/>
      <c r="FR245" s="20"/>
      <c r="FS245" s="20"/>
      <c r="FT245" s="20"/>
      <c r="FU245" s="20"/>
      <c r="FV245" s="20"/>
      <c r="FW245" s="20"/>
      <c r="FX245" s="20"/>
      <c r="FY245" s="20"/>
      <c r="FZ245" s="20"/>
      <c r="GA245" s="20"/>
      <c r="GB245" s="20"/>
      <c r="GC245" s="20"/>
      <c r="GD245" s="20"/>
      <c r="GE245" s="20"/>
      <c r="GF245" s="20"/>
      <c r="GG245" s="20"/>
      <c r="GH245" s="20"/>
      <c r="GI245" s="20"/>
      <c r="GJ245" s="20"/>
      <c r="GK245" s="20"/>
      <c r="GL245" s="20"/>
      <c r="GM245" s="20"/>
    </row>
    <row r="246" spans="1:195" s="33" customFormat="1" ht="97.35" hidden="1" customHeight="1" x14ac:dyDescent="0.35">
      <c r="A246" s="159"/>
      <c r="B246" s="160"/>
      <c r="C246" s="160"/>
      <c r="D246" s="182" t="s">
        <v>312</v>
      </c>
      <c r="E246" s="215"/>
      <c r="F246" s="215"/>
      <c r="G246" s="215"/>
      <c r="H246" s="207">
        <f t="shared" si="115"/>
        <v>0</v>
      </c>
      <c r="I246" s="153">
        <f t="shared" si="116"/>
        <v>0</v>
      </c>
      <c r="J246" s="207" t="str">
        <f t="shared" si="117"/>
        <v/>
      </c>
      <c r="K246" s="208"/>
      <c r="L246" s="208"/>
      <c r="M246" s="208"/>
      <c r="N246" s="215"/>
      <c r="O246" s="208">
        <f t="shared" si="121"/>
        <v>0</v>
      </c>
      <c r="P246" s="207" t="str">
        <f t="shared" si="122"/>
        <v/>
      </c>
      <c r="Q246" s="208">
        <f t="shared" si="118"/>
        <v>0</v>
      </c>
      <c r="R246" s="208">
        <f t="shared" si="112"/>
        <v>0</v>
      </c>
      <c r="S246" s="208">
        <f t="shared" si="112"/>
        <v>0</v>
      </c>
      <c r="T246" s="208">
        <f t="shared" si="110"/>
        <v>0</v>
      </c>
      <c r="U246" s="208">
        <f t="shared" si="119"/>
        <v>0</v>
      </c>
      <c r="V246" s="207" t="str">
        <f t="shared" si="120"/>
        <v/>
      </c>
      <c r="W246" s="19"/>
      <c r="X246" s="19"/>
      <c r="Y246" s="19"/>
      <c r="Z246" s="19"/>
      <c r="AA246" s="19"/>
      <c r="AB246" s="19"/>
      <c r="AC246" s="19"/>
      <c r="AD246" s="19"/>
      <c r="AE246" s="19"/>
      <c r="AF246" s="19"/>
      <c r="AG246" s="19"/>
      <c r="AH246" s="19"/>
      <c r="AI246" s="19"/>
      <c r="AJ246" s="19"/>
      <c r="AK246" s="19"/>
      <c r="AL246" s="19"/>
      <c r="AM246" s="19"/>
      <c r="AN246" s="19"/>
      <c r="AO246" s="19"/>
      <c r="AP246" s="19"/>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20"/>
      <c r="FS246" s="20"/>
      <c r="FT246" s="20"/>
      <c r="FU246" s="20"/>
      <c r="FV246" s="20"/>
      <c r="FW246" s="20"/>
      <c r="FX246" s="20"/>
      <c r="FY246" s="20"/>
      <c r="FZ246" s="20"/>
      <c r="GA246" s="20"/>
      <c r="GB246" s="20"/>
      <c r="GC246" s="20"/>
      <c r="GD246" s="20"/>
      <c r="GE246" s="20"/>
      <c r="GF246" s="20"/>
      <c r="GG246" s="20"/>
      <c r="GH246" s="20"/>
      <c r="GI246" s="20"/>
      <c r="GJ246" s="20"/>
      <c r="GK246" s="20"/>
      <c r="GL246" s="20"/>
      <c r="GM246" s="20"/>
    </row>
    <row r="247" spans="1:195" s="33" customFormat="1" ht="97.35" hidden="1" customHeight="1" x14ac:dyDescent="0.35">
      <c r="A247" s="159"/>
      <c r="B247" s="160"/>
      <c r="C247" s="160"/>
      <c r="D247" s="182" t="s">
        <v>304</v>
      </c>
      <c r="E247" s="215"/>
      <c r="F247" s="215"/>
      <c r="G247" s="215"/>
      <c r="H247" s="207">
        <f t="shared" si="115"/>
        <v>0</v>
      </c>
      <c r="I247" s="153">
        <f t="shared" si="116"/>
        <v>0</v>
      </c>
      <c r="J247" s="207" t="str">
        <f t="shared" si="117"/>
        <v/>
      </c>
      <c r="K247" s="208"/>
      <c r="L247" s="208"/>
      <c r="M247" s="208"/>
      <c r="N247" s="215"/>
      <c r="O247" s="208">
        <f t="shared" si="121"/>
        <v>0</v>
      </c>
      <c r="P247" s="207" t="str">
        <f t="shared" si="122"/>
        <v/>
      </c>
      <c r="Q247" s="208">
        <f t="shared" si="118"/>
        <v>0</v>
      </c>
      <c r="R247" s="208">
        <f t="shared" si="112"/>
        <v>0</v>
      </c>
      <c r="S247" s="208">
        <f t="shared" si="112"/>
        <v>0</v>
      </c>
      <c r="T247" s="208">
        <f t="shared" si="110"/>
        <v>0</v>
      </c>
      <c r="U247" s="208">
        <f t="shared" si="119"/>
        <v>0</v>
      </c>
      <c r="V247" s="207" t="str">
        <f t="shared" si="120"/>
        <v/>
      </c>
      <c r="W247" s="19"/>
      <c r="X247" s="19"/>
      <c r="Y247" s="19"/>
      <c r="Z247" s="19"/>
      <c r="AA247" s="19"/>
      <c r="AB247" s="19"/>
      <c r="AC247" s="19"/>
      <c r="AD247" s="19"/>
      <c r="AE247" s="19"/>
      <c r="AF247" s="19"/>
      <c r="AG247" s="19"/>
      <c r="AH247" s="19"/>
      <c r="AI247" s="19"/>
      <c r="AJ247" s="19"/>
      <c r="AK247" s="19"/>
      <c r="AL247" s="19"/>
      <c r="AM247" s="19"/>
      <c r="AN247" s="19"/>
      <c r="AO247" s="19"/>
      <c r="AP247" s="19"/>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P247" s="20"/>
      <c r="EQ247" s="20"/>
      <c r="ER247" s="20"/>
      <c r="ES247" s="20"/>
      <c r="ET247" s="20"/>
      <c r="EU247" s="20"/>
      <c r="EV247" s="20"/>
      <c r="EW247" s="20"/>
      <c r="EX247" s="20"/>
      <c r="EY247" s="20"/>
      <c r="EZ247" s="20"/>
      <c r="FA247" s="20"/>
      <c r="FB247" s="20"/>
      <c r="FC247" s="20"/>
      <c r="FD247" s="20"/>
      <c r="FE247" s="20"/>
      <c r="FF247" s="20"/>
      <c r="FG247" s="20"/>
      <c r="FH247" s="20"/>
      <c r="FI247" s="20"/>
      <c r="FJ247" s="20"/>
      <c r="FK247" s="20"/>
      <c r="FL247" s="20"/>
      <c r="FM247" s="20"/>
      <c r="FN247" s="20"/>
      <c r="FO247" s="20"/>
      <c r="FP247" s="20"/>
      <c r="FQ247" s="20"/>
      <c r="FR247" s="20"/>
      <c r="FS247" s="20"/>
      <c r="FT247" s="20"/>
      <c r="FU247" s="20"/>
      <c r="FV247" s="20"/>
      <c r="FW247" s="20"/>
      <c r="FX247" s="20"/>
      <c r="FY247" s="20"/>
      <c r="FZ247" s="20"/>
      <c r="GA247" s="20"/>
      <c r="GB247" s="20"/>
      <c r="GC247" s="20"/>
      <c r="GD247" s="20"/>
      <c r="GE247" s="20"/>
      <c r="GF247" s="20"/>
      <c r="GG247" s="20"/>
      <c r="GH247" s="20"/>
      <c r="GI247" s="20"/>
      <c r="GJ247" s="20"/>
      <c r="GK247" s="20"/>
      <c r="GL247" s="20"/>
      <c r="GM247" s="20"/>
    </row>
    <row r="248" spans="1:195" s="73" customFormat="1" ht="97.35" hidden="1" customHeight="1" x14ac:dyDescent="0.35">
      <c r="A248" s="191"/>
      <c r="B248" s="192"/>
      <c r="C248" s="192"/>
      <c r="D248" s="193" t="s">
        <v>299</v>
      </c>
      <c r="E248" s="222"/>
      <c r="F248" s="222"/>
      <c r="G248" s="222"/>
      <c r="H248" s="207">
        <f t="shared" si="115"/>
        <v>0</v>
      </c>
      <c r="I248" s="153">
        <f t="shared" si="116"/>
        <v>0</v>
      </c>
      <c r="J248" s="207" t="str">
        <f t="shared" si="117"/>
        <v/>
      </c>
      <c r="K248" s="222"/>
      <c r="L248" s="222"/>
      <c r="M248" s="222"/>
      <c r="N248" s="222"/>
      <c r="O248" s="208">
        <f t="shared" si="121"/>
        <v>0</v>
      </c>
      <c r="P248" s="207" t="str">
        <f t="shared" si="122"/>
        <v/>
      </c>
      <c r="Q248" s="208">
        <f t="shared" si="118"/>
        <v>0</v>
      </c>
      <c r="R248" s="208">
        <f t="shared" si="112"/>
        <v>0</v>
      </c>
      <c r="S248" s="208">
        <f t="shared" si="112"/>
        <v>0</v>
      </c>
      <c r="T248" s="208">
        <f t="shared" si="110"/>
        <v>0</v>
      </c>
      <c r="U248" s="208">
        <f t="shared" si="119"/>
        <v>0</v>
      </c>
      <c r="V248" s="207" t="str">
        <f t="shared" si="120"/>
        <v/>
      </c>
      <c r="W248" s="71"/>
      <c r="X248" s="71"/>
      <c r="Y248" s="71"/>
      <c r="Z248" s="71"/>
      <c r="AA248" s="71"/>
      <c r="AB248" s="71"/>
      <c r="AC248" s="71"/>
      <c r="AD248" s="71"/>
      <c r="AE248" s="71"/>
      <c r="AF248" s="71"/>
      <c r="AG248" s="71"/>
      <c r="AH248" s="71"/>
      <c r="AI248" s="71"/>
      <c r="AJ248" s="71"/>
      <c r="AK248" s="71"/>
      <c r="AL248" s="71"/>
      <c r="AM248" s="71"/>
      <c r="AN248" s="71"/>
      <c r="AO248" s="71"/>
      <c r="AP248" s="71"/>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c r="GD248" s="72"/>
      <c r="GE248" s="72"/>
      <c r="GF248" s="72"/>
      <c r="GG248" s="72"/>
      <c r="GH248" s="72"/>
      <c r="GI248" s="72"/>
      <c r="GJ248" s="72"/>
      <c r="GK248" s="72"/>
      <c r="GL248" s="72"/>
      <c r="GM248" s="72"/>
    </row>
    <row r="249" spans="1:195" s="33" customFormat="1" ht="117.6" hidden="1" customHeight="1" x14ac:dyDescent="0.35">
      <c r="A249" s="159"/>
      <c r="B249" s="160"/>
      <c r="C249" s="160"/>
      <c r="D249" s="182" t="s">
        <v>380</v>
      </c>
      <c r="E249" s="215">
        <v>350</v>
      </c>
      <c r="F249" s="215">
        <v>350</v>
      </c>
      <c r="G249" s="215">
        <v>350</v>
      </c>
      <c r="H249" s="207">
        <f>G249/$G$9</f>
        <v>5.6629026161962896E-4</v>
      </c>
      <c r="I249" s="153">
        <f>G249-F249</f>
        <v>0</v>
      </c>
      <c r="J249" s="207">
        <f>IFERROR(100%*(G249/F249),"")</f>
        <v>1</v>
      </c>
      <c r="K249" s="208">
        <v>450</v>
      </c>
      <c r="L249" s="208">
        <v>450</v>
      </c>
      <c r="M249" s="208">
        <v>450</v>
      </c>
      <c r="N249" s="215">
        <v>450</v>
      </c>
      <c r="O249" s="208">
        <f>N249-M249</f>
        <v>0</v>
      </c>
      <c r="P249" s="207">
        <f>IFERROR(100%*(N249/M249),"")</f>
        <v>1</v>
      </c>
      <c r="Q249" s="208">
        <f>SUM(E249,K249)</f>
        <v>800</v>
      </c>
      <c r="R249" s="208">
        <f>SUM(E249,L249)</f>
        <v>800</v>
      </c>
      <c r="S249" s="208">
        <f>SUM(F249,M249)</f>
        <v>800</v>
      </c>
      <c r="T249" s="208">
        <f>SUM(G249,N249)</f>
        <v>800</v>
      </c>
      <c r="U249" s="208">
        <f>T249-S249</f>
        <v>0</v>
      </c>
      <c r="V249" s="207">
        <f>IFERROR(100%*(T249/S249),"")</f>
        <v>1</v>
      </c>
      <c r="W249" s="19"/>
      <c r="X249" s="19"/>
      <c r="Y249" s="19"/>
      <c r="Z249" s="19"/>
      <c r="AA249" s="19"/>
      <c r="AB249" s="19"/>
      <c r="AC249" s="19"/>
      <c r="AD249" s="19"/>
      <c r="AE249" s="19"/>
      <c r="AF249" s="19"/>
      <c r="AG249" s="19"/>
      <c r="AH249" s="19"/>
      <c r="AI249" s="19"/>
      <c r="AJ249" s="19"/>
      <c r="AK249" s="19"/>
      <c r="AL249" s="19"/>
      <c r="AM249" s="19"/>
      <c r="AN249" s="19"/>
      <c r="AO249" s="19"/>
      <c r="AP249" s="19"/>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row>
    <row r="250" spans="1:195" s="33" customFormat="1" ht="97.35" hidden="1" customHeight="1" x14ac:dyDescent="0.35">
      <c r="A250" s="159"/>
      <c r="B250" s="160"/>
      <c r="C250" s="160"/>
      <c r="D250" s="182" t="s">
        <v>305</v>
      </c>
      <c r="E250" s="215">
        <v>400</v>
      </c>
      <c r="F250" s="215">
        <v>400</v>
      </c>
      <c r="G250" s="215">
        <v>400</v>
      </c>
      <c r="H250" s="207">
        <f t="shared" si="115"/>
        <v>6.4718887042243317E-4</v>
      </c>
      <c r="I250" s="153">
        <f t="shared" si="116"/>
        <v>0</v>
      </c>
      <c r="J250" s="207">
        <f t="shared" si="117"/>
        <v>1</v>
      </c>
      <c r="K250" s="208">
        <v>1000</v>
      </c>
      <c r="L250" s="208">
        <v>1000</v>
      </c>
      <c r="M250" s="208">
        <v>1000</v>
      </c>
      <c r="N250" s="215">
        <v>1000</v>
      </c>
      <c r="O250" s="208">
        <f t="shared" si="121"/>
        <v>0</v>
      </c>
      <c r="P250" s="207">
        <f t="shared" si="122"/>
        <v>1</v>
      </c>
      <c r="Q250" s="208">
        <f t="shared" si="118"/>
        <v>1400</v>
      </c>
      <c r="R250" s="208">
        <f t="shared" si="112"/>
        <v>1400</v>
      </c>
      <c r="S250" s="208">
        <f t="shared" si="112"/>
        <v>1400</v>
      </c>
      <c r="T250" s="208">
        <f t="shared" si="110"/>
        <v>1400</v>
      </c>
      <c r="U250" s="208">
        <f t="shared" si="119"/>
        <v>0</v>
      </c>
      <c r="V250" s="207">
        <f t="shared" si="120"/>
        <v>1</v>
      </c>
      <c r="W250" s="19"/>
      <c r="X250" s="19"/>
      <c r="Y250" s="19"/>
      <c r="Z250" s="19"/>
      <c r="AA250" s="19"/>
      <c r="AB250" s="19"/>
      <c r="AC250" s="19"/>
      <c r="AD250" s="19"/>
      <c r="AE250" s="19"/>
      <c r="AF250" s="19"/>
      <c r="AG250" s="19"/>
      <c r="AH250" s="19"/>
      <c r="AI250" s="19"/>
      <c r="AJ250" s="19"/>
      <c r="AK250" s="19"/>
      <c r="AL250" s="19"/>
      <c r="AM250" s="19"/>
      <c r="AN250" s="19"/>
      <c r="AO250" s="19"/>
      <c r="AP250" s="19"/>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c r="FM250" s="20"/>
      <c r="FN250" s="20"/>
      <c r="FO250" s="20"/>
      <c r="FP250" s="20"/>
      <c r="FQ250" s="20"/>
      <c r="FR250" s="20"/>
      <c r="FS250" s="20"/>
      <c r="FT250" s="20"/>
      <c r="FU250" s="20"/>
      <c r="FV250" s="20"/>
      <c r="FW250" s="20"/>
      <c r="FX250" s="20"/>
      <c r="FY250" s="20"/>
      <c r="FZ250" s="20"/>
      <c r="GA250" s="20"/>
      <c r="GB250" s="20"/>
      <c r="GC250" s="20"/>
      <c r="GD250" s="20"/>
      <c r="GE250" s="20"/>
      <c r="GF250" s="20"/>
      <c r="GG250" s="20"/>
      <c r="GH250" s="20"/>
      <c r="GI250" s="20"/>
      <c r="GJ250" s="20"/>
      <c r="GK250" s="20"/>
      <c r="GL250" s="20"/>
      <c r="GM250" s="20"/>
    </row>
    <row r="251" spans="1:195" s="33" customFormat="1" ht="97.35" hidden="1" customHeight="1" x14ac:dyDescent="0.35">
      <c r="A251" s="159"/>
      <c r="B251" s="160"/>
      <c r="C251" s="160"/>
      <c r="D251" s="182" t="s">
        <v>323</v>
      </c>
      <c r="E251" s="215"/>
      <c r="F251" s="215"/>
      <c r="G251" s="215"/>
      <c r="H251" s="207">
        <f t="shared" si="115"/>
        <v>0</v>
      </c>
      <c r="I251" s="153">
        <f t="shared" si="116"/>
        <v>0</v>
      </c>
      <c r="J251" s="207" t="str">
        <f t="shared" si="117"/>
        <v/>
      </c>
      <c r="K251" s="208"/>
      <c r="L251" s="208"/>
      <c r="M251" s="208"/>
      <c r="N251" s="215"/>
      <c r="O251" s="208">
        <f t="shared" si="121"/>
        <v>0</v>
      </c>
      <c r="P251" s="207" t="str">
        <f t="shared" si="122"/>
        <v/>
      </c>
      <c r="Q251" s="208">
        <f t="shared" si="118"/>
        <v>0</v>
      </c>
      <c r="R251" s="208">
        <f t="shared" si="112"/>
        <v>0</v>
      </c>
      <c r="S251" s="208">
        <f t="shared" si="112"/>
        <v>0</v>
      </c>
      <c r="T251" s="208">
        <f t="shared" si="110"/>
        <v>0</v>
      </c>
      <c r="U251" s="208">
        <f t="shared" si="119"/>
        <v>0</v>
      </c>
      <c r="V251" s="207" t="str">
        <f t="shared" si="120"/>
        <v/>
      </c>
      <c r="W251" s="19"/>
      <c r="X251" s="19"/>
      <c r="Y251" s="19"/>
      <c r="Z251" s="19"/>
      <c r="AA251" s="19"/>
      <c r="AB251" s="19"/>
      <c r="AC251" s="19"/>
      <c r="AD251" s="19"/>
      <c r="AE251" s="19"/>
      <c r="AF251" s="19"/>
      <c r="AG251" s="19"/>
      <c r="AH251" s="19"/>
      <c r="AI251" s="19"/>
      <c r="AJ251" s="19"/>
      <c r="AK251" s="19"/>
      <c r="AL251" s="19"/>
      <c r="AM251" s="19"/>
      <c r="AN251" s="19"/>
      <c r="AO251" s="19"/>
      <c r="AP251" s="19"/>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row>
    <row r="252" spans="1:195" s="33" customFormat="1" ht="119.85" hidden="1" customHeight="1" x14ac:dyDescent="0.35">
      <c r="A252" s="159"/>
      <c r="B252" s="160"/>
      <c r="C252" s="160"/>
      <c r="D252" s="182" t="s">
        <v>366</v>
      </c>
      <c r="E252" s="215"/>
      <c r="F252" s="215"/>
      <c r="G252" s="215"/>
      <c r="H252" s="207">
        <f t="shared" si="115"/>
        <v>0</v>
      </c>
      <c r="I252" s="153">
        <f t="shared" si="116"/>
        <v>0</v>
      </c>
      <c r="J252" s="207" t="str">
        <f t="shared" si="117"/>
        <v/>
      </c>
      <c r="K252" s="208">
        <v>1000</v>
      </c>
      <c r="L252" s="208">
        <v>1000</v>
      </c>
      <c r="M252" s="208">
        <v>1000</v>
      </c>
      <c r="N252" s="215">
        <v>1000</v>
      </c>
      <c r="O252" s="208">
        <f t="shared" si="121"/>
        <v>0</v>
      </c>
      <c r="P252" s="207">
        <f t="shared" si="122"/>
        <v>1</v>
      </c>
      <c r="Q252" s="208">
        <f t="shared" si="118"/>
        <v>1000</v>
      </c>
      <c r="R252" s="208">
        <f t="shared" si="112"/>
        <v>1000</v>
      </c>
      <c r="S252" s="208">
        <f t="shared" si="112"/>
        <v>1000</v>
      </c>
      <c r="T252" s="208">
        <f t="shared" si="110"/>
        <v>1000</v>
      </c>
      <c r="U252" s="208">
        <f t="shared" si="119"/>
        <v>0</v>
      </c>
      <c r="V252" s="207">
        <f t="shared" si="120"/>
        <v>1</v>
      </c>
      <c r="W252" s="19"/>
      <c r="X252" s="19"/>
      <c r="Y252" s="19"/>
      <c r="Z252" s="19"/>
      <c r="AA252" s="19"/>
      <c r="AB252" s="19"/>
      <c r="AC252" s="19"/>
      <c r="AD252" s="19"/>
      <c r="AE252" s="19"/>
      <c r="AF252" s="19"/>
      <c r="AG252" s="19"/>
      <c r="AH252" s="19"/>
      <c r="AI252" s="19"/>
      <c r="AJ252" s="19"/>
      <c r="AK252" s="19"/>
      <c r="AL252" s="19"/>
      <c r="AM252" s="19"/>
      <c r="AN252" s="19"/>
      <c r="AO252" s="19"/>
      <c r="AP252" s="19"/>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c r="EF252" s="20"/>
      <c r="EG252" s="20"/>
      <c r="EH252" s="20"/>
      <c r="EI252" s="20"/>
      <c r="EJ252" s="20"/>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c r="GG252" s="20"/>
      <c r="GH252" s="20"/>
      <c r="GI252" s="20"/>
      <c r="GJ252" s="20"/>
      <c r="GK252" s="20"/>
      <c r="GL252" s="20"/>
      <c r="GM252" s="20"/>
    </row>
    <row r="253" spans="1:195" s="33" customFormat="1" ht="97.35" hidden="1" customHeight="1" x14ac:dyDescent="0.35">
      <c r="A253" s="159"/>
      <c r="B253" s="160"/>
      <c r="C253" s="160"/>
      <c r="D253" s="182" t="s">
        <v>354</v>
      </c>
      <c r="E253" s="215">
        <v>2050</v>
      </c>
      <c r="F253" s="215">
        <v>2050</v>
      </c>
      <c r="G253" s="215">
        <v>2050</v>
      </c>
      <c r="H253" s="207">
        <f t="shared" si="115"/>
        <v>3.31684296091497E-3</v>
      </c>
      <c r="I253" s="153">
        <f t="shared" si="116"/>
        <v>0</v>
      </c>
      <c r="J253" s="207">
        <f t="shared" si="117"/>
        <v>1</v>
      </c>
      <c r="K253" s="208">
        <v>1573</v>
      </c>
      <c r="L253" s="208">
        <v>1573</v>
      </c>
      <c r="M253" s="208">
        <v>1573</v>
      </c>
      <c r="N253" s="215">
        <v>1573</v>
      </c>
      <c r="O253" s="208">
        <f t="shared" si="121"/>
        <v>0</v>
      </c>
      <c r="P253" s="207">
        <f t="shared" si="122"/>
        <v>1</v>
      </c>
      <c r="Q253" s="208">
        <f t="shared" si="118"/>
        <v>3623</v>
      </c>
      <c r="R253" s="208">
        <f t="shared" si="112"/>
        <v>3623</v>
      </c>
      <c r="S253" s="208">
        <f t="shared" si="112"/>
        <v>3623</v>
      </c>
      <c r="T253" s="208">
        <f t="shared" si="110"/>
        <v>3623</v>
      </c>
      <c r="U253" s="208">
        <f t="shared" si="119"/>
        <v>0</v>
      </c>
      <c r="V253" s="207">
        <f t="shared" si="120"/>
        <v>1</v>
      </c>
      <c r="W253" s="19"/>
      <c r="X253" s="19"/>
      <c r="Y253" s="19"/>
      <c r="Z253" s="19"/>
      <c r="AA253" s="19"/>
      <c r="AB253" s="19"/>
      <c r="AC253" s="19"/>
      <c r="AD253" s="19"/>
      <c r="AE253" s="19"/>
      <c r="AF253" s="19"/>
      <c r="AG253" s="19"/>
      <c r="AH253" s="19"/>
      <c r="AI253" s="19"/>
      <c r="AJ253" s="19"/>
      <c r="AK253" s="19"/>
      <c r="AL253" s="19"/>
      <c r="AM253" s="19"/>
      <c r="AN253" s="19"/>
      <c r="AO253" s="19"/>
      <c r="AP253" s="19"/>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row>
    <row r="254" spans="1:195" s="33" customFormat="1" ht="97.35" hidden="1" customHeight="1" x14ac:dyDescent="0.35">
      <c r="A254" s="159"/>
      <c r="B254" s="160"/>
      <c r="C254" s="160"/>
      <c r="D254" s="182" t="s">
        <v>322</v>
      </c>
      <c r="E254" s="215"/>
      <c r="F254" s="215"/>
      <c r="G254" s="215"/>
      <c r="H254" s="207">
        <f t="shared" si="115"/>
        <v>0</v>
      </c>
      <c r="I254" s="153">
        <f t="shared" si="116"/>
        <v>0</v>
      </c>
      <c r="J254" s="207" t="str">
        <f t="shared" si="117"/>
        <v/>
      </c>
      <c r="K254" s="208"/>
      <c r="L254" s="208"/>
      <c r="M254" s="208"/>
      <c r="N254" s="215"/>
      <c r="O254" s="208">
        <f t="shared" si="121"/>
        <v>0</v>
      </c>
      <c r="P254" s="207" t="str">
        <f t="shared" si="122"/>
        <v/>
      </c>
      <c r="Q254" s="208">
        <f t="shared" si="118"/>
        <v>0</v>
      </c>
      <c r="R254" s="208">
        <f t="shared" si="112"/>
        <v>0</v>
      </c>
      <c r="S254" s="208">
        <f t="shared" si="112"/>
        <v>0</v>
      </c>
      <c r="T254" s="208">
        <f t="shared" si="110"/>
        <v>0</v>
      </c>
      <c r="U254" s="208">
        <f t="shared" si="119"/>
        <v>0</v>
      </c>
      <c r="V254" s="207" t="str">
        <f t="shared" si="120"/>
        <v/>
      </c>
      <c r="W254" s="19"/>
      <c r="X254" s="19"/>
      <c r="Y254" s="19"/>
      <c r="Z254" s="19"/>
      <c r="AA254" s="19"/>
      <c r="AB254" s="19"/>
      <c r="AC254" s="19"/>
      <c r="AD254" s="19"/>
      <c r="AE254" s="19"/>
      <c r="AF254" s="19"/>
      <c r="AG254" s="19"/>
      <c r="AH254" s="19"/>
      <c r="AI254" s="19"/>
      <c r="AJ254" s="19"/>
      <c r="AK254" s="19"/>
      <c r="AL254" s="19"/>
      <c r="AM254" s="19"/>
      <c r="AN254" s="19"/>
      <c r="AO254" s="19"/>
      <c r="AP254" s="19"/>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0"/>
      <c r="GF254" s="20"/>
      <c r="GG254" s="20"/>
      <c r="GH254" s="20"/>
      <c r="GI254" s="20"/>
      <c r="GJ254" s="20"/>
      <c r="GK254" s="20"/>
      <c r="GL254" s="20"/>
      <c r="GM254" s="20"/>
    </row>
    <row r="255" spans="1:195" s="33" customFormat="1" ht="97.35" hidden="1" customHeight="1" x14ac:dyDescent="0.35">
      <c r="A255" s="159"/>
      <c r="B255" s="160"/>
      <c r="C255" s="160"/>
      <c r="D255" s="182" t="s">
        <v>324</v>
      </c>
      <c r="E255" s="215"/>
      <c r="F255" s="215"/>
      <c r="G255" s="215"/>
      <c r="H255" s="207">
        <f t="shared" si="115"/>
        <v>0</v>
      </c>
      <c r="I255" s="153">
        <f t="shared" si="116"/>
        <v>0</v>
      </c>
      <c r="J255" s="207" t="str">
        <f t="shared" si="117"/>
        <v/>
      </c>
      <c r="K255" s="208"/>
      <c r="L255" s="208"/>
      <c r="M255" s="208"/>
      <c r="N255" s="215"/>
      <c r="O255" s="208">
        <f t="shared" si="121"/>
        <v>0</v>
      </c>
      <c r="P255" s="207" t="str">
        <f t="shared" si="122"/>
        <v/>
      </c>
      <c r="Q255" s="208">
        <f t="shared" si="118"/>
        <v>0</v>
      </c>
      <c r="R255" s="208">
        <f t="shared" si="112"/>
        <v>0</v>
      </c>
      <c r="S255" s="208">
        <f t="shared" si="112"/>
        <v>0</v>
      </c>
      <c r="T255" s="208">
        <f t="shared" si="110"/>
        <v>0</v>
      </c>
      <c r="U255" s="208">
        <f t="shared" si="119"/>
        <v>0</v>
      </c>
      <c r="V255" s="207" t="str">
        <f t="shared" si="120"/>
        <v/>
      </c>
      <c r="W255" s="19"/>
      <c r="X255" s="19"/>
      <c r="Y255" s="19"/>
      <c r="Z255" s="19"/>
      <c r="AA255" s="19"/>
      <c r="AB255" s="19"/>
      <c r="AC255" s="19"/>
      <c r="AD255" s="19"/>
      <c r="AE255" s="19"/>
      <c r="AF255" s="19"/>
      <c r="AG255" s="19"/>
      <c r="AH255" s="19"/>
      <c r="AI255" s="19"/>
      <c r="AJ255" s="19"/>
      <c r="AK255" s="19"/>
      <c r="AL255" s="19"/>
      <c r="AM255" s="19"/>
      <c r="AN255" s="19"/>
      <c r="AO255" s="19"/>
      <c r="AP255" s="19"/>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c r="GG255" s="20"/>
      <c r="GH255" s="20"/>
      <c r="GI255" s="20"/>
      <c r="GJ255" s="20"/>
      <c r="GK255" s="20"/>
      <c r="GL255" s="20"/>
      <c r="GM255" s="20"/>
    </row>
    <row r="256" spans="1:195" s="33" customFormat="1" ht="117.75" hidden="1" customHeight="1" x14ac:dyDescent="0.35">
      <c r="A256" s="159"/>
      <c r="B256" s="160"/>
      <c r="C256" s="160"/>
      <c r="D256" s="182" t="s">
        <v>381</v>
      </c>
      <c r="E256" s="215">
        <v>520</v>
      </c>
      <c r="F256" s="215">
        <v>520</v>
      </c>
      <c r="G256" s="215">
        <v>520</v>
      </c>
      <c r="H256" s="207">
        <f t="shared" si="115"/>
        <v>8.4134553154916305E-4</v>
      </c>
      <c r="I256" s="153">
        <f t="shared" si="116"/>
        <v>0</v>
      </c>
      <c r="J256" s="207">
        <f t="shared" si="117"/>
        <v>1</v>
      </c>
      <c r="K256" s="208">
        <v>200</v>
      </c>
      <c r="L256" s="208">
        <v>200</v>
      </c>
      <c r="M256" s="208">
        <v>200</v>
      </c>
      <c r="N256" s="215"/>
      <c r="O256" s="208">
        <f t="shared" si="121"/>
        <v>-200</v>
      </c>
      <c r="P256" s="207">
        <f t="shared" si="122"/>
        <v>0</v>
      </c>
      <c r="Q256" s="208">
        <f t="shared" si="118"/>
        <v>720</v>
      </c>
      <c r="R256" s="208">
        <f t="shared" si="112"/>
        <v>720</v>
      </c>
      <c r="S256" s="208">
        <f t="shared" si="112"/>
        <v>720</v>
      </c>
      <c r="T256" s="208">
        <f t="shared" si="110"/>
        <v>520</v>
      </c>
      <c r="U256" s="208">
        <f t="shared" si="119"/>
        <v>-200</v>
      </c>
      <c r="V256" s="207">
        <f t="shared" si="120"/>
        <v>0.72222222222222221</v>
      </c>
      <c r="W256" s="19"/>
      <c r="X256" s="19"/>
      <c r="Y256" s="19"/>
      <c r="Z256" s="19"/>
      <c r="AA256" s="19"/>
      <c r="AB256" s="19"/>
      <c r="AC256" s="19"/>
      <c r="AD256" s="19"/>
      <c r="AE256" s="19"/>
      <c r="AF256" s="19"/>
      <c r="AG256" s="19"/>
      <c r="AH256" s="19"/>
      <c r="AI256" s="19"/>
      <c r="AJ256" s="19"/>
      <c r="AK256" s="19"/>
      <c r="AL256" s="19"/>
      <c r="AM256" s="19"/>
      <c r="AN256" s="19"/>
      <c r="AO256" s="19"/>
      <c r="AP256" s="19"/>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c r="GG256" s="20"/>
      <c r="GH256" s="20"/>
      <c r="GI256" s="20"/>
      <c r="GJ256" s="20"/>
      <c r="GK256" s="20"/>
      <c r="GL256" s="20"/>
      <c r="GM256" s="20"/>
    </row>
    <row r="257" spans="1:196" s="33" customFormat="1" ht="97.35" hidden="1" customHeight="1" x14ac:dyDescent="0.35">
      <c r="A257" s="159"/>
      <c r="B257" s="160"/>
      <c r="C257" s="160"/>
      <c r="D257" s="182" t="s">
        <v>313</v>
      </c>
      <c r="E257" s="215"/>
      <c r="F257" s="215"/>
      <c r="G257" s="215"/>
      <c r="H257" s="207">
        <f t="shared" ref="H257:H258" si="123">G257/$G$9</f>
        <v>0</v>
      </c>
      <c r="I257" s="153">
        <f t="shared" si="116"/>
        <v>0</v>
      </c>
      <c r="J257" s="207" t="str">
        <f t="shared" ref="J257:J258" si="124">IFERROR(100%*(G257/F257),"")</f>
        <v/>
      </c>
      <c r="K257" s="208"/>
      <c r="L257" s="208"/>
      <c r="M257" s="208"/>
      <c r="N257" s="215"/>
      <c r="O257" s="208">
        <f t="shared" ref="O257:O264" si="125">N257-M257</f>
        <v>0</v>
      </c>
      <c r="P257" s="207" t="str">
        <f t="shared" ref="P257:P264" si="126">IFERROR(100%*(N257/M257),"")</f>
        <v/>
      </c>
      <c r="Q257" s="208">
        <f t="shared" ref="Q257:Q258" si="127">SUM(E257,K257)</f>
        <v>0</v>
      </c>
      <c r="R257" s="208">
        <f t="shared" ref="R257:R258" si="128">SUM(F257,L257)</f>
        <v>0</v>
      </c>
      <c r="S257" s="208">
        <f t="shared" ref="S257:S258" si="129">SUM(F257,M257)</f>
        <v>0</v>
      </c>
      <c r="T257" s="208">
        <f t="shared" ref="T257:T258" si="130">SUM(G257,N257)</f>
        <v>0</v>
      </c>
      <c r="U257" s="208">
        <f t="shared" si="111"/>
        <v>0</v>
      </c>
      <c r="V257" s="207" t="str">
        <f t="shared" ref="V257:V258" si="131">IFERROR(100%*(T257/S257),"")</f>
        <v/>
      </c>
      <c r="W257" s="19"/>
      <c r="X257" s="19"/>
      <c r="Y257" s="19"/>
      <c r="Z257" s="19"/>
      <c r="AA257" s="19"/>
      <c r="AB257" s="19"/>
      <c r="AC257" s="19"/>
      <c r="AD257" s="19"/>
      <c r="AE257" s="19"/>
      <c r="AF257" s="19"/>
      <c r="AG257" s="19"/>
      <c r="AH257" s="19"/>
      <c r="AI257" s="19"/>
      <c r="AJ257" s="19"/>
      <c r="AK257" s="19"/>
      <c r="AL257" s="19"/>
      <c r="AM257" s="19"/>
      <c r="AN257" s="19"/>
      <c r="AO257" s="19"/>
      <c r="AP257" s="19"/>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c r="EF257" s="20"/>
      <c r="EG257" s="20"/>
      <c r="EH257" s="20"/>
      <c r="EI257" s="20"/>
      <c r="EJ257" s="20"/>
      <c r="EK257" s="20"/>
      <c r="EL257" s="20"/>
      <c r="EM257" s="20"/>
      <c r="EN257" s="20"/>
      <c r="EO257" s="20"/>
      <c r="EP257" s="20"/>
      <c r="EQ257" s="20"/>
      <c r="ER257" s="20"/>
      <c r="ES257" s="20"/>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row>
    <row r="258" spans="1:196" s="33" customFormat="1" ht="142.69999999999999" hidden="1" customHeight="1" x14ac:dyDescent="0.35">
      <c r="A258" s="159"/>
      <c r="B258" s="160"/>
      <c r="C258" s="160"/>
      <c r="D258" s="182" t="s">
        <v>306</v>
      </c>
      <c r="E258" s="215"/>
      <c r="F258" s="215"/>
      <c r="G258" s="215"/>
      <c r="H258" s="207">
        <f t="shared" si="123"/>
        <v>0</v>
      </c>
      <c r="I258" s="153">
        <f t="shared" si="116"/>
        <v>0</v>
      </c>
      <c r="J258" s="207" t="str">
        <f t="shared" si="124"/>
        <v/>
      </c>
      <c r="K258" s="208"/>
      <c r="L258" s="208"/>
      <c r="M258" s="208"/>
      <c r="N258" s="215"/>
      <c r="O258" s="208">
        <f t="shared" si="125"/>
        <v>0</v>
      </c>
      <c r="P258" s="207" t="str">
        <f t="shared" si="126"/>
        <v/>
      </c>
      <c r="Q258" s="208">
        <f t="shared" si="127"/>
        <v>0</v>
      </c>
      <c r="R258" s="208">
        <f t="shared" si="128"/>
        <v>0</v>
      </c>
      <c r="S258" s="208">
        <f t="shared" si="129"/>
        <v>0</v>
      </c>
      <c r="T258" s="208">
        <f t="shared" si="130"/>
        <v>0</v>
      </c>
      <c r="U258" s="208">
        <f t="shared" si="111"/>
        <v>0</v>
      </c>
      <c r="V258" s="207" t="str">
        <f t="shared" si="131"/>
        <v/>
      </c>
      <c r="W258" s="19"/>
      <c r="X258" s="19"/>
      <c r="Y258" s="19"/>
      <c r="Z258" s="19"/>
      <c r="AA258" s="19"/>
      <c r="AB258" s="19"/>
      <c r="AC258" s="19"/>
      <c r="AD258" s="19"/>
      <c r="AE258" s="19"/>
      <c r="AF258" s="19"/>
      <c r="AG258" s="19"/>
      <c r="AH258" s="19"/>
      <c r="AI258" s="19"/>
      <c r="AJ258" s="19"/>
      <c r="AK258" s="19"/>
      <c r="AL258" s="19"/>
      <c r="AM258" s="19"/>
      <c r="AN258" s="19"/>
      <c r="AO258" s="19"/>
      <c r="AP258" s="19"/>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c r="EO258" s="20"/>
      <c r="EP258" s="20"/>
      <c r="EQ258" s="20"/>
      <c r="ER258" s="20"/>
      <c r="ES258" s="20"/>
      <c r="ET258" s="20"/>
      <c r="EU258" s="20"/>
      <c r="EV258" s="20"/>
      <c r="EW258" s="20"/>
      <c r="EX258" s="20"/>
      <c r="EY258" s="20"/>
      <c r="EZ258" s="20"/>
      <c r="FA258" s="20"/>
      <c r="FB258" s="20"/>
      <c r="FC258" s="20"/>
      <c r="FD258" s="20"/>
      <c r="FE258" s="20"/>
      <c r="FF258" s="20"/>
      <c r="FG258" s="20"/>
      <c r="FH258" s="20"/>
      <c r="FI258" s="20"/>
      <c r="FJ258" s="20"/>
      <c r="FK258" s="20"/>
      <c r="FL258" s="20"/>
      <c r="FM258" s="20"/>
      <c r="FN258" s="20"/>
      <c r="FO258" s="20"/>
      <c r="FP258" s="20"/>
      <c r="FQ258" s="20"/>
      <c r="FR258" s="20"/>
      <c r="FS258" s="20"/>
      <c r="FT258" s="20"/>
      <c r="FU258" s="20"/>
      <c r="FV258" s="20"/>
      <c r="FW258" s="20"/>
      <c r="FX258" s="20"/>
      <c r="FY258" s="20"/>
      <c r="FZ258" s="20"/>
      <c r="GA258" s="20"/>
      <c r="GB258" s="20"/>
      <c r="GC258" s="20"/>
      <c r="GD258" s="20"/>
      <c r="GE258" s="20"/>
      <c r="GF258" s="20"/>
      <c r="GG258" s="20"/>
      <c r="GH258" s="20"/>
      <c r="GI258" s="20"/>
      <c r="GJ258" s="20"/>
      <c r="GK258" s="20"/>
      <c r="GL258" s="20"/>
      <c r="GM258" s="20"/>
    </row>
    <row r="259" spans="1:196" s="1" customFormat="1" ht="44.1" customHeight="1" x14ac:dyDescent="0.35">
      <c r="A259" s="281" t="s">
        <v>5</v>
      </c>
      <c r="B259" s="282"/>
      <c r="C259" s="282"/>
      <c r="D259" s="282"/>
      <c r="E259" s="149">
        <f>SUM(E60,E12,E46,E80,E85,E92,E93,E94,E95,E96,E109,E146,E157:E158,E178)</f>
        <v>1113495.6000000001</v>
      </c>
      <c r="F259" s="149">
        <f>SUM(F60,F12,F46,F80,F85,F92,F93,F94,F95,F96,F109,F146,F157:F158,F178)</f>
        <v>695670.20000000019</v>
      </c>
      <c r="G259" s="149">
        <f>SUM(G60,G12,G46,G80,G85,G92,G93,G94,G95,G96,G109,G146,G157:G158,G178)</f>
        <v>618057.6</v>
      </c>
      <c r="H259" s="150">
        <f t="shared" si="109"/>
        <v>1</v>
      </c>
      <c r="I259" s="149">
        <f>SUM(I60,I12,I46,I80,I85,I92,I93,I94,I95,I96,I109,I146,I157:I158,I178)</f>
        <v>-77612.600000000006</v>
      </c>
      <c r="J259" s="150">
        <f t="shared" si="99"/>
        <v>0.88843477843380358</v>
      </c>
      <c r="K259" s="149">
        <f>SUM(K60,K12,K46,K80,K85,K92,K93,K94,K95,K96,K109,K146,K157:K158,K178)</f>
        <v>176927.1</v>
      </c>
      <c r="L259" s="149">
        <f>SUM(L60,L12,L46,L80,L85,L92,L93,L94,L95,L96,L109,L146,L157:L158,L178)</f>
        <v>179846.40000000002</v>
      </c>
      <c r="M259" s="149">
        <f>SUM(M60,M12,M46,M80,M85,M92,M93,M94,M95,M96,M109,M146,M157:M158,M178)</f>
        <v>146735.30000000002</v>
      </c>
      <c r="N259" s="149">
        <f>SUM(N60,N12,N46,N80,N85,N92,N93,N94,N95,N96,N109,N146,N157:N158,N178)</f>
        <v>90981.8</v>
      </c>
      <c r="O259" s="149">
        <f t="shared" si="125"/>
        <v>-55753.500000000015</v>
      </c>
      <c r="P259" s="150">
        <f t="shared" si="126"/>
        <v>0.62004030386689502</v>
      </c>
      <c r="Q259" s="149">
        <f>SUM(Q60,Q12,Q46,Q80,Q85,Q92,Q93,Q94,Q95,Q96,Q109,Q146,Q157:Q158,Q178)</f>
        <v>1290422.7000000002</v>
      </c>
      <c r="R259" s="149">
        <f>SUM(R60,R12,R46,R80,R85,R92,R93,R94,R95,R96,R109,R146,R157:R158,R178)</f>
        <v>1293342</v>
      </c>
      <c r="S259" s="149">
        <f>SUM(S60,S12,S46,S80,S85,S92,S93,S94,S95,S96,S109,S146,S157:S158,S178)</f>
        <v>842405.50000000012</v>
      </c>
      <c r="T259" s="149">
        <f>SUM(T60,T12,T46,T80,T85,T92,T93,T94,T95,T96,T109,T146,T157:T158,T178)</f>
        <v>709039.4</v>
      </c>
      <c r="U259" s="149">
        <f>SUM(U60,U12,U46,U80,U85,U92,U93,U94,U95,U96,U109,U146,U157:U158,U178)</f>
        <v>-133366.10000000003</v>
      </c>
      <c r="V259" s="150">
        <f t="shared" si="66"/>
        <v>0.84168420077979067</v>
      </c>
      <c r="W259" s="7"/>
      <c r="X259" s="7"/>
      <c r="Y259" s="7"/>
      <c r="Z259" s="7"/>
      <c r="AA259" s="7"/>
      <c r="AB259" s="7"/>
      <c r="AC259" s="7"/>
      <c r="AD259" s="7"/>
      <c r="AE259" s="7"/>
      <c r="AF259" s="7"/>
      <c r="AG259" s="7"/>
      <c r="AH259" s="7"/>
      <c r="AI259" s="7"/>
      <c r="AJ259" s="7"/>
      <c r="AK259" s="7"/>
      <c r="AL259" s="7"/>
      <c r="AM259" s="7"/>
      <c r="AN259" s="7"/>
      <c r="AO259" s="7"/>
      <c r="AP259" s="7"/>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row>
    <row r="260" spans="1:196" s="45" customFormat="1" ht="80.849999999999994" hidden="1" customHeight="1" x14ac:dyDescent="0.35">
      <c r="A260" s="159">
        <v>15</v>
      </c>
      <c r="B260" s="252">
        <v>8821</v>
      </c>
      <c r="C260" s="252">
        <v>1060</v>
      </c>
      <c r="D260" s="194" t="s">
        <v>229</v>
      </c>
      <c r="E260" s="151"/>
      <c r="F260" s="152"/>
      <c r="G260" s="152"/>
      <c r="H260" s="150">
        <f t="shared" si="109"/>
        <v>0</v>
      </c>
      <c r="I260" s="153">
        <f t="shared" si="94"/>
        <v>0</v>
      </c>
      <c r="J260" s="150" t="str">
        <f t="shared" si="99"/>
        <v/>
      </c>
      <c r="K260" s="153"/>
      <c r="L260" s="153"/>
      <c r="M260" s="153"/>
      <c r="N260" s="151"/>
      <c r="O260" s="149">
        <f t="shared" si="125"/>
        <v>0</v>
      </c>
      <c r="P260" s="150" t="str">
        <f t="shared" si="126"/>
        <v/>
      </c>
      <c r="Q260" s="153">
        <f>SUM(E260,K260)</f>
        <v>0</v>
      </c>
      <c r="R260" s="153">
        <f>SUM(E260,L260)</f>
        <v>0</v>
      </c>
      <c r="S260" s="153">
        <f>SUM(F260,M260)</f>
        <v>0</v>
      </c>
      <c r="T260" s="153">
        <f>SUM(G260,N260)</f>
        <v>0</v>
      </c>
      <c r="U260" s="153">
        <f>T260-S260</f>
        <v>0</v>
      </c>
      <c r="V260" s="150" t="str">
        <f t="shared" si="66"/>
        <v/>
      </c>
      <c r="W260" s="42"/>
      <c r="X260" s="42"/>
      <c r="Y260" s="42"/>
      <c r="Z260" s="42"/>
      <c r="AA260" s="42"/>
      <c r="AB260" s="42"/>
      <c r="AC260" s="42"/>
      <c r="AD260" s="42"/>
      <c r="AE260" s="42"/>
      <c r="AF260" s="42"/>
      <c r="AG260" s="42"/>
      <c r="AH260" s="42"/>
      <c r="AI260" s="42"/>
      <c r="AJ260" s="42"/>
      <c r="AK260" s="42"/>
      <c r="AL260" s="42"/>
      <c r="AM260" s="42"/>
      <c r="AN260" s="42"/>
      <c r="AO260" s="42"/>
      <c r="AP260" s="42"/>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4"/>
      <c r="GE260" s="44"/>
      <c r="GF260" s="44"/>
      <c r="GG260" s="44"/>
      <c r="GH260" s="44"/>
      <c r="GI260" s="44"/>
      <c r="GJ260" s="44"/>
      <c r="GK260" s="44"/>
      <c r="GL260" s="44"/>
      <c r="GM260" s="44"/>
    </row>
    <row r="261" spans="1:196" s="45" customFormat="1" ht="77.45" customHeight="1" x14ac:dyDescent="0.35">
      <c r="A261" s="133">
        <v>16</v>
      </c>
      <c r="B261" s="252">
        <v>8822</v>
      </c>
      <c r="C261" s="252">
        <v>1060</v>
      </c>
      <c r="D261" s="195" t="s">
        <v>268</v>
      </c>
      <c r="E261" s="152"/>
      <c r="F261" s="152"/>
      <c r="G261" s="152"/>
      <c r="H261" s="150">
        <f t="shared" si="109"/>
        <v>0</v>
      </c>
      <c r="I261" s="153">
        <f t="shared" si="94"/>
        <v>0</v>
      </c>
      <c r="J261" s="150" t="str">
        <f t="shared" si="99"/>
        <v/>
      </c>
      <c r="K261" s="153"/>
      <c r="L261" s="153"/>
      <c r="M261" s="153"/>
      <c r="N261" s="151">
        <v>-40.700000000000003</v>
      </c>
      <c r="O261" s="153">
        <f t="shared" si="125"/>
        <v>-40.700000000000003</v>
      </c>
      <c r="P261" s="150" t="str">
        <f t="shared" si="126"/>
        <v/>
      </c>
      <c r="Q261" s="153">
        <f>SUM(E261,K261)</f>
        <v>0</v>
      </c>
      <c r="R261" s="153" t="s">
        <v>135</v>
      </c>
      <c r="S261" s="153">
        <f t="shared" ref="S261:T264" si="132">SUM(F261,M261)</f>
        <v>0</v>
      </c>
      <c r="T261" s="153">
        <f t="shared" si="132"/>
        <v>-40.700000000000003</v>
      </c>
      <c r="U261" s="153">
        <f>T261-S261</f>
        <v>-40.700000000000003</v>
      </c>
      <c r="V261" s="150" t="str">
        <f t="shared" si="66"/>
        <v/>
      </c>
      <c r="W261" s="42"/>
      <c r="X261" s="42"/>
      <c r="Y261" s="42"/>
      <c r="Z261" s="42"/>
      <c r="AA261" s="42"/>
      <c r="AB261" s="42"/>
      <c r="AC261" s="42"/>
      <c r="AD261" s="42"/>
      <c r="AE261" s="42"/>
      <c r="AF261" s="42"/>
      <c r="AG261" s="42"/>
      <c r="AH261" s="42"/>
      <c r="AI261" s="42"/>
      <c r="AJ261" s="42"/>
      <c r="AK261" s="42"/>
      <c r="AL261" s="42"/>
      <c r="AM261" s="42"/>
      <c r="AN261" s="42"/>
      <c r="AO261" s="42"/>
      <c r="AP261" s="42"/>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4"/>
      <c r="GE261" s="44"/>
      <c r="GF261" s="44"/>
      <c r="GG261" s="44"/>
      <c r="GH261" s="44"/>
      <c r="GI261" s="44"/>
      <c r="GJ261" s="44"/>
      <c r="GK261" s="44"/>
      <c r="GL261" s="44"/>
      <c r="GM261" s="44"/>
    </row>
    <row r="262" spans="1:196" s="45" customFormat="1" ht="80.849999999999994" hidden="1" customHeight="1" x14ac:dyDescent="0.35">
      <c r="A262" s="159">
        <v>16</v>
      </c>
      <c r="B262" s="252">
        <v>8861</v>
      </c>
      <c r="C262" s="160" t="s">
        <v>38</v>
      </c>
      <c r="D262" s="196" t="s">
        <v>296</v>
      </c>
      <c r="E262" s="151"/>
      <c r="F262" s="151"/>
      <c r="G262" s="151"/>
      <c r="H262" s="154">
        <f t="shared" si="109"/>
        <v>0</v>
      </c>
      <c r="I262" s="153">
        <f t="shared" si="94"/>
        <v>0</v>
      </c>
      <c r="J262" s="154" t="str">
        <f t="shared" si="99"/>
        <v/>
      </c>
      <c r="K262" s="153"/>
      <c r="L262" s="153"/>
      <c r="M262" s="153"/>
      <c r="N262" s="151"/>
      <c r="O262" s="153">
        <f t="shared" si="125"/>
        <v>0</v>
      </c>
      <c r="P262" s="154" t="str">
        <f t="shared" si="126"/>
        <v/>
      </c>
      <c r="Q262" s="153">
        <f>SUM(E262,K262)</f>
        <v>0</v>
      </c>
      <c r="R262" s="153"/>
      <c r="S262" s="153">
        <f t="shared" si="132"/>
        <v>0</v>
      </c>
      <c r="T262" s="153">
        <f t="shared" si="132"/>
        <v>0</v>
      </c>
      <c r="U262" s="153">
        <f t="shared" ref="U262:U263" si="133">T262-S262</f>
        <v>0</v>
      </c>
      <c r="V262" s="154" t="str">
        <f t="shared" si="66"/>
        <v/>
      </c>
      <c r="W262" s="42"/>
      <c r="X262" s="42"/>
      <c r="Y262" s="42"/>
      <c r="Z262" s="42"/>
      <c r="AA262" s="42"/>
      <c r="AB262" s="42"/>
      <c r="AC262" s="42"/>
      <c r="AD262" s="42"/>
      <c r="AE262" s="42"/>
      <c r="AF262" s="42"/>
      <c r="AG262" s="42"/>
      <c r="AH262" s="42"/>
      <c r="AI262" s="42"/>
      <c r="AJ262" s="42"/>
      <c r="AK262" s="42"/>
      <c r="AL262" s="42"/>
      <c r="AM262" s="42"/>
      <c r="AN262" s="42"/>
      <c r="AO262" s="42"/>
      <c r="AP262" s="42"/>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4"/>
      <c r="GE262" s="44"/>
      <c r="GF262" s="44"/>
      <c r="GG262" s="44"/>
      <c r="GH262" s="44"/>
      <c r="GI262" s="44"/>
      <c r="GJ262" s="44"/>
      <c r="GK262" s="44"/>
      <c r="GL262" s="44"/>
      <c r="GM262" s="44"/>
    </row>
    <row r="263" spans="1:196" s="45" customFormat="1" ht="80.849999999999994" hidden="1" customHeight="1" x14ac:dyDescent="0.35">
      <c r="A263" s="159">
        <v>17</v>
      </c>
      <c r="B263" s="252">
        <v>8862</v>
      </c>
      <c r="C263" s="160" t="s">
        <v>38</v>
      </c>
      <c r="D263" s="197" t="s">
        <v>297</v>
      </c>
      <c r="E263" s="151"/>
      <c r="F263" s="151"/>
      <c r="G263" s="151"/>
      <c r="H263" s="154">
        <f t="shared" si="109"/>
        <v>0</v>
      </c>
      <c r="I263" s="153">
        <f t="shared" si="94"/>
        <v>0</v>
      </c>
      <c r="J263" s="154" t="str">
        <f t="shared" si="99"/>
        <v/>
      </c>
      <c r="K263" s="153"/>
      <c r="L263" s="153"/>
      <c r="M263" s="153"/>
      <c r="N263" s="151"/>
      <c r="O263" s="153">
        <f t="shared" si="125"/>
        <v>0</v>
      </c>
      <c r="P263" s="154" t="str">
        <f t="shared" si="126"/>
        <v/>
      </c>
      <c r="Q263" s="153">
        <f>SUM(E263,K263)</f>
        <v>0</v>
      </c>
      <c r="R263" s="153"/>
      <c r="S263" s="153">
        <f t="shared" si="132"/>
        <v>0</v>
      </c>
      <c r="T263" s="153">
        <f t="shared" si="132"/>
        <v>0</v>
      </c>
      <c r="U263" s="153">
        <f t="shared" si="133"/>
        <v>0</v>
      </c>
      <c r="V263" s="154" t="str">
        <f t="shared" si="66"/>
        <v/>
      </c>
      <c r="W263" s="42"/>
      <c r="X263" s="42"/>
      <c r="Y263" s="42"/>
      <c r="Z263" s="42"/>
      <c r="AA263" s="42"/>
      <c r="AB263" s="42"/>
      <c r="AC263" s="42"/>
      <c r="AD263" s="42"/>
      <c r="AE263" s="42"/>
      <c r="AF263" s="42"/>
      <c r="AG263" s="42"/>
      <c r="AH263" s="42"/>
      <c r="AI263" s="42"/>
      <c r="AJ263" s="42"/>
      <c r="AK263" s="42"/>
      <c r="AL263" s="42"/>
      <c r="AM263" s="42"/>
      <c r="AN263" s="42"/>
      <c r="AO263" s="42"/>
      <c r="AP263" s="42"/>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4"/>
      <c r="GE263" s="44"/>
      <c r="GF263" s="44"/>
      <c r="GG263" s="44"/>
      <c r="GH263" s="44"/>
      <c r="GI263" s="44"/>
      <c r="GJ263" s="44"/>
      <c r="GK263" s="44"/>
      <c r="GL263" s="44"/>
      <c r="GM263" s="44"/>
    </row>
    <row r="264" spans="1:196" s="49" customFormat="1" ht="42.4" customHeight="1" x14ac:dyDescent="0.35">
      <c r="A264" s="159"/>
      <c r="B264" s="252"/>
      <c r="C264" s="252"/>
      <c r="D264" s="198" t="s">
        <v>6</v>
      </c>
      <c r="E264" s="155">
        <f>SUM(E259:E263)</f>
        <v>1113495.6000000001</v>
      </c>
      <c r="F264" s="155">
        <f t="shared" ref="F264" si="134">SUM(F259:F263)</f>
        <v>695670.20000000019</v>
      </c>
      <c r="G264" s="155">
        <f>SUM(G259:G263)</f>
        <v>618057.6</v>
      </c>
      <c r="H264" s="150">
        <f t="shared" si="109"/>
        <v>1</v>
      </c>
      <c r="I264" s="149">
        <f t="shared" si="94"/>
        <v>-77612.60000000021</v>
      </c>
      <c r="J264" s="150">
        <f t="shared" si="99"/>
        <v>0.88843477843380358</v>
      </c>
      <c r="K264" s="155">
        <f>SUM(K259:K263)</f>
        <v>176927.1</v>
      </c>
      <c r="L264" s="155">
        <f t="shared" ref="L264:N264" si="135">SUM(L259:L263)</f>
        <v>179846.40000000002</v>
      </c>
      <c r="M264" s="155">
        <f t="shared" si="135"/>
        <v>146735.30000000002</v>
      </c>
      <c r="N264" s="155">
        <f t="shared" si="135"/>
        <v>90941.1</v>
      </c>
      <c r="O264" s="149">
        <f t="shared" si="125"/>
        <v>-55794.200000000012</v>
      </c>
      <c r="P264" s="150">
        <f t="shared" si="126"/>
        <v>0.6197629336635424</v>
      </c>
      <c r="Q264" s="149">
        <f>SUM(E264,K264)</f>
        <v>1290422.7000000002</v>
      </c>
      <c r="R264" s="149">
        <f>SUM(E264,L264)</f>
        <v>1293342</v>
      </c>
      <c r="S264" s="149">
        <f t="shared" si="132"/>
        <v>842405.50000000023</v>
      </c>
      <c r="T264" s="149">
        <f t="shared" si="132"/>
        <v>708998.7</v>
      </c>
      <c r="U264" s="149">
        <f>T264-S264</f>
        <v>-133406.80000000028</v>
      </c>
      <c r="V264" s="150">
        <f t="shared" si="66"/>
        <v>0.84163588675525003</v>
      </c>
      <c r="W264" s="46"/>
      <c r="X264" s="46"/>
      <c r="Y264" s="46"/>
      <c r="Z264" s="46"/>
      <c r="AA264" s="46"/>
      <c r="AB264" s="46"/>
      <c r="AC264" s="46"/>
      <c r="AD264" s="46"/>
      <c r="AE264" s="46"/>
      <c r="AF264" s="46"/>
      <c r="AG264" s="46"/>
      <c r="AH264" s="46"/>
      <c r="AI264" s="46"/>
      <c r="AJ264" s="46"/>
      <c r="AK264" s="46"/>
      <c r="AL264" s="46"/>
      <c r="AM264" s="46"/>
      <c r="AN264" s="46"/>
      <c r="AO264" s="46"/>
      <c r="AP264" s="46"/>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c r="ET264" s="47"/>
      <c r="EU264" s="47"/>
      <c r="EV264" s="47"/>
      <c r="EW264" s="47"/>
      <c r="EX264" s="47"/>
      <c r="EY264" s="47"/>
      <c r="EZ264" s="47"/>
      <c r="FA264" s="47"/>
      <c r="FB264" s="47"/>
      <c r="FC264" s="47"/>
      <c r="FD264" s="47"/>
      <c r="FE264" s="47"/>
      <c r="FF264" s="47"/>
      <c r="FG264" s="47"/>
      <c r="FH264" s="47"/>
      <c r="FI264" s="47"/>
      <c r="FJ264" s="47"/>
      <c r="FK264" s="47"/>
      <c r="FL264" s="47"/>
      <c r="FM264" s="47"/>
      <c r="FN264" s="47"/>
      <c r="FO264" s="47"/>
      <c r="FP264" s="47"/>
      <c r="FQ264" s="47"/>
      <c r="FR264" s="47"/>
      <c r="FS264" s="47"/>
      <c r="FT264" s="47"/>
      <c r="FU264" s="47"/>
      <c r="FV264" s="47"/>
      <c r="FW264" s="47"/>
      <c r="FX264" s="47"/>
      <c r="FY264" s="47"/>
      <c r="FZ264" s="47"/>
      <c r="GA264" s="47"/>
      <c r="GB264" s="47"/>
      <c r="GC264" s="47"/>
      <c r="GD264" s="48"/>
      <c r="GE264" s="48"/>
      <c r="GF264" s="48"/>
      <c r="GG264" s="48"/>
      <c r="GH264" s="48"/>
      <c r="GI264" s="48"/>
      <c r="GJ264" s="48"/>
      <c r="GK264" s="48"/>
      <c r="GL264" s="48"/>
      <c r="GM264" s="48"/>
    </row>
    <row r="265" spans="1:196" ht="176.65" customHeight="1" x14ac:dyDescent="0.4">
      <c r="D265" s="266" t="s">
        <v>434</v>
      </c>
      <c r="E265" s="267"/>
      <c r="F265" s="267"/>
      <c r="G265" s="51"/>
      <c r="H265" s="81"/>
      <c r="I265" s="52"/>
      <c r="J265" s="98"/>
      <c r="K265" s="99"/>
      <c r="L265" s="51"/>
      <c r="M265" s="265" t="s">
        <v>435</v>
      </c>
      <c r="N265" s="82"/>
      <c r="O265" s="139"/>
      <c r="P265" s="100"/>
      <c r="Q265" s="10"/>
      <c r="U265" s="10"/>
      <c r="V265" s="10"/>
      <c r="W265" s="10"/>
      <c r="X265" s="7"/>
      <c r="Y265" s="7"/>
      <c r="Z265" s="7"/>
      <c r="AA265" s="7"/>
      <c r="AB265" s="7"/>
      <c r="AC265" s="7"/>
      <c r="AD265" s="7"/>
      <c r="AE265" s="7"/>
      <c r="AF265" s="7"/>
      <c r="AG265" s="7"/>
      <c r="AH265" s="7"/>
      <c r="AI265" s="7"/>
      <c r="AJ265" s="7"/>
      <c r="AK265" s="7"/>
      <c r="AL265" s="7"/>
      <c r="AM265" s="7"/>
      <c r="AN265" s="7"/>
      <c r="AO265" s="7"/>
      <c r="AP265" s="7"/>
      <c r="AQ265" s="7"/>
      <c r="GD265" s="6"/>
      <c r="GN265" s="8"/>
    </row>
    <row r="267" spans="1:196" s="226" customFormat="1" ht="80.849999999999994" hidden="1" customHeight="1" x14ac:dyDescent="0.3">
      <c r="B267" s="227"/>
      <c r="C267" s="227"/>
      <c r="D267" s="228"/>
      <c r="E267" s="229"/>
      <c r="F267" s="230"/>
      <c r="G267" s="231"/>
      <c r="H267" s="231"/>
      <c r="I267" s="232">
        <f>F264-G264</f>
        <v>77612.60000000021</v>
      </c>
      <c r="J267" s="233">
        <f>SUM(G264/F264)*100</f>
        <v>88.843477843380356</v>
      </c>
      <c r="K267" s="234"/>
      <c r="L267" s="234"/>
      <c r="M267" s="234"/>
      <c r="N267" s="234"/>
      <c r="O267" s="232">
        <f>N264-M264</f>
        <v>-55794.200000000012</v>
      </c>
      <c r="P267" s="235">
        <f>SUM(N264/M264)*100</f>
        <v>61.976293366354241</v>
      </c>
      <c r="Q267" s="236">
        <f>SUM(E264,K264)</f>
        <v>1290422.7000000002</v>
      </c>
      <c r="R267" s="236">
        <f>SUM(E264,L264)</f>
        <v>1293342</v>
      </c>
      <c r="S267" s="236">
        <f>SUM(F264,M264)</f>
        <v>842405.50000000023</v>
      </c>
      <c r="T267" s="236">
        <f>SUM(G264,N264)</f>
        <v>708998.7</v>
      </c>
      <c r="U267" s="236">
        <f>SUM(T264-S264)</f>
        <v>-133406.80000000028</v>
      </c>
      <c r="V267" s="235">
        <f>SUM(T264/S264)*100</f>
        <v>84.163588675525006</v>
      </c>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6"/>
      <c r="AR267" s="146"/>
      <c r="AS267" s="146"/>
      <c r="AT267" s="146"/>
      <c r="AU267" s="146"/>
      <c r="AV267" s="146"/>
      <c r="AW267" s="146"/>
      <c r="AX267" s="146"/>
      <c r="AY267" s="146"/>
      <c r="AZ267" s="146"/>
      <c r="BA267" s="146"/>
      <c r="BB267" s="146"/>
      <c r="BC267" s="146"/>
      <c r="BD267" s="146"/>
      <c r="BE267" s="146"/>
      <c r="BF267" s="146"/>
      <c r="BG267" s="146"/>
      <c r="BH267" s="146"/>
      <c r="BI267" s="146"/>
      <c r="BJ267" s="146"/>
      <c r="BK267" s="146"/>
      <c r="BL267" s="146"/>
      <c r="BM267" s="146"/>
      <c r="BN267" s="146"/>
      <c r="BO267" s="146"/>
      <c r="BP267" s="146"/>
      <c r="BQ267" s="146"/>
      <c r="BR267" s="146"/>
      <c r="BS267" s="146"/>
      <c r="BT267" s="146"/>
      <c r="BU267" s="146"/>
      <c r="BV267" s="146"/>
      <c r="BW267" s="146"/>
      <c r="BX267" s="146"/>
      <c r="BY267" s="146"/>
      <c r="BZ267" s="146"/>
      <c r="CA267" s="146"/>
      <c r="CB267" s="146"/>
      <c r="CC267" s="146"/>
      <c r="CD267" s="146"/>
      <c r="CE267" s="146"/>
      <c r="CF267" s="146"/>
      <c r="CG267" s="146"/>
      <c r="CH267" s="146"/>
      <c r="CI267" s="146"/>
      <c r="CJ267" s="146"/>
      <c r="CK267" s="146"/>
      <c r="CL267" s="146"/>
      <c r="CM267" s="146"/>
      <c r="CN267" s="146"/>
      <c r="CO267" s="146"/>
      <c r="CP267" s="146"/>
      <c r="CQ267" s="146"/>
      <c r="CR267" s="146"/>
      <c r="CS267" s="146"/>
      <c r="CT267" s="146"/>
      <c r="CU267" s="146"/>
      <c r="CV267" s="146"/>
      <c r="CW267" s="146"/>
      <c r="CX267" s="146"/>
      <c r="CY267" s="146"/>
      <c r="CZ267" s="146"/>
      <c r="DA267" s="146"/>
      <c r="DB267" s="146"/>
      <c r="DC267" s="146"/>
      <c r="DD267" s="146"/>
      <c r="DE267" s="146"/>
      <c r="DF267" s="146"/>
      <c r="DG267" s="146"/>
      <c r="DH267" s="146"/>
      <c r="DI267" s="146"/>
      <c r="DJ267" s="146"/>
      <c r="DK267" s="146"/>
      <c r="DL267" s="146"/>
      <c r="DM267" s="146"/>
      <c r="DN267" s="146"/>
      <c r="DO267" s="146"/>
      <c r="DP267" s="146"/>
      <c r="DQ267" s="146"/>
      <c r="DR267" s="146"/>
      <c r="DS267" s="146"/>
      <c r="DT267" s="146"/>
      <c r="DU267" s="146"/>
      <c r="DV267" s="146"/>
      <c r="DW267" s="146"/>
      <c r="DX267" s="146"/>
      <c r="DY267" s="146"/>
      <c r="DZ267" s="146"/>
      <c r="EA267" s="146"/>
      <c r="EB267" s="146"/>
      <c r="EC267" s="146"/>
      <c r="ED267" s="146"/>
      <c r="EE267" s="146"/>
      <c r="EF267" s="146"/>
      <c r="EG267" s="146"/>
      <c r="EH267" s="146"/>
      <c r="EI267" s="146"/>
      <c r="EJ267" s="146"/>
      <c r="EK267" s="146"/>
      <c r="EL267" s="146"/>
      <c r="EM267" s="146"/>
      <c r="EN267" s="146"/>
      <c r="EO267" s="146"/>
      <c r="EP267" s="146"/>
      <c r="EQ267" s="146"/>
      <c r="ER267" s="146"/>
      <c r="ES267" s="146"/>
      <c r="ET267" s="146"/>
      <c r="EU267" s="146"/>
      <c r="EV267" s="146"/>
      <c r="EW267" s="146"/>
      <c r="EX267" s="146"/>
      <c r="EY267" s="146"/>
      <c r="EZ267" s="146"/>
      <c r="FA267" s="146"/>
      <c r="FB267" s="146"/>
      <c r="FC267" s="146"/>
      <c r="FD267" s="146"/>
      <c r="FE267" s="146"/>
      <c r="FF267" s="146"/>
      <c r="FG267" s="146"/>
      <c r="FH267" s="146"/>
      <c r="FI267" s="146"/>
      <c r="FJ267" s="146"/>
      <c r="FK267" s="146"/>
      <c r="FL267" s="146"/>
      <c r="FM267" s="146"/>
      <c r="FN267" s="146"/>
      <c r="FO267" s="146"/>
      <c r="FP267" s="146"/>
      <c r="FQ267" s="146"/>
      <c r="FR267" s="146"/>
      <c r="FS267" s="146"/>
      <c r="FT267" s="146"/>
      <c r="FU267" s="146"/>
      <c r="FV267" s="146"/>
      <c r="FW267" s="146"/>
      <c r="FX267" s="146"/>
      <c r="FY267" s="146"/>
      <c r="FZ267" s="146"/>
      <c r="GA267" s="146"/>
      <c r="GB267" s="146"/>
      <c r="GC267" s="146"/>
      <c r="GD267" s="228"/>
      <c r="GE267" s="228"/>
      <c r="GF267" s="228"/>
      <c r="GG267" s="228"/>
      <c r="GH267" s="228"/>
      <c r="GI267" s="228"/>
      <c r="GJ267" s="228"/>
      <c r="GK267" s="228"/>
      <c r="GL267" s="228"/>
      <c r="GM267" s="228"/>
    </row>
    <row r="268" spans="1:196" ht="26.25" hidden="1" x14ac:dyDescent="0.4">
      <c r="D268" s="81"/>
      <c r="E268" s="81"/>
      <c r="F268" s="81"/>
      <c r="G268" s="81"/>
      <c r="H268" s="81"/>
      <c r="I268" s="98">
        <f t="shared" si="94"/>
        <v>0</v>
      </c>
      <c r="J268" s="104"/>
      <c r="K268" s="105"/>
      <c r="L268" s="105"/>
      <c r="M268" s="105"/>
      <c r="N268" s="47"/>
      <c r="O268" s="100">
        <f t="shared" ref="O268:O272" si="136">N268-M268</f>
        <v>0</v>
      </c>
      <c r="P268" s="48"/>
      <c r="Q268" s="48"/>
      <c r="R268" s="48"/>
      <c r="S268" s="48"/>
      <c r="T268" s="48"/>
      <c r="U268" s="48"/>
      <c r="V268" s="48"/>
    </row>
    <row r="269" spans="1:196" ht="26.25" hidden="1" x14ac:dyDescent="0.4">
      <c r="D269" s="81"/>
      <c r="E269" s="81"/>
      <c r="F269" s="81"/>
      <c r="G269" s="81"/>
      <c r="H269" s="81"/>
      <c r="I269" s="98">
        <f t="shared" si="94"/>
        <v>0</v>
      </c>
      <c r="J269" s="104"/>
      <c r="K269" s="105"/>
      <c r="L269" s="105"/>
      <c r="M269" s="105"/>
      <c r="N269" s="47"/>
      <c r="O269" s="100">
        <f t="shared" si="136"/>
        <v>0</v>
      </c>
      <c r="P269" s="48"/>
      <c r="Q269" s="48"/>
      <c r="R269" s="48"/>
      <c r="S269" s="48"/>
      <c r="T269" s="48"/>
      <c r="U269" s="48"/>
      <c r="V269" s="48"/>
    </row>
    <row r="270" spans="1:196" ht="80.849999999999994" hidden="1" customHeight="1" x14ac:dyDescent="0.4">
      <c r="D270" s="84" t="s">
        <v>172</v>
      </c>
      <c r="E270" s="83"/>
      <c r="F270" s="83"/>
      <c r="G270" s="83"/>
      <c r="H270" s="83"/>
      <c r="I270" s="98">
        <f t="shared" si="94"/>
        <v>0</v>
      </c>
      <c r="J270" s="106"/>
      <c r="K270" s="106"/>
      <c r="L270" s="106"/>
      <c r="M270" s="106"/>
      <c r="N270" s="140"/>
      <c r="O270" s="100">
        <f t="shared" si="136"/>
        <v>0</v>
      </c>
      <c r="P270" s="56"/>
      <c r="Q270" s="56"/>
      <c r="R270" s="56"/>
      <c r="S270" s="56"/>
      <c r="T270" s="56"/>
    </row>
    <row r="271" spans="1:196" ht="26.25" hidden="1" x14ac:dyDescent="0.4">
      <c r="D271" s="84" t="s">
        <v>263</v>
      </c>
      <c r="E271" s="81"/>
      <c r="F271" s="81"/>
      <c r="G271" s="81"/>
      <c r="H271" s="81"/>
      <c r="I271" s="98">
        <f t="shared" si="94"/>
        <v>0</v>
      </c>
      <c r="J271" s="107"/>
      <c r="K271" s="108"/>
      <c r="L271" s="108"/>
      <c r="M271" s="108"/>
      <c r="N271" s="6"/>
      <c r="O271" s="100">
        <f t="shared" si="136"/>
        <v>0</v>
      </c>
    </row>
    <row r="272" spans="1:196" s="31" customFormat="1" ht="39.200000000000003" hidden="1" customHeight="1" x14ac:dyDescent="0.4">
      <c r="B272" s="59"/>
      <c r="C272" s="60"/>
      <c r="D272" s="93" t="s">
        <v>283</v>
      </c>
      <c r="E272" s="11">
        <f>E21</f>
        <v>125226.2</v>
      </c>
      <c r="F272" s="11">
        <f>F21</f>
        <v>112102.39999999999</v>
      </c>
      <c r="G272" s="11">
        <f>G21</f>
        <v>112102.39999999999</v>
      </c>
      <c r="H272" s="11"/>
      <c r="I272" s="96">
        <f t="shared" si="94"/>
        <v>0</v>
      </c>
      <c r="J272" s="102">
        <f t="shared" ref="J272:J283" si="137">IFERROR(100%*(G272/F272),"")</f>
        <v>1</v>
      </c>
      <c r="K272" s="103">
        <f>K21</f>
        <v>0</v>
      </c>
      <c r="L272" s="103">
        <f>L21</f>
        <v>0</v>
      </c>
      <c r="M272" s="103">
        <f>M21</f>
        <v>0</v>
      </c>
      <c r="N272" s="141">
        <f>N21</f>
        <v>0</v>
      </c>
      <c r="O272" s="97">
        <f t="shared" si="136"/>
        <v>0</v>
      </c>
      <c r="P272" s="114" t="str">
        <f>IFERROR(100%*(N272/M272),"")</f>
        <v/>
      </c>
      <c r="Q272" s="15">
        <f>SUM(E272,K272)</f>
        <v>125226.2</v>
      </c>
      <c r="R272" s="13">
        <f t="shared" ref="R272:T272" si="138">SUM(E272,L272)</f>
        <v>125226.2</v>
      </c>
      <c r="S272" s="13">
        <f t="shared" si="138"/>
        <v>112102.39999999999</v>
      </c>
      <c r="T272" s="13">
        <f t="shared" si="138"/>
        <v>112102.39999999999</v>
      </c>
      <c r="U272" s="14">
        <f t="shared" ref="U272" si="139">T272-S272</f>
        <v>0</v>
      </c>
      <c r="V272" s="70">
        <f t="shared" ref="V272" si="140">IFERROR(100%*(T272/S272),"")</f>
        <v>1</v>
      </c>
      <c r="W272" s="16"/>
      <c r="X272" s="16"/>
      <c r="Y272" s="16"/>
      <c r="Z272" s="16"/>
      <c r="AA272" s="16"/>
      <c r="AB272" s="16"/>
      <c r="AC272" s="16"/>
      <c r="AD272" s="16"/>
      <c r="AE272" s="16"/>
      <c r="AF272" s="16"/>
      <c r="AG272" s="16"/>
      <c r="AH272" s="16"/>
      <c r="AI272" s="16"/>
      <c r="AJ272" s="16"/>
      <c r="AK272" s="16"/>
      <c r="AL272" s="16"/>
      <c r="AM272" s="16"/>
      <c r="AN272" s="16"/>
      <c r="AO272" s="16"/>
      <c r="AP272" s="16"/>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30"/>
      <c r="GE272" s="30"/>
      <c r="GF272" s="30"/>
      <c r="GG272" s="30"/>
      <c r="GH272" s="30"/>
      <c r="GI272" s="30"/>
      <c r="GJ272" s="30"/>
      <c r="GK272" s="30"/>
      <c r="GL272" s="30"/>
      <c r="GM272" s="30"/>
    </row>
    <row r="273" spans="2:195" s="31" customFormat="1" ht="39.200000000000003" hidden="1" customHeight="1" x14ac:dyDescent="0.25">
      <c r="B273" s="59"/>
      <c r="C273" s="61"/>
      <c r="D273" s="95" t="s">
        <v>282</v>
      </c>
      <c r="E273" s="12">
        <f>E32</f>
        <v>1258.8</v>
      </c>
      <c r="F273" s="12">
        <f>F32</f>
        <v>1126.8</v>
      </c>
      <c r="G273" s="12">
        <f>G32</f>
        <v>917</v>
      </c>
      <c r="H273" s="12"/>
      <c r="I273" s="14">
        <f>G273-F273</f>
        <v>-209.79999999999995</v>
      </c>
      <c r="J273" s="91">
        <f>IFERROR(100%*(G273/F273),"")</f>
        <v>0.81380901668441608</v>
      </c>
      <c r="K273" s="86">
        <f>K32</f>
        <v>0</v>
      </c>
      <c r="L273" s="86">
        <f>L32</f>
        <v>0</v>
      </c>
      <c r="M273" s="86">
        <f>M32</f>
        <v>0</v>
      </c>
      <c r="N273" s="86">
        <f>N32</f>
        <v>0</v>
      </c>
      <c r="O273" s="86">
        <f>O32</f>
        <v>0</v>
      </c>
      <c r="P273" s="114" t="str">
        <f>IFERROR(100%*(N273/M273),"")</f>
        <v/>
      </c>
      <c r="Q273" s="15">
        <f>SUM(E273,K273)</f>
        <v>1258.8</v>
      </c>
      <c r="R273" s="13">
        <f t="shared" ref="R273:T274" si="141">SUM(E273,L273)</f>
        <v>1258.8</v>
      </c>
      <c r="S273" s="13">
        <f t="shared" si="141"/>
        <v>1126.8</v>
      </c>
      <c r="T273" s="13">
        <f t="shared" si="141"/>
        <v>917</v>
      </c>
      <c r="U273" s="14">
        <f>T273-S273</f>
        <v>-209.79999999999995</v>
      </c>
      <c r="V273" s="70">
        <f>IFERROR(100%*(T273/S273),"")</f>
        <v>0.81380901668441608</v>
      </c>
      <c r="W273" s="16"/>
      <c r="X273" s="16"/>
      <c r="Y273" s="16"/>
      <c r="Z273" s="16"/>
      <c r="AA273" s="16"/>
      <c r="AB273" s="16"/>
      <c r="AC273" s="16"/>
      <c r="AD273" s="16"/>
      <c r="AE273" s="16"/>
      <c r="AF273" s="16"/>
      <c r="AG273" s="16"/>
      <c r="AH273" s="16"/>
      <c r="AI273" s="16"/>
      <c r="AJ273" s="16"/>
      <c r="AK273" s="16"/>
      <c r="AL273" s="16"/>
      <c r="AM273" s="16"/>
      <c r="AN273" s="16"/>
      <c r="AO273" s="16"/>
      <c r="AP273" s="16"/>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30"/>
      <c r="GE273" s="30"/>
      <c r="GF273" s="30"/>
      <c r="GG273" s="30"/>
      <c r="GH273" s="30"/>
      <c r="GI273" s="30"/>
      <c r="GJ273" s="30"/>
      <c r="GK273" s="30"/>
      <c r="GL273" s="30"/>
      <c r="GM273" s="30"/>
    </row>
    <row r="274" spans="2:195" s="31" customFormat="1" ht="39.200000000000003" hidden="1" customHeight="1" x14ac:dyDescent="0.3">
      <c r="B274" s="59"/>
      <c r="C274" s="59"/>
      <c r="D274" s="92" t="s">
        <v>284</v>
      </c>
      <c r="E274" s="11">
        <f t="shared" ref="E274:P274" si="142">E40</f>
        <v>0</v>
      </c>
      <c r="F274" s="11">
        <f t="shared" si="142"/>
        <v>0</v>
      </c>
      <c r="G274" s="11">
        <f t="shared" si="142"/>
        <v>0</v>
      </c>
      <c r="H274" s="11">
        <f t="shared" si="142"/>
        <v>0</v>
      </c>
      <c r="I274" s="11">
        <f t="shared" si="142"/>
        <v>0</v>
      </c>
      <c r="J274" s="117" t="str">
        <f t="shared" si="142"/>
        <v/>
      </c>
      <c r="K274" s="116">
        <f t="shared" si="142"/>
        <v>4334.8999999999996</v>
      </c>
      <c r="L274" s="11">
        <f t="shared" si="142"/>
        <v>4334.8999999999996</v>
      </c>
      <c r="M274" s="11">
        <f t="shared" si="142"/>
        <v>4334.8999999999996</v>
      </c>
      <c r="N274" s="11">
        <f t="shared" si="142"/>
        <v>2364.6</v>
      </c>
      <c r="O274" s="11">
        <f t="shared" si="142"/>
        <v>-1970.2999999999997</v>
      </c>
      <c r="P274" s="11">
        <f t="shared" si="142"/>
        <v>0.5454797111813422</v>
      </c>
      <c r="Q274" s="15">
        <f>SUM(E274,K274)</f>
        <v>4334.8999999999996</v>
      </c>
      <c r="R274" s="13">
        <f t="shared" si="141"/>
        <v>4334.8999999999996</v>
      </c>
      <c r="S274" s="13">
        <f t="shared" si="141"/>
        <v>4334.8999999999996</v>
      </c>
      <c r="T274" s="13">
        <f t="shared" si="141"/>
        <v>2364.6</v>
      </c>
      <c r="U274" s="14">
        <f>T274-S274</f>
        <v>-1970.2999999999997</v>
      </c>
      <c r="V274" s="101">
        <f>IFERROR(100%*(T274/S274),"")</f>
        <v>0.5454797111813422</v>
      </c>
      <c r="W274" s="16"/>
      <c r="X274" s="16"/>
      <c r="Y274" s="16"/>
      <c r="Z274" s="16"/>
      <c r="AA274" s="16"/>
      <c r="AB274" s="16"/>
      <c r="AC274" s="16"/>
      <c r="AD274" s="16"/>
      <c r="AE274" s="16"/>
      <c r="AF274" s="16"/>
      <c r="AG274" s="16"/>
      <c r="AH274" s="16"/>
      <c r="AI274" s="16"/>
      <c r="AJ274" s="16"/>
      <c r="AK274" s="16"/>
      <c r="AL274" s="16"/>
      <c r="AM274" s="16"/>
      <c r="AN274" s="16"/>
      <c r="AO274" s="16"/>
      <c r="AP274" s="16"/>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30"/>
      <c r="GE274" s="30"/>
      <c r="GF274" s="30"/>
      <c r="GG274" s="30"/>
      <c r="GH274" s="30"/>
      <c r="GI274" s="30"/>
      <c r="GJ274" s="30"/>
      <c r="GK274" s="30"/>
      <c r="GL274" s="30"/>
      <c r="GM274" s="30"/>
    </row>
    <row r="275" spans="2:195" s="31" customFormat="1" ht="20.25" hidden="1" customHeight="1" x14ac:dyDescent="0.3">
      <c r="B275" s="59"/>
      <c r="C275" s="59"/>
      <c r="D275" s="92"/>
      <c r="E275" s="11"/>
      <c r="F275" s="11"/>
      <c r="G275" s="11"/>
      <c r="H275" s="11"/>
      <c r="I275" s="11"/>
      <c r="J275" s="118"/>
      <c r="K275" s="116"/>
      <c r="L275" s="11"/>
      <c r="M275" s="11"/>
      <c r="N275" s="11"/>
      <c r="O275" s="11"/>
      <c r="P275" s="119"/>
      <c r="Q275" s="15"/>
      <c r="R275" s="13"/>
      <c r="S275" s="13"/>
      <c r="T275" s="13"/>
      <c r="U275" s="14"/>
      <c r="V275" s="101"/>
      <c r="W275" s="16"/>
      <c r="X275" s="16"/>
      <c r="Y275" s="16"/>
      <c r="Z275" s="16"/>
      <c r="AA275" s="16"/>
      <c r="AB275" s="16"/>
      <c r="AC275" s="16"/>
      <c r="AD275" s="16"/>
      <c r="AE275" s="16"/>
      <c r="AF275" s="16"/>
      <c r="AG275" s="16"/>
      <c r="AH275" s="16"/>
      <c r="AI275" s="16"/>
      <c r="AJ275" s="16"/>
      <c r="AK275" s="16"/>
      <c r="AL275" s="16"/>
      <c r="AM275" s="16"/>
      <c r="AN275" s="16"/>
      <c r="AO275" s="16"/>
      <c r="AP275" s="16"/>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30"/>
      <c r="GE275" s="30"/>
      <c r="GF275" s="30"/>
      <c r="GG275" s="30"/>
      <c r="GH275" s="30"/>
      <c r="GI275" s="30"/>
      <c r="GJ275" s="30"/>
      <c r="GK275" s="30"/>
      <c r="GL275" s="30"/>
      <c r="GM275" s="30"/>
    </row>
    <row r="276" spans="2:195" s="31" customFormat="1" ht="33" hidden="1" customHeight="1" x14ac:dyDescent="0.3">
      <c r="B276" s="59"/>
      <c r="C276" s="59"/>
      <c r="D276" s="94" t="s">
        <v>383</v>
      </c>
      <c r="E276" s="12">
        <f t="shared" ref="E276:Q276" si="143">SUM(E45)</f>
        <v>8874.4</v>
      </c>
      <c r="F276" s="12">
        <f t="shared" si="143"/>
        <v>8874.4</v>
      </c>
      <c r="G276" s="12">
        <f t="shared" si="143"/>
        <v>7729.7</v>
      </c>
      <c r="H276" s="12">
        <f t="shared" si="143"/>
        <v>1.2506439529260704E-2</v>
      </c>
      <c r="I276" s="12">
        <f t="shared" si="143"/>
        <v>-1144.6999999999998</v>
      </c>
      <c r="J276" s="12">
        <f t="shared" si="143"/>
        <v>0.8710109979266204</v>
      </c>
      <c r="K276" s="12">
        <f t="shared" si="143"/>
        <v>0</v>
      </c>
      <c r="L276" s="86">
        <f t="shared" si="143"/>
        <v>0</v>
      </c>
      <c r="M276" s="86">
        <f t="shared" si="143"/>
        <v>0</v>
      </c>
      <c r="N276" s="86">
        <f t="shared" si="143"/>
        <v>0</v>
      </c>
      <c r="O276" s="86">
        <f t="shared" si="143"/>
        <v>0</v>
      </c>
      <c r="P276" s="86">
        <f t="shared" si="143"/>
        <v>0</v>
      </c>
      <c r="Q276" s="237">
        <f t="shared" si="143"/>
        <v>8874.4</v>
      </c>
      <c r="R276" s="13">
        <f t="shared" ref="R276" si="144">SUM(E276,L276)</f>
        <v>8874.4</v>
      </c>
      <c r="S276" s="13">
        <f t="shared" ref="S276" si="145">SUM(F276,M276)</f>
        <v>8874.4</v>
      </c>
      <c r="T276" s="13">
        <f t="shared" ref="T276" si="146">SUM(G276,N276)</f>
        <v>7729.7</v>
      </c>
      <c r="U276" s="14">
        <f t="shared" ref="U276" si="147">T276-S276</f>
        <v>-1144.6999999999998</v>
      </c>
      <c r="V276" s="70">
        <f t="shared" ref="V276" si="148">IFERROR(100%*(T276/S276),"")</f>
        <v>0.8710109979266204</v>
      </c>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30"/>
      <c r="GE276" s="30"/>
      <c r="GF276" s="30"/>
      <c r="GG276" s="30"/>
      <c r="GH276" s="30"/>
      <c r="GI276" s="30"/>
      <c r="GJ276" s="30"/>
      <c r="GK276" s="30"/>
      <c r="GL276" s="30"/>
      <c r="GM276" s="30"/>
    </row>
    <row r="277" spans="2:195" s="31" customFormat="1" ht="39.200000000000003" hidden="1" customHeight="1" x14ac:dyDescent="0.4">
      <c r="B277" s="59"/>
      <c r="C277" s="59"/>
      <c r="D277" s="93" t="s">
        <v>281</v>
      </c>
      <c r="E277" s="12">
        <f t="shared" ref="E277:G278" si="149">E37</f>
        <v>600.9</v>
      </c>
      <c r="F277" s="12">
        <f t="shared" si="149"/>
        <v>360.6</v>
      </c>
      <c r="G277" s="12">
        <f t="shared" si="149"/>
        <v>347.8</v>
      </c>
      <c r="H277" s="11"/>
      <c r="I277" s="14">
        <f t="shared" si="94"/>
        <v>-12.800000000000011</v>
      </c>
      <c r="J277" s="91">
        <f t="shared" si="137"/>
        <v>0.96450360510260669</v>
      </c>
      <c r="K277" s="85">
        <f t="shared" ref="K277:N278" si="150">K37</f>
        <v>0</v>
      </c>
      <c r="L277" s="85">
        <f t="shared" si="150"/>
        <v>0</v>
      </c>
      <c r="M277" s="85">
        <f t="shared" si="150"/>
        <v>0</v>
      </c>
      <c r="N277" s="11">
        <f t="shared" si="150"/>
        <v>0</v>
      </c>
      <c r="O277" s="14">
        <f>N277-M277</f>
        <v>0</v>
      </c>
      <c r="P277" s="114" t="str">
        <f>IFERROR(100%*(N277/M277),"")</f>
        <v/>
      </c>
      <c r="Q277" s="15">
        <f>SUM(E277,K277)</f>
        <v>600.9</v>
      </c>
      <c r="R277" s="13">
        <f t="shared" ref="R277:T278" si="151">SUM(E277,L277)</f>
        <v>600.9</v>
      </c>
      <c r="S277" s="13">
        <f t="shared" si="151"/>
        <v>360.6</v>
      </c>
      <c r="T277" s="13">
        <f t="shared" si="151"/>
        <v>347.8</v>
      </c>
      <c r="U277" s="14">
        <f t="shared" ref="U277" si="152">T277-S277</f>
        <v>-12.800000000000011</v>
      </c>
      <c r="V277" s="70">
        <f t="shared" ref="V277" si="153">IFERROR(100%*(T277/S277),"")</f>
        <v>0.96450360510260669</v>
      </c>
      <c r="W277" s="16"/>
      <c r="X277" s="16"/>
      <c r="Y277" s="16"/>
      <c r="Z277" s="16"/>
      <c r="AA277" s="16"/>
      <c r="AB277" s="16"/>
      <c r="AC277" s="16"/>
      <c r="AD277" s="16"/>
      <c r="AE277" s="16"/>
      <c r="AF277" s="16"/>
      <c r="AG277" s="16"/>
      <c r="AH277" s="16"/>
      <c r="AI277" s="16"/>
      <c r="AJ277" s="16"/>
      <c r="AK277" s="16"/>
      <c r="AL277" s="16"/>
      <c r="AM277" s="16"/>
      <c r="AN277" s="16"/>
      <c r="AO277" s="16"/>
      <c r="AP277" s="16"/>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30"/>
      <c r="GE277" s="30"/>
      <c r="GF277" s="30"/>
      <c r="GG277" s="30"/>
      <c r="GH277" s="30"/>
      <c r="GI277" s="30"/>
      <c r="GJ277" s="30"/>
      <c r="GK277" s="30"/>
      <c r="GL277" s="30"/>
      <c r="GM277" s="30"/>
    </row>
    <row r="278" spans="2:195" s="31" customFormat="1" ht="39.200000000000003" hidden="1" customHeight="1" x14ac:dyDescent="0.4">
      <c r="B278" s="59"/>
      <c r="C278" s="59"/>
      <c r="D278" s="93" t="s">
        <v>277</v>
      </c>
      <c r="E278" s="11">
        <f t="shared" si="149"/>
        <v>0</v>
      </c>
      <c r="F278" s="11">
        <f t="shared" si="149"/>
        <v>0</v>
      </c>
      <c r="G278" s="11">
        <f t="shared" si="149"/>
        <v>0</v>
      </c>
      <c r="H278" s="11"/>
      <c r="I278" s="14">
        <f t="shared" si="94"/>
        <v>0</v>
      </c>
      <c r="J278" s="91" t="str">
        <f t="shared" si="137"/>
        <v/>
      </c>
      <c r="K278" s="85">
        <f t="shared" si="150"/>
        <v>0</v>
      </c>
      <c r="L278" s="85">
        <f t="shared" si="150"/>
        <v>0</v>
      </c>
      <c r="M278" s="85">
        <f t="shared" si="150"/>
        <v>0</v>
      </c>
      <c r="N278" s="11">
        <f t="shared" si="150"/>
        <v>0</v>
      </c>
      <c r="O278" s="14">
        <f>N278-M278</f>
        <v>0</v>
      </c>
      <c r="P278" s="114" t="str">
        <f>IFERROR(100%*(N278/M278),"")</f>
        <v/>
      </c>
      <c r="Q278" s="15">
        <f>SUM(E278,K278)</f>
        <v>0</v>
      </c>
      <c r="R278" s="13">
        <f t="shared" si="151"/>
        <v>0</v>
      </c>
      <c r="S278" s="13">
        <f t="shared" si="151"/>
        <v>0</v>
      </c>
      <c r="T278" s="13">
        <f t="shared" si="151"/>
        <v>0</v>
      </c>
      <c r="U278" s="14">
        <f>T278-S278</f>
        <v>0</v>
      </c>
      <c r="V278" s="101" t="str">
        <f>IFERROR(100%*(T278/S278),"")</f>
        <v/>
      </c>
      <c r="W278" s="16"/>
      <c r="X278" s="16"/>
      <c r="Y278" s="16"/>
      <c r="Z278" s="16"/>
      <c r="AA278" s="16"/>
      <c r="AB278" s="16"/>
      <c r="AC278" s="16"/>
      <c r="AD278" s="16"/>
      <c r="AE278" s="16"/>
      <c r="AF278" s="16"/>
      <c r="AG278" s="16"/>
      <c r="AH278" s="16"/>
      <c r="AI278" s="16"/>
      <c r="AJ278" s="16"/>
      <c r="AK278" s="16"/>
      <c r="AL278" s="16"/>
      <c r="AM278" s="16"/>
      <c r="AN278" s="16"/>
      <c r="AO278" s="16"/>
      <c r="AP278" s="16"/>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30"/>
      <c r="GE278" s="30"/>
      <c r="GF278" s="30"/>
      <c r="GG278" s="30"/>
      <c r="GH278" s="30"/>
      <c r="GI278" s="30"/>
      <c r="GJ278" s="30"/>
      <c r="GK278" s="30"/>
      <c r="GL278" s="30"/>
      <c r="GM278" s="30"/>
    </row>
    <row r="279" spans="2:195" s="31" customFormat="1" ht="39.200000000000003" hidden="1" customHeight="1" x14ac:dyDescent="0.4">
      <c r="B279" s="59"/>
      <c r="C279" s="59"/>
      <c r="D279" s="93"/>
      <c r="E279" s="11"/>
      <c r="F279" s="11"/>
      <c r="G279" s="11"/>
      <c r="H279" s="11"/>
      <c r="I279" s="14"/>
      <c r="J279" s="91"/>
      <c r="K279" s="85"/>
      <c r="L279" s="85"/>
      <c r="M279" s="85"/>
      <c r="N279" s="11"/>
      <c r="O279" s="14">
        <f>N279-M279</f>
        <v>0</v>
      </c>
      <c r="P279" s="114"/>
      <c r="Q279" s="15"/>
      <c r="R279" s="13"/>
      <c r="S279" s="13"/>
      <c r="T279" s="13"/>
      <c r="U279" s="14"/>
      <c r="V279" s="101"/>
      <c r="W279" s="16"/>
      <c r="X279" s="16"/>
      <c r="Y279" s="16"/>
      <c r="Z279" s="16"/>
      <c r="AA279" s="16"/>
      <c r="AB279" s="16"/>
      <c r="AC279" s="16"/>
      <c r="AD279" s="16"/>
      <c r="AE279" s="16"/>
      <c r="AF279" s="16"/>
      <c r="AG279" s="16"/>
      <c r="AH279" s="16"/>
      <c r="AI279" s="16"/>
      <c r="AJ279" s="16"/>
      <c r="AK279" s="16"/>
      <c r="AL279" s="16"/>
      <c r="AM279" s="16"/>
      <c r="AN279" s="16"/>
      <c r="AO279" s="16"/>
      <c r="AP279" s="16"/>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30"/>
      <c r="GE279" s="30"/>
      <c r="GF279" s="30"/>
      <c r="GG279" s="30"/>
      <c r="GH279" s="30"/>
      <c r="GI279" s="30"/>
      <c r="GJ279" s="30"/>
      <c r="GK279" s="30"/>
      <c r="GL279" s="30"/>
      <c r="GM279" s="30"/>
    </row>
    <row r="280" spans="2:195" s="31" customFormat="1" ht="39.200000000000003" hidden="1" customHeight="1" x14ac:dyDescent="0.3">
      <c r="B280" s="59"/>
      <c r="C280" s="59"/>
      <c r="D280" s="93" t="s">
        <v>209</v>
      </c>
      <c r="E280" s="11">
        <f>E36</f>
        <v>86.1</v>
      </c>
      <c r="F280" s="11">
        <f>F36</f>
        <v>86.1</v>
      </c>
      <c r="G280" s="11">
        <f>G36</f>
        <v>0</v>
      </c>
      <c r="H280" s="11"/>
      <c r="I280" s="14">
        <f t="shared" si="94"/>
        <v>-86.1</v>
      </c>
      <c r="J280" s="91">
        <f t="shared" si="137"/>
        <v>0</v>
      </c>
      <c r="K280" s="127">
        <f>K36</f>
        <v>12788</v>
      </c>
      <c r="L280" s="127">
        <f>L36</f>
        <v>12788</v>
      </c>
      <c r="M280" s="127">
        <f>M36</f>
        <v>7187.5</v>
      </c>
      <c r="N280" s="11">
        <f>N36</f>
        <v>0</v>
      </c>
      <c r="O280" s="14">
        <f>N280-M280</f>
        <v>-7187.5</v>
      </c>
      <c r="P280" s="114">
        <f>IFERROR(100%*(N280/M280),"")</f>
        <v>0</v>
      </c>
      <c r="Q280" s="15">
        <f>SUM(E280,K280)</f>
        <v>12874.1</v>
      </c>
      <c r="R280" s="13">
        <f t="shared" ref="R280:T283" si="154">SUM(E280,L280)</f>
        <v>12874.1</v>
      </c>
      <c r="S280" s="13">
        <f t="shared" si="154"/>
        <v>7273.6</v>
      </c>
      <c r="T280" s="13">
        <f t="shared" si="154"/>
        <v>0</v>
      </c>
      <c r="U280" s="14">
        <f t="shared" ref="U280:U285" si="155">T280-S280</f>
        <v>-7273.6</v>
      </c>
      <c r="V280" s="101">
        <f t="shared" ref="V280" si="156">IFERROR(100%*(T280/S280),"")</f>
        <v>0</v>
      </c>
      <c r="W280" s="16"/>
      <c r="X280" s="16"/>
      <c r="Y280" s="16"/>
      <c r="Z280" s="16"/>
      <c r="AA280" s="16"/>
      <c r="AB280" s="16"/>
      <c r="AC280" s="16"/>
      <c r="AD280" s="16"/>
      <c r="AE280" s="16"/>
      <c r="AF280" s="16"/>
      <c r="AG280" s="16"/>
      <c r="AH280" s="16"/>
      <c r="AI280" s="16"/>
      <c r="AJ280" s="16"/>
      <c r="AK280" s="16"/>
      <c r="AL280" s="16"/>
      <c r="AM280" s="16"/>
      <c r="AN280" s="16"/>
      <c r="AO280" s="16"/>
      <c r="AP280" s="16"/>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30"/>
      <c r="GE280" s="30"/>
      <c r="GF280" s="30"/>
      <c r="GG280" s="30"/>
      <c r="GH280" s="30"/>
      <c r="GI280" s="30"/>
      <c r="GJ280" s="30"/>
      <c r="GK280" s="30"/>
      <c r="GL280" s="30"/>
      <c r="GM280" s="30"/>
    </row>
    <row r="281" spans="2:195" s="31" customFormat="1" ht="39.200000000000003" hidden="1" customHeight="1" x14ac:dyDescent="0.3">
      <c r="B281" s="59"/>
      <c r="C281" s="59"/>
      <c r="D281" s="113" t="s">
        <v>317</v>
      </c>
      <c r="E281" s="11">
        <f t="shared" ref="E281:P281" si="157">E44</f>
        <v>0</v>
      </c>
      <c r="F281" s="11">
        <f t="shared" si="157"/>
        <v>0</v>
      </c>
      <c r="G281" s="11">
        <f t="shared" si="157"/>
        <v>0</v>
      </c>
      <c r="H281" s="11">
        <f t="shared" si="157"/>
        <v>0</v>
      </c>
      <c r="I281" s="11">
        <f t="shared" si="157"/>
        <v>0</v>
      </c>
      <c r="J281" s="11" t="str">
        <f t="shared" si="157"/>
        <v/>
      </c>
      <c r="K281" s="11">
        <f t="shared" si="157"/>
        <v>5865.1</v>
      </c>
      <c r="L281" s="11">
        <f t="shared" si="157"/>
        <v>5865.1</v>
      </c>
      <c r="M281" s="11">
        <f t="shared" si="157"/>
        <v>5865.1</v>
      </c>
      <c r="N281" s="11">
        <f t="shared" si="157"/>
        <v>4544.3999999999996</v>
      </c>
      <c r="O281" s="11">
        <f t="shared" si="157"/>
        <v>-1320.7000000000007</v>
      </c>
      <c r="P281" s="11">
        <f t="shared" si="157"/>
        <v>0.77482054866924677</v>
      </c>
      <c r="Q281" s="15">
        <f>SUM(E281,K281)</f>
        <v>5865.1</v>
      </c>
      <c r="R281" s="13">
        <f t="shared" si="154"/>
        <v>5865.1</v>
      </c>
      <c r="S281" s="13">
        <f t="shared" si="154"/>
        <v>5865.1</v>
      </c>
      <c r="T281" s="13">
        <f t="shared" si="154"/>
        <v>4544.3999999999996</v>
      </c>
      <c r="U281" s="14">
        <f t="shared" ref="U281" si="158">T281-S281</f>
        <v>-1320.7000000000007</v>
      </c>
      <c r="V281" s="101">
        <f t="shared" ref="V281" si="159">IFERROR(100%*(T281/S281),"")</f>
        <v>0.77482054866924677</v>
      </c>
      <c r="W281" s="16"/>
      <c r="X281" s="16"/>
      <c r="Y281" s="16"/>
      <c r="Z281" s="16"/>
      <c r="AA281" s="16"/>
      <c r="AB281" s="16"/>
      <c r="AC281" s="16"/>
      <c r="AD281" s="16"/>
      <c r="AE281" s="16"/>
      <c r="AF281" s="16"/>
      <c r="AG281" s="16"/>
      <c r="AH281" s="16"/>
      <c r="AI281" s="16"/>
      <c r="AJ281" s="16"/>
      <c r="AK281" s="16"/>
      <c r="AL281" s="16"/>
      <c r="AM281" s="16"/>
      <c r="AN281" s="16"/>
      <c r="AO281" s="16"/>
      <c r="AP281" s="16"/>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30"/>
      <c r="GE281" s="30"/>
      <c r="GF281" s="30"/>
      <c r="GG281" s="30"/>
      <c r="GH281" s="30"/>
      <c r="GI281" s="30"/>
      <c r="GJ281" s="30"/>
      <c r="GK281" s="30"/>
      <c r="GL281" s="30"/>
      <c r="GM281" s="30"/>
    </row>
    <row r="282" spans="2:195" s="31" customFormat="1" ht="39.200000000000003" hidden="1" customHeight="1" x14ac:dyDescent="0.3">
      <c r="B282" s="59"/>
      <c r="C282" s="59"/>
      <c r="D282" s="93" t="s">
        <v>286</v>
      </c>
      <c r="E282" s="11">
        <f>E90</f>
        <v>149.30000000000001</v>
      </c>
      <c r="F282" s="11">
        <f t="shared" ref="F282:V282" si="160">F90</f>
        <v>43.9</v>
      </c>
      <c r="G282" s="11">
        <f t="shared" si="160"/>
        <v>0</v>
      </c>
      <c r="H282" s="11">
        <f t="shared" si="160"/>
        <v>0</v>
      </c>
      <c r="I282" s="11">
        <f t="shared" si="160"/>
        <v>-43.9</v>
      </c>
      <c r="J282" s="11">
        <f t="shared" si="160"/>
        <v>0</v>
      </c>
      <c r="K282" s="11">
        <f t="shared" si="160"/>
        <v>0</v>
      </c>
      <c r="L282" s="11">
        <f t="shared" si="160"/>
        <v>0</v>
      </c>
      <c r="M282" s="11">
        <f t="shared" si="160"/>
        <v>0</v>
      </c>
      <c r="N282" s="11">
        <f t="shared" si="160"/>
        <v>0</v>
      </c>
      <c r="O282" s="11">
        <f t="shared" si="160"/>
        <v>0</v>
      </c>
      <c r="P282" s="11" t="str">
        <f t="shared" si="160"/>
        <v/>
      </c>
      <c r="Q282" s="11">
        <f t="shared" si="160"/>
        <v>149.30000000000001</v>
      </c>
      <c r="R282" s="11">
        <f t="shared" si="160"/>
        <v>149.30000000000001</v>
      </c>
      <c r="S282" s="11">
        <f t="shared" si="160"/>
        <v>43.9</v>
      </c>
      <c r="T282" s="11">
        <f t="shared" si="160"/>
        <v>0</v>
      </c>
      <c r="U282" s="11">
        <f t="shared" si="160"/>
        <v>-43.9</v>
      </c>
      <c r="V282" s="11">
        <f t="shared" si="160"/>
        <v>0</v>
      </c>
      <c r="W282" s="16"/>
      <c r="X282" s="16"/>
      <c r="Y282" s="16"/>
      <c r="Z282" s="16"/>
      <c r="AA282" s="16"/>
      <c r="AB282" s="16"/>
      <c r="AC282" s="16"/>
      <c r="AD282" s="16"/>
      <c r="AE282" s="16"/>
      <c r="AF282" s="16"/>
      <c r="AG282" s="16"/>
      <c r="AH282" s="16"/>
      <c r="AI282" s="16"/>
      <c r="AJ282" s="16"/>
      <c r="AK282" s="16"/>
      <c r="AL282" s="16"/>
      <c r="AM282" s="16"/>
      <c r="AN282" s="16"/>
      <c r="AO282" s="16"/>
      <c r="AP282" s="16"/>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30"/>
      <c r="GE282" s="30"/>
      <c r="GF282" s="30"/>
      <c r="GG282" s="30"/>
      <c r="GH282" s="30"/>
      <c r="GI282" s="30"/>
      <c r="GJ282" s="30"/>
      <c r="GK282" s="30"/>
      <c r="GL282" s="30"/>
      <c r="GM282" s="30"/>
    </row>
    <row r="283" spans="2:195" s="31" customFormat="1" ht="39.200000000000003" hidden="1" customHeight="1" x14ac:dyDescent="0.3">
      <c r="B283" s="59"/>
      <c r="C283" s="59"/>
      <c r="D283" s="110" t="s">
        <v>280</v>
      </c>
      <c r="E283" s="11">
        <f>E119</f>
        <v>0</v>
      </c>
      <c r="F283" s="11">
        <f>F120</f>
        <v>0</v>
      </c>
      <c r="G283" s="11">
        <f>G120</f>
        <v>0</v>
      </c>
      <c r="H283" s="11">
        <f>H120</f>
        <v>0</v>
      </c>
      <c r="I283" s="14">
        <f t="shared" si="94"/>
        <v>0</v>
      </c>
      <c r="J283" s="91" t="str">
        <f t="shared" si="137"/>
        <v/>
      </c>
      <c r="K283" s="11">
        <f>K120</f>
        <v>0</v>
      </c>
      <c r="L283" s="11">
        <f>L120</f>
        <v>0</v>
      </c>
      <c r="M283" s="11">
        <f>M120</f>
        <v>0</v>
      </c>
      <c r="N283" s="11">
        <f>N120</f>
        <v>0</v>
      </c>
      <c r="O283" s="14">
        <f>N283-M283</f>
        <v>0</v>
      </c>
      <c r="P283" s="114" t="str">
        <f>IFERROR(100%*(N283/M283),"")</f>
        <v/>
      </c>
      <c r="Q283" s="15">
        <f>SUM(E283,K283)</f>
        <v>0</v>
      </c>
      <c r="R283" s="13">
        <f t="shared" si="154"/>
        <v>0</v>
      </c>
      <c r="S283" s="109">
        <f t="shared" si="154"/>
        <v>0</v>
      </c>
      <c r="T283" s="109">
        <f t="shared" si="154"/>
        <v>0</v>
      </c>
      <c r="U283" s="14">
        <f t="shared" si="155"/>
        <v>0</v>
      </c>
      <c r="V283" s="101" t="str">
        <f t="shared" ref="V283" si="161">IFERROR(100%*(T283/S283),"")</f>
        <v/>
      </c>
      <c r="W283" s="16"/>
      <c r="X283" s="16"/>
      <c r="Y283" s="16"/>
      <c r="Z283" s="16"/>
      <c r="AA283" s="16"/>
      <c r="AB283" s="16"/>
      <c r="AC283" s="16"/>
      <c r="AD283" s="16"/>
      <c r="AE283" s="16"/>
      <c r="AF283" s="16"/>
      <c r="AG283" s="16"/>
      <c r="AH283" s="16"/>
      <c r="AI283" s="16"/>
      <c r="AJ283" s="16"/>
      <c r="AK283" s="16"/>
      <c r="AL283" s="16"/>
      <c r="AM283" s="16"/>
      <c r="AN283" s="16"/>
      <c r="AO283" s="16"/>
      <c r="AP283" s="16"/>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30"/>
      <c r="GE283" s="30"/>
      <c r="GF283" s="30"/>
      <c r="GG283" s="30"/>
      <c r="GH283" s="30"/>
      <c r="GI283" s="30"/>
      <c r="GJ283" s="30"/>
      <c r="GK283" s="30"/>
      <c r="GL283" s="30"/>
      <c r="GM283" s="30"/>
    </row>
    <row r="284" spans="2:195" s="31" customFormat="1" ht="39.200000000000003" hidden="1" customHeight="1" x14ac:dyDescent="0.3">
      <c r="B284" s="59"/>
      <c r="C284" s="59"/>
      <c r="D284" s="93" t="s">
        <v>309</v>
      </c>
      <c r="E284" s="11">
        <f t="shared" ref="E284:H285" si="162">E77</f>
        <v>0</v>
      </c>
      <c r="F284" s="11">
        <f t="shared" si="162"/>
        <v>0</v>
      </c>
      <c r="G284" s="11">
        <f t="shared" si="162"/>
        <v>0</v>
      </c>
      <c r="H284" s="11">
        <f t="shared" si="162"/>
        <v>0</v>
      </c>
      <c r="I284" s="14">
        <f t="shared" si="94"/>
        <v>0</v>
      </c>
      <c r="J284" s="11" t="str">
        <f t="shared" ref="J284:N285" si="163">J77</f>
        <v/>
      </c>
      <c r="K284" s="11">
        <f t="shared" si="163"/>
        <v>0</v>
      </c>
      <c r="L284" s="11">
        <f t="shared" si="163"/>
        <v>0</v>
      </c>
      <c r="M284" s="11">
        <f t="shared" si="163"/>
        <v>0</v>
      </c>
      <c r="N284" s="11">
        <f t="shared" si="163"/>
        <v>0</v>
      </c>
      <c r="O284" s="14">
        <f>N284-M284</f>
        <v>0</v>
      </c>
      <c r="P284" s="11"/>
      <c r="Q284" s="11">
        <f t="shared" ref="Q284:T285" si="164">Q77</f>
        <v>0</v>
      </c>
      <c r="R284" s="11">
        <f t="shared" si="164"/>
        <v>0</v>
      </c>
      <c r="S284" s="11">
        <f t="shared" si="164"/>
        <v>0</v>
      </c>
      <c r="T284" s="11">
        <f t="shared" si="164"/>
        <v>0</v>
      </c>
      <c r="U284" s="14">
        <f t="shared" si="155"/>
        <v>0</v>
      </c>
      <c r="V284" s="11"/>
      <c r="W284" s="16"/>
      <c r="X284" s="16"/>
      <c r="Y284" s="16"/>
      <c r="Z284" s="16"/>
      <c r="AA284" s="16"/>
      <c r="AB284" s="16"/>
      <c r="AC284" s="16"/>
      <c r="AD284" s="16"/>
      <c r="AE284" s="16"/>
      <c r="AF284" s="16"/>
      <c r="AG284" s="16"/>
      <c r="AH284" s="16"/>
      <c r="AI284" s="16"/>
      <c r="AJ284" s="16"/>
      <c r="AK284" s="16"/>
      <c r="AL284" s="16"/>
      <c r="AM284" s="16"/>
      <c r="AN284" s="16"/>
      <c r="AO284" s="16"/>
      <c r="AP284" s="16"/>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30"/>
      <c r="GE284" s="30"/>
      <c r="GF284" s="30"/>
      <c r="GG284" s="30"/>
      <c r="GH284" s="30"/>
      <c r="GI284" s="30"/>
      <c r="GJ284" s="30"/>
      <c r="GK284" s="30"/>
      <c r="GL284" s="30"/>
      <c r="GM284" s="30"/>
    </row>
    <row r="285" spans="2:195" s="31" customFormat="1" ht="39.200000000000003" hidden="1" customHeight="1" x14ac:dyDescent="0.3">
      <c r="B285" s="59"/>
      <c r="C285" s="59"/>
      <c r="D285" s="93" t="s">
        <v>309</v>
      </c>
      <c r="E285" s="11">
        <f t="shared" si="162"/>
        <v>0</v>
      </c>
      <c r="F285" s="11">
        <f t="shared" si="162"/>
        <v>0</v>
      </c>
      <c r="G285" s="11">
        <f t="shared" si="162"/>
        <v>0</v>
      </c>
      <c r="H285" s="11">
        <f t="shared" si="162"/>
        <v>0</v>
      </c>
      <c r="I285" s="14">
        <f t="shared" si="94"/>
        <v>0</v>
      </c>
      <c r="J285" s="11" t="str">
        <f t="shared" si="163"/>
        <v/>
      </c>
      <c r="K285" s="11">
        <f t="shared" si="163"/>
        <v>9121.1</v>
      </c>
      <c r="L285" s="11">
        <f t="shared" si="163"/>
        <v>9121.1</v>
      </c>
      <c r="M285" s="11">
        <f t="shared" si="163"/>
        <v>0</v>
      </c>
      <c r="N285" s="11">
        <f t="shared" si="163"/>
        <v>0</v>
      </c>
      <c r="O285" s="14">
        <f>N285-M285</f>
        <v>0</v>
      </c>
      <c r="P285" s="11"/>
      <c r="Q285" s="11">
        <f t="shared" si="164"/>
        <v>9121.1</v>
      </c>
      <c r="R285" s="11">
        <f t="shared" si="164"/>
        <v>9121.1</v>
      </c>
      <c r="S285" s="11">
        <f t="shared" si="164"/>
        <v>0</v>
      </c>
      <c r="T285" s="11">
        <f t="shared" si="164"/>
        <v>0</v>
      </c>
      <c r="U285" s="14">
        <f t="shared" si="155"/>
        <v>0</v>
      </c>
      <c r="V285" s="11"/>
      <c r="W285" s="16"/>
      <c r="X285" s="16"/>
      <c r="Y285" s="16"/>
      <c r="Z285" s="16"/>
      <c r="AA285" s="16"/>
      <c r="AB285" s="16"/>
      <c r="AC285" s="16"/>
      <c r="AD285" s="16"/>
      <c r="AE285" s="16"/>
      <c r="AF285" s="16"/>
      <c r="AG285" s="16"/>
      <c r="AH285" s="16"/>
      <c r="AI285" s="16"/>
      <c r="AJ285" s="16"/>
      <c r="AK285" s="16"/>
      <c r="AL285" s="16"/>
      <c r="AM285" s="16"/>
      <c r="AN285" s="16"/>
      <c r="AO285" s="16"/>
      <c r="AP285" s="16"/>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30"/>
      <c r="GE285" s="30"/>
      <c r="GF285" s="30"/>
      <c r="GG285" s="30"/>
      <c r="GH285" s="30"/>
      <c r="GI285" s="30"/>
      <c r="GJ285" s="30"/>
      <c r="GK285" s="30"/>
      <c r="GL285" s="30"/>
      <c r="GM285" s="30"/>
    </row>
    <row r="286" spans="2:195" s="18" customFormat="1" ht="39.200000000000003" hidden="1" customHeight="1" x14ac:dyDescent="0.3">
      <c r="B286" s="62"/>
      <c r="C286" s="62"/>
      <c r="D286" s="111" t="s">
        <v>278</v>
      </c>
      <c r="E286" s="90">
        <f>SUM(E31,E34)</f>
        <v>215</v>
      </c>
      <c r="F286" s="90">
        <f>SUM(F31,F34)</f>
        <v>134.80000000000001</v>
      </c>
      <c r="G286" s="90">
        <f>SUM(G31,G34)</f>
        <v>32.9</v>
      </c>
      <c r="H286" s="11">
        <f>H31</f>
        <v>1.2781980190843055E-5</v>
      </c>
      <c r="I286" s="14"/>
      <c r="J286" s="91"/>
      <c r="K286" s="90">
        <f>SUM(K31,K34)</f>
        <v>0</v>
      </c>
      <c r="L286" s="90">
        <f>SUM(L31,L34)</f>
        <v>0</v>
      </c>
      <c r="M286" s="90">
        <f>SUM(M31,M34)</f>
        <v>0</v>
      </c>
      <c r="N286" s="90">
        <f>SUM(N31,N34)</f>
        <v>0</v>
      </c>
      <c r="O286" s="14"/>
      <c r="P286" s="114" t="str">
        <f>IFERROR(100%*(N286/M286),"")</f>
        <v/>
      </c>
      <c r="Q286" s="15">
        <f>SUM(E286,K286)</f>
        <v>215</v>
      </c>
      <c r="R286" s="13">
        <f t="shared" ref="R286:T288" si="165">SUM(E286,L286)</f>
        <v>215</v>
      </c>
      <c r="S286" s="97">
        <f t="shared" si="165"/>
        <v>134.80000000000001</v>
      </c>
      <c r="T286" s="97">
        <f t="shared" si="165"/>
        <v>32.9</v>
      </c>
      <c r="U286" s="14"/>
      <c r="V286" s="101"/>
      <c r="W286" s="115"/>
      <c r="X286" s="115"/>
      <c r="Y286" s="16"/>
      <c r="Z286" s="16"/>
      <c r="AA286" s="16"/>
      <c r="AB286" s="16"/>
      <c r="AC286" s="16"/>
      <c r="AD286" s="16"/>
      <c r="AE286" s="16"/>
      <c r="AF286" s="16"/>
      <c r="AG286" s="16"/>
      <c r="AH286" s="16"/>
      <c r="AI286" s="16"/>
      <c r="AJ286" s="16"/>
      <c r="AK286" s="16"/>
      <c r="AL286" s="16"/>
      <c r="AM286" s="16"/>
      <c r="AN286" s="16"/>
      <c r="AO286" s="16"/>
      <c r="AP286" s="16"/>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row>
    <row r="287" spans="2:195" s="63" customFormat="1" ht="39.200000000000003" hidden="1" customHeight="1" x14ac:dyDescent="0.4">
      <c r="B287" s="64"/>
      <c r="C287" s="64"/>
      <c r="D287" s="87" t="s">
        <v>257</v>
      </c>
      <c r="E287" s="254">
        <f>SUM(E272:E286)</f>
        <v>136410.69999999998</v>
      </c>
      <c r="F287" s="254">
        <f>SUM(F272:F286)</f>
        <v>122729</v>
      </c>
      <c r="G287" s="254">
        <f>SUM(G272:G286)</f>
        <v>121129.79999999999</v>
      </c>
      <c r="H287" s="254"/>
      <c r="I287" s="255"/>
      <c r="J287" s="256"/>
      <c r="K287" s="254">
        <f>SUM(K272:K286)</f>
        <v>32109.1</v>
      </c>
      <c r="L287" s="254">
        <f>SUM(L272:L286)</f>
        <v>32109.1</v>
      </c>
      <c r="M287" s="254">
        <f>SUM(M272:M286)</f>
        <v>17387.5</v>
      </c>
      <c r="N287" s="254">
        <f>SUM(N272:N286)</f>
        <v>6909</v>
      </c>
      <c r="O287" s="255"/>
      <c r="P287" s="256"/>
      <c r="Q287" s="257">
        <f>SUM(E287,K287)</f>
        <v>168519.8</v>
      </c>
      <c r="R287" s="258">
        <f t="shared" si="165"/>
        <v>168519.8</v>
      </c>
      <c r="S287" s="258">
        <f t="shared" si="165"/>
        <v>140116.5</v>
      </c>
      <c r="T287" s="258">
        <f t="shared" si="165"/>
        <v>128038.79999999999</v>
      </c>
      <c r="U287" s="255"/>
      <c r="V287" s="69"/>
      <c r="W287" s="66"/>
      <c r="X287" s="66"/>
      <c r="Y287" s="66"/>
      <c r="Z287" s="66" t="s">
        <v>171</v>
      </c>
      <c r="AA287" s="66"/>
      <c r="AB287" s="66"/>
      <c r="AC287" s="66"/>
      <c r="AD287" s="66"/>
      <c r="AE287" s="66"/>
      <c r="AF287" s="66"/>
      <c r="AG287" s="66"/>
      <c r="AH287" s="66"/>
      <c r="AI287" s="66"/>
      <c r="AJ287" s="66"/>
      <c r="AK287" s="66"/>
      <c r="AL287" s="66"/>
      <c r="AM287" s="66"/>
      <c r="AN287" s="66"/>
      <c r="AO287" s="66"/>
      <c r="AP287" s="66"/>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5"/>
      <c r="GE287" s="65"/>
      <c r="GF287" s="65"/>
      <c r="GG287" s="65"/>
      <c r="GH287" s="65"/>
      <c r="GI287" s="65"/>
      <c r="GJ287" s="65"/>
      <c r="GK287" s="65"/>
      <c r="GL287" s="65"/>
      <c r="GM287" s="65"/>
    </row>
    <row r="288" spans="2:195" s="63" customFormat="1" ht="39.200000000000003" hidden="1" customHeight="1" x14ac:dyDescent="0.4">
      <c r="B288" s="64"/>
      <c r="C288" s="64"/>
      <c r="D288" s="87" t="s">
        <v>259</v>
      </c>
      <c r="E288" s="254">
        <f>SUM(E289:E290)</f>
        <v>136410.69999999998</v>
      </c>
      <c r="F288" s="254">
        <f t="shared" ref="F288:G288" si="166">SUM(F289:F290)</f>
        <v>122729</v>
      </c>
      <c r="G288" s="254">
        <f t="shared" si="166"/>
        <v>121129.79999999999</v>
      </c>
      <c r="H288" s="254"/>
      <c r="I288" s="255"/>
      <c r="J288" s="256"/>
      <c r="K288" s="254">
        <f t="shared" ref="K288:N288" si="167">SUM(K289:K290)</f>
        <v>32109.1</v>
      </c>
      <c r="L288" s="254">
        <f t="shared" si="167"/>
        <v>32109.1</v>
      </c>
      <c r="M288" s="254">
        <f t="shared" si="167"/>
        <v>17387.5</v>
      </c>
      <c r="N288" s="254">
        <f t="shared" si="167"/>
        <v>6909</v>
      </c>
      <c r="O288" s="255"/>
      <c r="P288" s="256"/>
      <c r="Q288" s="257">
        <f>SUM(E288,K288)</f>
        <v>168519.8</v>
      </c>
      <c r="R288" s="258">
        <f t="shared" si="165"/>
        <v>168519.8</v>
      </c>
      <c r="S288" s="258">
        <f t="shared" si="165"/>
        <v>140116.5</v>
      </c>
      <c r="T288" s="258">
        <f t="shared" si="165"/>
        <v>128038.79999999999</v>
      </c>
      <c r="U288" s="255"/>
      <c r="V288" s="69"/>
      <c r="W288" s="66"/>
      <c r="X288" s="66"/>
      <c r="Y288" s="66"/>
      <c r="Z288" s="66"/>
      <c r="AA288" s="66"/>
      <c r="AB288" s="66"/>
      <c r="AC288" s="66"/>
      <c r="AD288" s="66"/>
      <c r="AE288" s="66"/>
      <c r="AF288" s="66"/>
      <c r="AG288" s="66"/>
      <c r="AH288" s="66"/>
      <c r="AI288" s="66"/>
      <c r="AJ288" s="66"/>
      <c r="AK288" s="66"/>
      <c r="AL288" s="66"/>
      <c r="AM288" s="66"/>
      <c r="AN288" s="66"/>
      <c r="AO288" s="66"/>
      <c r="AP288" s="66"/>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5"/>
      <c r="GE288" s="65"/>
      <c r="GF288" s="65"/>
      <c r="GG288" s="65"/>
      <c r="GH288" s="65"/>
      <c r="GI288" s="65"/>
      <c r="GJ288" s="65"/>
      <c r="GK288" s="65"/>
      <c r="GL288" s="65"/>
      <c r="GM288" s="65"/>
    </row>
    <row r="289" spans="2:195" s="22" customFormat="1" ht="39.200000000000003" hidden="1" customHeight="1" x14ac:dyDescent="0.3">
      <c r="B289" s="68"/>
      <c r="C289" s="68"/>
      <c r="D289" s="120" t="s">
        <v>258</v>
      </c>
      <c r="E289" s="259">
        <f>SUM(E272:E285)</f>
        <v>136195.69999999998</v>
      </c>
      <c r="F289" s="259">
        <f>SUM(F272:F285)</f>
        <v>122594.2</v>
      </c>
      <c r="G289" s="259">
        <f>SUM(G272:G285)</f>
        <v>121096.9</v>
      </c>
      <c r="H289" s="259">
        <f>SUM(H272:H285)</f>
        <v>1.2506439529260704E-2</v>
      </c>
      <c r="I289" s="259"/>
      <c r="J289" s="259"/>
      <c r="K289" s="259">
        <f>SUM(K272:K285)</f>
        <v>32109.1</v>
      </c>
      <c r="L289" s="259">
        <f>SUM(L272:L285)</f>
        <v>32109.1</v>
      </c>
      <c r="M289" s="259">
        <f>SUM(M272:M285)</f>
        <v>17387.5</v>
      </c>
      <c r="N289" s="259">
        <f>SUM(N272:N285)</f>
        <v>6909</v>
      </c>
      <c r="O289" s="259"/>
      <c r="P289" s="259"/>
      <c r="Q289" s="259">
        <f>SUM(Q272:Q285)</f>
        <v>168304.8</v>
      </c>
      <c r="R289" s="259">
        <f>SUM(R272:R285)</f>
        <v>168304.8</v>
      </c>
      <c r="S289" s="259">
        <f>SUM(S272:S285)</f>
        <v>139981.69999999998</v>
      </c>
      <c r="T289" s="259">
        <f>SUM(T272:T285)</f>
        <v>128005.9</v>
      </c>
      <c r="U289" s="259"/>
      <c r="V289" s="89"/>
      <c r="W289" s="19"/>
      <c r="X289" s="19"/>
      <c r="Y289" s="19"/>
      <c r="Z289" s="19"/>
      <c r="AA289" s="19"/>
      <c r="AB289" s="19"/>
      <c r="AC289" s="19"/>
      <c r="AD289" s="19"/>
      <c r="AE289" s="19"/>
      <c r="AF289" s="19"/>
      <c r="AG289" s="19"/>
      <c r="AH289" s="19"/>
      <c r="AI289" s="19"/>
      <c r="AJ289" s="19"/>
      <c r="AK289" s="19"/>
      <c r="AL289" s="19"/>
      <c r="AM289" s="19"/>
      <c r="AN289" s="19"/>
      <c r="AO289" s="19"/>
      <c r="AP289" s="19"/>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20"/>
      <c r="DY289" s="20"/>
      <c r="DZ289" s="20"/>
      <c r="EA289" s="20"/>
      <c r="EB289" s="20"/>
      <c r="EC289" s="20"/>
      <c r="ED289" s="20"/>
      <c r="EE289" s="20"/>
      <c r="EF289" s="20"/>
      <c r="EG289" s="20"/>
      <c r="EH289" s="20"/>
      <c r="EI289" s="20"/>
      <c r="EJ289" s="20"/>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1"/>
      <c r="GE289" s="21"/>
      <c r="GF289" s="21"/>
      <c r="GG289" s="21"/>
      <c r="GH289" s="21"/>
      <c r="GI289" s="21"/>
      <c r="GJ289" s="21"/>
      <c r="GK289" s="21"/>
      <c r="GL289" s="21"/>
      <c r="GM289" s="21"/>
    </row>
    <row r="290" spans="2:195" s="22" customFormat="1" ht="39.200000000000003" hidden="1" customHeight="1" x14ac:dyDescent="0.3">
      <c r="B290" s="68"/>
      <c r="C290" s="68"/>
      <c r="D290" s="120" t="s">
        <v>278</v>
      </c>
      <c r="E290" s="90">
        <f>SUM(E31,E34)</f>
        <v>215</v>
      </c>
      <c r="F290" s="90">
        <f>SUM(F31,F34)</f>
        <v>134.80000000000001</v>
      </c>
      <c r="G290" s="90">
        <f>SUM(G31,G34)</f>
        <v>32.9</v>
      </c>
      <c r="H290" s="90">
        <f>SUM(H31,H34)</f>
        <v>5.3231284592245128E-5</v>
      </c>
      <c r="I290" s="90"/>
      <c r="J290" s="90"/>
      <c r="K290" s="90">
        <f>SUM(K31,K34)</f>
        <v>0</v>
      </c>
      <c r="L290" s="90">
        <f>SUM(L31,L34)</f>
        <v>0</v>
      </c>
      <c r="M290" s="90">
        <f>SUM(M31,M34)</f>
        <v>0</v>
      </c>
      <c r="N290" s="90">
        <f>SUM(N31,N34)</f>
        <v>0</v>
      </c>
      <c r="O290" s="90"/>
      <c r="P290" s="90"/>
      <c r="Q290" s="90">
        <f>SUM(Q31,Q34)</f>
        <v>215</v>
      </c>
      <c r="R290" s="90">
        <f>SUM(R31,R34)</f>
        <v>215</v>
      </c>
      <c r="S290" s="90">
        <f>SUM(S31,S34)</f>
        <v>134.80000000000001</v>
      </c>
      <c r="T290" s="90">
        <f>SUM(T31,T34)</f>
        <v>32.9</v>
      </c>
      <c r="U290" s="90"/>
      <c r="V290" s="90"/>
      <c r="W290" s="19"/>
      <c r="X290" s="19"/>
      <c r="Y290" s="19"/>
      <c r="Z290" s="19"/>
      <c r="AA290" s="19"/>
      <c r="AB290" s="19"/>
      <c r="AC290" s="19"/>
      <c r="AD290" s="19"/>
      <c r="AE290" s="19"/>
      <c r="AF290" s="19"/>
      <c r="AG290" s="19"/>
      <c r="AH290" s="19"/>
      <c r="AI290" s="19"/>
      <c r="AJ290" s="19"/>
      <c r="AK290" s="19"/>
      <c r="AL290" s="19"/>
      <c r="AM290" s="19"/>
      <c r="AN290" s="19"/>
      <c r="AO290" s="19"/>
      <c r="AP290" s="19"/>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1"/>
      <c r="GE290" s="21"/>
      <c r="GF290" s="21"/>
      <c r="GG290" s="21"/>
      <c r="GH290" s="21"/>
      <c r="GI290" s="21"/>
      <c r="GJ290" s="21"/>
      <c r="GK290" s="21"/>
      <c r="GL290" s="21"/>
      <c r="GM290" s="21"/>
    </row>
    <row r="291" spans="2:195" ht="25.5" hidden="1" x14ac:dyDescent="0.35">
      <c r="B291" s="3"/>
      <c r="C291" s="3"/>
      <c r="D291" s="81"/>
      <c r="E291" s="51"/>
      <c r="F291" s="51"/>
      <c r="G291" s="52"/>
      <c r="H291" s="52"/>
      <c r="I291" s="52"/>
      <c r="J291" s="88"/>
      <c r="K291" s="52"/>
      <c r="L291" s="52"/>
      <c r="M291" s="52"/>
      <c r="N291" s="10"/>
      <c r="O291" s="53"/>
      <c r="P291" s="10"/>
      <c r="Q291" s="90"/>
      <c r="R291" s="90"/>
      <c r="S291" s="90"/>
      <c r="T291" s="90"/>
      <c r="U291" s="90"/>
      <c r="V291" s="90"/>
      <c r="W291" s="7"/>
      <c r="X291" s="7"/>
      <c r="Y291" s="7"/>
      <c r="Z291" s="7"/>
      <c r="AA291" s="7"/>
      <c r="AB291" s="7"/>
      <c r="AC291" s="7"/>
      <c r="AD291" s="7"/>
      <c r="AE291" s="7"/>
      <c r="AF291" s="7"/>
      <c r="AG291" s="7"/>
      <c r="AH291" s="7"/>
      <c r="AI291" s="7"/>
      <c r="AJ291" s="7"/>
      <c r="AK291" s="7"/>
      <c r="AL291" s="7"/>
      <c r="AM291" s="7"/>
      <c r="AN291" s="7"/>
      <c r="AO291" s="7"/>
      <c r="AP291" s="7"/>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row>
    <row r="292" spans="2:195" ht="25.5" hidden="1" x14ac:dyDescent="0.35">
      <c r="B292" s="3"/>
      <c r="C292" s="3"/>
      <c r="D292" s="81"/>
      <c r="E292" s="51"/>
      <c r="F292" s="51"/>
      <c r="G292" s="52"/>
      <c r="H292" s="52"/>
      <c r="I292" s="52"/>
      <c r="J292" s="88"/>
      <c r="K292" s="52"/>
      <c r="L292" s="52"/>
      <c r="M292" s="52"/>
      <c r="N292" s="10"/>
      <c r="O292" s="53"/>
      <c r="P292" s="10"/>
      <c r="Q292" s="90"/>
      <c r="R292" s="90"/>
      <c r="S292" s="90"/>
      <c r="T292" s="90"/>
      <c r="U292" s="90"/>
      <c r="V292" s="90"/>
      <c r="W292" s="7"/>
      <c r="X292" s="7"/>
      <c r="Y292" s="7"/>
      <c r="Z292" s="7"/>
      <c r="AA292" s="7"/>
      <c r="AB292" s="7"/>
      <c r="AC292" s="7"/>
      <c r="AD292" s="7"/>
      <c r="AE292" s="7"/>
      <c r="AF292" s="7"/>
      <c r="AG292" s="7"/>
      <c r="AH292" s="7"/>
      <c r="AI292" s="7"/>
      <c r="AJ292" s="7"/>
      <c r="AK292" s="7"/>
      <c r="AL292" s="7"/>
      <c r="AM292" s="7"/>
      <c r="AN292" s="7"/>
      <c r="AO292" s="7"/>
      <c r="AP292" s="7"/>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row>
    <row r="293" spans="2:195" s="77" customFormat="1" ht="18" hidden="1" x14ac:dyDescent="0.25">
      <c r="D293" s="76" t="s">
        <v>310</v>
      </c>
      <c r="E293" s="126">
        <f>SUM(E281)</f>
        <v>0</v>
      </c>
      <c r="F293" s="121"/>
      <c r="G293" s="122"/>
      <c r="H293" s="122"/>
      <c r="I293" s="122"/>
      <c r="J293" s="123"/>
      <c r="K293" s="122">
        <v>299.7</v>
      </c>
      <c r="L293" s="122">
        <v>299.7</v>
      </c>
      <c r="M293" s="122">
        <v>299.7</v>
      </c>
      <c r="N293" s="122">
        <v>299.7</v>
      </c>
      <c r="O293" s="124"/>
      <c r="P293" s="122"/>
      <c r="Q293" s="125">
        <f>SUM(Q281)</f>
        <v>5865.1</v>
      </c>
      <c r="R293" s="125">
        <f t="shared" ref="R293:S293" si="168">SUM(R281)</f>
        <v>5865.1</v>
      </c>
      <c r="S293" s="125">
        <f t="shared" si="168"/>
        <v>5865.1</v>
      </c>
      <c r="T293" s="125"/>
      <c r="U293" s="125"/>
      <c r="V293" s="125"/>
      <c r="W293" s="74"/>
      <c r="X293" s="74"/>
      <c r="Y293" s="74"/>
      <c r="Z293" s="74"/>
      <c r="AA293" s="74"/>
      <c r="AB293" s="74"/>
      <c r="AC293" s="74"/>
      <c r="AD293" s="74"/>
      <c r="AE293" s="74"/>
      <c r="AF293" s="74"/>
      <c r="AG293" s="74"/>
      <c r="AH293" s="74"/>
      <c r="AI293" s="74"/>
      <c r="AJ293" s="74"/>
      <c r="AK293" s="74"/>
      <c r="AL293" s="74"/>
      <c r="AM293" s="74"/>
      <c r="AN293" s="74"/>
      <c r="AO293" s="74"/>
      <c r="AP293" s="74"/>
    </row>
    <row r="294" spans="2:195" ht="25.5" hidden="1" customHeight="1" x14ac:dyDescent="0.3">
      <c r="B294" s="3"/>
      <c r="C294" s="3"/>
      <c r="D294" s="76" t="s">
        <v>311</v>
      </c>
      <c r="E294" s="126">
        <f>E288-E293</f>
        <v>136410.69999999998</v>
      </c>
      <c r="F294" s="126">
        <f t="shared" ref="F294:S294" si="169">F288-F293</f>
        <v>122729</v>
      </c>
      <c r="G294" s="126">
        <f t="shared" si="169"/>
        <v>121129.79999999999</v>
      </c>
      <c r="H294" s="126">
        <f t="shared" si="169"/>
        <v>0</v>
      </c>
      <c r="I294" s="126">
        <f t="shared" si="169"/>
        <v>0</v>
      </c>
      <c r="J294" s="126">
        <f t="shared" si="169"/>
        <v>0</v>
      </c>
      <c r="K294" s="126">
        <f t="shared" si="169"/>
        <v>31809.399999999998</v>
      </c>
      <c r="L294" s="126">
        <f t="shared" si="169"/>
        <v>31809.399999999998</v>
      </c>
      <c r="M294" s="126">
        <f t="shared" si="169"/>
        <v>17087.8</v>
      </c>
      <c r="N294" s="126"/>
      <c r="O294" s="126">
        <f t="shared" si="169"/>
        <v>0</v>
      </c>
      <c r="P294" s="126">
        <f t="shared" si="169"/>
        <v>0</v>
      </c>
      <c r="Q294" s="126">
        <f t="shared" si="169"/>
        <v>162654.69999999998</v>
      </c>
      <c r="R294" s="126">
        <f t="shared" si="169"/>
        <v>162654.69999999998</v>
      </c>
      <c r="S294" s="126">
        <f t="shared" si="169"/>
        <v>134251.4</v>
      </c>
      <c r="T294" s="126"/>
      <c r="U294" s="90"/>
      <c r="V294" s="90"/>
      <c r="W294" s="7"/>
      <c r="X294" s="7"/>
      <c r="Y294" s="7"/>
      <c r="Z294" s="7"/>
      <c r="AA294" s="7"/>
      <c r="AB294" s="7"/>
      <c r="AC294" s="7"/>
      <c r="AD294" s="7"/>
      <c r="AE294" s="7"/>
      <c r="AF294" s="7"/>
      <c r="AG294" s="7"/>
      <c r="AH294" s="7"/>
      <c r="AI294" s="7"/>
      <c r="AJ294" s="7"/>
      <c r="AK294" s="7"/>
      <c r="AL294" s="7"/>
      <c r="AM294" s="7"/>
      <c r="AN294" s="7"/>
      <c r="AO294" s="7"/>
      <c r="AP294" s="7"/>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row>
    <row r="295" spans="2:195" ht="25.5" hidden="1" customHeight="1" x14ac:dyDescent="0.3">
      <c r="B295" s="3"/>
      <c r="C295" s="3"/>
      <c r="D295" s="76"/>
      <c r="E295" s="126"/>
      <c r="F295" s="126"/>
      <c r="G295" s="126"/>
      <c r="H295" s="126"/>
      <c r="I295" s="126"/>
      <c r="J295" s="126"/>
      <c r="K295" s="126"/>
      <c r="L295" s="126"/>
      <c r="M295" s="126"/>
      <c r="N295" s="126"/>
      <c r="O295" s="126"/>
      <c r="P295" s="126"/>
      <c r="Q295" s="126"/>
      <c r="R295" s="126">
        <v>-4334.8999999999996</v>
      </c>
      <c r="S295" s="126">
        <v>-4334.8999999999996</v>
      </c>
      <c r="T295" s="126"/>
      <c r="U295" s="90"/>
      <c r="V295" s="90"/>
      <c r="W295" s="7"/>
      <c r="X295" s="7"/>
      <c r="Y295" s="7"/>
      <c r="Z295" s="7"/>
      <c r="AA295" s="7"/>
      <c r="AB295" s="7"/>
      <c r="AC295" s="7"/>
      <c r="AD295" s="7"/>
      <c r="AE295" s="7"/>
      <c r="AF295" s="7"/>
      <c r="AG295" s="7"/>
      <c r="AH295" s="7"/>
      <c r="AI295" s="7"/>
      <c r="AJ295" s="7"/>
      <c r="AK295" s="7"/>
      <c r="AL295" s="7"/>
      <c r="AM295" s="7"/>
      <c r="AN295" s="7"/>
      <c r="AO295" s="7"/>
      <c r="AP295" s="7"/>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row>
    <row r="296" spans="2:195" ht="138.19999999999999" hidden="1" customHeight="1" x14ac:dyDescent="0.4">
      <c r="D296" s="143" t="s">
        <v>329</v>
      </c>
      <c r="E296" s="144">
        <f>SUM(E297:E300)</f>
        <v>53992.5</v>
      </c>
      <c r="F296" s="144">
        <f t="shared" ref="F296:G296" si="170">SUM(F297:F300)</f>
        <v>53992.5</v>
      </c>
      <c r="G296" s="144">
        <f t="shared" si="170"/>
        <v>53742.2</v>
      </c>
      <c r="H296" s="10"/>
      <c r="I296" s="10"/>
      <c r="J296" s="55"/>
      <c r="K296" s="10"/>
      <c r="L296" s="144">
        <f t="shared" ref="L296" si="171">SUM(L297:L300)</f>
        <v>58196.000000000007</v>
      </c>
      <c r="M296" s="144">
        <f t="shared" ref="M296" si="172">SUM(M297:M300)</f>
        <v>58196.000000000007</v>
      </c>
      <c r="N296" s="144">
        <f t="shared" ref="N296" si="173">SUM(N297:N300)</f>
        <v>57929.200000000004</v>
      </c>
      <c r="O296" s="53"/>
      <c r="P296" s="10"/>
      <c r="Q296" s="10"/>
      <c r="R296" s="144">
        <f t="shared" ref="R296" si="174">SUM(R297:R300)</f>
        <v>112188.49999999999</v>
      </c>
      <c r="S296" s="254">
        <f t="shared" ref="S296" si="175">SUM(S297:S300)</f>
        <v>112188.49999999999</v>
      </c>
      <c r="T296" s="254">
        <f t="shared" ref="T296" si="176">SUM(T297:T300)</f>
        <v>111671.4</v>
      </c>
      <c r="U296" s="10"/>
      <c r="V296" s="10"/>
      <c r="W296" s="7"/>
      <c r="X296" s="7"/>
      <c r="Y296" s="7"/>
      <c r="Z296" s="7"/>
      <c r="AA296" s="7"/>
      <c r="AB296" s="7"/>
      <c r="AC296" s="7"/>
      <c r="AD296" s="7"/>
      <c r="AE296" s="7"/>
      <c r="AF296" s="7"/>
      <c r="AG296" s="7"/>
      <c r="AH296" s="7"/>
      <c r="AI296" s="7"/>
      <c r="AJ296" s="7"/>
      <c r="AK296" s="7"/>
      <c r="AL296" s="7"/>
      <c r="AM296" s="7"/>
      <c r="AN296" s="7"/>
      <c r="AO296" s="7"/>
      <c r="AP296" s="7"/>
    </row>
    <row r="297" spans="2:195" ht="33.75" hidden="1" customHeight="1" x14ac:dyDescent="0.35">
      <c r="B297" s="3"/>
      <c r="C297" s="3"/>
      <c r="D297" s="81" t="s">
        <v>325</v>
      </c>
      <c r="E297" s="82">
        <f>SUM(E179:E250)</f>
        <v>51422.5</v>
      </c>
      <c r="F297" s="82">
        <f>SUM(F179:F250)</f>
        <v>51422.5</v>
      </c>
      <c r="G297" s="82">
        <f>SUM(G179:G250)</f>
        <v>51172.2</v>
      </c>
      <c r="H297" s="52"/>
      <c r="I297" s="52"/>
      <c r="J297" s="88"/>
      <c r="K297" s="52"/>
      <c r="L297" s="82">
        <f>SUM(L179:L250)</f>
        <v>55423.000000000007</v>
      </c>
      <c r="M297" s="82">
        <f>SUM(M179:M250)</f>
        <v>55423.000000000007</v>
      </c>
      <c r="N297" s="82">
        <f>SUM(N179:N250)</f>
        <v>55356.200000000004</v>
      </c>
      <c r="O297" s="53"/>
      <c r="P297" s="10"/>
      <c r="Q297" s="10"/>
      <c r="R297" s="82">
        <f>SUM(R179:R250)</f>
        <v>106845.49999999999</v>
      </c>
      <c r="S297" s="230">
        <f>SUM(S179:S250)</f>
        <v>106845.49999999999</v>
      </c>
      <c r="T297" s="230">
        <f>SUM(T179:T250)</f>
        <v>106528.4</v>
      </c>
      <c r="U297" s="10"/>
      <c r="V297" s="10"/>
      <c r="W297" s="7"/>
      <c r="X297" s="7"/>
      <c r="Y297" s="7"/>
      <c r="Z297" s="7"/>
      <c r="AA297" s="7"/>
      <c r="AB297" s="7"/>
      <c r="AC297" s="7"/>
      <c r="AD297" s="7"/>
      <c r="AE297" s="7"/>
      <c r="AF297" s="7"/>
      <c r="AG297" s="7"/>
      <c r="AH297" s="7"/>
      <c r="AI297" s="7"/>
      <c r="AJ297" s="7"/>
      <c r="AK297" s="7"/>
      <c r="AL297" s="7"/>
      <c r="AM297" s="7"/>
      <c r="AN297" s="7"/>
      <c r="AO297" s="7"/>
      <c r="AP297" s="7"/>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row>
    <row r="298" spans="2:195" ht="25.5" hidden="1" x14ac:dyDescent="0.35">
      <c r="B298" s="3"/>
      <c r="C298" s="3"/>
      <c r="D298" s="81" t="s">
        <v>326</v>
      </c>
      <c r="E298" s="82">
        <f t="shared" ref="E298:G298" si="177">SUM(E256)</f>
        <v>520</v>
      </c>
      <c r="F298" s="82">
        <f t="shared" si="177"/>
        <v>520</v>
      </c>
      <c r="G298" s="82">
        <f t="shared" si="177"/>
        <v>520</v>
      </c>
      <c r="H298" s="52"/>
      <c r="I298" s="52"/>
      <c r="J298" s="88"/>
      <c r="K298" s="52"/>
      <c r="L298" s="82">
        <f t="shared" ref="L298:N298" si="178">SUM(L256)</f>
        <v>200</v>
      </c>
      <c r="M298" s="82">
        <f t="shared" si="178"/>
        <v>200</v>
      </c>
      <c r="N298" s="82">
        <f t="shared" si="178"/>
        <v>0</v>
      </c>
      <c r="O298" s="53"/>
      <c r="P298" s="10"/>
      <c r="Q298" s="10"/>
      <c r="R298" s="82">
        <f t="shared" ref="R298:T298" si="179">SUM(R256)</f>
        <v>720</v>
      </c>
      <c r="S298" s="230">
        <f t="shared" si="179"/>
        <v>720</v>
      </c>
      <c r="T298" s="230">
        <f t="shared" si="179"/>
        <v>520</v>
      </c>
      <c r="U298" s="10"/>
      <c r="V298" s="10"/>
      <c r="W298" s="7"/>
      <c r="X298" s="7"/>
      <c r="Y298" s="7"/>
      <c r="Z298" s="7"/>
      <c r="AA298" s="7"/>
      <c r="AB298" s="7"/>
      <c r="AC298" s="7"/>
      <c r="AD298" s="7"/>
      <c r="AE298" s="7"/>
      <c r="AF298" s="7"/>
      <c r="AG298" s="7"/>
      <c r="AH298" s="7"/>
      <c r="AI298" s="7"/>
      <c r="AJ298" s="7"/>
      <c r="AK298" s="7"/>
      <c r="AL298" s="7"/>
      <c r="AM298" s="7"/>
      <c r="AN298" s="7"/>
      <c r="AO298" s="7"/>
      <c r="AP298" s="7"/>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row>
    <row r="299" spans="2:195" ht="25.5" hidden="1" x14ac:dyDescent="0.35">
      <c r="B299" s="3"/>
      <c r="C299" s="3"/>
      <c r="D299" s="142" t="s">
        <v>327</v>
      </c>
      <c r="E299" s="82">
        <f t="shared" ref="E299:G299" si="180">SUM(E258)</f>
        <v>0</v>
      </c>
      <c r="F299" s="82">
        <f t="shared" si="180"/>
        <v>0</v>
      </c>
      <c r="G299" s="82">
        <f t="shared" si="180"/>
        <v>0</v>
      </c>
      <c r="H299" s="52"/>
      <c r="I299" s="52"/>
      <c r="J299" s="88"/>
      <c r="K299" s="52"/>
      <c r="L299" s="82">
        <f t="shared" ref="L299:N299" si="181">SUM(L258)</f>
        <v>0</v>
      </c>
      <c r="M299" s="82">
        <f t="shared" si="181"/>
        <v>0</v>
      </c>
      <c r="N299" s="82">
        <f t="shared" si="181"/>
        <v>0</v>
      </c>
      <c r="O299" s="53"/>
      <c r="P299" s="10"/>
      <c r="Q299" s="10"/>
      <c r="R299" s="82">
        <f t="shared" ref="R299:T299" si="182">SUM(R258)</f>
        <v>0</v>
      </c>
      <c r="S299" s="230">
        <f t="shared" si="182"/>
        <v>0</v>
      </c>
      <c r="T299" s="230">
        <f t="shared" si="182"/>
        <v>0</v>
      </c>
      <c r="U299" s="10"/>
      <c r="V299" s="10"/>
      <c r="W299" s="7"/>
      <c r="X299" s="7"/>
      <c r="Y299" s="7"/>
      <c r="Z299" s="7"/>
      <c r="AA299" s="7"/>
      <c r="AB299" s="7"/>
      <c r="AC299" s="7"/>
      <c r="AD299" s="7"/>
      <c r="AE299" s="7"/>
      <c r="AF299" s="7"/>
      <c r="AG299" s="7"/>
      <c r="AH299" s="7"/>
      <c r="AI299" s="7"/>
      <c r="AJ299" s="7"/>
      <c r="AK299" s="7"/>
      <c r="AL299" s="7"/>
      <c r="AM299" s="7"/>
      <c r="AN299" s="7"/>
      <c r="AO299" s="7"/>
      <c r="AP299" s="7"/>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row>
    <row r="300" spans="2:195" ht="25.5" hidden="1" x14ac:dyDescent="0.35">
      <c r="B300" s="3"/>
      <c r="C300" s="3"/>
      <c r="D300" s="142" t="s">
        <v>328</v>
      </c>
      <c r="E300" s="82">
        <f t="shared" ref="E300:G300" si="183">SUM(E252,E253)</f>
        <v>2050</v>
      </c>
      <c r="F300" s="82">
        <f t="shared" si="183"/>
        <v>2050</v>
      </c>
      <c r="G300" s="82">
        <f t="shared" si="183"/>
        <v>2050</v>
      </c>
      <c r="H300" s="10"/>
      <c r="I300" s="10"/>
      <c r="J300" s="55"/>
      <c r="K300" s="10"/>
      <c r="L300" s="82">
        <f t="shared" ref="L300:N300" si="184">SUM(L252,L253)</f>
        <v>2573</v>
      </c>
      <c r="M300" s="82">
        <f t="shared" si="184"/>
        <v>2573</v>
      </c>
      <c r="N300" s="82">
        <f t="shared" si="184"/>
        <v>2573</v>
      </c>
      <c r="O300" s="53"/>
      <c r="P300" s="10"/>
      <c r="Q300" s="10"/>
      <c r="R300" s="82">
        <f t="shared" ref="R300:T300" si="185">SUM(R252,R253)</f>
        <v>4623</v>
      </c>
      <c r="S300" s="230">
        <f t="shared" si="185"/>
        <v>4623</v>
      </c>
      <c r="T300" s="230">
        <f t="shared" si="185"/>
        <v>4623</v>
      </c>
      <c r="U300" s="10"/>
      <c r="V300" s="10"/>
      <c r="W300" s="7"/>
      <c r="X300" s="7"/>
      <c r="Y300" s="7"/>
      <c r="Z300" s="7"/>
      <c r="AA300" s="7"/>
      <c r="AB300" s="7"/>
      <c r="AC300" s="7"/>
      <c r="AD300" s="7"/>
      <c r="AE300" s="7"/>
      <c r="AF300" s="7"/>
      <c r="AG300" s="7"/>
      <c r="AH300" s="7"/>
      <c r="AI300" s="7"/>
      <c r="AJ300" s="7"/>
      <c r="AK300" s="7"/>
      <c r="AL300" s="7"/>
      <c r="AM300" s="7"/>
      <c r="AN300" s="7"/>
      <c r="AO300" s="7"/>
      <c r="AP300" s="7"/>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row>
    <row r="301" spans="2:195" ht="20.25" x14ac:dyDescent="0.3">
      <c r="B301" s="3"/>
      <c r="C301" s="3"/>
      <c r="E301" s="54"/>
      <c r="F301" s="54"/>
      <c r="G301" s="54"/>
      <c r="H301" s="10"/>
      <c r="I301" s="10"/>
      <c r="J301" s="55"/>
      <c r="K301" s="10"/>
      <c r="L301" s="10"/>
      <c r="M301" s="10"/>
      <c r="N301" s="10"/>
      <c r="O301" s="53"/>
      <c r="P301" s="10"/>
      <c r="Q301" s="10"/>
      <c r="R301" s="54"/>
      <c r="S301" s="229"/>
      <c r="T301" s="229"/>
      <c r="U301" s="10"/>
      <c r="V301" s="10"/>
      <c r="W301" s="7"/>
      <c r="X301" s="7"/>
      <c r="Y301" s="7"/>
      <c r="Z301" s="7"/>
      <c r="AA301" s="7"/>
      <c r="AB301" s="7"/>
      <c r="AC301" s="7"/>
      <c r="AD301" s="7"/>
      <c r="AE301" s="7"/>
      <c r="AF301" s="7"/>
      <c r="AG301" s="7"/>
      <c r="AH301" s="7"/>
      <c r="AI301" s="7"/>
      <c r="AJ301" s="7"/>
      <c r="AK301" s="7"/>
      <c r="AL301" s="7"/>
      <c r="AM301" s="7"/>
      <c r="AN301" s="7"/>
      <c r="AO301" s="7"/>
      <c r="AP301" s="7"/>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row>
    <row r="302" spans="2:195" ht="20.25" x14ac:dyDescent="0.3">
      <c r="B302" s="3"/>
      <c r="C302" s="3"/>
      <c r="S302" s="228"/>
      <c r="T302" s="228"/>
      <c r="U302" s="10"/>
      <c r="V302" s="10"/>
      <c r="W302" s="7"/>
      <c r="X302" s="7"/>
      <c r="Y302" s="7"/>
      <c r="Z302" s="7"/>
      <c r="AA302" s="7"/>
      <c r="AB302" s="7"/>
      <c r="AC302" s="7"/>
      <c r="AD302" s="7"/>
      <c r="AE302" s="7"/>
      <c r="AF302" s="7"/>
      <c r="AG302" s="7"/>
      <c r="AH302" s="7"/>
      <c r="AI302" s="7"/>
      <c r="AJ302" s="7"/>
      <c r="AK302" s="7"/>
      <c r="AL302" s="7"/>
      <c r="AM302" s="7"/>
      <c r="AN302" s="7"/>
      <c r="AO302" s="7"/>
      <c r="AP302" s="7"/>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row>
    <row r="303" spans="2:195" ht="20.25" x14ac:dyDescent="0.3">
      <c r="B303" s="3"/>
      <c r="C303" s="3"/>
      <c r="E303" s="54"/>
      <c r="F303" s="54"/>
      <c r="G303" s="10"/>
      <c r="H303" s="10"/>
      <c r="I303" s="10"/>
      <c r="J303" s="55"/>
      <c r="K303" s="10"/>
      <c r="L303" s="10"/>
      <c r="M303" s="10"/>
      <c r="N303" s="10"/>
      <c r="O303" s="53"/>
      <c r="P303" s="10"/>
      <c r="Q303" s="10"/>
      <c r="R303" s="10"/>
      <c r="S303" s="231"/>
      <c r="T303" s="231"/>
      <c r="U303" s="10"/>
      <c r="V303" s="10"/>
      <c r="W303" s="7"/>
      <c r="X303" s="7"/>
      <c r="Y303" s="7"/>
      <c r="Z303" s="7"/>
      <c r="AA303" s="7"/>
      <c r="AB303" s="7"/>
      <c r="AC303" s="7"/>
      <c r="AD303" s="7"/>
      <c r="AE303" s="7"/>
      <c r="AF303" s="7"/>
      <c r="AG303" s="7"/>
      <c r="AH303" s="7"/>
      <c r="AI303" s="7"/>
      <c r="AJ303" s="7"/>
      <c r="AK303" s="7"/>
      <c r="AL303" s="7"/>
      <c r="AM303" s="7"/>
      <c r="AN303" s="7"/>
      <c r="AO303" s="7"/>
      <c r="AP303" s="7"/>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row>
    <row r="304" spans="2:195" ht="20.25" x14ac:dyDescent="0.3">
      <c r="B304" s="3"/>
      <c r="C304" s="3"/>
      <c r="E304" s="54"/>
      <c r="F304" s="54"/>
      <c r="G304" s="10"/>
      <c r="H304" s="10"/>
      <c r="I304" s="10"/>
      <c r="J304" s="55"/>
      <c r="K304" s="10"/>
      <c r="L304" s="10"/>
      <c r="M304" s="10"/>
      <c r="N304" s="10"/>
      <c r="O304" s="53"/>
      <c r="P304" s="10"/>
      <c r="Q304" s="10"/>
      <c r="R304" s="10"/>
      <c r="S304" s="231"/>
      <c r="T304" s="231"/>
      <c r="U304" s="10"/>
      <c r="V304" s="10"/>
      <c r="W304" s="7"/>
      <c r="X304" s="7"/>
      <c r="Y304" s="7"/>
      <c r="Z304" s="7"/>
      <c r="AA304" s="7"/>
      <c r="AB304" s="7"/>
      <c r="AC304" s="7"/>
      <c r="AD304" s="7"/>
      <c r="AE304" s="7"/>
      <c r="AF304" s="7"/>
      <c r="AG304" s="7"/>
      <c r="AH304" s="7"/>
      <c r="AI304" s="7"/>
      <c r="AJ304" s="7"/>
      <c r="AK304" s="7"/>
      <c r="AL304" s="7"/>
      <c r="AM304" s="7"/>
      <c r="AN304" s="7"/>
      <c r="AO304" s="7"/>
      <c r="AP304" s="7"/>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row>
    <row r="305" spans="2:195" x14ac:dyDescent="0.2">
      <c r="B305" s="3"/>
      <c r="C305" s="3"/>
      <c r="D305" s="3"/>
      <c r="E305" s="54"/>
      <c r="F305" s="54"/>
      <c r="G305" s="10"/>
      <c r="H305" s="10"/>
      <c r="I305" s="10"/>
      <c r="J305" s="55"/>
      <c r="K305" s="10"/>
      <c r="L305" s="10"/>
      <c r="M305" s="10"/>
      <c r="N305" s="10"/>
      <c r="O305" s="53"/>
      <c r="P305" s="10"/>
      <c r="Q305" s="10"/>
      <c r="R305" s="10"/>
      <c r="S305" s="10"/>
      <c r="T305" s="10"/>
      <c r="U305" s="10"/>
      <c r="V305" s="10"/>
      <c r="W305" s="7"/>
      <c r="X305" s="7"/>
      <c r="Y305" s="7"/>
      <c r="Z305" s="7"/>
      <c r="AA305" s="7"/>
      <c r="AB305" s="7"/>
      <c r="AC305" s="7"/>
      <c r="AD305" s="7"/>
      <c r="AE305" s="7"/>
      <c r="AF305" s="7"/>
      <c r="AG305" s="7"/>
      <c r="AH305" s="7"/>
      <c r="AI305" s="7"/>
      <c r="AJ305" s="7"/>
      <c r="AK305" s="7"/>
      <c r="AL305" s="7"/>
      <c r="AM305" s="7"/>
      <c r="AN305" s="7"/>
      <c r="AO305" s="7"/>
      <c r="AP305" s="7"/>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row>
    <row r="306" spans="2:195" x14ac:dyDescent="0.2">
      <c r="B306" s="3"/>
      <c r="C306" s="3"/>
      <c r="D306" s="3"/>
      <c r="E306" s="54"/>
      <c r="F306" s="54"/>
      <c r="G306" s="10"/>
      <c r="H306" s="10"/>
      <c r="I306" s="10"/>
      <c r="J306" s="55"/>
      <c r="K306" s="10"/>
      <c r="L306" s="10"/>
      <c r="M306" s="10"/>
      <c r="N306" s="10"/>
      <c r="O306" s="53"/>
      <c r="P306" s="10"/>
      <c r="Q306" s="10"/>
      <c r="R306" s="10"/>
      <c r="S306" s="10"/>
      <c r="T306" s="10"/>
      <c r="U306" s="10"/>
      <c r="V306" s="10"/>
      <c r="W306" s="7"/>
      <c r="X306" s="7"/>
      <c r="Y306" s="7"/>
      <c r="Z306" s="7"/>
      <c r="AA306" s="7"/>
      <c r="AB306" s="7"/>
      <c r="AC306" s="7"/>
      <c r="AD306" s="7"/>
      <c r="AE306" s="7"/>
      <c r="AF306" s="7"/>
      <c r="AG306" s="7"/>
      <c r="AH306" s="7"/>
      <c r="AI306" s="7"/>
      <c r="AJ306" s="7"/>
      <c r="AK306" s="7"/>
      <c r="AL306" s="7"/>
      <c r="AM306" s="7"/>
      <c r="AN306" s="7"/>
      <c r="AO306" s="7"/>
      <c r="AP306" s="7"/>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row>
    <row r="307" spans="2:195" x14ac:dyDescent="0.2">
      <c r="B307" s="3"/>
      <c r="C307" s="3"/>
      <c r="D307" s="3"/>
      <c r="E307" s="54"/>
      <c r="F307" s="54"/>
      <c r="G307" s="10"/>
      <c r="H307" s="10"/>
      <c r="I307" s="10"/>
      <c r="J307" s="55"/>
      <c r="K307" s="10"/>
      <c r="L307" s="10"/>
      <c r="M307" s="10"/>
      <c r="N307" s="10"/>
      <c r="O307" s="53"/>
      <c r="P307" s="10"/>
      <c r="Q307" s="10"/>
      <c r="R307" s="10"/>
      <c r="S307" s="10"/>
      <c r="T307" s="10"/>
      <c r="U307" s="10"/>
      <c r="V307" s="10"/>
      <c r="W307" s="7"/>
      <c r="X307" s="7"/>
      <c r="Y307" s="7"/>
      <c r="Z307" s="7"/>
      <c r="AA307" s="7"/>
      <c r="AB307" s="7"/>
      <c r="AC307" s="7"/>
      <c r="AD307" s="7"/>
      <c r="AE307" s="7"/>
      <c r="AF307" s="7"/>
      <c r="AG307" s="7"/>
      <c r="AH307" s="7"/>
      <c r="AI307" s="7"/>
      <c r="AJ307" s="7"/>
      <c r="AK307" s="7"/>
      <c r="AL307" s="7"/>
      <c r="AM307" s="7"/>
      <c r="AN307" s="7"/>
      <c r="AO307" s="7"/>
      <c r="AP307" s="7"/>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row>
    <row r="308" spans="2:195" x14ac:dyDescent="0.2">
      <c r="B308" s="3"/>
      <c r="C308" s="3"/>
      <c r="D308" s="3"/>
      <c r="E308" s="54"/>
      <c r="F308" s="54"/>
      <c r="G308" s="10"/>
      <c r="H308" s="10"/>
      <c r="I308" s="10"/>
      <c r="J308" s="55"/>
      <c r="K308" s="10"/>
      <c r="L308" s="10"/>
      <c r="M308" s="10"/>
      <c r="N308" s="10"/>
      <c r="O308" s="53"/>
      <c r="P308" s="10"/>
      <c r="Q308" s="10"/>
      <c r="R308" s="10"/>
      <c r="S308" s="10"/>
      <c r="T308" s="10"/>
      <c r="U308" s="10"/>
      <c r="V308" s="10"/>
      <c r="W308" s="7"/>
      <c r="X308" s="7"/>
      <c r="Y308" s="7"/>
      <c r="Z308" s="7"/>
      <c r="AA308" s="7"/>
      <c r="AB308" s="7"/>
      <c r="AC308" s="7"/>
      <c r="AD308" s="7"/>
      <c r="AE308" s="7"/>
      <c r="AF308" s="7"/>
      <c r="AG308" s="7"/>
      <c r="AH308" s="7"/>
      <c r="AI308" s="7"/>
      <c r="AJ308" s="7"/>
      <c r="AK308" s="7"/>
      <c r="AL308" s="7"/>
      <c r="AM308" s="7"/>
      <c r="AN308" s="7"/>
      <c r="AO308" s="7"/>
      <c r="AP308" s="7"/>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row>
    <row r="309" spans="2:195" x14ac:dyDescent="0.2">
      <c r="B309" s="3"/>
      <c r="C309" s="3"/>
      <c r="D309" s="3"/>
      <c r="E309" s="54"/>
      <c r="F309" s="54"/>
      <c r="G309" s="10"/>
      <c r="H309" s="10"/>
      <c r="I309" s="10"/>
      <c r="J309" s="55"/>
      <c r="K309" s="10"/>
      <c r="L309" s="10"/>
      <c r="M309" s="10"/>
      <c r="N309" s="10"/>
      <c r="O309" s="53"/>
      <c r="P309" s="10"/>
      <c r="Q309" s="10"/>
      <c r="R309" s="10"/>
      <c r="S309" s="10"/>
      <c r="T309" s="10"/>
      <c r="U309" s="10"/>
      <c r="V309" s="10"/>
      <c r="W309" s="7"/>
      <c r="X309" s="7"/>
      <c r="Y309" s="7"/>
      <c r="Z309" s="7"/>
      <c r="AA309" s="7"/>
      <c r="AB309" s="7"/>
      <c r="AC309" s="7"/>
      <c r="AD309" s="7"/>
      <c r="AE309" s="7"/>
      <c r="AF309" s="7"/>
      <c r="AG309" s="7"/>
      <c r="AH309" s="7"/>
      <c r="AI309" s="7"/>
      <c r="AJ309" s="7"/>
      <c r="AK309" s="7"/>
      <c r="AL309" s="7"/>
      <c r="AM309" s="7"/>
      <c r="AN309" s="7"/>
      <c r="AO309" s="7"/>
      <c r="AP309" s="7"/>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row>
    <row r="310" spans="2:195" x14ac:dyDescent="0.2">
      <c r="B310" s="3"/>
      <c r="C310" s="3"/>
      <c r="D310" s="3"/>
      <c r="E310" s="54"/>
      <c r="F310" s="54"/>
      <c r="G310" s="10"/>
      <c r="H310" s="10"/>
      <c r="I310" s="10"/>
      <c r="J310" s="55"/>
      <c r="K310" s="10"/>
      <c r="L310" s="10"/>
      <c r="M310" s="10"/>
      <c r="N310" s="10"/>
      <c r="O310" s="53"/>
      <c r="P310" s="10"/>
      <c r="Q310" s="10"/>
      <c r="R310" s="10"/>
      <c r="S310" s="10"/>
      <c r="T310" s="10"/>
      <c r="U310" s="10"/>
      <c r="V310" s="10"/>
      <c r="W310" s="7"/>
      <c r="X310" s="7"/>
      <c r="Y310" s="7"/>
      <c r="Z310" s="7"/>
      <c r="AA310" s="7"/>
      <c r="AB310" s="7"/>
      <c r="AC310" s="7"/>
      <c r="AD310" s="7"/>
      <c r="AE310" s="7"/>
      <c r="AF310" s="7"/>
      <c r="AG310" s="7"/>
      <c r="AH310" s="7"/>
      <c r="AI310" s="7"/>
      <c r="AJ310" s="7"/>
      <c r="AK310" s="7"/>
      <c r="AL310" s="7"/>
      <c r="AM310" s="7"/>
      <c r="AN310" s="7"/>
      <c r="AO310" s="7"/>
      <c r="AP310" s="7"/>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row>
    <row r="311" spans="2:195" x14ac:dyDescent="0.2">
      <c r="B311" s="3"/>
      <c r="C311" s="3"/>
      <c r="D311" s="3"/>
      <c r="E311" s="54"/>
      <c r="F311" s="54"/>
      <c r="G311" s="10"/>
      <c r="H311" s="10"/>
      <c r="I311" s="10"/>
      <c r="J311" s="55"/>
      <c r="K311" s="10"/>
      <c r="L311" s="10"/>
      <c r="M311" s="10"/>
      <c r="N311" s="10"/>
      <c r="O311" s="53"/>
      <c r="P311" s="10"/>
      <c r="Q311" s="10"/>
      <c r="R311" s="10"/>
      <c r="S311" s="10"/>
      <c r="T311" s="10"/>
      <c r="U311" s="10"/>
      <c r="V311" s="10"/>
      <c r="W311" s="7"/>
      <c r="X311" s="7"/>
      <c r="Y311" s="7"/>
      <c r="Z311" s="7"/>
      <c r="AA311" s="7"/>
      <c r="AB311" s="7"/>
      <c r="AC311" s="7"/>
      <c r="AD311" s="7"/>
      <c r="AE311" s="7"/>
      <c r="AF311" s="7"/>
      <c r="AG311" s="7"/>
      <c r="AH311" s="7"/>
      <c r="AI311" s="7"/>
      <c r="AJ311" s="7"/>
      <c r="AK311" s="7"/>
      <c r="AL311" s="7"/>
      <c r="AM311" s="7"/>
      <c r="AN311" s="7"/>
      <c r="AO311" s="7"/>
      <c r="AP311" s="7"/>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row>
    <row r="312" spans="2:195" x14ac:dyDescent="0.2">
      <c r="B312" s="3"/>
      <c r="C312" s="3"/>
      <c r="D312" s="3"/>
      <c r="E312" s="54"/>
      <c r="F312" s="54"/>
      <c r="G312" s="10"/>
      <c r="H312" s="10"/>
      <c r="I312" s="10"/>
      <c r="J312" s="55"/>
      <c r="K312" s="10"/>
      <c r="L312" s="10"/>
      <c r="M312" s="10"/>
      <c r="N312" s="10"/>
      <c r="O312" s="53"/>
      <c r="P312" s="10"/>
      <c r="Q312" s="10"/>
      <c r="R312" s="10"/>
      <c r="S312" s="10"/>
      <c r="T312" s="10"/>
      <c r="U312" s="10"/>
      <c r="V312" s="10"/>
      <c r="W312" s="7"/>
      <c r="X312" s="7"/>
      <c r="Y312" s="7"/>
      <c r="Z312" s="7"/>
      <c r="AA312" s="7"/>
      <c r="AB312" s="7"/>
      <c r="AC312" s="7"/>
      <c r="AD312" s="7"/>
      <c r="AE312" s="7"/>
      <c r="AF312" s="7"/>
      <c r="AG312" s="7"/>
      <c r="AH312" s="7"/>
      <c r="AI312" s="7"/>
      <c r="AJ312" s="7"/>
      <c r="AK312" s="7"/>
      <c r="AL312" s="7"/>
      <c r="AM312" s="7"/>
      <c r="AN312" s="7"/>
      <c r="AO312" s="7"/>
      <c r="AP312" s="7"/>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row>
    <row r="313" spans="2:195" x14ac:dyDescent="0.2">
      <c r="B313" s="3"/>
      <c r="C313" s="3"/>
      <c r="D313" s="3"/>
      <c r="E313" s="54"/>
      <c r="F313" s="54"/>
      <c r="G313" s="10"/>
      <c r="H313" s="10"/>
      <c r="I313" s="10"/>
      <c r="J313" s="55"/>
      <c r="K313" s="10"/>
      <c r="L313" s="10"/>
      <c r="M313" s="10"/>
      <c r="N313" s="10"/>
      <c r="O313" s="53"/>
      <c r="P313" s="10"/>
      <c r="Q313" s="10"/>
      <c r="R313" s="10"/>
      <c r="S313" s="10"/>
      <c r="T313" s="10"/>
      <c r="U313" s="10"/>
      <c r="V313" s="10"/>
      <c r="W313" s="7"/>
      <c r="X313" s="7"/>
      <c r="Y313" s="7"/>
      <c r="Z313" s="7"/>
      <c r="AA313" s="7"/>
      <c r="AB313" s="7"/>
      <c r="AC313" s="7"/>
      <c r="AD313" s="7"/>
      <c r="AE313" s="7"/>
      <c r="AF313" s="7"/>
      <c r="AG313" s="7"/>
      <c r="AH313" s="7"/>
      <c r="AI313" s="7"/>
      <c r="AJ313" s="7"/>
      <c r="AK313" s="7"/>
      <c r="AL313" s="7"/>
      <c r="AM313" s="7"/>
      <c r="AN313" s="7"/>
      <c r="AO313" s="7"/>
      <c r="AP313" s="7"/>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row>
    <row r="314" spans="2:195" x14ac:dyDescent="0.2">
      <c r="B314" s="3"/>
      <c r="C314" s="3"/>
      <c r="D314" s="3"/>
      <c r="E314" s="54"/>
      <c r="F314" s="54"/>
      <c r="G314" s="10"/>
      <c r="H314" s="10"/>
      <c r="I314" s="10"/>
      <c r="J314" s="55"/>
      <c r="K314" s="10"/>
      <c r="L314" s="10"/>
      <c r="M314" s="10"/>
      <c r="N314" s="10"/>
      <c r="O314" s="53"/>
      <c r="P314" s="10"/>
      <c r="Q314" s="10"/>
      <c r="R314" s="10"/>
      <c r="S314" s="10"/>
      <c r="T314" s="10"/>
      <c r="U314" s="10"/>
      <c r="V314" s="10"/>
      <c r="W314" s="7"/>
      <c r="X314" s="7"/>
      <c r="Y314" s="7"/>
      <c r="Z314" s="7"/>
      <c r="AA314" s="7"/>
      <c r="AB314" s="7"/>
      <c r="AC314" s="7"/>
      <c r="AD314" s="7"/>
      <c r="AE314" s="7"/>
      <c r="AF314" s="7"/>
      <c r="AG314" s="7"/>
      <c r="AH314" s="7"/>
      <c r="AI314" s="7"/>
      <c r="AJ314" s="7"/>
      <c r="AK314" s="7"/>
      <c r="AL314" s="7"/>
      <c r="AM314" s="7"/>
      <c r="AN314" s="7"/>
      <c r="AO314" s="7"/>
      <c r="AP314" s="7"/>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row>
    <row r="315" spans="2:195" x14ac:dyDescent="0.2">
      <c r="B315" s="3"/>
      <c r="C315" s="3"/>
      <c r="D315" s="3"/>
      <c r="E315" s="54"/>
      <c r="F315" s="54"/>
      <c r="G315" s="10"/>
      <c r="H315" s="10"/>
      <c r="I315" s="10"/>
      <c r="J315" s="55"/>
      <c r="K315" s="10"/>
      <c r="L315" s="10"/>
      <c r="M315" s="10"/>
      <c r="N315" s="10"/>
      <c r="O315" s="53"/>
      <c r="P315" s="10"/>
      <c r="Q315" s="10"/>
      <c r="R315" s="10"/>
      <c r="S315" s="10"/>
      <c r="T315" s="10"/>
      <c r="U315" s="10"/>
      <c r="V315" s="10"/>
      <c r="W315" s="7"/>
      <c r="X315" s="7"/>
      <c r="Y315" s="7"/>
      <c r="Z315" s="7"/>
      <c r="AA315" s="7"/>
      <c r="AB315" s="7"/>
      <c r="AC315" s="7"/>
      <c r="AD315" s="7"/>
      <c r="AE315" s="7"/>
      <c r="AF315" s="7"/>
      <c r="AG315" s="7"/>
      <c r="AH315" s="7"/>
      <c r="AI315" s="7"/>
      <c r="AJ315" s="7"/>
      <c r="AK315" s="7"/>
      <c r="AL315" s="7"/>
      <c r="AM315" s="7"/>
      <c r="AN315" s="7"/>
      <c r="AO315" s="7"/>
      <c r="AP315" s="7"/>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row>
    <row r="316" spans="2:195" x14ac:dyDescent="0.2">
      <c r="B316" s="3"/>
      <c r="C316" s="3"/>
      <c r="D316" s="3"/>
      <c r="E316" s="54"/>
      <c r="F316" s="54"/>
      <c r="G316" s="10"/>
      <c r="H316" s="10"/>
      <c r="I316" s="10"/>
      <c r="J316" s="55"/>
      <c r="K316" s="10"/>
      <c r="L316" s="10"/>
      <c r="M316" s="10"/>
      <c r="N316" s="10"/>
      <c r="O316" s="53"/>
      <c r="P316" s="10"/>
      <c r="Q316" s="10"/>
      <c r="R316" s="10"/>
      <c r="S316" s="10"/>
      <c r="T316" s="10"/>
      <c r="U316" s="10"/>
      <c r="V316" s="10"/>
      <c r="W316" s="7"/>
      <c r="X316" s="7"/>
      <c r="Y316" s="7"/>
      <c r="Z316" s="7"/>
      <c r="AA316" s="7"/>
      <c r="AB316" s="7"/>
      <c r="AC316" s="7"/>
      <c r="AD316" s="7"/>
      <c r="AE316" s="7"/>
      <c r="AF316" s="7"/>
      <c r="AG316" s="7"/>
      <c r="AH316" s="7"/>
      <c r="AI316" s="7"/>
      <c r="AJ316" s="7"/>
      <c r="AK316" s="7"/>
      <c r="AL316" s="7"/>
      <c r="AM316" s="7"/>
      <c r="AN316" s="7"/>
      <c r="AO316" s="7"/>
      <c r="AP316" s="7"/>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row>
    <row r="317" spans="2:195" x14ac:dyDescent="0.2">
      <c r="B317" s="3"/>
      <c r="C317" s="3"/>
      <c r="D317" s="3"/>
      <c r="E317" s="54"/>
      <c r="F317" s="54"/>
      <c r="G317" s="10"/>
      <c r="H317" s="10"/>
      <c r="I317" s="10"/>
      <c r="J317" s="55"/>
      <c r="K317" s="10"/>
      <c r="L317" s="10"/>
      <c r="M317" s="10"/>
      <c r="N317" s="10"/>
      <c r="O317" s="53"/>
      <c r="P317" s="10"/>
      <c r="Q317" s="10"/>
      <c r="R317" s="10"/>
      <c r="S317" s="10"/>
      <c r="T317" s="10"/>
      <c r="U317" s="10"/>
      <c r="V317" s="10"/>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row>
    <row r="318" spans="2:195" x14ac:dyDescent="0.2">
      <c r="B318" s="3"/>
      <c r="C318" s="3"/>
      <c r="D318" s="3"/>
      <c r="E318" s="54"/>
      <c r="F318" s="54"/>
      <c r="G318" s="10"/>
      <c r="H318" s="10"/>
      <c r="I318" s="10"/>
      <c r="J318" s="55"/>
      <c r="K318" s="10"/>
      <c r="L318" s="10"/>
      <c r="M318" s="10"/>
      <c r="N318" s="10"/>
      <c r="O318" s="53"/>
      <c r="P318" s="10"/>
      <c r="Q318" s="10"/>
      <c r="R318" s="10"/>
      <c r="S318" s="10"/>
      <c r="T318" s="10"/>
      <c r="U318" s="10"/>
      <c r="V318" s="10"/>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row>
    <row r="319" spans="2:195" x14ac:dyDescent="0.2">
      <c r="B319" s="3"/>
      <c r="C319" s="3"/>
      <c r="D319" s="3"/>
      <c r="E319" s="54"/>
      <c r="F319" s="54"/>
      <c r="G319" s="10"/>
      <c r="H319" s="10"/>
      <c r="I319" s="10"/>
      <c r="J319" s="55"/>
      <c r="K319" s="10"/>
      <c r="L319" s="10"/>
      <c r="M319" s="10"/>
      <c r="N319" s="10"/>
      <c r="O319" s="53"/>
      <c r="P319" s="10"/>
      <c r="Q319" s="10"/>
      <c r="R319" s="10"/>
      <c r="S319" s="10"/>
      <c r="T319" s="10"/>
      <c r="U319" s="10"/>
      <c r="V319" s="10"/>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row>
    <row r="320" spans="2:195" x14ac:dyDescent="0.2">
      <c r="B320" s="3"/>
      <c r="C320" s="3"/>
      <c r="D320" s="3"/>
      <c r="E320" s="54"/>
      <c r="F320" s="54"/>
      <c r="G320" s="10"/>
      <c r="H320" s="10"/>
      <c r="I320" s="10"/>
      <c r="J320" s="55"/>
      <c r="K320" s="10"/>
      <c r="L320" s="10"/>
      <c r="M320" s="10"/>
      <c r="N320" s="10"/>
      <c r="O320" s="53"/>
      <c r="P320" s="10"/>
      <c r="Q320" s="10"/>
      <c r="R320" s="10"/>
      <c r="S320" s="10"/>
      <c r="T320" s="10"/>
      <c r="U320" s="10"/>
      <c r="V320" s="10"/>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row>
    <row r="321" spans="2:195" x14ac:dyDescent="0.2">
      <c r="B321" s="3"/>
      <c r="C321" s="3"/>
      <c r="D321" s="3"/>
      <c r="E321" s="54"/>
      <c r="F321" s="54"/>
      <c r="G321" s="10"/>
      <c r="H321" s="10"/>
      <c r="I321" s="10"/>
      <c r="J321" s="55"/>
      <c r="K321" s="10"/>
      <c r="L321" s="10"/>
      <c r="M321" s="10"/>
      <c r="N321" s="10"/>
      <c r="O321" s="53"/>
      <c r="P321" s="10"/>
      <c r="Q321" s="10"/>
      <c r="R321" s="10"/>
      <c r="S321" s="10"/>
      <c r="T321" s="10"/>
      <c r="U321" s="10"/>
      <c r="V321" s="10"/>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row>
    <row r="322" spans="2:195" x14ac:dyDescent="0.2">
      <c r="B322" s="3"/>
      <c r="C322" s="3"/>
      <c r="D322" s="3"/>
      <c r="E322" s="54"/>
      <c r="F322" s="54"/>
      <c r="G322" s="10"/>
      <c r="H322" s="10"/>
      <c r="I322" s="10"/>
      <c r="J322" s="55"/>
      <c r="K322" s="10"/>
      <c r="L322" s="10"/>
      <c r="M322" s="10"/>
      <c r="N322" s="10"/>
      <c r="O322" s="53"/>
      <c r="P322" s="10"/>
      <c r="Q322" s="10"/>
      <c r="R322" s="10"/>
      <c r="S322" s="10"/>
      <c r="T322" s="10"/>
      <c r="U322" s="10"/>
      <c r="V322" s="10"/>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row>
    <row r="323" spans="2:195" x14ac:dyDescent="0.2">
      <c r="B323" s="3"/>
      <c r="C323" s="3"/>
      <c r="D323" s="3"/>
      <c r="E323" s="54"/>
      <c r="F323" s="54"/>
      <c r="G323" s="10"/>
      <c r="H323" s="10"/>
      <c r="I323" s="10"/>
      <c r="J323" s="55"/>
      <c r="K323" s="10"/>
      <c r="L323" s="10"/>
      <c r="M323" s="10"/>
      <c r="N323" s="10"/>
      <c r="O323" s="53"/>
      <c r="P323" s="10"/>
      <c r="Q323" s="10"/>
      <c r="R323" s="10"/>
      <c r="S323" s="10"/>
      <c r="T323" s="10"/>
      <c r="U323" s="10"/>
      <c r="V323" s="10"/>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row>
    <row r="324" spans="2:195" x14ac:dyDescent="0.2">
      <c r="B324" s="3"/>
      <c r="C324" s="3"/>
      <c r="D324" s="3"/>
      <c r="E324" s="54"/>
      <c r="F324" s="54"/>
      <c r="G324" s="10"/>
      <c r="H324" s="10"/>
      <c r="I324" s="10"/>
      <c r="J324" s="55"/>
      <c r="K324" s="10"/>
      <c r="L324" s="10"/>
      <c r="M324" s="10"/>
      <c r="N324" s="10"/>
      <c r="O324" s="53"/>
      <c r="P324" s="10"/>
      <c r="Q324" s="10"/>
      <c r="R324" s="10"/>
      <c r="S324" s="10"/>
      <c r="T324" s="10"/>
      <c r="U324" s="10"/>
      <c r="V324" s="10"/>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row>
    <row r="325" spans="2:195" x14ac:dyDescent="0.2">
      <c r="B325" s="3"/>
      <c r="C325" s="3"/>
      <c r="D325" s="3"/>
      <c r="E325" s="54"/>
      <c r="F325" s="54"/>
      <c r="G325" s="10"/>
      <c r="H325" s="10"/>
      <c r="I325" s="10"/>
      <c r="J325" s="55"/>
      <c r="K325" s="10"/>
      <c r="L325" s="10"/>
      <c r="M325" s="10"/>
      <c r="N325" s="10"/>
      <c r="O325" s="53"/>
      <c r="P325" s="10"/>
      <c r="Q325" s="10"/>
      <c r="R325" s="10"/>
      <c r="S325" s="10"/>
      <c r="T325" s="10"/>
      <c r="U325" s="10"/>
      <c r="V325" s="10"/>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row>
    <row r="326" spans="2:195" x14ac:dyDescent="0.2">
      <c r="B326" s="3"/>
      <c r="C326" s="3"/>
      <c r="D326" s="3"/>
      <c r="E326" s="54"/>
      <c r="F326" s="54"/>
      <c r="G326" s="10"/>
      <c r="H326" s="10"/>
      <c r="I326" s="10"/>
      <c r="J326" s="55"/>
      <c r="K326" s="10"/>
      <c r="L326" s="10"/>
      <c r="M326" s="10"/>
      <c r="N326" s="10"/>
      <c r="O326" s="53"/>
      <c r="P326" s="10"/>
      <c r="Q326" s="10"/>
      <c r="R326" s="10"/>
      <c r="S326" s="10"/>
      <c r="T326" s="10"/>
      <c r="U326" s="10"/>
      <c r="V326" s="10"/>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row>
    <row r="327" spans="2:195" x14ac:dyDescent="0.2">
      <c r="B327" s="3"/>
      <c r="C327" s="3"/>
      <c r="D327" s="3"/>
      <c r="E327" s="54"/>
      <c r="F327" s="54"/>
      <c r="G327" s="10"/>
      <c r="H327" s="10"/>
      <c r="I327" s="10"/>
      <c r="J327" s="55"/>
      <c r="K327" s="10"/>
      <c r="L327" s="10"/>
      <c r="M327" s="10"/>
      <c r="N327" s="10"/>
      <c r="O327" s="53"/>
      <c r="P327" s="10"/>
      <c r="Q327" s="10"/>
      <c r="R327" s="10"/>
      <c r="S327" s="10"/>
      <c r="T327" s="10"/>
      <c r="U327" s="10"/>
      <c r="V327" s="10"/>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row>
    <row r="328" spans="2:195" x14ac:dyDescent="0.2">
      <c r="B328" s="3"/>
      <c r="C328" s="3"/>
      <c r="D328" s="3"/>
      <c r="E328" s="54"/>
      <c r="F328" s="54"/>
      <c r="G328" s="10"/>
      <c r="H328" s="10"/>
      <c r="I328" s="10"/>
      <c r="J328" s="55"/>
      <c r="K328" s="10"/>
      <c r="L328" s="10"/>
      <c r="M328" s="10"/>
      <c r="N328" s="10"/>
      <c r="O328" s="53"/>
      <c r="P328" s="10"/>
      <c r="Q328" s="10"/>
      <c r="R328" s="10"/>
      <c r="S328" s="10"/>
      <c r="T328" s="10"/>
      <c r="U328" s="10"/>
      <c r="V328" s="10"/>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row>
    <row r="329" spans="2:195" x14ac:dyDescent="0.2">
      <c r="B329" s="3"/>
      <c r="C329" s="3"/>
      <c r="D329" s="3"/>
      <c r="E329" s="54"/>
      <c r="F329" s="54"/>
      <c r="G329" s="10"/>
      <c r="H329" s="10"/>
      <c r="I329" s="10"/>
      <c r="J329" s="55"/>
      <c r="K329" s="10"/>
      <c r="L329" s="10"/>
      <c r="M329" s="10"/>
      <c r="N329" s="10"/>
      <c r="O329" s="53"/>
      <c r="P329" s="10"/>
      <c r="Q329" s="10"/>
      <c r="R329" s="10"/>
      <c r="S329" s="10"/>
      <c r="T329" s="10"/>
      <c r="U329" s="10"/>
      <c r="V329" s="10"/>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row>
    <row r="330" spans="2:195" x14ac:dyDescent="0.2">
      <c r="B330" s="3"/>
      <c r="C330" s="3"/>
      <c r="D330" s="3"/>
      <c r="E330" s="54"/>
      <c r="F330" s="54"/>
      <c r="G330" s="10"/>
      <c r="H330" s="10"/>
      <c r="I330" s="10"/>
      <c r="J330" s="55"/>
      <c r="K330" s="10"/>
      <c r="L330" s="10"/>
      <c r="M330" s="10"/>
      <c r="N330" s="10"/>
      <c r="O330" s="53"/>
      <c r="P330" s="10"/>
      <c r="Q330" s="10"/>
      <c r="R330" s="10"/>
      <c r="S330" s="10"/>
      <c r="T330" s="10"/>
      <c r="U330" s="10"/>
      <c r="V330" s="10"/>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row>
    <row r="331" spans="2:195" x14ac:dyDescent="0.2">
      <c r="B331" s="3"/>
      <c r="C331" s="3"/>
      <c r="D331" s="3"/>
      <c r="E331" s="54"/>
      <c r="F331" s="54"/>
      <c r="G331" s="10"/>
      <c r="H331" s="10"/>
      <c r="I331" s="10"/>
      <c r="J331" s="55"/>
      <c r="K331" s="10"/>
      <c r="L331" s="10"/>
      <c r="M331" s="10"/>
      <c r="N331" s="10"/>
      <c r="O331" s="53"/>
      <c r="P331" s="10"/>
      <c r="Q331" s="10"/>
      <c r="R331" s="10"/>
      <c r="S331" s="10"/>
      <c r="T331" s="10"/>
      <c r="U331" s="10"/>
      <c r="V331" s="10"/>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row>
    <row r="332" spans="2:195" x14ac:dyDescent="0.2">
      <c r="B332" s="3"/>
      <c r="C332" s="3"/>
      <c r="D332" s="3"/>
      <c r="E332" s="54"/>
      <c r="F332" s="54"/>
      <c r="G332" s="10"/>
      <c r="H332" s="10"/>
      <c r="I332" s="10"/>
      <c r="J332" s="55"/>
      <c r="K332" s="10"/>
      <c r="L332" s="10"/>
      <c r="M332" s="10"/>
      <c r="N332" s="10"/>
      <c r="O332" s="53"/>
      <c r="P332" s="10"/>
      <c r="Q332" s="10"/>
      <c r="R332" s="10"/>
      <c r="S332" s="10"/>
      <c r="T332" s="10"/>
      <c r="U332" s="10"/>
      <c r="V332" s="10"/>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row>
    <row r="333" spans="2:195" x14ac:dyDescent="0.2">
      <c r="B333" s="3"/>
      <c r="C333" s="3"/>
      <c r="D333" s="3"/>
      <c r="E333" s="54"/>
      <c r="F333" s="54"/>
      <c r="G333" s="10"/>
      <c r="H333" s="10"/>
      <c r="I333" s="10"/>
      <c r="J333" s="55"/>
      <c r="K333" s="10"/>
      <c r="L333" s="10"/>
      <c r="M333" s="10"/>
      <c r="N333" s="10"/>
      <c r="O333" s="53"/>
      <c r="P333" s="10"/>
      <c r="Q333" s="10"/>
      <c r="R333" s="10"/>
      <c r="S333" s="10"/>
      <c r="T333" s="10"/>
      <c r="U333" s="10"/>
      <c r="V333" s="10"/>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row>
    <row r="334" spans="2:195" x14ac:dyDescent="0.2">
      <c r="B334" s="3"/>
      <c r="C334" s="3"/>
      <c r="D334" s="3"/>
      <c r="E334" s="54"/>
      <c r="F334" s="54"/>
      <c r="G334" s="10"/>
      <c r="H334" s="10"/>
      <c r="I334" s="10"/>
      <c r="J334" s="55"/>
      <c r="K334" s="10"/>
      <c r="L334" s="10"/>
      <c r="M334" s="10"/>
      <c r="N334" s="10"/>
      <c r="O334" s="53"/>
      <c r="P334" s="10"/>
      <c r="Q334" s="10"/>
      <c r="R334" s="10"/>
      <c r="S334" s="10"/>
      <c r="T334" s="10"/>
      <c r="U334" s="10"/>
      <c r="V334" s="10"/>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row>
    <row r="335" spans="2:195" x14ac:dyDescent="0.2">
      <c r="B335" s="3"/>
      <c r="C335" s="3"/>
      <c r="D335" s="3"/>
      <c r="E335" s="54"/>
      <c r="F335" s="54"/>
      <c r="G335" s="10"/>
      <c r="H335" s="10"/>
      <c r="I335" s="10"/>
      <c r="J335" s="55"/>
      <c r="K335" s="10"/>
      <c r="L335" s="10"/>
      <c r="M335" s="10"/>
      <c r="N335" s="10"/>
      <c r="O335" s="53"/>
      <c r="P335" s="10"/>
      <c r="Q335" s="10"/>
      <c r="R335" s="10"/>
      <c r="S335" s="10"/>
      <c r="T335" s="10"/>
      <c r="U335" s="10"/>
      <c r="V335" s="10"/>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row>
    <row r="336" spans="2:195" x14ac:dyDescent="0.2">
      <c r="B336" s="3"/>
      <c r="C336" s="3"/>
      <c r="D336" s="3"/>
      <c r="E336" s="54"/>
      <c r="F336" s="54"/>
      <c r="G336" s="10"/>
      <c r="H336" s="10"/>
      <c r="I336" s="10"/>
      <c r="J336" s="55"/>
      <c r="K336" s="10"/>
      <c r="L336" s="10"/>
      <c r="M336" s="10"/>
      <c r="N336" s="10"/>
      <c r="O336" s="53"/>
      <c r="P336" s="10"/>
      <c r="Q336" s="10"/>
      <c r="R336" s="10"/>
      <c r="S336" s="10"/>
      <c r="T336" s="10"/>
      <c r="U336" s="10"/>
      <c r="V336" s="10"/>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row>
    <row r="337" spans="2:195" x14ac:dyDescent="0.2">
      <c r="B337" s="3"/>
      <c r="C337" s="3"/>
      <c r="D337" s="3"/>
      <c r="E337" s="54"/>
      <c r="F337" s="54"/>
      <c r="G337" s="10"/>
      <c r="H337" s="10"/>
      <c r="I337" s="10"/>
      <c r="J337" s="55"/>
      <c r="K337" s="10"/>
      <c r="L337" s="10"/>
      <c r="M337" s="10"/>
      <c r="N337" s="10"/>
      <c r="O337" s="53"/>
      <c r="P337" s="10"/>
      <c r="Q337" s="10"/>
      <c r="R337" s="10"/>
      <c r="S337" s="10"/>
      <c r="T337" s="10"/>
      <c r="U337" s="10"/>
      <c r="V337" s="10"/>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row>
    <row r="338" spans="2:195" x14ac:dyDescent="0.2">
      <c r="B338" s="3"/>
      <c r="C338" s="3"/>
      <c r="D338" s="3"/>
      <c r="E338" s="54"/>
      <c r="F338" s="54"/>
      <c r="G338" s="10"/>
      <c r="H338" s="10"/>
      <c r="I338" s="10"/>
      <c r="J338" s="55"/>
      <c r="K338" s="10"/>
      <c r="L338" s="10"/>
      <c r="M338" s="10"/>
      <c r="N338" s="10"/>
      <c r="O338" s="53"/>
      <c r="P338" s="10"/>
      <c r="Q338" s="10"/>
      <c r="R338" s="10"/>
      <c r="S338" s="10"/>
      <c r="T338" s="10"/>
      <c r="U338" s="10"/>
      <c r="V338" s="10"/>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row>
    <row r="339" spans="2:195" x14ac:dyDescent="0.2">
      <c r="B339" s="3"/>
      <c r="C339" s="3"/>
      <c r="D339" s="3"/>
      <c r="E339" s="54"/>
      <c r="F339" s="54"/>
      <c r="G339" s="10"/>
      <c r="H339" s="10"/>
      <c r="I339" s="10"/>
      <c r="J339" s="55"/>
      <c r="K339" s="10"/>
      <c r="L339" s="10"/>
      <c r="M339" s="10"/>
      <c r="N339" s="10"/>
      <c r="O339" s="53"/>
      <c r="P339" s="10"/>
      <c r="Q339" s="10"/>
      <c r="R339" s="10"/>
      <c r="S339" s="10"/>
      <c r="T339" s="10"/>
      <c r="U339" s="10"/>
      <c r="V339" s="10"/>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row>
    <row r="340" spans="2:195" x14ac:dyDescent="0.2">
      <c r="B340" s="3"/>
      <c r="C340" s="3"/>
      <c r="D340" s="3"/>
      <c r="E340" s="54"/>
      <c r="F340" s="54"/>
      <c r="G340" s="10"/>
      <c r="H340" s="10"/>
      <c r="I340" s="10"/>
      <c r="J340" s="55"/>
      <c r="K340" s="10"/>
      <c r="L340" s="10"/>
      <c r="M340" s="10"/>
      <c r="N340" s="10"/>
      <c r="O340" s="53"/>
      <c r="P340" s="10"/>
      <c r="Q340" s="10"/>
      <c r="R340" s="10"/>
      <c r="S340" s="10"/>
      <c r="T340" s="10"/>
      <c r="U340" s="10"/>
      <c r="V340" s="10"/>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row>
    <row r="341" spans="2:195" x14ac:dyDescent="0.2">
      <c r="B341" s="3"/>
      <c r="C341" s="3"/>
      <c r="D341" s="3"/>
      <c r="E341" s="54"/>
      <c r="F341" s="54"/>
      <c r="G341" s="10"/>
      <c r="H341" s="10"/>
      <c r="I341" s="10"/>
      <c r="J341" s="55"/>
      <c r="K341" s="10"/>
      <c r="L341" s="10"/>
      <c r="M341" s="10"/>
      <c r="N341" s="10"/>
      <c r="O341" s="53"/>
      <c r="P341" s="10"/>
      <c r="Q341" s="10"/>
      <c r="R341" s="10"/>
      <c r="S341" s="10"/>
      <c r="T341" s="10"/>
      <c r="U341" s="10"/>
      <c r="V341" s="10"/>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row>
    <row r="342" spans="2:195" x14ac:dyDescent="0.2">
      <c r="B342" s="3"/>
      <c r="C342" s="3"/>
      <c r="D342" s="3"/>
      <c r="E342" s="54"/>
      <c r="F342" s="54"/>
      <c r="G342" s="10"/>
      <c r="H342" s="10"/>
      <c r="I342" s="10"/>
      <c r="J342" s="55"/>
      <c r="K342" s="10"/>
      <c r="L342" s="10"/>
      <c r="M342" s="10"/>
      <c r="N342" s="10"/>
      <c r="O342" s="53"/>
      <c r="P342" s="10"/>
      <c r="Q342" s="10"/>
      <c r="R342" s="10"/>
      <c r="S342" s="10"/>
      <c r="T342" s="10"/>
      <c r="U342" s="10"/>
      <c r="V342" s="10"/>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row>
    <row r="343" spans="2:195" x14ac:dyDescent="0.2">
      <c r="B343" s="3"/>
      <c r="C343" s="3"/>
      <c r="D343" s="3"/>
      <c r="E343" s="54"/>
      <c r="F343" s="54"/>
      <c r="G343" s="10"/>
      <c r="H343" s="10"/>
      <c r="I343" s="10"/>
      <c r="J343" s="55"/>
      <c r="K343" s="10"/>
      <c r="L343" s="10"/>
      <c r="M343" s="10"/>
      <c r="N343" s="10"/>
      <c r="O343" s="53"/>
      <c r="P343" s="10"/>
      <c r="Q343" s="10"/>
      <c r="R343" s="10"/>
      <c r="S343" s="10"/>
      <c r="T343" s="10"/>
      <c r="U343" s="10"/>
      <c r="V343" s="10"/>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row>
    <row r="344" spans="2:195" x14ac:dyDescent="0.2">
      <c r="B344" s="3"/>
      <c r="C344" s="3"/>
      <c r="D344" s="3"/>
      <c r="E344" s="54"/>
      <c r="F344" s="54"/>
      <c r="G344" s="10"/>
      <c r="H344" s="10"/>
      <c r="I344" s="10"/>
      <c r="J344" s="55"/>
      <c r="K344" s="10"/>
      <c r="L344" s="10"/>
      <c r="M344" s="10"/>
      <c r="N344" s="10"/>
      <c r="O344" s="53"/>
      <c r="P344" s="10"/>
      <c r="Q344" s="10"/>
      <c r="R344" s="10"/>
      <c r="S344" s="10"/>
      <c r="T344" s="10"/>
      <c r="U344" s="10"/>
      <c r="V344" s="10"/>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row>
    <row r="345" spans="2:195" x14ac:dyDescent="0.2">
      <c r="B345" s="3"/>
      <c r="C345" s="3"/>
      <c r="D345" s="3"/>
      <c r="E345" s="54"/>
      <c r="F345" s="54"/>
      <c r="G345" s="10"/>
      <c r="H345" s="10"/>
      <c r="I345" s="10"/>
      <c r="J345" s="55"/>
      <c r="K345" s="10"/>
      <c r="L345" s="10"/>
      <c r="M345" s="10"/>
      <c r="N345" s="10"/>
      <c r="O345" s="53"/>
      <c r="P345" s="10"/>
      <c r="Q345" s="10"/>
      <c r="R345" s="10"/>
      <c r="S345" s="10"/>
      <c r="T345" s="10"/>
      <c r="U345" s="10"/>
      <c r="V345" s="10"/>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row>
    <row r="346" spans="2:195" x14ac:dyDescent="0.2">
      <c r="B346" s="3"/>
      <c r="C346" s="3"/>
      <c r="D346" s="3"/>
      <c r="E346" s="54"/>
      <c r="F346" s="54"/>
      <c r="G346" s="10"/>
      <c r="H346" s="10"/>
      <c r="I346" s="10"/>
      <c r="J346" s="55"/>
      <c r="K346" s="10"/>
      <c r="L346" s="10"/>
      <c r="M346" s="10"/>
      <c r="N346" s="10"/>
      <c r="O346" s="53"/>
      <c r="P346" s="10"/>
      <c r="Q346" s="10"/>
      <c r="R346" s="10"/>
      <c r="S346" s="10"/>
      <c r="T346" s="10"/>
      <c r="U346" s="10"/>
      <c r="V346" s="10"/>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row>
    <row r="347" spans="2:195" x14ac:dyDescent="0.2">
      <c r="B347" s="3"/>
      <c r="C347" s="3"/>
      <c r="D347" s="3"/>
      <c r="E347" s="54"/>
      <c r="F347" s="54"/>
      <c r="G347" s="10"/>
      <c r="H347" s="10"/>
      <c r="I347" s="10"/>
      <c r="J347" s="55"/>
      <c r="K347" s="10"/>
      <c r="L347" s="10"/>
      <c r="M347" s="10"/>
      <c r="N347" s="10"/>
      <c r="O347" s="53"/>
      <c r="P347" s="10"/>
      <c r="Q347" s="10"/>
      <c r="R347" s="10"/>
      <c r="S347" s="10"/>
      <c r="T347" s="10"/>
      <c r="U347" s="10"/>
      <c r="V347" s="10"/>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row>
    <row r="348" spans="2:195" x14ac:dyDescent="0.2">
      <c r="B348" s="3"/>
      <c r="C348" s="3"/>
      <c r="D348" s="3"/>
      <c r="E348" s="54"/>
      <c r="F348" s="54"/>
      <c r="G348" s="10"/>
      <c r="H348" s="10"/>
      <c r="I348" s="10"/>
      <c r="J348" s="55"/>
      <c r="K348" s="10"/>
      <c r="L348" s="10"/>
      <c r="M348" s="10"/>
      <c r="N348" s="10"/>
      <c r="O348" s="53"/>
      <c r="P348" s="10"/>
      <c r="Q348" s="10"/>
      <c r="R348" s="10"/>
      <c r="S348" s="10"/>
      <c r="T348" s="10"/>
      <c r="U348" s="10"/>
      <c r="V348" s="10"/>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row>
    <row r="349" spans="2:195" x14ac:dyDescent="0.2">
      <c r="B349" s="3"/>
      <c r="C349" s="3"/>
      <c r="D349" s="3"/>
      <c r="E349" s="54"/>
      <c r="F349" s="54"/>
      <c r="G349" s="10"/>
      <c r="H349" s="10"/>
      <c r="I349" s="10"/>
      <c r="J349" s="55"/>
      <c r="K349" s="10"/>
      <c r="L349" s="10"/>
      <c r="M349" s="10"/>
      <c r="N349" s="10"/>
      <c r="O349" s="53"/>
      <c r="P349" s="10"/>
      <c r="Q349" s="10"/>
      <c r="R349" s="10"/>
      <c r="S349" s="10"/>
      <c r="T349" s="10"/>
      <c r="U349" s="10"/>
      <c r="V349" s="10"/>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row>
    <row r="350" spans="2:195" x14ac:dyDescent="0.2">
      <c r="B350" s="3"/>
      <c r="C350" s="3"/>
      <c r="D350" s="3"/>
      <c r="E350" s="54"/>
      <c r="F350" s="54"/>
      <c r="G350" s="10"/>
      <c r="H350" s="10"/>
      <c r="I350" s="10"/>
      <c r="J350" s="55"/>
      <c r="K350" s="10"/>
      <c r="L350" s="10"/>
      <c r="M350" s="10"/>
      <c r="N350" s="10"/>
      <c r="O350" s="53"/>
      <c r="P350" s="10"/>
      <c r="Q350" s="10"/>
      <c r="R350" s="10"/>
      <c r="S350" s="10"/>
      <c r="T350" s="10"/>
      <c r="U350" s="10"/>
      <c r="V350" s="10"/>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row>
    <row r="351" spans="2:195" x14ac:dyDescent="0.2">
      <c r="B351" s="3"/>
      <c r="C351" s="3"/>
      <c r="D351" s="3"/>
      <c r="E351" s="54"/>
      <c r="F351" s="54"/>
      <c r="G351" s="10"/>
      <c r="H351" s="10"/>
      <c r="I351" s="10"/>
      <c r="J351" s="55"/>
      <c r="K351" s="10"/>
      <c r="L351" s="10"/>
      <c r="M351" s="10"/>
      <c r="N351" s="10"/>
      <c r="O351" s="53"/>
      <c r="P351" s="10"/>
      <c r="Q351" s="10"/>
      <c r="R351" s="10"/>
      <c r="S351" s="10"/>
      <c r="T351" s="10"/>
      <c r="U351" s="10"/>
      <c r="V351" s="10"/>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row>
    <row r="352" spans="2:195" x14ac:dyDescent="0.2">
      <c r="B352" s="3"/>
      <c r="C352" s="3"/>
      <c r="D352" s="3"/>
      <c r="E352" s="54"/>
      <c r="F352" s="54"/>
      <c r="G352" s="10"/>
      <c r="H352" s="10"/>
      <c r="I352" s="10"/>
      <c r="J352" s="55"/>
      <c r="K352" s="10"/>
      <c r="L352" s="10"/>
      <c r="M352" s="10"/>
      <c r="N352" s="10"/>
      <c r="O352" s="53"/>
      <c r="P352" s="10"/>
      <c r="Q352" s="10"/>
      <c r="R352" s="10"/>
      <c r="S352" s="10"/>
      <c r="T352" s="10"/>
      <c r="U352" s="10"/>
      <c r="V352" s="10"/>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row>
    <row r="353" spans="2:195" x14ac:dyDescent="0.2">
      <c r="B353" s="3"/>
      <c r="C353" s="3"/>
      <c r="D353" s="3"/>
      <c r="E353" s="54"/>
      <c r="F353" s="54"/>
      <c r="G353" s="10"/>
      <c r="H353" s="10"/>
      <c r="I353" s="10"/>
      <c r="J353" s="55"/>
      <c r="K353" s="10"/>
      <c r="L353" s="10"/>
      <c r="M353" s="10"/>
      <c r="N353" s="10"/>
      <c r="O353" s="53"/>
      <c r="P353" s="10"/>
      <c r="Q353" s="10"/>
      <c r="R353" s="10"/>
      <c r="S353" s="10"/>
      <c r="T353" s="10"/>
      <c r="U353" s="10"/>
      <c r="V353" s="10"/>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row>
    <row r="354" spans="2:195" x14ac:dyDescent="0.2">
      <c r="B354" s="3"/>
      <c r="C354" s="3"/>
      <c r="D354" s="3"/>
      <c r="E354" s="54"/>
      <c r="F354" s="54"/>
      <c r="G354" s="10"/>
      <c r="H354" s="10"/>
      <c r="I354" s="10"/>
      <c r="J354" s="55"/>
      <c r="K354" s="10"/>
      <c r="L354" s="10"/>
      <c r="M354" s="10"/>
      <c r="N354" s="10"/>
      <c r="O354" s="53"/>
      <c r="P354" s="10"/>
      <c r="Q354" s="10"/>
      <c r="R354" s="10"/>
      <c r="S354" s="10"/>
      <c r="T354" s="10"/>
      <c r="U354" s="10"/>
      <c r="V354" s="10"/>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row>
    <row r="355" spans="2:195" x14ac:dyDescent="0.2">
      <c r="B355" s="3"/>
      <c r="C355" s="3"/>
      <c r="D355" s="3"/>
      <c r="E355" s="54"/>
      <c r="F355" s="54"/>
      <c r="G355" s="10"/>
      <c r="H355" s="10"/>
      <c r="I355" s="10"/>
      <c r="J355" s="55"/>
      <c r="K355" s="10"/>
      <c r="L355" s="10"/>
      <c r="M355" s="10"/>
      <c r="N355" s="10"/>
      <c r="O355" s="53"/>
      <c r="P355" s="10"/>
      <c r="Q355" s="10"/>
      <c r="R355" s="10"/>
      <c r="S355" s="10"/>
      <c r="T355" s="10"/>
      <c r="U355" s="10"/>
      <c r="V355" s="10"/>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row>
    <row r="356" spans="2:195" x14ac:dyDescent="0.2">
      <c r="B356" s="3"/>
      <c r="C356" s="3"/>
      <c r="D356" s="3"/>
      <c r="E356" s="54"/>
      <c r="F356" s="54"/>
      <c r="G356" s="10"/>
      <c r="H356" s="10"/>
      <c r="I356" s="10"/>
      <c r="J356" s="55"/>
      <c r="K356" s="10"/>
      <c r="L356" s="10"/>
      <c r="M356" s="10"/>
      <c r="N356" s="10"/>
      <c r="O356" s="53"/>
      <c r="P356" s="10"/>
      <c r="Q356" s="10"/>
      <c r="R356" s="10"/>
      <c r="S356" s="10"/>
      <c r="T356" s="10"/>
      <c r="U356" s="10"/>
      <c r="V356" s="10"/>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row>
    <row r="357" spans="2:195" x14ac:dyDescent="0.2">
      <c r="B357" s="3"/>
      <c r="C357" s="3"/>
      <c r="D357" s="3"/>
      <c r="E357" s="54"/>
      <c r="F357" s="54"/>
      <c r="G357" s="10"/>
      <c r="H357" s="10"/>
      <c r="I357" s="10"/>
      <c r="J357" s="55"/>
      <c r="K357" s="10"/>
      <c r="L357" s="10"/>
      <c r="M357" s="10"/>
      <c r="N357" s="10"/>
      <c r="O357" s="53"/>
      <c r="P357" s="10"/>
      <c r="Q357" s="10"/>
      <c r="R357" s="10"/>
      <c r="S357" s="10"/>
      <c r="T357" s="10"/>
      <c r="U357" s="10"/>
      <c r="V357" s="10"/>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row>
    <row r="358" spans="2:195" x14ac:dyDescent="0.2">
      <c r="B358" s="3"/>
      <c r="C358" s="3"/>
      <c r="D358" s="3"/>
      <c r="E358" s="54"/>
      <c r="F358" s="54"/>
      <c r="G358" s="10"/>
      <c r="H358" s="10"/>
      <c r="I358" s="10"/>
      <c r="J358" s="55"/>
      <c r="K358" s="10"/>
      <c r="L358" s="10"/>
      <c r="M358" s="10"/>
      <c r="N358" s="10"/>
      <c r="O358" s="53"/>
      <c r="P358" s="10"/>
      <c r="Q358" s="10"/>
      <c r="R358" s="10"/>
      <c r="S358" s="10"/>
      <c r="T358" s="10"/>
      <c r="U358" s="10"/>
      <c r="V358" s="10"/>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row>
    <row r="359" spans="2:195" x14ac:dyDescent="0.2">
      <c r="B359" s="3"/>
      <c r="C359" s="3"/>
      <c r="D359" s="3"/>
      <c r="E359" s="54"/>
      <c r="F359" s="54"/>
      <c r="G359" s="10"/>
      <c r="H359" s="10"/>
      <c r="I359" s="10"/>
      <c r="J359" s="55"/>
      <c r="K359" s="10"/>
      <c r="L359" s="10"/>
      <c r="M359" s="10"/>
      <c r="N359" s="10"/>
      <c r="O359" s="53"/>
      <c r="P359" s="10"/>
      <c r="Q359" s="10"/>
      <c r="R359" s="10"/>
      <c r="S359" s="10"/>
      <c r="T359" s="10"/>
      <c r="U359" s="10"/>
      <c r="V359" s="10"/>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row>
    <row r="360" spans="2:195" x14ac:dyDescent="0.2">
      <c r="B360" s="3"/>
      <c r="C360" s="3"/>
      <c r="D360" s="3"/>
      <c r="E360" s="54"/>
      <c r="F360" s="54"/>
      <c r="G360" s="10"/>
      <c r="H360" s="10"/>
      <c r="I360" s="10"/>
      <c r="J360" s="55"/>
      <c r="K360" s="10"/>
      <c r="L360" s="10"/>
      <c r="M360" s="10"/>
      <c r="N360" s="10"/>
      <c r="O360" s="53"/>
      <c r="P360" s="10"/>
      <c r="Q360" s="10"/>
      <c r="R360" s="10"/>
      <c r="S360" s="10"/>
      <c r="T360" s="10"/>
      <c r="U360" s="10"/>
      <c r="V360" s="10"/>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row>
    <row r="361" spans="2:195" x14ac:dyDescent="0.2">
      <c r="B361" s="3"/>
      <c r="C361" s="3"/>
      <c r="D361" s="3"/>
      <c r="E361" s="54"/>
      <c r="F361" s="54"/>
      <c r="G361" s="10"/>
      <c r="H361" s="10"/>
      <c r="I361" s="10"/>
      <c r="J361" s="55"/>
      <c r="K361" s="10"/>
      <c r="L361" s="10"/>
      <c r="M361" s="10"/>
      <c r="N361" s="10"/>
      <c r="O361" s="53"/>
      <c r="P361" s="10"/>
      <c r="Q361" s="10"/>
      <c r="R361" s="10"/>
      <c r="S361" s="10"/>
      <c r="T361" s="10"/>
      <c r="U361" s="10"/>
      <c r="V361" s="10"/>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row>
    <row r="362" spans="2:195" x14ac:dyDescent="0.2">
      <c r="B362" s="3"/>
      <c r="C362" s="3"/>
      <c r="D362" s="3"/>
      <c r="E362" s="54"/>
      <c r="F362" s="54"/>
      <c r="G362" s="10"/>
      <c r="H362" s="10"/>
      <c r="I362" s="10"/>
      <c r="J362" s="55"/>
      <c r="K362" s="10"/>
      <c r="L362" s="10"/>
      <c r="M362" s="10"/>
      <c r="N362" s="10"/>
      <c r="O362" s="53"/>
      <c r="P362" s="10"/>
      <c r="Q362" s="10"/>
      <c r="R362" s="10"/>
      <c r="S362" s="10"/>
      <c r="T362" s="10"/>
      <c r="U362" s="10"/>
      <c r="V362" s="10"/>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row>
    <row r="363" spans="2:195" x14ac:dyDescent="0.2">
      <c r="B363" s="3"/>
      <c r="C363" s="3"/>
      <c r="D363" s="3"/>
      <c r="E363" s="54"/>
      <c r="F363" s="54"/>
      <c r="G363" s="10"/>
      <c r="H363" s="10"/>
      <c r="I363" s="10"/>
      <c r="J363" s="55"/>
      <c r="K363" s="10"/>
      <c r="L363" s="10"/>
      <c r="M363" s="10"/>
      <c r="N363" s="10"/>
      <c r="O363" s="53"/>
      <c r="P363" s="10"/>
      <c r="Q363" s="10"/>
      <c r="R363" s="10"/>
      <c r="S363" s="10"/>
      <c r="T363" s="10"/>
      <c r="U363" s="10"/>
      <c r="V363" s="10"/>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row>
    <row r="364" spans="2:195" x14ac:dyDescent="0.2">
      <c r="B364" s="3"/>
      <c r="C364" s="3"/>
      <c r="D364" s="3"/>
      <c r="E364" s="54"/>
      <c r="F364" s="54"/>
      <c r="G364" s="10"/>
      <c r="H364" s="10"/>
      <c r="I364" s="10"/>
      <c r="J364" s="55"/>
      <c r="K364" s="10"/>
      <c r="L364" s="10"/>
      <c r="M364" s="10"/>
      <c r="N364" s="10"/>
      <c r="O364" s="53"/>
      <c r="P364" s="10"/>
      <c r="Q364" s="10"/>
      <c r="R364" s="10"/>
      <c r="S364" s="10"/>
      <c r="T364" s="10"/>
      <c r="U364" s="10"/>
      <c r="V364" s="10"/>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row>
    <row r="365" spans="2:195" x14ac:dyDescent="0.2">
      <c r="B365" s="3"/>
      <c r="C365" s="3"/>
      <c r="D365" s="3"/>
      <c r="E365" s="54"/>
      <c r="F365" s="54"/>
      <c r="G365" s="10"/>
      <c r="H365" s="10"/>
      <c r="I365" s="10"/>
      <c r="J365" s="55"/>
      <c r="K365" s="10"/>
      <c r="L365" s="10"/>
      <c r="M365" s="10"/>
      <c r="N365" s="10"/>
      <c r="O365" s="53"/>
      <c r="P365" s="10"/>
      <c r="Q365" s="10"/>
      <c r="R365" s="10"/>
      <c r="S365" s="10"/>
      <c r="T365" s="10"/>
      <c r="U365" s="10"/>
      <c r="V365" s="10"/>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row>
    <row r="366" spans="2:195" x14ac:dyDescent="0.2">
      <c r="B366" s="3"/>
      <c r="C366" s="3"/>
      <c r="D366" s="3"/>
      <c r="E366" s="54"/>
      <c r="F366" s="54"/>
      <c r="G366" s="10"/>
      <c r="H366" s="10"/>
      <c r="I366" s="10"/>
      <c r="J366" s="55"/>
      <c r="K366" s="10"/>
      <c r="L366" s="10"/>
      <c r="M366" s="10"/>
      <c r="N366" s="10"/>
      <c r="O366" s="53"/>
      <c r="P366" s="10"/>
      <c r="Q366" s="10"/>
      <c r="R366" s="10"/>
      <c r="S366" s="10"/>
      <c r="T366" s="10"/>
      <c r="U366" s="10"/>
      <c r="V366" s="10"/>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row>
    <row r="367" spans="2:195" x14ac:dyDescent="0.2">
      <c r="B367" s="3"/>
      <c r="C367" s="3"/>
      <c r="D367" s="3"/>
      <c r="E367" s="54"/>
      <c r="F367" s="54"/>
      <c r="G367" s="10"/>
      <c r="H367" s="10"/>
      <c r="I367" s="10"/>
      <c r="J367" s="55"/>
      <c r="K367" s="10"/>
      <c r="L367" s="10"/>
      <c r="M367" s="10"/>
      <c r="N367" s="10"/>
      <c r="O367" s="53"/>
      <c r="P367" s="10"/>
      <c r="Q367" s="10"/>
      <c r="R367" s="10"/>
      <c r="S367" s="10"/>
      <c r="T367" s="10"/>
      <c r="U367" s="10"/>
      <c r="V367" s="10"/>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row>
    <row r="368" spans="2:195" x14ac:dyDescent="0.2">
      <c r="B368" s="3"/>
      <c r="C368" s="3"/>
      <c r="D368" s="3"/>
      <c r="E368" s="54"/>
      <c r="F368" s="54"/>
      <c r="G368" s="10"/>
      <c r="H368" s="10"/>
      <c r="I368" s="10"/>
      <c r="J368" s="55"/>
      <c r="K368" s="10"/>
      <c r="L368" s="10"/>
      <c r="M368" s="10"/>
      <c r="N368" s="10"/>
      <c r="O368" s="53"/>
      <c r="P368" s="10"/>
      <c r="Q368" s="10"/>
      <c r="R368" s="10"/>
      <c r="S368" s="10"/>
      <c r="T368" s="10"/>
      <c r="U368" s="10"/>
      <c r="V368" s="10"/>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row>
    <row r="369" spans="2:195" x14ac:dyDescent="0.2">
      <c r="B369" s="3"/>
      <c r="C369" s="3"/>
      <c r="D369" s="3"/>
      <c r="E369" s="54"/>
      <c r="F369" s="54"/>
      <c r="G369" s="10"/>
      <c r="H369" s="10"/>
      <c r="I369" s="10"/>
      <c r="J369" s="55"/>
      <c r="K369" s="10"/>
      <c r="L369" s="10"/>
      <c r="M369" s="10"/>
      <c r="N369" s="10"/>
      <c r="O369" s="53"/>
      <c r="P369" s="10"/>
      <c r="Q369" s="10"/>
      <c r="R369" s="10"/>
      <c r="S369" s="10"/>
      <c r="T369" s="10"/>
      <c r="U369" s="10"/>
      <c r="V369" s="10"/>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row>
    <row r="370" spans="2:195" x14ac:dyDescent="0.2">
      <c r="B370" s="3"/>
      <c r="C370" s="3"/>
      <c r="D370" s="3"/>
      <c r="E370" s="54"/>
      <c r="F370" s="54"/>
      <c r="G370" s="10"/>
      <c r="H370" s="10"/>
      <c r="I370" s="10"/>
      <c r="J370" s="55"/>
      <c r="K370" s="10"/>
      <c r="L370" s="10"/>
      <c r="M370" s="10"/>
      <c r="N370" s="10"/>
      <c r="O370" s="53"/>
      <c r="P370" s="10"/>
      <c r="Q370" s="10"/>
      <c r="R370" s="10"/>
      <c r="S370" s="10"/>
      <c r="T370" s="10"/>
      <c r="U370" s="10"/>
      <c r="V370" s="10"/>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row>
    <row r="371" spans="2:195" x14ac:dyDescent="0.2">
      <c r="B371" s="3"/>
      <c r="C371" s="3"/>
      <c r="D371" s="3"/>
      <c r="E371" s="54"/>
      <c r="F371" s="54"/>
      <c r="G371" s="10"/>
      <c r="H371" s="10"/>
      <c r="I371" s="10"/>
      <c r="J371" s="55"/>
      <c r="K371" s="10"/>
      <c r="L371" s="10"/>
      <c r="M371" s="10"/>
      <c r="N371" s="10"/>
      <c r="O371" s="53"/>
      <c r="P371" s="10"/>
      <c r="Q371" s="10"/>
      <c r="R371" s="10"/>
      <c r="S371" s="10"/>
      <c r="T371" s="10"/>
      <c r="U371" s="10"/>
      <c r="V371" s="10"/>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row>
    <row r="372" spans="2:195" x14ac:dyDescent="0.2">
      <c r="B372" s="3"/>
      <c r="C372" s="3"/>
      <c r="D372" s="3"/>
      <c r="E372" s="54"/>
      <c r="F372" s="54"/>
      <c r="G372" s="10"/>
      <c r="H372" s="10"/>
      <c r="I372" s="10"/>
      <c r="J372" s="55"/>
      <c r="K372" s="10"/>
      <c r="L372" s="10"/>
      <c r="M372" s="10"/>
      <c r="N372" s="10"/>
      <c r="O372" s="53"/>
      <c r="P372" s="10"/>
      <c r="Q372" s="10"/>
      <c r="R372" s="10"/>
      <c r="S372" s="10"/>
      <c r="T372" s="10"/>
      <c r="U372" s="10"/>
      <c r="V372" s="10"/>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row>
    <row r="373" spans="2:195" x14ac:dyDescent="0.2">
      <c r="B373" s="3"/>
      <c r="C373" s="3"/>
      <c r="D373" s="3"/>
      <c r="E373" s="54"/>
      <c r="F373" s="54"/>
      <c r="G373" s="10"/>
      <c r="H373" s="10"/>
      <c r="I373" s="10"/>
      <c r="J373" s="55"/>
      <c r="K373" s="10"/>
      <c r="L373" s="10"/>
      <c r="M373" s="10"/>
      <c r="N373" s="10"/>
      <c r="O373" s="53"/>
      <c r="P373" s="10"/>
      <c r="Q373" s="10"/>
      <c r="R373" s="10"/>
      <c r="S373" s="10"/>
      <c r="T373" s="10"/>
      <c r="U373" s="10"/>
      <c r="V373" s="10"/>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row>
    <row r="374" spans="2:195" x14ac:dyDescent="0.2">
      <c r="B374" s="3"/>
      <c r="C374" s="3"/>
      <c r="D374" s="3"/>
      <c r="E374" s="54"/>
      <c r="F374" s="54"/>
      <c r="G374" s="10"/>
      <c r="H374" s="10"/>
      <c r="I374" s="10"/>
      <c r="J374" s="55"/>
      <c r="K374" s="10"/>
      <c r="L374" s="10"/>
      <c r="M374" s="10"/>
      <c r="N374" s="10"/>
      <c r="O374" s="53"/>
      <c r="P374" s="10"/>
      <c r="Q374" s="10"/>
      <c r="R374" s="10"/>
      <c r="S374" s="10"/>
      <c r="T374" s="10"/>
      <c r="U374" s="10"/>
      <c r="V374" s="10"/>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row>
    <row r="375" spans="2:195" x14ac:dyDescent="0.2">
      <c r="B375" s="3"/>
      <c r="C375" s="3"/>
      <c r="D375" s="3"/>
      <c r="E375" s="54"/>
      <c r="F375" s="54"/>
      <c r="G375" s="10"/>
      <c r="H375" s="10"/>
      <c r="I375" s="10"/>
      <c r="J375" s="55"/>
      <c r="K375" s="10"/>
      <c r="L375" s="10"/>
      <c r="M375" s="10"/>
      <c r="N375" s="10"/>
      <c r="O375" s="53"/>
      <c r="P375" s="10"/>
      <c r="Q375" s="10"/>
      <c r="R375" s="10"/>
      <c r="S375" s="10"/>
      <c r="T375" s="10"/>
      <c r="U375" s="10"/>
      <c r="V375" s="10"/>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row>
    <row r="376" spans="2:195" x14ac:dyDescent="0.2">
      <c r="B376" s="3"/>
      <c r="C376" s="3"/>
      <c r="D376" s="3"/>
      <c r="E376" s="54"/>
      <c r="F376" s="54"/>
      <c r="G376" s="10"/>
      <c r="H376" s="10"/>
      <c r="I376" s="10"/>
      <c r="J376" s="55"/>
      <c r="K376" s="10"/>
      <c r="L376" s="10"/>
      <c r="M376" s="10"/>
      <c r="N376" s="10"/>
      <c r="O376" s="53"/>
      <c r="P376" s="10"/>
      <c r="Q376" s="10"/>
      <c r="R376" s="10"/>
      <c r="S376" s="10"/>
      <c r="T376" s="10"/>
      <c r="U376" s="10"/>
      <c r="V376" s="10"/>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row>
    <row r="377" spans="2:195" x14ac:dyDescent="0.2">
      <c r="B377" s="3"/>
      <c r="C377" s="3"/>
      <c r="D377" s="3"/>
      <c r="E377" s="54"/>
      <c r="F377" s="54"/>
      <c r="G377" s="10"/>
      <c r="H377" s="10"/>
      <c r="I377" s="10"/>
      <c r="J377" s="55"/>
      <c r="K377" s="10"/>
      <c r="L377" s="10"/>
      <c r="M377" s="10"/>
      <c r="N377" s="10"/>
      <c r="O377" s="53"/>
      <c r="P377" s="10"/>
      <c r="Q377" s="10"/>
      <c r="R377" s="10"/>
      <c r="S377" s="10"/>
      <c r="T377" s="10"/>
      <c r="U377" s="10"/>
      <c r="V377" s="10"/>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row>
    <row r="378" spans="2:195" x14ac:dyDescent="0.2">
      <c r="B378" s="3"/>
      <c r="C378" s="3"/>
      <c r="D378" s="3"/>
      <c r="E378" s="54"/>
      <c r="F378" s="54"/>
      <c r="G378" s="10"/>
      <c r="H378" s="10"/>
      <c r="I378" s="10"/>
      <c r="J378" s="55"/>
      <c r="K378" s="10"/>
      <c r="L378" s="10"/>
      <c r="M378" s="10"/>
      <c r="N378" s="10"/>
      <c r="O378" s="53"/>
      <c r="P378" s="10"/>
      <c r="Q378" s="10"/>
      <c r="R378" s="10"/>
      <c r="S378" s="10"/>
      <c r="T378" s="10"/>
      <c r="U378" s="10"/>
      <c r="V378" s="10"/>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row>
    <row r="379" spans="2:195" x14ac:dyDescent="0.2">
      <c r="B379" s="3"/>
      <c r="C379" s="3"/>
      <c r="D379" s="3"/>
      <c r="E379" s="54"/>
      <c r="F379" s="54"/>
      <c r="G379" s="10"/>
      <c r="H379" s="10"/>
      <c r="I379" s="10"/>
      <c r="J379" s="55"/>
      <c r="K379" s="10"/>
      <c r="L379" s="10"/>
      <c r="M379" s="10"/>
      <c r="N379" s="10"/>
      <c r="O379" s="53"/>
      <c r="P379" s="10"/>
      <c r="Q379" s="10"/>
      <c r="R379" s="10"/>
      <c r="S379" s="10"/>
      <c r="T379" s="10"/>
      <c r="U379" s="10"/>
      <c r="V379" s="10"/>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row>
    <row r="380" spans="2:195" x14ac:dyDescent="0.2">
      <c r="B380" s="3"/>
      <c r="C380" s="3"/>
      <c r="D380" s="3"/>
      <c r="E380" s="54"/>
      <c r="F380" s="54"/>
      <c r="G380" s="10"/>
      <c r="H380" s="10"/>
      <c r="I380" s="10"/>
      <c r="J380" s="55"/>
      <c r="K380" s="10"/>
      <c r="L380" s="10"/>
      <c r="M380" s="10"/>
      <c r="N380" s="10"/>
      <c r="O380" s="53"/>
      <c r="P380" s="10"/>
      <c r="Q380" s="10"/>
      <c r="R380" s="10"/>
      <c r="S380" s="10"/>
      <c r="T380" s="10"/>
      <c r="U380" s="10"/>
      <c r="V380" s="10"/>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row>
    <row r="381" spans="2:195" x14ac:dyDescent="0.2">
      <c r="B381" s="3"/>
      <c r="C381" s="3"/>
      <c r="D381" s="3"/>
      <c r="E381" s="54"/>
      <c r="F381" s="54"/>
      <c r="G381" s="10"/>
      <c r="H381" s="10"/>
      <c r="I381" s="10"/>
      <c r="J381" s="55"/>
      <c r="K381" s="10"/>
      <c r="L381" s="10"/>
      <c r="M381" s="10"/>
      <c r="N381" s="10"/>
      <c r="O381" s="53"/>
      <c r="P381" s="10"/>
      <c r="Q381" s="10"/>
      <c r="R381" s="10"/>
      <c r="S381" s="10"/>
      <c r="T381" s="10"/>
      <c r="U381" s="10"/>
      <c r="V381" s="10"/>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row>
    <row r="382" spans="2:195" x14ac:dyDescent="0.2">
      <c r="B382" s="3"/>
      <c r="C382" s="3"/>
      <c r="D382" s="3"/>
      <c r="E382" s="54"/>
      <c r="F382" s="54"/>
      <c r="G382" s="10"/>
      <c r="H382" s="10"/>
      <c r="I382" s="10"/>
      <c r="J382" s="55"/>
      <c r="K382" s="10"/>
      <c r="L382" s="10"/>
      <c r="M382" s="10"/>
      <c r="N382" s="10"/>
      <c r="O382" s="53"/>
      <c r="P382" s="10"/>
      <c r="Q382" s="10"/>
      <c r="R382" s="10"/>
      <c r="S382" s="10"/>
      <c r="T382" s="10"/>
      <c r="U382" s="10"/>
      <c r="V382" s="10"/>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row>
    <row r="383" spans="2:195" x14ac:dyDescent="0.2">
      <c r="B383" s="3"/>
      <c r="C383" s="3"/>
      <c r="D383" s="3"/>
      <c r="E383" s="54"/>
      <c r="F383" s="54"/>
      <c r="G383" s="10"/>
      <c r="H383" s="10"/>
      <c r="I383" s="10"/>
      <c r="J383" s="55"/>
      <c r="K383" s="10"/>
      <c r="L383" s="10"/>
      <c r="M383" s="10"/>
      <c r="N383" s="10"/>
      <c r="O383" s="53"/>
      <c r="P383" s="10"/>
      <c r="Q383" s="10"/>
      <c r="R383" s="10"/>
      <c r="S383" s="10"/>
      <c r="T383" s="10"/>
      <c r="U383" s="10"/>
      <c r="V383" s="10"/>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row>
    <row r="384" spans="2:195" x14ac:dyDescent="0.2">
      <c r="B384" s="3"/>
      <c r="C384" s="3"/>
      <c r="D384" s="3"/>
      <c r="E384" s="54"/>
      <c r="F384" s="54"/>
      <c r="G384" s="10"/>
      <c r="H384" s="10"/>
      <c r="I384" s="10"/>
      <c r="J384" s="55"/>
      <c r="K384" s="10"/>
      <c r="L384" s="10"/>
      <c r="M384" s="10"/>
      <c r="N384" s="10"/>
      <c r="O384" s="53"/>
      <c r="P384" s="10"/>
      <c r="Q384" s="10"/>
      <c r="R384" s="10"/>
      <c r="S384" s="10"/>
      <c r="T384" s="10"/>
      <c r="U384" s="10"/>
      <c r="V384" s="10"/>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row>
    <row r="385" spans="2:195" x14ac:dyDescent="0.2">
      <c r="B385" s="3"/>
      <c r="C385" s="3"/>
      <c r="D385" s="3"/>
      <c r="E385" s="54"/>
      <c r="F385" s="54"/>
      <c r="G385" s="10"/>
      <c r="H385" s="10"/>
      <c r="I385" s="10"/>
      <c r="J385" s="55"/>
      <c r="K385" s="10"/>
      <c r="L385" s="10"/>
      <c r="M385" s="10"/>
      <c r="N385" s="10"/>
      <c r="O385" s="53"/>
      <c r="P385" s="10"/>
      <c r="Q385" s="10"/>
      <c r="R385" s="10"/>
      <c r="S385" s="10"/>
      <c r="T385" s="10"/>
      <c r="U385" s="10"/>
      <c r="V385" s="10"/>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row>
    <row r="386" spans="2:195" x14ac:dyDescent="0.2">
      <c r="B386" s="3"/>
      <c r="C386" s="3"/>
      <c r="D386" s="3"/>
      <c r="E386" s="54"/>
      <c r="F386" s="54"/>
      <c r="G386" s="10"/>
      <c r="H386" s="10"/>
      <c r="I386" s="10"/>
      <c r="J386" s="55"/>
      <c r="K386" s="10"/>
      <c r="L386" s="10"/>
      <c r="M386" s="10"/>
      <c r="N386" s="10"/>
      <c r="O386" s="53"/>
      <c r="P386" s="10"/>
      <c r="Q386" s="10"/>
      <c r="R386" s="10"/>
      <c r="S386" s="10"/>
      <c r="T386" s="10"/>
      <c r="U386" s="10"/>
      <c r="V386" s="10"/>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row>
    <row r="387" spans="2:195" x14ac:dyDescent="0.2">
      <c r="B387" s="3"/>
      <c r="C387" s="3"/>
      <c r="D387" s="3"/>
      <c r="E387" s="54"/>
      <c r="F387" s="54"/>
      <c r="G387" s="10"/>
      <c r="H387" s="10"/>
      <c r="I387" s="10"/>
      <c r="J387" s="55"/>
      <c r="K387" s="10"/>
      <c r="L387" s="10"/>
      <c r="M387" s="10"/>
      <c r="N387" s="10"/>
      <c r="O387" s="53"/>
      <c r="P387" s="10"/>
      <c r="Q387" s="10"/>
      <c r="R387" s="10"/>
      <c r="S387" s="10"/>
      <c r="T387" s="10"/>
      <c r="U387" s="10"/>
      <c r="V387" s="10"/>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row>
    <row r="388" spans="2:195" x14ac:dyDescent="0.2">
      <c r="B388" s="3"/>
      <c r="C388" s="3"/>
      <c r="D388" s="3"/>
      <c r="E388" s="54"/>
      <c r="F388" s="54"/>
      <c r="G388" s="10"/>
      <c r="H388" s="10"/>
      <c r="I388" s="10"/>
      <c r="J388" s="55"/>
      <c r="K388" s="10"/>
      <c r="L388" s="10"/>
      <c r="M388" s="10"/>
      <c r="N388" s="10"/>
      <c r="O388" s="53"/>
      <c r="P388" s="10"/>
      <c r="Q388" s="10"/>
      <c r="R388" s="10"/>
      <c r="S388" s="10"/>
      <c r="T388" s="10"/>
      <c r="U388" s="10"/>
      <c r="V388" s="10"/>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row>
    <row r="389" spans="2:195" x14ac:dyDescent="0.2">
      <c r="B389" s="3"/>
      <c r="C389" s="3"/>
      <c r="D389" s="3"/>
      <c r="E389" s="54"/>
      <c r="F389" s="54"/>
      <c r="G389" s="10"/>
      <c r="H389" s="10"/>
      <c r="I389" s="10"/>
      <c r="J389" s="55"/>
      <c r="K389" s="10"/>
      <c r="L389" s="10"/>
      <c r="M389" s="10"/>
      <c r="N389" s="10"/>
      <c r="O389" s="53"/>
      <c r="P389" s="10"/>
      <c r="Q389" s="10"/>
      <c r="R389" s="10"/>
      <c r="S389" s="10"/>
      <c r="T389" s="10"/>
      <c r="U389" s="10"/>
      <c r="V389" s="10"/>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row>
    <row r="390" spans="2:195" x14ac:dyDescent="0.2">
      <c r="B390" s="3"/>
      <c r="C390" s="3"/>
      <c r="D390" s="3"/>
      <c r="E390" s="54"/>
      <c r="F390" s="54"/>
      <c r="G390" s="10"/>
      <c r="H390" s="10"/>
      <c r="I390" s="10"/>
      <c r="J390" s="55"/>
      <c r="K390" s="10"/>
      <c r="L390" s="10"/>
      <c r="M390" s="10"/>
      <c r="N390" s="10"/>
      <c r="O390" s="53"/>
      <c r="P390" s="10"/>
      <c r="Q390" s="10"/>
      <c r="R390" s="10"/>
      <c r="S390" s="10"/>
      <c r="T390" s="10"/>
      <c r="U390" s="10"/>
      <c r="V390" s="10"/>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row>
    <row r="391" spans="2:195" x14ac:dyDescent="0.2">
      <c r="B391" s="3"/>
      <c r="C391" s="3"/>
      <c r="D391" s="3"/>
      <c r="E391" s="54"/>
      <c r="F391" s="54"/>
      <c r="G391" s="10"/>
      <c r="H391" s="10"/>
      <c r="I391" s="10"/>
      <c r="J391" s="55"/>
      <c r="K391" s="10"/>
      <c r="L391" s="10"/>
      <c r="M391" s="10"/>
      <c r="N391" s="10"/>
      <c r="O391" s="53"/>
      <c r="P391" s="10"/>
      <c r="Q391" s="10"/>
      <c r="R391" s="10"/>
      <c r="S391" s="10"/>
      <c r="T391" s="10"/>
      <c r="U391" s="10"/>
      <c r="V391" s="10"/>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row>
    <row r="392" spans="2:195" x14ac:dyDescent="0.2">
      <c r="B392" s="3"/>
      <c r="C392" s="3"/>
      <c r="D392" s="3"/>
      <c r="E392" s="54"/>
      <c r="F392" s="54"/>
      <c r="G392" s="10"/>
      <c r="H392" s="10"/>
      <c r="I392" s="10"/>
      <c r="J392" s="55"/>
      <c r="K392" s="10"/>
      <c r="L392" s="10"/>
      <c r="M392" s="10"/>
      <c r="N392" s="10"/>
      <c r="O392" s="53"/>
      <c r="P392" s="10"/>
      <c r="Q392" s="10"/>
      <c r="R392" s="10"/>
      <c r="S392" s="10"/>
      <c r="T392" s="10"/>
      <c r="U392" s="10"/>
      <c r="V392" s="10"/>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row>
    <row r="393" spans="2:195" x14ac:dyDescent="0.2">
      <c r="B393" s="3"/>
      <c r="C393" s="3"/>
      <c r="D393" s="3"/>
      <c r="E393" s="54"/>
      <c r="F393" s="54"/>
      <c r="G393" s="10"/>
      <c r="H393" s="10"/>
      <c r="I393" s="10"/>
      <c r="J393" s="55"/>
      <c r="K393" s="10"/>
      <c r="L393" s="10"/>
      <c r="M393" s="10"/>
      <c r="N393" s="10"/>
      <c r="O393" s="53"/>
      <c r="P393" s="10"/>
      <c r="Q393" s="10"/>
      <c r="R393" s="10"/>
      <c r="S393" s="10"/>
      <c r="T393" s="10"/>
      <c r="U393" s="10"/>
      <c r="V393" s="10"/>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row>
    <row r="394" spans="2:195" x14ac:dyDescent="0.2">
      <c r="B394" s="3"/>
      <c r="C394" s="3"/>
      <c r="D394" s="3"/>
      <c r="E394" s="54"/>
      <c r="F394" s="54"/>
      <c r="G394" s="10"/>
      <c r="H394" s="10"/>
      <c r="I394" s="10"/>
      <c r="J394" s="55"/>
      <c r="K394" s="10"/>
      <c r="L394" s="10"/>
      <c r="M394" s="10"/>
      <c r="N394" s="10"/>
      <c r="O394" s="53"/>
      <c r="P394" s="10"/>
      <c r="Q394" s="10"/>
      <c r="R394" s="10"/>
      <c r="S394" s="10"/>
      <c r="T394" s="10"/>
      <c r="U394" s="10"/>
      <c r="V394" s="10"/>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row>
    <row r="395" spans="2:195" x14ac:dyDescent="0.2">
      <c r="B395" s="3"/>
      <c r="C395" s="3"/>
      <c r="D395" s="3"/>
      <c r="E395" s="54"/>
      <c r="F395" s="54"/>
      <c r="G395" s="10"/>
      <c r="H395" s="10"/>
      <c r="I395" s="10"/>
      <c r="J395" s="55"/>
      <c r="K395" s="10"/>
      <c r="L395" s="10"/>
      <c r="M395" s="10"/>
      <c r="N395" s="10"/>
      <c r="O395" s="53"/>
      <c r="P395" s="10"/>
      <c r="Q395" s="10"/>
      <c r="R395" s="10"/>
      <c r="S395" s="10"/>
      <c r="T395" s="10"/>
      <c r="U395" s="10"/>
      <c r="V395" s="10"/>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row>
    <row r="396" spans="2:195" x14ac:dyDescent="0.2">
      <c r="B396" s="3"/>
      <c r="C396" s="3"/>
      <c r="D396" s="3"/>
      <c r="E396" s="54"/>
      <c r="F396" s="54"/>
      <c r="G396" s="10"/>
      <c r="H396" s="10"/>
      <c r="I396" s="10"/>
      <c r="J396" s="55"/>
      <c r="K396" s="10"/>
      <c r="L396" s="10"/>
      <c r="M396" s="10"/>
      <c r="N396" s="10"/>
      <c r="O396" s="53"/>
      <c r="P396" s="10"/>
      <c r="Q396" s="10"/>
      <c r="R396" s="10"/>
      <c r="S396" s="10"/>
      <c r="T396" s="10"/>
      <c r="U396" s="10"/>
      <c r="V396" s="10"/>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row>
    <row r="397" spans="2:195" x14ac:dyDescent="0.2">
      <c r="B397" s="3"/>
      <c r="C397" s="3"/>
      <c r="D397" s="3"/>
      <c r="E397" s="54"/>
      <c r="F397" s="54"/>
      <c r="G397" s="10"/>
      <c r="H397" s="10"/>
      <c r="I397" s="10"/>
      <c r="J397" s="55"/>
      <c r="K397" s="10"/>
      <c r="L397" s="10"/>
      <c r="M397" s="10"/>
      <c r="N397" s="10"/>
      <c r="O397" s="53"/>
      <c r="P397" s="10"/>
      <c r="Q397" s="10"/>
      <c r="R397" s="10"/>
      <c r="S397" s="10"/>
      <c r="T397" s="10"/>
      <c r="U397" s="10"/>
      <c r="V397" s="10"/>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row>
    <row r="398" spans="2:195" x14ac:dyDescent="0.2">
      <c r="B398" s="3"/>
      <c r="C398" s="3"/>
      <c r="D398" s="3"/>
      <c r="E398" s="54"/>
      <c r="F398" s="54"/>
      <c r="G398" s="10"/>
      <c r="H398" s="10"/>
      <c r="I398" s="10"/>
      <c r="J398" s="55"/>
      <c r="K398" s="10"/>
      <c r="L398" s="10"/>
      <c r="M398" s="10"/>
      <c r="N398" s="10"/>
      <c r="O398" s="53"/>
      <c r="P398" s="10"/>
      <c r="Q398" s="10"/>
      <c r="R398" s="10"/>
      <c r="S398" s="10"/>
      <c r="T398" s="10"/>
      <c r="U398" s="10"/>
      <c r="V398" s="10"/>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row>
    <row r="399" spans="2:195" x14ac:dyDescent="0.2">
      <c r="B399" s="3"/>
      <c r="C399" s="3"/>
      <c r="D399" s="3"/>
      <c r="E399" s="54"/>
      <c r="F399" s="54"/>
      <c r="G399" s="10"/>
      <c r="H399" s="10"/>
      <c r="I399" s="10"/>
      <c r="J399" s="55"/>
      <c r="K399" s="10"/>
      <c r="L399" s="10"/>
      <c r="M399" s="10"/>
      <c r="N399" s="10"/>
      <c r="O399" s="53"/>
      <c r="P399" s="10"/>
      <c r="Q399" s="10"/>
      <c r="R399" s="10"/>
      <c r="S399" s="10"/>
      <c r="T399" s="10"/>
      <c r="U399" s="10"/>
      <c r="V399" s="10"/>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row>
    <row r="400" spans="2:195" x14ac:dyDescent="0.2">
      <c r="B400" s="3"/>
      <c r="C400" s="3"/>
      <c r="D400" s="3"/>
      <c r="E400" s="54"/>
      <c r="F400" s="54"/>
      <c r="G400" s="10"/>
      <c r="H400" s="10"/>
      <c r="I400" s="10"/>
      <c r="J400" s="55"/>
      <c r="K400" s="10"/>
      <c r="L400" s="10"/>
      <c r="M400" s="10"/>
      <c r="N400" s="10"/>
      <c r="O400" s="53"/>
      <c r="P400" s="10"/>
      <c r="Q400" s="10"/>
      <c r="R400" s="10"/>
      <c r="S400" s="10"/>
      <c r="T400" s="10"/>
      <c r="U400" s="10"/>
      <c r="V400" s="10"/>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row>
    <row r="401" spans="2:195" x14ac:dyDescent="0.2">
      <c r="B401" s="3"/>
      <c r="C401" s="3"/>
      <c r="D401" s="3"/>
      <c r="E401" s="54"/>
      <c r="F401" s="54"/>
      <c r="G401" s="10"/>
      <c r="H401" s="10"/>
      <c r="I401" s="10"/>
      <c r="J401" s="55"/>
      <c r="K401" s="10"/>
      <c r="L401" s="10"/>
      <c r="M401" s="10"/>
      <c r="N401" s="10"/>
      <c r="O401" s="53"/>
      <c r="P401" s="10"/>
      <c r="Q401" s="10"/>
      <c r="R401" s="10"/>
      <c r="S401" s="10"/>
      <c r="T401" s="10"/>
      <c r="U401" s="10"/>
      <c r="V401" s="10"/>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row>
    <row r="402" spans="2:195" x14ac:dyDescent="0.2">
      <c r="B402" s="3"/>
      <c r="C402" s="3"/>
      <c r="D402" s="3"/>
      <c r="E402" s="54"/>
      <c r="F402" s="54"/>
      <c r="G402" s="10"/>
      <c r="H402" s="10"/>
      <c r="I402" s="10"/>
      <c r="J402" s="55"/>
      <c r="K402" s="10"/>
      <c r="L402" s="10"/>
      <c r="M402" s="10"/>
      <c r="N402" s="10"/>
      <c r="O402" s="53"/>
      <c r="P402" s="10"/>
      <c r="Q402" s="10"/>
      <c r="R402" s="10"/>
      <c r="S402" s="10"/>
      <c r="T402" s="10"/>
      <c r="U402" s="10"/>
      <c r="V402" s="10"/>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row>
    <row r="403" spans="2:195" x14ac:dyDescent="0.2">
      <c r="B403" s="3"/>
      <c r="C403" s="3"/>
      <c r="D403" s="3"/>
      <c r="E403" s="54"/>
      <c r="F403" s="54"/>
      <c r="G403" s="10"/>
      <c r="H403" s="10"/>
      <c r="I403" s="10"/>
      <c r="J403" s="55"/>
      <c r="K403" s="10"/>
      <c r="L403" s="10"/>
      <c r="M403" s="10"/>
      <c r="N403" s="10"/>
      <c r="O403" s="53"/>
      <c r="P403" s="10"/>
      <c r="Q403" s="10"/>
      <c r="R403" s="10"/>
      <c r="S403" s="10"/>
      <c r="T403" s="10"/>
      <c r="U403" s="10"/>
      <c r="V403" s="10"/>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row>
    <row r="404" spans="2:195" x14ac:dyDescent="0.2">
      <c r="B404" s="3"/>
      <c r="C404" s="3"/>
      <c r="D404" s="3"/>
      <c r="E404" s="54"/>
      <c r="F404" s="54"/>
      <c r="G404" s="10"/>
      <c r="H404" s="10"/>
      <c r="I404" s="10"/>
      <c r="J404" s="55"/>
      <c r="K404" s="10"/>
      <c r="L404" s="10"/>
      <c r="M404" s="10"/>
      <c r="N404" s="10"/>
      <c r="O404" s="53"/>
      <c r="P404" s="10"/>
      <c r="Q404" s="10"/>
      <c r="R404" s="10"/>
      <c r="S404" s="10"/>
      <c r="T404" s="10"/>
      <c r="U404" s="10"/>
      <c r="V404" s="10"/>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row>
    <row r="405" spans="2:195" x14ac:dyDescent="0.2">
      <c r="B405" s="3"/>
      <c r="C405" s="3"/>
      <c r="D405" s="3"/>
      <c r="E405" s="54"/>
      <c r="F405" s="54"/>
      <c r="G405" s="10"/>
      <c r="H405" s="10"/>
      <c r="I405" s="10"/>
      <c r="J405" s="55"/>
      <c r="K405" s="10"/>
      <c r="L405" s="10"/>
      <c r="M405" s="10"/>
      <c r="N405" s="10"/>
      <c r="O405" s="53"/>
      <c r="P405" s="10"/>
      <c r="Q405" s="10"/>
      <c r="R405" s="10"/>
      <c r="S405" s="10"/>
      <c r="T405" s="10"/>
      <c r="U405" s="10"/>
      <c r="V405" s="10"/>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row>
    <row r="406" spans="2:195" x14ac:dyDescent="0.2">
      <c r="B406" s="3"/>
      <c r="C406" s="3"/>
      <c r="D406" s="3"/>
      <c r="E406" s="54"/>
      <c r="F406" s="54"/>
      <c r="G406" s="10"/>
      <c r="H406" s="10"/>
      <c r="I406" s="10"/>
      <c r="J406" s="55"/>
      <c r="K406" s="10"/>
      <c r="L406" s="10"/>
      <c r="M406" s="10"/>
      <c r="N406" s="10"/>
      <c r="O406" s="53"/>
      <c r="P406" s="10"/>
      <c r="Q406" s="10"/>
      <c r="R406" s="10"/>
      <c r="S406" s="10"/>
      <c r="T406" s="10"/>
      <c r="U406" s="10"/>
      <c r="V406" s="10"/>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row>
    <row r="407" spans="2:195" x14ac:dyDescent="0.2">
      <c r="B407" s="3"/>
      <c r="C407" s="3"/>
      <c r="D407" s="3"/>
      <c r="E407" s="54"/>
      <c r="F407" s="54"/>
      <c r="G407" s="10"/>
      <c r="H407" s="10"/>
      <c r="I407" s="10"/>
      <c r="J407" s="55"/>
      <c r="K407" s="10"/>
      <c r="L407" s="10"/>
      <c r="M407" s="10"/>
      <c r="N407" s="10"/>
      <c r="O407" s="53"/>
      <c r="P407" s="10"/>
      <c r="Q407" s="10"/>
      <c r="R407" s="10"/>
      <c r="S407" s="10"/>
      <c r="T407" s="10"/>
      <c r="U407" s="10"/>
      <c r="V407" s="10"/>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row>
    <row r="408" spans="2:195" x14ac:dyDescent="0.2">
      <c r="B408" s="3"/>
      <c r="C408" s="3"/>
      <c r="D408" s="3"/>
      <c r="E408" s="54"/>
      <c r="F408" s="54"/>
      <c r="G408" s="10"/>
      <c r="H408" s="10"/>
      <c r="I408" s="10"/>
      <c r="J408" s="55"/>
      <c r="K408" s="10"/>
      <c r="L408" s="10"/>
      <c r="M408" s="10"/>
      <c r="N408" s="10"/>
      <c r="O408" s="53"/>
      <c r="P408" s="10"/>
      <c r="Q408" s="10"/>
      <c r="R408" s="10"/>
      <c r="S408" s="10"/>
      <c r="T408" s="10"/>
      <c r="U408" s="10"/>
      <c r="V408" s="10"/>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row>
    <row r="409" spans="2:195" x14ac:dyDescent="0.2">
      <c r="B409" s="3"/>
      <c r="C409" s="3"/>
      <c r="D409" s="3"/>
      <c r="E409" s="54"/>
      <c r="F409" s="54"/>
      <c r="G409" s="10"/>
      <c r="H409" s="10"/>
      <c r="I409" s="10"/>
      <c r="J409" s="55"/>
      <c r="K409" s="10"/>
      <c r="L409" s="10"/>
      <c r="M409" s="10"/>
      <c r="N409" s="10"/>
      <c r="O409" s="53"/>
      <c r="P409" s="10"/>
      <c r="Q409" s="10"/>
      <c r="R409" s="10"/>
      <c r="S409" s="10"/>
      <c r="T409" s="10"/>
      <c r="U409" s="10"/>
      <c r="V409" s="10"/>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row>
    <row r="410" spans="2:195" x14ac:dyDescent="0.2">
      <c r="B410" s="3"/>
      <c r="C410" s="3"/>
      <c r="D410" s="3"/>
      <c r="E410" s="54"/>
      <c r="F410" s="54"/>
      <c r="G410" s="10"/>
      <c r="H410" s="10"/>
      <c r="I410" s="10"/>
      <c r="J410" s="55"/>
      <c r="K410" s="10"/>
      <c r="L410" s="10"/>
      <c r="M410" s="10"/>
      <c r="N410" s="10"/>
      <c r="O410" s="53"/>
      <c r="P410" s="10"/>
      <c r="Q410" s="10"/>
      <c r="R410" s="10"/>
      <c r="S410" s="10"/>
      <c r="T410" s="10"/>
      <c r="U410" s="10"/>
      <c r="V410" s="10"/>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row>
    <row r="411" spans="2:195" x14ac:dyDescent="0.2">
      <c r="B411" s="3"/>
      <c r="C411" s="3"/>
      <c r="D411" s="3"/>
      <c r="E411" s="54"/>
      <c r="F411" s="54"/>
      <c r="G411" s="10"/>
      <c r="H411" s="10"/>
      <c r="I411" s="10"/>
      <c r="J411" s="55"/>
      <c r="K411" s="10"/>
      <c r="L411" s="10"/>
      <c r="M411" s="10"/>
      <c r="N411" s="10"/>
      <c r="O411" s="53"/>
      <c r="P411" s="10"/>
      <c r="Q411" s="10"/>
      <c r="R411" s="10"/>
      <c r="S411" s="10"/>
      <c r="T411" s="10"/>
      <c r="U411" s="10"/>
      <c r="V411" s="10"/>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row>
    <row r="412" spans="2:195" x14ac:dyDescent="0.2">
      <c r="B412" s="3"/>
      <c r="C412" s="3"/>
      <c r="D412" s="3"/>
      <c r="E412" s="54"/>
      <c r="F412" s="54"/>
      <c r="G412" s="10"/>
      <c r="H412" s="10"/>
      <c r="I412" s="10"/>
      <c r="J412" s="55"/>
      <c r="K412" s="10"/>
      <c r="L412" s="10"/>
      <c r="M412" s="10"/>
      <c r="N412" s="10"/>
      <c r="O412" s="53"/>
      <c r="P412" s="10"/>
      <c r="Q412" s="10"/>
      <c r="R412" s="10"/>
      <c r="S412" s="10"/>
      <c r="T412" s="10"/>
      <c r="U412" s="10"/>
      <c r="V412" s="10"/>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row>
    <row r="413" spans="2:195" x14ac:dyDescent="0.2">
      <c r="B413" s="3"/>
      <c r="C413" s="3"/>
      <c r="D413" s="3"/>
      <c r="E413" s="54"/>
      <c r="F413" s="54"/>
      <c r="G413" s="10"/>
      <c r="H413" s="10"/>
      <c r="I413" s="10"/>
      <c r="J413" s="55"/>
      <c r="K413" s="10"/>
      <c r="L413" s="10"/>
      <c r="M413" s="10"/>
      <c r="N413" s="10"/>
      <c r="O413" s="53"/>
      <c r="P413" s="10"/>
      <c r="Q413" s="10"/>
      <c r="R413" s="10"/>
      <c r="S413" s="10"/>
      <c r="T413" s="10"/>
      <c r="U413" s="10"/>
      <c r="V413" s="10"/>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row>
    <row r="414" spans="2:195" x14ac:dyDescent="0.2">
      <c r="B414" s="3"/>
      <c r="C414" s="3"/>
      <c r="D414" s="3"/>
      <c r="E414" s="54"/>
      <c r="F414" s="54"/>
      <c r="G414" s="10"/>
      <c r="H414" s="10"/>
      <c r="I414" s="10"/>
      <c r="J414" s="55"/>
      <c r="K414" s="10"/>
      <c r="L414" s="10"/>
      <c r="M414" s="10"/>
      <c r="N414" s="10"/>
      <c r="O414" s="53"/>
      <c r="P414" s="10"/>
      <c r="Q414" s="10"/>
      <c r="R414" s="10"/>
      <c r="S414" s="10"/>
      <c r="T414" s="10"/>
      <c r="U414" s="10"/>
      <c r="V414" s="10"/>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row>
    <row r="415" spans="2:195" x14ac:dyDescent="0.2">
      <c r="B415" s="3"/>
      <c r="C415" s="3"/>
      <c r="D415" s="3"/>
      <c r="E415" s="54"/>
      <c r="F415" s="54"/>
      <c r="G415" s="10"/>
      <c r="H415" s="10"/>
      <c r="I415" s="10"/>
      <c r="J415" s="55"/>
      <c r="K415" s="10"/>
      <c r="L415" s="10"/>
      <c r="M415" s="10"/>
      <c r="N415" s="10"/>
      <c r="O415" s="53"/>
      <c r="P415" s="10"/>
      <c r="Q415" s="10"/>
      <c r="R415" s="10"/>
      <c r="S415" s="10"/>
      <c r="T415" s="10"/>
      <c r="U415" s="10"/>
      <c r="V415" s="10"/>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row>
    <row r="416" spans="2:195" x14ac:dyDescent="0.2">
      <c r="B416" s="3"/>
      <c r="C416" s="3"/>
      <c r="D416" s="3"/>
      <c r="E416" s="54"/>
      <c r="F416" s="54"/>
      <c r="G416" s="10"/>
      <c r="H416" s="10"/>
      <c r="I416" s="10"/>
      <c r="J416" s="55"/>
      <c r="K416" s="10"/>
      <c r="L416" s="10"/>
      <c r="M416" s="10"/>
      <c r="N416" s="10"/>
      <c r="O416" s="53"/>
      <c r="P416" s="10"/>
      <c r="Q416" s="10"/>
      <c r="R416" s="10"/>
      <c r="S416" s="10"/>
      <c r="T416" s="10"/>
      <c r="U416" s="10"/>
      <c r="V416" s="10"/>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row>
    <row r="417" spans="2:195" x14ac:dyDescent="0.2">
      <c r="B417" s="3"/>
      <c r="C417" s="3"/>
      <c r="D417" s="3"/>
      <c r="E417" s="54"/>
      <c r="F417" s="54"/>
      <c r="G417" s="10"/>
      <c r="H417" s="10"/>
      <c r="I417" s="10"/>
      <c r="J417" s="55"/>
      <c r="K417" s="10"/>
      <c r="L417" s="10"/>
      <c r="M417" s="10"/>
      <c r="N417" s="10"/>
      <c r="O417" s="53"/>
      <c r="P417" s="10"/>
      <c r="Q417" s="10"/>
      <c r="R417" s="10"/>
      <c r="S417" s="10"/>
      <c r="T417" s="10"/>
      <c r="U417" s="10"/>
      <c r="V417" s="10"/>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row>
    <row r="418" spans="2:195" x14ac:dyDescent="0.2">
      <c r="B418" s="3"/>
      <c r="C418" s="3"/>
      <c r="D418" s="3"/>
      <c r="E418" s="54"/>
      <c r="F418" s="54"/>
      <c r="G418" s="10"/>
      <c r="H418" s="10"/>
      <c r="I418" s="10"/>
      <c r="J418" s="55"/>
      <c r="K418" s="10"/>
      <c r="L418" s="10"/>
      <c r="M418" s="10"/>
      <c r="N418" s="10"/>
      <c r="O418" s="53"/>
      <c r="P418" s="10"/>
      <c r="Q418" s="10"/>
      <c r="R418" s="10"/>
      <c r="S418" s="10"/>
      <c r="T418" s="10"/>
      <c r="U418" s="10"/>
      <c r="V418" s="10"/>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row>
    <row r="419" spans="2:195" x14ac:dyDescent="0.2">
      <c r="B419" s="3"/>
      <c r="C419" s="3"/>
      <c r="D419" s="3"/>
      <c r="E419" s="54"/>
      <c r="F419" s="54"/>
      <c r="G419" s="10"/>
      <c r="H419" s="10"/>
      <c r="I419" s="10"/>
      <c r="J419" s="55"/>
      <c r="K419" s="10"/>
      <c r="L419" s="10"/>
      <c r="M419" s="10"/>
      <c r="N419" s="10"/>
      <c r="O419" s="53"/>
      <c r="P419" s="10"/>
      <c r="Q419" s="10"/>
      <c r="R419" s="10"/>
      <c r="S419" s="10"/>
      <c r="T419" s="10"/>
      <c r="U419" s="10"/>
      <c r="V419" s="10"/>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row>
    <row r="420" spans="2:195" x14ac:dyDescent="0.2">
      <c r="B420" s="3"/>
      <c r="C420" s="3"/>
      <c r="D420" s="3"/>
      <c r="E420" s="54"/>
      <c r="F420" s="54"/>
      <c r="G420" s="10"/>
      <c r="H420" s="10"/>
      <c r="I420" s="10"/>
      <c r="J420" s="55"/>
      <c r="K420" s="10"/>
      <c r="L420" s="10"/>
      <c r="M420" s="10"/>
      <c r="N420" s="10"/>
      <c r="O420" s="53"/>
      <c r="P420" s="10"/>
      <c r="Q420" s="10"/>
      <c r="R420" s="10"/>
      <c r="S420" s="10"/>
      <c r="T420" s="10"/>
      <c r="U420" s="10"/>
      <c r="V420" s="10"/>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row>
    <row r="421" spans="2:195" x14ac:dyDescent="0.2">
      <c r="B421" s="3"/>
      <c r="C421" s="3"/>
      <c r="D421" s="3"/>
      <c r="E421" s="54"/>
      <c r="F421" s="54"/>
      <c r="G421" s="10"/>
      <c r="H421" s="10"/>
      <c r="I421" s="10"/>
      <c r="J421" s="55"/>
      <c r="K421" s="10"/>
      <c r="L421" s="10"/>
      <c r="M421" s="10"/>
      <c r="N421" s="10"/>
      <c r="O421" s="53"/>
      <c r="P421" s="10"/>
      <c r="Q421" s="10"/>
      <c r="R421" s="10"/>
      <c r="S421" s="10"/>
      <c r="T421" s="10"/>
      <c r="U421" s="10"/>
      <c r="V421" s="10"/>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row>
    <row r="422" spans="2:195" x14ac:dyDescent="0.2">
      <c r="B422" s="3"/>
      <c r="C422" s="3"/>
      <c r="D422" s="3"/>
      <c r="E422" s="54"/>
      <c r="F422" s="54"/>
      <c r="G422" s="10"/>
      <c r="H422" s="10"/>
      <c r="I422" s="10"/>
      <c r="J422" s="55"/>
      <c r="K422" s="10"/>
      <c r="L422" s="10"/>
      <c r="M422" s="10"/>
      <c r="N422" s="10"/>
      <c r="O422" s="53"/>
      <c r="P422" s="10"/>
      <c r="Q422" s="10"/>
      <c r="R422" s="10"/>
      <c r="S422" s="10"/>
      <c r="T422" s="10"/>
      <c r="U422" s="10"/>
      <c r="V422" s="10"/>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row>
    <row r="423" spans="2:195" x14ac:dyDescent="0.2">
      <c r="B423" s="3"/>
      <c r="C423" s="3"/>
      <c r="D423" s="3"/>
      <c r="E423" s="54"/>
      <c r="F423" s="54"/>
      <c r="G423" s="10"/>
      <c r="H423" s="10"/>
      <c r="I423" s="10"/>
      <c r="J423" s="55"/>
      <c r="K423" s="10"/>
      <c r="L423" s="10"/>
      <c r="M423" s="10"/>
      <c r="N423" s="10"/>
      <c r="O423" s="53"/>
      <c r="P423" s="10"/>
      <c r="Q423" s="10"/>
      <c r="R423" s="10"/>
      <c r="S423" s="10"/>
      <c r="T423" s="10"/>
      <c r="U423" s="10"/>
      <c r="V423" s="10"/>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row>
    <row r="424" spans="2:195" x14ac:dyDescent="0.2">
      <c r="B424" s="3"/>
      <c r="C424" s="3"/>
      <c r="D424" s="3"/>
      <c r="E424" s="54"/>
      <c r="F424" s="54"/>
      <c r="G424" s="10"/>
      <c r="H424" s="10"/>
      <c r="I424" s="10"/>
      <c r="J424" s="55"/>
      <c r="K424" s="10"/>
      <c r="L424" s="10"/>
      <c r="M424" s="10"/>
      <c r="N424" s="10"/>
      <c r="O424" s="53"/>
      <c r="P424" s="10"/>
      <c r="Q424" s="10"/>
      <c r="R424" s="10"/>
      <c r="S424" s="10"/>
      <c r="T424" s="10"/>
      <c r="U424" s="10"/>
      <c r="V424" s="10"/>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row>
    <row r="425" spans="2:195" x14ac:dyDescent="0.2">
      <c r="B425" s="3"/>
      <c r="C425" s="3"/>
      <c r="D425" s="3"/>
      <c r="E425" s="54"/>
      <c r="F425" s="54"/>
      <c r="G425" s="10"/>
      <c r="H425" s="10"/>
      <c r="I425" s="10"/>
      <c r="J425" s="55"/>
      <c r="K425" s="10"/>
      <c r="L425" s="10"/>
      <c r="M425" s="10"/>
      <c r="N425" s="10"/>
      <c r="O425" s="53"/>
      <c r="P425" s="10"/>
      <c r="Q425" s="10"/>
      <c r="R425" s="10"/>
      <c r="S425" s="10"/>
      <c r="T425" s="10"/>
      <c r="U425" s="10"/>
      <c r="V425" s="10"/>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row>
    <row r="426" spans="2:195" x14ac:dyDescent="0.2">
      <c r="B426" s="3"/>
      <c r="C426" s="3"/>
      <c r="D426" s="3"/>
      <c r="E426" s="54"/>
      <c r="F426" s="54"/>
      <c r="G426" s="10"/>
      <c r="H426" s="10"/>
      <c r="I426" s="10"/>
      <c r="J426" s="55"/>
      <c r="K426" s="10"/>
      <c r="L426" s="10"/>
      <c r="M426" s="10"/>
      <c r="N426" s="10"/>
      <c r="O426" s="53"/>
      <c r="P426" s="10"/>
      <c r="Q426" s="10"/>
      <c r="R426" s="10"/>
      <c r="S426" s="10"/>
      <c r="T426" s="10"/>
      <c r="U426" s="10"/>
      <c r="V426" s="10"/>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row>
    <row r="427" spans="2:195" x14ac:dyDescent="0.2">
      <c r="B427" s="3"/>
      <c r="C427" s="3"/>
      <c r="D427" s="3"/>
      <c r="E427" s="54"/>
      <c r="F427" s="54"/>
      <c r="G427" s="10"/>
      <c r="H427" s="10"/>
      <c r="I427" s="10"/>
      <c r="J427" s="55"/>
      <c r="K427" s="10"/>
      <c r="L427" s="10"/>
      <c r="M427" s="10"/>
      <c r="N427" s="10"/>
      <c r="O427" s="53"/>
      <c r="P427" s="10"/>
      <c r="Q427" s="10"/>
      <c r="R427" s="10"/>
      <c r="S427" s="10"/>
      <c r="T427" s="10"/>
      <c r="U427" s="10"/>
      <c r="V427" s="10"/>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row>
    <row r="428" spans="2:195" x14ac:dyDescent="0.2">
      <c r="B428" s="3"/>
      <c r="C428" s="3"/>
      <c r="D428" s="3"/>
      <c r="E428" s="54"/>
      <c r="F428" s="54"/>
      <c r="G428" s="10"/>
      <c r="H428" s="10"/>
      <c r="I428" s="10"/>
      <c r="J428" s="55"/>
      <c r="K428" s="10"/>
      <c r="L428" s="10"/>
      <c r="M428" s="10"/>
      <c r="N428" s="10"/>
      <c r="O428" s="53"/>
      <c r="P428" s="10"/>
      <c r="Q428" s="10"/>
      <c r="R428" s="10"/>
      <c r="S428" s="10"/>
      <c r="T428" s="10"/>
      <c r="U428" s="10"/>
      <c r="V428" s="10"/>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row>
    <row r="429" spans="2:195" x14ac:dyDescent="0.2">
      <c r="B429" s="3"/>
      <c r="C429" s="3"/>
      <c r="D429" s="3"/>
      <c r="E429" s="54"/>
      <c r="F429" s="54"/>
      <c r="G429" s="10"/>
      <c r="H429" s="10"/>
      <c r="I429" s="10"/>
      <c r="J429" s="55"/>
      <c r="K429" s="10"/>
      <c r="L429" s="10"/>
      <c r="M429" s="10"/>
      <c r="N429" s="10"/>
      <c r="O429" s="53"/>
      <c r="P429" s="10"/>
      <c r="Q429" s="10"/>
      <c r="R429" s="10"/>
      <c r="S429" s="10"/>
      <c r="T429" s="10"/>
      <c r="U429" s="10"/>
      <c r="V429" s="10"/>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row>
    <row r="430" spans="2:195" x14ac:dyDescent="0.2">
      <c r="B430" s="3"/>
      <c r="C430" s="3"/>
      <c r="D430" s="3"/>
      <c r="E430" s="54"/>
      <c r="F430" s="54"/>
      <c r="G430" s="10"/>
      <c r="H430" s="10"/>
      <c r="I430" s="10"/>
      <c r="J430" s="55"/>
      <c r="K430" s="10"/>
      <c r="L430" s="10"/>
      <c r="M430" s="10"/>
      <c r="N430" s="10"/>
      <c r="O430" s="53"/>
      <c r="P430" s="10"/>
      <c r="Q430" s="10"/>
      <c r="R430" s="10"/>
      <c r="S430" s="10"/>
      <c r="T430" s="10"/>
      <c r="U430" s="10"/>
      <c r="V430" s="10"/>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row>
    <row r="431" spans="2:195" x14ac:dyDescent="0.2">
      <c r="B431" s="3"/>
      <c r="C431" s="3"/>
      <c r="D431" s="3"/>
      <c r="E431" s="54"/>
      <c r="F431" s="54"/>
      <c r="G431" s="10"/>
      <c r="H431" s="10"/>
      <c r="I431" s="10"/>
      <c r="J431" s="55"/>
      <c r="K431" s="10"/>
      <c r="L431" s="10"/>
      <c r="M431" s="10"/>
      <c r="N431" s="10"/>
      <c r="O431" s="53"/>
      <c r="P431" s="10"/>
      <c r="Q431" s="10"/>
      <c r="R431" s="10"/>
      <c r="S431" s="10"/>
      <c r="T431" s="10"/>
      <c r="U431" s="10"/>
      <c r="V431" s="10"/>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row>
    <row r="432" spans="2:195" x14ac:dyDescent="0.2">
      <c r="B432" s="3"/>
      <c r="C432" s="3"/>
      <c r="D432" s="3"/>
      <c r="E432" s="54"/>
      <c r="F432" s="54"/>
      <c r="G432" s="10"/>
      <c r="H432" s="10"/>
      <c r="I432" s="10"/>
      <c r="J432" s="55"/>
      <c r="K432" s="10"/>
      <c r="L432" s="10"/>
      <c r="M432" s="10"/>
      <c r="N432" s="10"/>
      <c r="O432" s="53"/>
      <c r="P432" s="10"/>
      <c r="Q432" s="10"/>
      <c r="R432" s="10"/>
      <c r="S432" s="10"/>
      <c r="T432" s="10"/>
      <c r="U432" s="10"/>
      <c r="V432" s="10"/>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row>
    <row r="433" spans="2:195" x14ac:dyDescent="0.2">
      <c r="B433" s="3"/>
      <c r="C433" s="3"/>
      <c r="D433" s="3"/>
      <c r="E433" s="54"/>
      <c r="F433" s="54"/>
      <c r="G433" s="10"/>
      <c r="H433" s="10"/>
      <c r="I433" s="10"/>
      <c r="J433" s="55"/>
      <c r="K433" s="10"/>
      <c r="L433" s="10"/>
      <c r="M433" s="10"/>
      <c r="N433" s="10"/>
      <c r="O433" s="53"/>
      <c r="P433" s="10"/>
      <c r="Q433" s="10"/>
      <c r="R433" s="10"/>
      <c r="S433" s="10"/>
      <c r="T433" s="10"/>
      <c r="U433" s="10"/>
      <c r="V433" s="10"/>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row>
    <row r="434" spans="2:195" x14ac:dyDescent="0.2">
      <c r="B434" s="3"/>
      <c r="C434" s="3"/>
      <c r="D434" s="3"/>
      <c r="E434" s="54"/>
      <c r="F434" s="54"/>
      <c r="G434" s="10"/>
      <c r="H434" s="10"/>
      <c r="I434" s="10"/>
      <c r="J434" s="55"/>
      <c r="K434" s="10"/>
      <c r="L434" s="10"/>
      <c r="M434" s="10"/>
      <c r="N434" s="10"/>
      <c r="O434" s="53"/>
      <c r="P434" s="10"/>
      <c r="Q434" s="10"/>
      <c r="R434" s="10"/>
      <c r="S434" s="10"/>
      <c r="T434" s="10"/>
      <c r="U434" s="10"/>
      <c r="V434" s="10"/>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row>
    <row r="435" spans="2:195" x14ac:dyDescent="0.2">
      <c r="B435" s="3"/>
      <c r="C435" s="3"/>
      <c r="D435" s="3"/>
      <c r="E435" s="54"/>
      <c r="F435" s="54"/>
      <c r="G435" s="10"/>
      <c r="H435" s="10"/>
      <c r="I435" s="10"/>
      <c r="J435" s="55"/>
      <c r="K435" s="10"/>
      <c r="L435" s="10"/>
      <c r="M435" s="10"/>
      <c r="N435" s="10"/>
      <c r="O435" s="53"/>
      <c r="P435" s="10"/>
      <c r="Q435" s="10"/>
      <c r="R435" s="10"/>
      <c r="S435" s="10"/>
      <c r="T435" s="10"/>
      <c r="U435" s="10"/>
      <c r="V435" s="10"/>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row>
    <row r="436" spans="2:195" x14ac:dyDescent="0.2">
      <c r="B436" s="3"/>
      <c r="C436" s="3"/>
      <c r="D436" s="3"/>
      <c r="E436" s="54"/>
      <c r="F436" s="54"/>
      <c r="G436" s="10"/>
      <c r="H436" s="10"/>
      <c r="I436" s="10"/>
      <c r="J436" s="55"/>
      <c r="K436" s="10"/>
      <c r="L436" s="10"/>
      <c r="M436" s="10"/>
      <c r="N436" s="10"/>
      <c r="O436" s="53"/>
      <c r="P436" s="10"/>
      <c r="Q436" s="10"/>
      <c r="R436" s="10"/>
      <c r="S436" s="10"/>
      <c r="T436" s="10"/>
      <c r="U436" s="10"/>
      <c r="V436" s="10"/>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row>
    <row r="437" spans="2:195" x14ac:dyDescent="0.2">
      <c r="B437" s="3"/>
      <c r="C437" s="3"/>
      <c r="D437" s="3"/>
      <c r="E437" s="54"/>
      <c r="F437" s="54"/>
      <c r="G437" s="10"/>
      <c r="H437" s="10"/>
      <c r="I437" s="10"/>
      <c r="J437" s="55"/>
      <c r="K437" s="10"/>
      <c r="L437" s="10"/>
      <c r="M437" s="10"/>
      <c r="N437" s="10"/>
      <c r="O437" s="53"/>
      <c r="P437" s="10"/>
      <c r="Q437" s="10"/>
      <c r="R437" s="10"/>
      <c r="S437" s="10"/>
      <c r="T437" s="10"/>
      <c r="U437" s="10"/>
      <c r="V437" s="10"/>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row>
    <row r="438" spans="2:195" x14ac:dyDescent="0.2">
      <c r="B438" s="3"/>
      <c r="C438" s="3"/>
      <c r="D438" s="3"/>
      <c r="E438" s="54"/>
      <c r="F438" s="54"/>
      <c r="G438" s="10"/>
      <c r="H438" s="10"/>
      <c r="I438" s="10"/>
      <c r="J438" s="55"/>
      <c r="K438" s="10"/>
      <c r="L438" s="10"/>
      <c r="M438" s="10"/>
      <c r="N438" s="10"/>
      <c r="O438" s="53"/>
      <c r="P438" s="10"/>
      <c r="Q438" s="10"/>
      <c r="R438" s="10"/>
      <c r="S438" s="10"/>
      <c r="T438" s="10"/>
      <c r="U438" s="10"/>
      <c r="V438" s="10"/>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row>
    <row r="439" spans="2:195" x14ac:dyDescent="0.2">
      <c r="B439" s="3"/>
      <c r="C439" s="3"/>
      <c r="D439" s="3"/>
      <c r="E439" s="54"/>
      <c r="F439" s="54"/>
      <c r="G439" s="10"/>
      <c r="H439" s="10"/>
      <c r="I439" s="10"/>
      <c r="J439" s="55"/>
      <c r="K439" s="10"/>
      <c r="L439" s="10"/>
      <c r="M439" s="10"/>
      <c r="N439" s="10"/>
      <c r="O439" s="53"/>
      <c r="P439" s="10"/>
      <c r="Q439" s="10"/>
      <c r="R439" s="10"/>
      <c r="S439" s="10"/>
      <c r="T439" s="10"/>
      <c r="U439" s="10"/>
      <c r="V439" s="10"/>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row>
    <row r="440" spans="2:195" x14ac:dyDescent="0.2">
      <c r="B440" s="3"/>
      <c r="C440" s="3"/>
      <c r="D440" s="3"/>
      <c r="E440" s="54"/>
      <c r="F440" s="54"/>
      <c r="G440" s="10"/>
      <c r="H440" s="10"/>
      <c r="I440" s="10"/>
      <c r="J440" s="55"/>
      <c r="K440" s="10"/>
      <c r="L440" s="10"/>
      <c r="M440" s="10"/>
      <c r="N440" s="10"/>
      <c r="O440" s="53"/>
      <c r="P440" s="10"/>
      <c r="Q440" s="10"/>
      <c r="R440" s="10"/>
      <c r="S440" s="10"/>
      <c r="T440" s="10"/>
      <c r="U440" s="10"/>
      <c r="V440" s="10"/>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row>
    <row r="441" spans="2:195" x14ac:dyDescent="0.2">
      <c r="B441" s="3"/>
      <c r="C441" s="3"/>
      <c r="D441" s="3"/>
      <c r="E441" s="54"/>
      <c r="F441" s="54"/>
      <c r="G441" s="10"/>
      <c r="H441" s="10"/>
      <c r="I441" s="10"/>
      <c r="J441" s="55"/>
      <c r="K441" s="10"/>
      <c r="L441" s="10"/>
      <c r="M441" s="10"/>
      <c r="N441" s="10"/>
      <c r="O441" s="53"/>
      <c r="P441" s="10"/>
      <c r="Q441" s="10"/>
      <c r="R441" s="10"/>
      <c r="S441" s="10"/>
      <c r="T441" s="10"/>
      <c r="U441" s="10"/>
      <c r="V441" s="10"/>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row>
    <row r="442" spans="2:195" x14ac:dyDescent="0.2">
      <c r="B442" s="3"/>
      <c r="C442" s="3"/>
      <c r="D442" s="3"/>
      <c r="E442" s="54"/>
      <c r="F442" s="54"/>
      <c r="G442" s="10"/>
      <c r="H442" s="10"/>
      <c r="I442" s="10"/>
      <c r="J442" s="55"/>
      <c r="K442" s="10"/>
      <c r="L442" s="10"/>
      <c r="M442" s="10"/>
      <c r="N442" s="10"/>
      <c r="O442" s="53"/>
      <c r="P442" s="10"/>
      <c r="Q442" s="10"/>
      <c r="R442" s="10"/>
      <c r="S442" s="10"/>
      <c r="T442" s="10"/>
      <c r="U442" s="10"/>
      <c r="V442" s="10"/>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row>
    <row r="443" spans="2:195" x14ac:dyDescent="0.2">
      <c r="B443" s="3"/>
      <c r="C443" s="3"/>
      <c r="D443" s="3"/>
      <c r="E443" s="54"/>
      <c r="F443" s="54"/>
      <c r="G443" s="10"/>
      <c r="H443" s="10"/>
      <c r="I443" s="10"/>
      <c r="J443" s="55"/>
      <c r="K443" s="10"/>
      <c r="L443" s="10"/>
      <c r="M443" s="10"/>
      <c r="N443" s="10"/>
      <c r="O443" s="53"/>
      <c r="P443" s="10"/>
      <c r="Q443" s="10"/>
      <c r="R443" s="10"/>
      <c r="S443" s="10"/>
      <c r="T443" s="10"/>
      <c r="U443" s="10"/>
      <c r="V443" s="10"/>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row>
    <row r="444" spans="2:195" x14ac:dyDescent="0.2">
      <c r="B444" s="3"/>
      <c r="C444" s="3"/>
      <c r="D444" s="3"/>
      <c r="E444" s="54"/>
      <c r="F444" s="54"/>
      <c r="G444" s="10"/>
      <c r="H444" s="10"/>
      <c r="I444" s="10"/>
      <c r="J444" s="55"/>
      <c r="K444" s="10"/>
      <c r="L444" s="10"/>
      <c r="M444" s="10"/>
      <c r="N444" s="10"/>
      <c r="O444" s="53"/>
      <c r="P444" s="10"/>
      <c r="Q444" s="10"/>
      <c r="R444" s="10"/>
      <c r="S444" s="10"/>
      <c r="T444" s="10"/>
      <c r="U444" s="10"/>
      <c r="V444" s="10"/>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row>
    <row r="445" spans="2:195" x14ac:dyDescent="0.2">
      <c r="B445" s="3"/>
      <c r="C445" s="3"/>
      <c r="D445" s="3"/>
      <c r="E445" s="54"/>
      <c r="F445" s="54"/>
      <c r="G445" s="10"/>
      <c r="H445" s="10"/>
      <c r="I445" s="10"/>
      <c r="J445" s="55"/>
      <c r="K445" s="10"/>
      <c r="L445" s="10"/>
      <c r="M445" s="10"/>
      <c r="N445" s="10"/>
      <c r="O445" s="53"/>
      <c r="P445" s="10"/>
      <c r="Q445" s="10"/>
      <c r="R445" s="10"/>
      <c r="S445" s="10"/>
      <c r="T445" s="10"/>
      <c r="U445" s="10"/>
      <c r="V445" s="10"/>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row>
    <row r="446" spans="2:195" x14ac:dyDescent="0.2">
      <c r="B446" s="3"/>
      <c r="C446" s="3"/>
      <c r="D446" s="3"/>
      <c r="E446" s="54"/>
      <c r="F446" s="54"/>
      <c r="G446" s="10"/>
      <c r="H446" s="10"/>
      <c r="I446" s="10"/>
      <c r="J446" s="55"/>
      <c r="K446" s="10"/>
      <c r="L446" s="10"/>
      <c r="M446" s="10"/>
      <c r="N446" s="10"/>
      <c r="O446" s="53"/>
      <c r="P446" s="10"/>
      <c r="Q446" s="10"/>
      <c r="R446" s="10"/>
      <c r="S446" s="10"/>
      <c r="T446" s="10"/>
      <c r="U446" s="10"/>
      <c r="V446" s="10"/>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row>
    <row r="447" spans="2:195" x14ac:dyDescent="0.2">
      <c r="B447" s="3"/>
      <c r="C447" s="3"/>
      <c r="D447" s="3"/>
      <c r="E447" s="54"/>
      <c r="F447" s="54"/>
      <c r="G447" s="10"/>
      <c r="H447" s="10"/>
      <c r="I447" s="10"/>
      <c r="J447" s="55"/>
      <c r="K447" s="10"/>
      <c r="L447" s="10"/>
      <c r="M447" s="10"/>
      <c r="N447" s="10"/>
      <c r="O447" s="53"/>
      <c r="P447" s="10"/>
      <c r="Q447" s="10"/>
      <c r="R447" s="10"/>
      <c r="S447" s="10"/>
      <c r="T447" s="10"/>
      <c r="U447" s="10"/>
      <c r="V447" s="10"/>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row>
    <row r="448" spans="2:195" x14ac:dyDescent="0.2">
      <c r="B448" s="3"/>
      <c r="C448" s="3"/>
      <c r="D448" s="3"/>
      <c r="E448" s="54"/>
      <c r="F448" s="54"/>
      <c r="G448" s="10"/>
      <c r="H448" s="10"/>
      <c r="I448" s="10"/>
      <c r="J448" s="55"/>
      <c r="K448" s="10"/>
      <c r="L448" s="10"/>
      <c r="M448" s="10"/>
      <c r="N448" s="10"/>
      <c r="O448" s="53"/>
      <c r="P448" s="10"/>
      <c r="Q448" s="10"/>
      <c r="R448" s="10"/>
      <c r="S448" s="10"/>
      <c r="T448" s="10"/>
      <c r="U448" s="10"/>
      <c r="V448" s="10"/>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row>
    <row r="449" spans="2:195" x14ac:dyDescent="0.2">
      <c r="B449" s="3"/>
      <c r="C449" s="3"/>
      <c r="D449" s="3"/>
      <c r="E449" s="54"/>
      <c r="F449" s="54"/>
      <c r="G449" s="10"/>
      <c r="H449" s="10"/>
      <c r="I449" s="10"/>
      <c r="J449" s="55"/>
      <c r="K449" s="10"/>
      <c r="L449" s="10"/>
      <c r="M449" s="10"/>
      <c r="N449" s="10"/>
      <c r="O449" s="53"/>
      <c r="P449" s="10"/>
      <c r="Q449" s="10"/>
      <c r="R449" s="10"/>
      <c r="S449" s="10"/>
      <c r="T449" s="10"/>
      <c r="U449" s="10"/>
      <c r="V449" s="10"/>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row>
    <row r="450" spans="2:195" x14ac:dyDescent="0.2">
      <c r="B450" s="3"/>
      <c r="C450" s="3"/>
      <c r="D450" s="3"/>
      <c r="E450" s="54"/>
      <c r="F450" s="54"/>
      <c r="G450" s="10"/>
      <c r="H450" s="10"/>
      <c r="I450" s="10"/>
      <c r="J450" s="55"/>
      <c r="K450" s="10"/>
      <c r="L450" s="10"/>
      <c r="M450" s="10"/>
      <c r="N450" s="10"/>
      <c r="O450" s="53"/>
      <c r="P450" s="10"/>
      <c r="Q450" s="10"/>
      <c r="R450" s="10"/>
      <c r="S450" s="10"/>
      <c r="T450" s="10"/>
      <c r="U450" s="10"/>
      <c r="V450" s="10"/>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row>
    <row r="451" spans="2:195" x14ac:dyDescent="0.2">
      <c r="B451" s="3"/>
      <c r="C451" s="3"/>
      <c r="D451" s="3"/>
      <c r="E451" s="54"/>
      <c r="F451" s="54"/>
      <c r="G451" s="10"/>
      <c r="H451" s="10"/>
      <c r="I451" s="10"/>
      <c r="J451" s="55"/>
      <c r="K451" s="10"/>
      <c r="L451" s="10"/>
      <c r="M451" s="10"/>
      <c r="N451" s="10"/>
      <c r="O451" s="53"/>
      <c r="P451" s="10"/>
      <c r="Q451" s="10"/>
      <c r="R451" s="10"/>
      <c r="S451" s="10"/>
      <c r="T451" s="10"/>
      <c r="U451" s="10"/>
      <c r="V451" s="10"/>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row>
    <row r="452" spans="2:195" x14ac:dyDescent="0.2">
      <c r="B452" s="3"/>
      <c r="C452" s="3"/>
      <c r="D452" s="3"/>
      <c r="E452" s="54"/>
      <c r="F452" s="54"/>
      <c r="G452" s="10"/>
      <c r="H452" s="10"/>
      <c r="I452" s="10"/>
      <c r="J452" s="55"/>
      <c r="K452" s="10"/>
      <c r="L452" s="10"/>
      <c r="M452" s="10"/>
      <c r="N452" s="10"/>
      <c r="O452" s="53"/>
      <c r="P452" s="10"/>
      <c r="Q452" s="10"/>
      <c r="R452" s="10"/>
      <c r="S452" s="10"/>
      <c r="T452" s="10"/>
      <c r="U452" s="10"/>
      <c r="V452" s="10"/>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row>
    <row r="453" spans="2:195" x14ac:dyDescent="0.2">
      <c r="B453" s="3"/>
      <c r="C453" s="3"/>
      <c r="D453" s="3"/>
      <c r="E453" s="54"/>
      <c r="F453" s="54"/>
      <c r="G453" s="10"/>
      <c r="H453" s="10"/>
      <c r="I453" s="10"/>
      <c r="J453" s="55"/>
      <c r="K453" s="10"/>
      <c r="L453" s="10"/>
      <c r="M453" s="10"/>
      <c r="N453" s="10"/>
      <c r="O453" s="53"/>
      <c r="P453" s="10"/>
      <c r="Q453" s="10"/>
      <c r="R453" s="10"/>
      <c r="S453" s="10"/>
      <c r="T453" s="10"/>
      <c r="U453" s="10"/>
      <c r="V453" s="10"/>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row>
    <row r="454" spans="2:195" x14ac:dyDescent="0.2">
      <c r="B454" s="3"/>
      <c r="C454" s="3"/>
      <c r="D454" s="3"/>
      <c r="E454" s="54"/>
      <c r="F454" s="54"/>
      <c r="G454" s="10"/>
      <c r="H454" s="10"/>
      <c r="I454" s="10"/>
      <c r="J454" s="55"/>
      <c r="K454" s="10"/>
      <c r="L454" s="10"/>
      <c r="M454" s="10"/>
      <c r="N454" s="10"/>
      <c r="O454" s="53"/>
      <c r="P454" s="10"/>
      <c r="Q454" s="10"/>
      <c r="R454" s="10"/>
      <c r="S454" s="10"/>
      <c r="T454" s="10"/>
      <c r="U454" s="10"/>
      <c r="V454" s="10"/>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row>
    <row r="455" spans="2:195" x14ac:dyDescent="0.2">
      <c r="B455" s="3"/>
      <c r="C455" s="3"/>
      <c r="D455" s="3"/>
      <c r="E455" s="54"/>
      <c r="F455" s="54"/>
      <c r="G455" s="10"/>
      <c r="H455" s="10"/>
      <c r="I455" s="10"/>
      <c r="J455" s="55"/>
      <c r="K455" s="10"/>
      <c r="L455" s="10"/>
      <c r="M455" s="10"/>
      <c r="N455" s="10"/>
      <c r="O455" s="53"/>
      <c r="P455" s="10"/>
      <c r="Q455" s="10"/>
      <c r="R455" s="10"/>
      <c r="S455" s="10"/>
      <c r="T455" s="10"/>
      <c r="U455" s="10"/>
      <c r="V455" s="10"/>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row>
    <row r="456" spans="2:195" x14ac:dyDescent="0.2">
      <c r="B456" s="3"/>
      <c r="C456" s="3"/>
      <c r="D456" s="3"/>
      <c r="E456" s="54"/>
      <c r="F456" s="54"/>
      <c r="G456" s="10"/>
      <c r="H456" s="10"/>
      <c r="I456" s="10"/>
      <c r="J456" s="55"/>
      <c r="K456" s="10"/>
      <c r="L456" s="10"/>
      <c r="M456" s="10"/>
      <c r="N456" s="10"/>
      <c r="O456" s="53"/>
      <c r="P456" s="10"/>
      <c r="Q456" s="10"/>
      <c r="R456" s="10"/>
      <c r="S456" s="10"/>
      <c r="T456" s="10"/>
      <c r="U456" s="10"/>
      <c r="V456" s="10"/>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row>
    <row r="457" spans="2:195" x14ac:dyDescent="0.2">
      <c r="B457" s="3"/>
      <c r="C457" s="3"/>
      <c r="D457" s="3"/>
      <c r="E457" s="54"/>
      <c r="F457" s="54"/>
      <c r="G457" s="10"/>
      <c r="H457" s="10"/>
      <c r="I457" s="10"/>
      <c r="J457" s="55"/>
      <c r="K457" s="10"/>
      <c r="L457" s="10"/>
      <c r="M457" s="10"/>
      <c r="N457" s="10"/>
      <c r="O457" s="53"/>
      <c r="P457" s="10"/>
      <c r="Q457" s="10"/>
      <c r="R457" s="10"/>
      <c r="S457" s="10"/>
      <c r="T457" s="10"/>
      <c r="U457" s="10"/>
      <c r="V457" s="10"/>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row>
    <row r="458" spans="2:195" x14ac:dyDescent="0.2">
      <c r="B458" s="3"/>
      <c r="C458" s="3"/>
      <c r="D458" s="3"/>
      <c r="E458" s="54"/>
      <c r="F458" s="54"/>
      <c r="G458" s="10"/>
      <c r="H458" s="10"/>
      <c r="I458" s="10"/>
      <c r="J458" s="55"/>
      <c r="K458" s="10"/>
      <c r="L458" s="10"/>
      <c r="M458" s="10"/>
      <c r="N458" s="10"/>
      <c r="O458" s="53"/>
      <c r="P458" s="10"/>
      <c r="Q458" s="10"/>
      <c r="R458" s="10"/>
      <c r="S458" s="10"/>
      <c r="T458" s="10"/>
      <c r="U458" s="10"/>
      <c r="V458" s="10"/>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row>
    <row r="459" spans="2:195" x14ac:dyDescent="0.2">
      <c r="B459" s="3"/>
      <c r="C459" s="3"/>
      <c r="D459" s="3"/>
      <c r="E459" s="54"/>
      <c r="F459" s="54"/>
      <c r="G459" s="10"/>
      <c r="H459" s="10"/>
      <c r="I459" s="10"/>
      <c r="J459" s="55"/>
      <c r="K459" s="10"/>
      <c r="L459" s="10"/>
      <c r="M459" s="10"/>
      <c r="N459" s="10"/>
      <c r="O459" s="53"/>
      <c r="P459" s="10"/>
      <c r="Q459" s="10"/>
      <c r="R459" s="10"/>
      <c r="S459" s="10"/>
      <c r="T459" s="10"/>
      <c r="U459" s="10"/>
      <c r="V459" s="10"/>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row>
    <row r="460" spans="2:195" x14ac:dyDescent="0.2">
      <c r="B460" s="3"/>
      <c r="C460" s="3"/>
      <c r="D460" s="3"/>
      <c r="E460" s="54"/>
      <c r="F460" s="54"/>
      <c r="G460" s="10"/>
      <c r="H460" s="10"/>
      <c r="I460" s="10"/>
      <c r="J460" s="55"/>
      <c r="K460" s="10"/>
      <c r="L460" s="10"/>
      <c r="M460" s="10"/>
      <c r="N460" s="10"/>
      <c r="O460" s="53"/>
      <c r="P460" s="10"/>
      <c r="Q460" s="10"/>
      <c r="R460" s="10"/>
      <c r="S460" s="10"/>
      <c r="T460" s="10"/>
      <c r="U460" s="10"/>
      <c r="V460" s="10"/>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row>
    <row r="461" spans="2:195" x14ac:dyDescent="0.2">
      <c r="B461" s="3"/>
      <c r="C461" s="3"/>
      <c r="D461" s="3"/>
      <c r="E461" s="6"/>
      <c r="F461" s="6"/>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row>
    <row r="462" spans="2:195" x14ac:dyDescent="0.2">
      <c r="B462" s="3"/>
      <c r="C462" s="3"/>
      <c r="D462" s="3"/>
      <c r="E462" s="6"/>
      <c r="F462" s="6"/>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row>
    <row r="463" spans="2:195" x14ac:dyDescent="0.2">
      <c r="B463" s="3"/>
      <c r="C463" s="3"/>
      <c r="D463" s="3"/>
      <c r="E463" s="6"/>
      <c r="F463" s="6"/>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row>
    <row r="464" spans="2:195" x14ac:dyDescent="0.2">
      <c r="B464" s="3"/>
      <c r="C464" s="3"/>
      <c r="D464" s="3"/>
      <c r="E464" s="6"/>
      <c r="F464" s="6"/>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row>
    <row r="465" spans="2:195" x14ac:dyDescent="0.2">
      <c r="B465" s="3"/>
      <c r="C465" s="3"/>
      <c r="D465" s="3"/>
      <c r="E465" s="6"/>
      <c r="F465" s="6"/>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row>
    <row r="466" spans="2:195" x14ac:dyDescent="0.2">
      <c r="B466" s="3"/>
      <c r="C466" s="3"/>
      <c r="D466" s="3"/>
      <c r="E466" s="6"/>
      <c r="F466" s="6"/>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row>
    <row r="467" spans="2:195" x14ac:dyDescent="0.2">
      <c r="B467" s="3"/>
      <c r="C467" s="3"/>
      <c r="D467" s="3"/>
      <c r="E467" s="6"/>
      <c r="F467" s="6"/>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row>
    <row r="468" spans="2:195" x14ac:dyDescent="0.2">
      <c r="B468" s="3"/>
      <c r="C468" s="3"/>
      <c r="D468" s="3"/>
      <c r="E468" s="6"/>
      <c r="F468" s="6"/>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row>
    <row r="469" spans="2:195" x14ac:dyDescent="0.2">
      <c r="B469" s="3"/>
      <c r="C469" s="3"/>
      <c r="D469" s="3"/>
      <c r="E469" s="6"/>
      <c r="F469" s="6"/>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row>
    <row r="470" spans="2:195" x14ac:dyDescent="0.2">
      <c r="B470" s="3"/>
      <c r="C470" s="3"/>
      <c r="D470" s="3"/>
      <c r="E470" s="6"/>
      <c r="F470" s="6"/>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row>
    <row r="471" spans="2:195" x14ac:dyDescent="0.2">
      <c r="B471" s="3"/>
      <c r="C471" s="3"/>
      <c r="D471" s="3"/>
      <c r="E471" s="6"/>
      <c r="F471" s="6"/>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row>
    <row r="472" spans="2:195" x14ac:dyDescent="0.2">
      <c r="B472" s="3"/>
      <c r="C472" s="3"/>
      <c r="D472" s="3"/>
      <c r="E472" s="6"/>
      <c r="F472" s="6"/>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row>
    <row r="473" spans="2:195" x14ac:dyDescent="0.2">
      <c r="B473" s="3"/>
      <c r="C473" s="3"/>
      <c r="D473" s="3"/>
      <c r="E473" s="6"/>
      <c r="F473" s="6"/>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row>
    <row r="474" spans="2:195" x14ac:dyDescent="0.2">
      <c r="B474" s="3"/>
      <c r="C474" s="3"/>
      <c r="D474" s="3"/>
      <c r="E474" s="6"/>
      <c r="F474" s="6"/>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row>
    <row r="475" spans="2:195" x14ac:dyDescent="0.2">
      <c r="B475" s="3"/>
      <c r="C475" s="3"/>
      <c r="D475" s="3"/>
      <c r="E475" s="6"/>
      <c r="F475" s="6"/>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row>
    <row r="476" spans="2:195" x14ac:dyDescent="0.2">
      <c r="B476" s="3"/>
      <c r="C476" s="3"/>
      <c r="D476" s="3"/>
      <c r="E476" s="6"/>
      <c r="F476" s="6"/>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row>
    <row r="477" spans="2:195" x14ac:dyDescent="0.2">
      <c r="B477" s="3"/>
      <c r="C477" s="3"/>
      <c r="D477" s="3"/>
      <c r="E477" s="6"/>
      <c r="F477" s="6"/>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row>
    <row r="478" spans="2:195" x14ac:dyDescent="0.2">
      <c r="B478" s="3"/>
      <c r="C478" s="3"/>
      <c r="D478" s="3"/>
      <c r="E478" s="6"/>
      <c r="F478" s="6"/>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row>
    <row r="479" spans="2:195" x14ac:dyDescent="0.2">
      <c r="B479" s="3"/>
      <c r="C479" s="3"/>
      <c r="D479" s="3"/>
      <c r="E479" s="6"/>
      <c r="F479" s="6"/>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row>
    <row r="480" spans="2:195" x14ac:dyDescent="0.2">
      <c r="B480" s="3"/>
      <c r="C480" s="3"/>
      <c r="D480" s="3"/>
      <c r="E480" s="6"/>
      <c r="F480" s="6"/>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row>
    <row r="481" spans="2:195" x14ac:dyDescent="0.2">
      <c r="B481" s="3"/>
      <c r="C481" s="3"/>
      <c r="D481" s="3"/>
      <c r="E481" s="6"/>
      <c r="F481" s="6"/>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row>
    <row r="482" spans="2:195" x14ac:dyDescent="0.2">
      <c r="B482" s="3"/>
      <c r="C482" s="3"/>
      <c r="D482" s="3"/>
      <c r="E482" s="6"/>
      <c r="F482" s="6"/>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row>
    <row r="483" spans="2:195" x14ac:dyDescent="0.2">
      <c r="B483" s="3"/>
      <c r="C483" s="3"/>
      <c r="D483" s="3"/>
      <c r="E483" s="6"/>
      <c r="F483" s="6"/>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row>
    <row r="484" spans="2:195" x14ac:dyDescent="0.2">
      <c r="B484" s="3"/>
      <c r="C484" s="3"/>
      <c r="D484" s="3"/>
      <c r="E484" s="6"/>
      <c r="F484" s="6"/>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row>
    <row r="485" spans="2:195" x14ac:dyDescent="0.2">
      <c r="B485" s="3"/>
      <c r="C485" s="3"/>
      <c r="D485" s="3"/>
      <c r="E485" s="6"/>
      <c r="F485" s="6"/>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row>
    <row r="486" spans="2:195" x14ac:dyDescent="0.2">
      <c r="B486" s="3"/>
      <c r="C486" s="3"/>
      <c r="D486" s="3"/>
      <c r="E486" s="6"/>
      <c r="F486" s="6"/>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row>
    <row r="487" spans="2:195" x14ac:dyDescent="0.2">
      <c r="B487" s="3"/>
      <c r="C487" s="3"/>
      <c r="D487" s="3"/>
      <c r="E487" s="6"/>
      <c r="F487" s="6"/>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row>
    <row r="488" spans="2:195" x14ac:dyDescent="0.2">
      <c r="B488" s="3"/>
      <c r="C488" s="3"/>
      <c r="D488" s="3"/>
      <c r="E488" s="6"/>
      <c r="F488" s="6"/>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row>
    <row r="489" spans="2:195" x14ac:dyDescent="0.2">
      <c r="B489" s="3"/>
      <c r="C489" s="3"/>
      <c r="D489" s="3"/>
      <c r="E489" s="6"/>
      <c r="F489" s="6"/>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row>
    <row r="490" spans="2:195" x14ac:dyDescent="0.2">
      <c r="B490" s="3"/>
      <c r="C490" s="3"/>
      <c r="D490" s="3"/>
      <c r="E490" s="6"/>
      <c r="F490" s="6"/>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row>
    <row r="491" spans="2:195" x14ac:dyDescent="0.2">
      <c r="B491" s="3"/>
      <c r="C491" s="3"/>
      <c r="D491" s="3"/>
      <c r="E491" s="6"/>
      <c r="F491" s="6"/>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row>
    <row r="492" spans="2:195" x14ac:dyDescent="0.2">
      <c r="B492" s="3"/>
      <c r="C492" s="3"/>
      <c r="D492" s="3"/>
      <c r="E492" s="6"/>
      <c r="F492" s="6"/>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row>
    <row r="493" spans="2:195" x14ac:dyDescent="0.2">
      <c r="B493" s="3"/>
      <c r="C493" s="3"/>
      <c r="D493" s="3"/>
      <c r="E493" s="6"/>
      <c r="F493" s="6"/>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row>
    <row r="494" spans="2:195" x14ac:dyDescent="0.2">
      <c r="B494" s="3"/>
      <c r="C494" s="3"/>
      <c r="D494" s="3"/>
      <c r="E494" s="6"/>
      <c r="F494" s="6"/>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row>
    <row r="495" spans="2:195" x14ac:dyDescent="0.2">
      <c r="B495" s="3"/>
      <c r="C495" s="3"/>
      <c r="D495" s="3"/>
      <c r="E495" s="6"/>
      <c r="F495" s="6"/>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row>
    <row r="496" spans="2:195" x14ac:dyDescent="0.2">
      <c r="B496" s="3"/>
      <c r="C496" s="3"/>
      <c r="D496" s="3"/>
      <c r="E496" s="6"/>
      <c r="F496" s="6"/>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row>
    <row r="497" spans="2:195" x14ac:dyDescent="0.2">
      <c r="B497" s="3"/>
      <c r="C497" s="3"/>
      <c r="D497" s="3"/>
      <c r="E497" s="6"/>
      <c r="F497" s="6"/>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row>
    <row r="498" spans="2:195" x14ac:dyDescent="0.2">
      <c r="B498" s="3"/>
      <c r="C498" s="3"/>
      <c r="D498" s="3"/>
      <c r="E498" s="6"/>
      <c r="F498" s="6"/>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row>
    <row r="499" spans="2:195" x14ac:dyDescent="0.2">
      <c r="B499" s="3"/>
      <c r="C499" s="3"/>
      <c r="D499" s="3"/>
      <c r="E499" s="6"/>
      <c r="F499" s="6"/>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row>
    <row r="500" spans="2:195" x14ac:dyDescent="0.2">
      <c r="B500" s="3"/>
      <c r="C500" s="3"/>
      <c r="D500" s="3"/>
      <c r="E500" s="6"/>
      <c r="F500" s="6"/>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row>
    <row r="501" spans="2:195" x14ac:dyDescent="0.2">
      <c r="B501" s="3"/>
      <c r="C501" s="3"/>
      <c r="D501" s="3"/>
      <c r="E501" s="6"/>
      <c r="F501" s="6"/>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row>
    <row r="502" spans="2:195" x14ac:dyDescent="0.2">
      <c r="B502" s="3"/>
      <c r="C502" s="3"/>
      <c r="D502" s="3"/>
      <c r="E502" s="6"/>
      <c r="F502" s="6"/>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row>
    <row r="503" spans="2:195" x14ac:dyDescent="0.2">
      <c r="B503" s="3"/>
      <c r="C503" s="3"/>
      <c r="D503" s="3"/>
      <c r="E503" s="6"/>
      <c r="F503" s="6"/>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row>
    <row r="504" spans="2:195" x14ac:dyDescent="0.2">
      <c r="B504" s="3"/>
      <c r="C504" s="3"/>
      <c r="D504" s="3"/>
      <c r="E504" s="6"/>
      <c r="F504" s="6"/>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row>
    <row r="505" spans="2:195" x14ac:dyDescent="0.2">
      <c r="B505" s="3"/>
      <c r="C505" s="3"/>
      <c r="D505" s="3"/>
      <c r="E505" s="6"/>
      <c r="F505" s="6"/>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row>
    <row r="506" spans="2:195" x14ac:dyDescent="0.2">
      <c r="B506" s="3"/>
      <c r="C506" s="3"/>
      <c r="D506" s="3"/>
      <c r="E506" s="6"/>
      <c r="F506" s="6"/>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row>
    <row r="507" spans="2:195" x14ac:dyDescent="0.2">
      <c r="B507" s="3"/>
      <c r="C507" s="3"/>
      <c r="D507" s="3"/>
      <c r="E507" s="6"/>
      <c r="F507" s="6"/>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row>
    <row r="508" spans="2:195" x14ac:dyDescent="0.2">
      <c r="B508" s="3"/>
      <c r="C508" s="3"/>
      <c r="D508" s="3"/>
      <c r="E508" s="6"/>
      <c r="F508" s="6"/>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row>
    <row r="509" spans="2:195" x14ac:dyDescent="0.2">
      <c r="B509" s="3"/>
      <c r="C509" s="3"/>
      <c r="D509" s="3"/>
      <c r="E509" s="6"/>
      <c r="F509" s="6"/>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row>
    <row r="510" spans="2:195" x14ac:dyDescent="0.2">
      <c r="B510" s="3"/>
      <c r="C510" s="3"/>
      <c r="D510" s="3"/>
      <c r="E510" s="6"/>
      <c r="F510" s="6"/>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row>
    <row r="511" spans="2:195" x14ac:dyDescent="0.2">
      <c r="B511" s="3"/>
      <c r="C511" s="3"/>
      <c r="D511" s="3"/>
      <c r="E511" s="6"/>
      <c r="F511" s="6"/>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row>
    <row r="512" spans="2:195" x14ac:dyDescent="0.2">
      <c r="B512" s="3"/>
      <c r="C512" s="3"/>
      <c r="D512" s="3"/>
      <c r="E512" s="6"/>
      <c r="F512" s="6"/>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row>
    <row r="513" spans="2:195" x14ac:dyDescent="0.2">
      <c r="B513" s="3"/>
      <c r="C513" s="3"/>
      <c r="D513" s="3"/>
      <c r="E513" s="6"/>
      <c r="F513" s="6"/>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row>
    <row r="514" spans="2:195" x14ac:dyDescent="0.2">
      <c r="B514" s="3"/>
      <c r="C514" s="3"/>
      <c r="D514" s="3"/>
      <c r="E514" s="6"/>
      <c r="F514" s="6"/>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row>
    <row r="515" spans="2:195" x14ac:dyDescent="0.2">
      <c r="B515" s="3"/>
      <c r="C515" s="3"/>
      <c r="D515" s="3"/>
      <c r="E515" s="6"/>
      <c r="F515" s="6"/>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row>
    <row r="516" spans="2:195" x14ac:dyDescent="0.2">
      <c r="B516" s="3"/>
      <c r="C516" s="3"/>
      <c r="D516" s="3"/>
      <c r="E516" s="6"/>
      <c r="F516" s="6"/>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row>
    <row r="517" spans="2:195" x14ac:dyDescent="0.2">
      <c r="B517" s="3"/>
      <c r="C517" s="3"/>
      <c r="D517" s="3"/>
      <c r="E517" s="6"/>
      <c r="F517" s="6"/>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row>
    <row r="518" spans="2:195" x14ac:dyDescent="0.2">
      <c r="B518" s="3"/>
      <c r="C518" s="3"/>
      <c r="D518" s="3"/>
      <c r="E518" s="6"/>
      <c r="F518" s="6"/>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row>
    <row r="519" spans="2:195" x14ac:dyDescent="0.2">
      <c r="B519" s="3"/>
      <c r="C519" s="3"/>
      <c r="D519" s="3"/>
      <c r="E519" s="6"/>
      <c r="F519" s="6"/>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row>
    <row r="520" spans="2:195" x14ac:dyDescent="0.2">
      <c r="B520" s="3"/>
      <c r="C520" s="3"/>
      <c r="D520" s="3"/>
      <c r="E520" s="6"/>
      <c r="F520" s="6"/>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row>
    <row r="521" spans="2:195" x14ac:dyDescent="0.2">
      <c r="B521" s="3"/>
      <c r="C521" s="3"/>
      <c r="D521" s="3"/>
      <c r="E521" s="6"/>
      <c r="F521" s="6"/>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row>
    <row r="522" spans="2:195" x14ac:dyDescent="0.2">
      <c r="B522" s="3"/>
      <c r="C522" s="3"/>
      <c r="D522" s="3"/>
      <c r="E522" s="6"/>
      <c r="F522" s="6"/>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row>
    <row r="523" spans="2:195" x14ac:dyDescent="0.2">
      <c r="B523" s="3"/>
      <c r="C523" s="3"/>
      <c r="D523" s="3"/>
      <c r="E523" s="6"/>
      <c r="F523" s="6"/>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row>
    <row r="524" spans="2:195" x14ac:dyDescent="0.2">
      <c r="B524" s="3"/>
      <c r="C524" s="3"/>
      <c r="D524" s="3"/>
      <c r="E524" s="6"/>
      <c r="F524" s="6"/>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row>
    <row r="525" spans="2:195" x14ac:dyDescent="0.2">
      <c r="B525" s="3"/>
      <c r="C525" s="3"/>
      <c r="D525" s="3"/>
      <c r="E525" s="6"/>
      <c r="F525" s="6"/>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row>
    <row r="526" spans="2:195" x14ac:dyDescent="0.2">
      <c r="B526" s="3"/>
      <c r="C526" s="3"/>
      <c r="D526" s="3"/>
      <c r="E526" s="6"/>
      <c r="F526" s="6"/>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row>
    <row r="527" spans="2:195" x14ac:dyDescent="0.2">
      <c r="B527" s="3"/>
      <c r="C527" s="3"/>
      <c r="D527" s="3"/>
      <c r="E527" s="6"/>
      <c r="F527" s="6"/>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row>
    <row r="528" spans="2:195" x14ac:dyDescent="0.2">
      <c r="B528" s="3"/>
      <c r="C528" s="3"/>
      <c r="D528" s="3"/>
      <c r="E528" s="6"/>
      <c r="F528" s="6"/>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row>
    <row r="529" spans="2:195" x14ac:dyDescent="0.2">
      <c r="B529" s="3"/>
      <c r="C529" s="3"/>
      <c r="D529" s="3"/>
      <c r="E529" s="6"/>
      <c r="F529" s="6"/>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row>
    <row r="530" spans="2:195" x14ac:dyDescent="0.2">
      <c r="B530" s="3"/>
      <c r="C530" s="3"/>
      <c r="D530" s="3"/>
      <c r="E530" s="6"/>
      <c r="F530" s="6"/>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row>
    <row r="531" spans="2:195" x14ac:dyDescent="0.2">
      <c r="B531" s="3"/>
      <c r="C531" s="3"/>
      <c r="D531" s="3"/>
      <c r="E531" s="6"/>
      <c r="F531" s="6"/>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row>
    <row r="532" spans="2:195" x14ac:dyDescent="0.2">
      <c r="B532" s="3"/>
      <c r="C532" s="3"/>
      <c r="D532" s="3"/>
      <c r="E532" s="6"/>
      <c r="F532" s="6"/>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row>
    <row r="533" spans="2:195" x14ac:dyDescent="0.2">
      <c r="B533" s="3"/>
      <c r="C533" s="3"/>
      <c r="D533" s="3"/>
      <c r="E533" s="6"/>
      <c r="F533" s="6"/>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row>
    <row r="534" spans="2:195" x14ac:dyDescent="0.2">
      <c r="B534" s="3"/>
      <c r="C534" s="3"/>
      <c r="D534" s="3"/>
      <c r="E534" s="6"/>
      <c r="F534" s="6"/>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row>
    <row r="535" spans="2:195" x14ac:dyDescent="0.2">
      <c r="B535" s="3"/>
      <c r="C535" s="3"/>
      <c r="D535" s="3"/>
      <c r="E535" s="6"/>
      <c r="F535" s="6"/>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row>
    <row r="536" spans="2:195" x14ac:dyDescent="0.2">
      <c r="B536" s="3"/>
      <c r="C536" s="3"/>
      <c r="D536" s="3"/>
      <c r="E536" s="6"/>
      <c r="F536" s="6"/>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row>
    <row r="537" spans="2:195" x14ac:dyDescent="0.2">
      <c r="B537" s="3"/>
      <c r="C537" s="3"/>
      <c r="D537" s="3"/>
      <c r="E537" s="6"/>
      <c r="F537" s="6"/>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row>
    <row r="538" spans="2:195" x14ac:dyDescent="0.2">
      <c r="B538" s="3"/>
      <c r="C538" s="3"/>
      <c r="D538" s="3"/>
      <c r="E538" s="6"/>
      <c r="F538" s="6"/>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row>
    <row r="539" spans="2:195" x14ac:dyDescent="0.2">
      <c r="B539" s="3"/>
      <c r="C539" s="3"/>
      <c r="D539" s="3"/>
      <c r="E539" s="6"/>
      <c r="F539" s="6"/>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row>
    <row r="540" spans="2:195" x14ac:dyDescent="0.2">
      <c r="B540" s="3"/>
      <c r="C540" s="3"/>
      <c r="D540" s="3"/>
      <c r="E540" s="6"/>
      <c r="F540" s="6"/>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row>
    <row r="541" spans="2:195" x14ac:dyDescent="0.2">
      <c r="B541" s="3"/>
      <c r="C541" s="3"/>
      <c r="D541" s="3"/>
      <c r="E541" s="6"/>
      <c r="F541" s="6"/>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row>
    <row r="542" spans="2:195" x14ac:dyDescent="0.2">
      <c r="B542" s="3"/>
      <c r="C542" s="3"/>
      <c r="D542" s="3"/>
      <c r="E542" s="6"/>
      <c r="F542" s="6"/>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row>
    <row r="543" spans="2:195" x14ac:dyDescent="0.2">
      <c r="B543" s="3"/>
      <c r="C543" s="3"/>
      <c r="D543" s="3"/>
      <c r="E543" s="6"/>
      <c r="F543" s="6"/>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row>
    <row r="544" spans="2:195" x14ac:dyDescent="0.2">
      <c r="B544" s="3"/>
      <c r="C544" s="3"/>
      <c r="D544" s="3"/>
      <c r="E544" s="6"/>
      <c r="F544" s="6"/>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row>
    <row r="545" spans="2:195" x14ac:dyDescent="0.2">
      <c r="B545" s="3"/>
      <c r="C545" s="3"/>
      <c r="D545" s="3"/>
      <c r="E545" s="6"/>
      <c r="F545" s="6"/>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row>
    <row r="546" spans="2:195" x14ac:dyDescent="0.2">
      <c r="B546" s="3"/>
      <c r="C546" s="3"/>
      <c r="D546" s="3"/>
      <c r="E546" s="6"/>
      <c r="F546" s="6"/>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row>
    <row r="547" spans="2:195" x14ac:dyDescent="0.2">
      <c r="B547" s="3"/>
      <c r="C547" s="3"/>
      <c r="D547" s="3"/>
      <c r="E547" s="6"/>
      <c r="F547" s="6"/>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row>
    <row r="548" spans="2:195" x14ac:dyDescent="0.2">
      <c r="B548" s="3"/>
      <c r="C548" s="3"/>
      <c r="D548" s="3"/>
      <c r="E548" s="6"/>
      <c r="F548" s="6"/>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row>
    <row r="549" spans="2:195" x14ac:dyDescent="0.2">
      <c r="B549" s="3"/>
      <c r="C549" s="3"/>
      <c r="D549" s="3"/>
      <c r="E549" s="6"/>
      <c r="F549" s="6"/>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row>
    <row r="550" spans="2:195" x14ac:dyDescent="0.2">
      <c r="B550" s="3"/>
      <c r="C550" s="3"/>
      <c r="D550" s="3"/>
      <c r="E550" s="6"/>
      <c r="F550" s="6"/>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row>
    <row r="551" spans="2:195" x14ac:dyDescent="0.2">
      <c r="B551" s="3"/>
      <c r="C551" s="3"/>
      <c r="D551" s="3"/>
      <c r="E551" s="6"/>
      <c r="F551" s="6"/>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row>
    <row r="552" spans="2:195" x14ac:dyDescent="0.2">
      <c r="B552" s="3"/>
      <c r="C552" s="3"/>
      <c r="D552" s="3"/>
      <c r="E552" s="6"/>
      <c r="F552" s="6"/>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row>
    <row r="553" spans="2:195" x14ac:dyDescent="0.2">
      <c r="B553" s="3"/>
      <c r="C553" s="3"/>
      <c r="D553" s="3"/>
      <c r="E553" s="6"/>
      <c r="F553" s="6"/>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row>
    <row r="554" spans="2:195" x14ac:dyDescent="0.2">
      <c r="B554" s="3"/>
      <c r="C554" s="3"/>
      <c r="D554" s="3"/>
      <c r="E554" s="6"/>
      <c r="F554" s="6"/>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row>
    <row r="555" spans="2:195" x14ac:dyDescent="0.2">
      <c r="B555" s="3"/>
      <c r="C555" s="3"/>
      <c r="D555" s="3"/>
      <c r="E555" s="6"/>
      <c r="F555" s="6"/>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row>
    <row r="556" spans="2:195" x14ac:dyDescent="0.2">
      <c r="B556" s="3"/>
      <c r="C556" s="3"/>
      <c r="D556" s="3"/>
      <c r="E556" s="6"/>
      <c r="F556" s="6"/>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row>
    <row r="557" spans="2:195" x14ac:dyDescent="0.2">
      <c r="B557" s="3"/>
      <c r="C557" s="3"/>
      <c r="D557" s="3"/>
      <c r="E557" s="6"/>
      <c r="F557" s="6"/>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row>
    <row r="558" spans="2:195" x14ac:dyDescent="0.2">
      <c r="B558" s="3"/>
      <c r="C558" s="3"/>
      <c r="D558" s="3"/>
      <c r="E558" s="6"/>
      <c r="F558" s="6"/>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row>
    <row r="559" spans="2:195" x14ac:dyDescent="0.2">
      <c r="B559" s="3"/>
      <c r="C559" s="3"/>
      <c r="D559" s="3"/>
      <c r="E559" s="6"/>
      <c r="F559" s="6"/>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row>
    <row r="560" spans="2:195" x14ac:dyDescent="0.2">
      <c r="B560" s="3"/>
      <c r="C560" s="3"/>
      <c r="D560" s="3"/>
      <c r="E560" s="6"/>
      <c r="F560" s="6"/>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row>
    <row r="561" spans="2:195" x14ac:dyDescent="0.2">
      <c r="B561" s="3"/>
      <c r="C561" s="3"/>
      <c r="D561" s="3"/>
      <c r="E561" s="6"/>
      <c r="F561" s="6"/>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row>
    <row r="562" spans="2:195" x14ac:dyDescent="0.2">
      <c r="B562" s="3"/>
      <c r="C562" s="3"/>
      <c r="D562" s="3"/>
      <c r="E562" s="6"/>
      <c r="F562" s="6"/>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row>
    <row r="563" spans="2:195" x14ac:dyDescent="0.2">
      <c r="B563" s="3"/>
      <c r="C563" s="3"/>
      <c r="D563" s="3"/>
      <c r="E563" s="6"/>
      <c r="F563" s="6"/>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row>
    <row r="564" spans="2:195" x14ac:dyDescent="0.2">
      <c r="B564" s="3"/>
      <c r="C564" s="3"/>
      <c r="D564" s="3"/>
      <c r="E564" s="6"/>
      <c r="F564" s="6"/>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row>
    <row r="565" spans="2:195" x14ac:dyDescent="0.2">
      <c r="B565" s="3"/>
      <c r="C565" s="3"/>
      <c r="D565" s="3"/>
      <c r="E565" s="6"/>
      <c r="F565" s="6"/>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row>
    <row r="566" spans="2:195" x14ac:dyDescent="0.2">
      <c r="B566" s="3"/>
      <c r="C566" s="3"/>
      <c r="D566" s="3"/>
      <c r="E566" s="6"/>
      <c r="F566" s="6"/>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row>
    <row r="567" spans="2:195" x14ac:dyDescent="0.2">
      <c r="B567" s="3"/>
      <c r="C567" s="3"/>
      <c r="D567" s="3"/>
      <c r="E567" s="6"/>
      <c r="F567" s="6"/>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row>
    <row r="568" spans="2:195" x14ac:dyDescent="0.2">
      <c r="B568" s="3"/>
      <c r="C568" s="3"/>
      <c r="D568" s="3"/>
      <c r="E568" s="6"/>
      <c r="F568" s="6"/>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row>
    <row r="569" spans="2:195" x14ac:dyDescent="0.2">
      <c r="B569" s="3"/>
      <c r="C569" s="3"/>
      <c r="D569" s="3"/>
      <c r="E569" s="6"/>
      <c r="F569" s="6"/>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row>
    <row r="570" spans="2:195" x14ac:dyDescent="0.2">
      <c r="B570" s="3"/>
      <c r="C570" s="3"/>
      <c r="D570" s="3"/>
      <c r="E570" s="6"/>
      <c r="F570" s="6"/>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row>
    <row r="571" spans="2:195" x14ac:dyDescent="0.2">
      <c r="B571" s="3"/>
      <c r="C571" s="3"/>
      <c r="D571" s="3"/>
      <c r="E571" s="6"/>
      <c r="F571" s="6"/>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row>
    <row r="572" spans="2:195" x14ac:dyDescent="0.2">
      <c r="B572" s="3"/>
      <c r="C572" s="3"/>
      <c r="D572" s="3"/>
      <c r="E572" s="6"/>
      <c r="F572" s="6"/>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row>
    <row r="573" spans="2:195" x14ac:dyDescent="0.2">
      <c r="B573" s="3"/>
      <c r="C573" s="3"/>
      <c r="D573" s="3"/>
      <c r="E573" s="6"/>
      <c r="F573" s="6"/>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row>
    <row r="574" spans="2:195" x14ac:dyDescent="0.2">
      <c r="B574" s="3"/>
      <c r="C574" s="3"/>
      <c r="D574" s="3"/>
      <c r="E574" s="6"/>
      <c r="F574" s="6"/>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row>
    <row r="575" spans="2:195" x14ac:dyDescent="0.2">
      <c r="B575" s="3"/>
      <c r="C575" s="3"/>
      <c r="D575" s="3"/>
      <c r="E575" s="6"/>
      <c r="F575" s="6"/>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row>
    <row r="576" spans="2:195" x14ac:dyDescent="0.2">
      <c r="B576" s="3"/>
      <c r="C576" s="3"/>
      <c r="D576" s="3"/>
      <c r="E576" s="6"/>
      <c r="F576" s="6"/>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row>
    <row r="577" spans="2:195" x14ac:dyDescent="0.2">
      <c r="B577" s="3"/>
      <c r="C577" s="3"/>
      <c r="D577" s="3"/>
      <c r="E577" s="6"/>
      <c r="F577" s="6"/>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row>
    <row r="578" spans="2:195" x14ac:dyDescent="0.2">
      <c r="B578" s="3"/>
      <c r="C578" s="3"/>
      <c r="D578" s="3"/>
      <c r="E578" s="6"/>
      <c r="F578" s="6"/>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row>
    <row r="579" spans="2:195" x14ac:dyDescent="0.2">
      <c r="B579" s="3"/>
      <c r="C579" s="3"/>
      <c r="D579" s="3"/>
      <c r="E579" s="6"/>
      <c r="F579" s="6"/>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row>
    <row r="580" spans="2:195" x14ac:dyDescent="0.2">
      <c r="B580" s="3"/>
      <c r="C580" s="3"/>
      <c r="D580" s="3"/>
      <c r="E580" s="6"/>
      <c r="F580" s="6"/>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row>
    <row r="581" spans="2:195" x14ac:dyDescent="0.2">
      <c r="B581" s="3"/>
      <c r="C581" s="3"/>
      <c r="D581" s="3"/>
      <c r="E581" s="6"/>
      <c r="F581" s="6"/>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row>
    <row r="582" spans="2:195" x14ac:dyDescent="0.2">
      <c r="B582" s="3"/>
      <c r="C582" s="3"/>
      <c r="D582" s="3"/>
      <c r="E582" s="6"/>
      <c r="F582" s="6"/>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row>
    <row r="583" spans="2:195" x14ac:dyDescent="0.2">
      <c r="B583" s="3"/>
      <c r="C583" s="3"/>
      <c r="D583" s="3"/>
      <c r="E583" s="6"/>
      <c r="F583" s="6"/>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row>
    <row r="584" spans="2:195" x14ac:dyDescent="0.2">
      <c r="B584" s="3"/>
      <c r="C584" s="3"/>
      <c r="D584" s="3"/>
      <c r="E584" s="6"/>
      <c r="F584" s="6"/>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row>
    <row r="585" spans="2:195" x14ac:dyDescent="0.2">
      <c r="B585" s="3"/>
      <c r="C585" s="3"/>
      <c r="D585" s="3"/>
      <c r="E585" s="6"/>
      <c r="F585" s="6"/>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row>
    <row r="586" spans="2:195" x14ac:dyDescent="0.2">
      <c r="B586" s="3"/>
      <c r="C586" s="3"/>
      <c r="D586" s="3"/>
      <c r="E586" s="6"/>
      <c r="F586" s="6"/>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row>
    <row r="587" spans="2:195" x14ac:dyDescent="0.2">
      <c r="B587" s="3"/>
      <c r="C587" s="3"/>
      <c r="D587" s="3"/>
      <c r="E587" s="6"/>
      <c r="F587" s="6"/>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row>
    <row r="588" spans="2:195" x14ac:dyDescent="0.2">
      <c r="B588" s="3"/>
      <c r="C588" s="3"/>
      <c r="D588" s="3"/>
      <c r="E588" s="6"/>
      <c r="F588" s="6"/>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row>
    <row r="589" spans="2:195" x14ac:dyDescent="0.2">
      <c r="B589" s="3"/>
      <c r="C589" s="3"/>
      <c r="D589" s="3"/>
      <c r="E589" s="6"/>
      <c r="F589" s="6"/>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row>
    <row r="590" spans="2:195" x14ac:dyDescent="0.2">
      <c r="B590" s="3"/>
      <c r="C590" s="3"/>
      <c r="D590" s="3"/>
      <c r="E590" s="6"/>
      <c r="F590" s="6"/>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row>
    <row r="591" spans="2:195" x14ac:dyDescent="0.2">
      <c r="B591" s="3"/>
      <c r="C591" s="3"/>
      <c r="D591" s="3"/>
      <c r="E591" s="6"/>
      <c r="F591" s="6"/>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row>
    <row r="592" spans="2:195" x14ac:dyDescent="0.2">
      <c r="B592" s="3"/>
      <c r="C592" s="3"/>
      <c r="D592" s="3"/>
      <c r="E592" s="6"/>
      <c r="F592" s="6"/>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row>
    <row r="593" spans="2:195" x14ac:dyDescent="0.2">
      <c r="B593" s="3"/>
      <c r="C593" s="3"/>
      <c r="D593" s="3"/>
      <c r="E593" s="6"/>
      <c r="F593" s="6"/>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row>
    <row r="594" spans="2:195" x14ac:dyDescent="0.2">
      <c r="B594" s="3"/>
      <c r="C594" s="3"/>
      <c r="D594" s="3"/>
      <c r="E594" s="6"/>
      <c r="F594" s="6"/>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row>
    <row r="595" spans="2:195" x14ac:dyDescent="0.2">
      <c r="B595" s="3"/>
      <c r="C595" s="3"/>
      <c r="D595" s="3"/>
      <c r="E595" s="6"/>
      <c r="F595" s="6"/>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row>
    <row r="596" spans="2:195" x14ac:dyDescent="0.2">
      <c r="B596" s="3"/>
      <c r="C596" s="3"/>
      <c r="D596" s="3"/>
      <c r="E596" s="6"/>
      <c r="F596" s="6"/>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row>
    <row r="597" spans="2:195" x14ac:dyDescent="0.2">
      <c r="B597" s="3"/>
      <c r="C597" s="3"/>
      <c r="D597" s="3"/>
      <c r="E597" s="6"/>
      <c r="F597" s="6"/>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row>
    <row r="598" spans="2:195" x14ac:dyDescent="0.2">
      <c r="B598" s="3"/>
      <c r="C598" s="3"/>
      <c r="D598" s="3"/>
      <c r="E598" s="6"/>
      <c r="F598" s="6"/>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row>
    <row r="599" spans="2:195" x14ac:dyDescent="0.2">
      <c r="B599" s="3"/>
      <c r="C599" s="3"/>
      <c r="D599" s="3"/>
      <c r="E599" s="6"/>
      <c r="F599" s="6"/>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row>
    <row r="600" spans="2:195" x14ac:dyDescent="0.2">
      <c r="B600" s="3"/>
      <c r="C600" s="3"/>
      <c r="D600" s="3"/>
      <c r="E600" s="6"/>
      <c r="F600" s="6"/>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row>
    <row r="601" spans="2:195" x14ac:dyDescent="0.2">
      <c r="B601" s="3"/>
      <c r="C601" s="3"/>
      <c r="D601" s="3"/>
      <c r="E601" s="6"/>
      <c r="F601" s="6"/>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row>
    <row r="602" spans="2:195" x14ac:dyDescent="0.2">
      <c r="B602" s="3"/>
      <c r="C602" s="3"/>
      <c r="D602" s="3"/>
      <c r="E602" s="6"/>
      <c r="F602" s="6"/>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row>
    <row r="603" spans="2:195" x14ac:dyDescent="0.2">
      <c r="B603" s="3"/>
      <c r="C603" s="3"/>
      <c r="D603" s="3"/>
      <c r="E603" s="6"/>
      <c r="F603" s="6"/>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row>
    <row r="604" spans="2:195" x14ac:dyDescent="0.2">
      <c r="B604" s="3"/>
      <c r="C604" s="3"/>
      <c r="D604" s="3"/>
      <c r="E604" s="6"/>
      <c r="F604" s="6"/>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row>
    <row r="605" spans="2:195" x14ac:dyDescent="0.2">
      <c r="B605" s="3"/>
      <c r="C605" s="3"/>
      <c r="D605" s="3"/>
      <c r="E605" s="6"/>
      <c r="F605" s="6"/>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row>
    <row r="606" spans="2:195" x14ac:dyDescent="0.2">
      <c r="B606" s="3"/>
      <c r="C606" s="3"/>
      <c r="D606" s="3"/>
      <c r="E606" s="6"/>
      <c r="F606" s="6"/>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row>
    <row r="607" spans="2:195" x14ac:dyDescent="0.2">
      <c r="B607" s="3"/>
      <c r="C607" s="3"/>
      <c r="D607" s="3"/>
      <c r="E607" s="6"/>
      <c r="F607" s="6"/>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row>
    <row r="608" spans="2:195" x14ac:dyDescent="0.2">
      <c r="B608" s="3"/>
      <c r="C608" s="3"/>
      <c r="D608" s="3"/>
      <c r="E608" s="6"/>
      <c r="F608" s="6"/>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row>
    <row r="609" spans="2:195" x14ac:dyDescent="0.2">
      <c r="B609" s="3"/>
      <c r="C609" s="3"/>
      <c r="D609" s="3"/>
      <c r="E609" s="6"/>
      <c r="F609" s="6"/>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row>
    <row r="610" spans="2:195" x14ac:dyDescent="0.2">
      <c r="B610" s="3"/>
      <c r="C610" s="3"/>
      <c r="D610" s="3"/>
      <c r="E610" s="6"/>
      <c r="F610" s="6"/>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row>
    <row r="611" spans="2:195" x14ac:dyDescent="0.2">
      <c r="B611" s="3"/>
      <c r="C611" s="3"/>
      <c r="D611" s="3"/>
      <c r="E611" s="6"/>
      <c r="F611" s="6"/>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row>
    <row r="612" spans="2:195" x14ac:dyDescent="0.2">
      <c r="B612" s="3"/>
      <c r="C612" s="3"/>
      <c r="D612" s="3"/>
      <c r="E612" s="6"/>
      <c r="F612" s="6"/>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row>
    <row r="613" spans="2:195" x14ac:dyDescent="0.2">
      <c r="B613" s="3"/>
      <c r="C613" s="3"/>
      <c r="D613" s="3"/>
      <c r="E613" s="6"/>
      <c r="F613" s="6"/>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row>
    <row r="614" spans="2:195" x14ac:dyDescent="0.2">
      <c r="B614" s="3"/>
      <c r="C614" s="3"/>
      <c r="D614" s="3"/>
      <c r="E614" s="6"/>
      <c r="F614" s="6"/>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row>
    <row r="615" spans="2:195" x14ac:dyDescent="0.2">
      <c r="B615" s="3"/>
      <c r="C615" s="3"/>
      <c r="D615" s="3"/>
      <c r="E615" s="6"/>
      <c r="F615" s="6"/>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row>
    <row r="616" spans="2:195" x14ac:dyDescent="0.2">
      <c r="B616" s="3"/>
      <c r="C616" s="3"/>
      <c r="D616" s="3"/>
      <c r="E616" s="6"/>
      <c r="F616" s="6"/>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row>
    <row r="617" spans="2:195" x14ac:dyDescent="0.2">
      <c r="B617" s="3"/>
      <c r="C617" s="3"/>
      <c r="D617" s="3"/>
      <c r="E617" s="6"/>
      <c r="F617" s="6"/>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row>
    <row r="618" spans="2:195" x14ac:dyDescent="0.2">
      <c r="B618" s="3"/>
      <c r="C618" s="3"/>
      <c r="D618" s="3"/>
      <c r="E618" s="6"/>
      <c r="F618" s="6"/>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row>
    <row r="619" spans="2:195" x14ac:dyDescent="0.2">
      <c r="B619" s="3"/>
      <c r="C619" s="3"/>
      <c r="D619" s="3"/>
      <c r="E619" s="6"/>
      <c r="F619" s="6"/>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row>
    <row r="620" spans="2:195" x14ac:dyDescent="0.2">
      <c r="B620" s="3"/>
      <c r="C620" s="3"/>
      <c r="D620" s="3"/>
      <c r="E620" s="6"/>
      <c r="F620" s="6"/>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row>
    <row r="621" spans="2:195" x14ac:dyDescent="0.2">
      <c r="B621" s="3"/>
      <c r="C621" s="3"/>
      <c r="D621" s="3"/>
      <c r="E621" s="6"/>
      <c r="F621" s="6"/>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row>
    <row r="622" spans="2:195" x14ac:dyDescent="0.2">
      <c r="B622" s="3"/>
      <c r="C622" s="3"/>
      <c r="D622" s="3"/>
      <c r="E622" s="6"/>
      <c r="F622" s="6"/>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row>
    <row r="623" spans="2:195" x14ac:dyDescent="0.2">
      <c r="B623" s="3"/>
      <c r="C623" s="3"/>
      <c r="D623" s="3"/>
      <c r="E623" s="6"/>
      <c r="F623" s="6"/>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row>
    <row r="624" spans="2:195" x14ac:dyDescent="0.2">
      <c r="B624" s="3"/>
      <c r="C624" s="3"/>
      <c r="D624" s="3"/>
      <c r="E624" s="6"/>
      <c r="F624" s="6"/>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row>
    <row r="625" spans="2:195" x14ac:dyDescent="0.2">
      <c r="B625" s="3"/>
      <c r="C625" s="3"/>
      <c r="D625" s="3"/>
      <c r="E625" s="6"/>
      <c r="F625" s="6"/>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row>
    <row r="626" spans="2:195" x14ac:dyDescent="0.2">
      <c r="B626" s="3"/>
      <c r="C626" s="3"/>
      <c r="D626" s="3"/>
      <c r="E626" s="6"/>
      <c r="F626" s="6"/>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row>
    <row r="627" spans="2:195" x14ac:dyDescent="0.2">
      <c r="B627" s="3"/>
      <c r="C627" s="3"/>
      <c r="D627" s="3"/>
      <c r="E627" s="6"/>
      <c r="F627" s="6"/>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row>
    <row r="628" spans="2:195" x14ac:dyDescent="0.2">
      <c r="B628" s="3"/>
      <c r="C628" s="3"/>
      <c r="D628" s="3"/>
      <c r="E628" s="6"/>
      <c r="F628" s="6"/>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row>
    <row r="629" spans="2:195" x14ac:dyDescent="0.2">
      <c r="B629" s="3"/>
      <c r="C629" s="3"/>
      <c r="D629" s="3"/>
      <c r="E629" s="6"/>
      <c r="F629" s="6"/>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row>
    <row r="630" spans="2:195" x14ac:dyDescent="0.2">
      <c r="B630" s="3"/>
      <c r="C630" s="3"/>
      <c r="D630" s="3"/>
      <c r="E630" s="6"/>
      <c r="F630" s="6"/>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row>
    <row r="631" spans="2:195" x14ac:dyDescent="0.2">
      <c r="B631" s="3"/>
      <c r="C631" s="3"/>
      <c r="D631" s="3"/>
      <c r="E631" s="6"/>
      <c r="F631" s="6"/>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row>
    <row r="632" spans="2:195" x14ac:dyDescent="0.2">
      <c r="B632" s="3"/>
      <c r="C632" s="3"/>
      <c r="D632" s="3"/>
      <c r="E632" s="6"/>
      <c r="F632" s="6"/>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row>
    <row r="633" spans="2:195" x14ac:dyDescent="0.2">
      <c r="B633" s="3"/>
      <c r="C633" s="3"/>
      <c r="D633" s="3"/>
      <c r="E633" s="6"/>
      <c r="F633" s="6"/>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row>
    <row r="634" spans="2:195" x14ac:dyDescent="0.2">
      <c r="B634" s="3"/>
      <c r="C634" s="3"/>
      <c r="D634" s="3"/>
      <c r="E634" s="6"/>
      <c r="F634" s="6"/>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row>
    <row r="635" spans="2:195" x14ac:dyDescent="0.2">
      <c r="B635" s="3"/>
      <c r="C635" s="3"/>
      <c r="D635" s="3"/>
      <c r="E635" s="6"/>
      <c r="F635" s="6"/>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row>
    <row r="636" spans="2:195" x14ac:dyDescent="0.2">
      <c r="B636" s="3"/>
      <c r="C636" s="3"/>
      <c r="D636" s="3"/>
      <c r="E636" s="6"/>
      <c r="F636" s="6"/>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row>
    <row r="637" spans="2:195" x14ac:dyDescent="0.2">
      <c r="B637" s="3"/>
      <c r="C637" s="3"/>
      <c r="D637" s="3"/>
      <c r="E637" s="6"/>
      <c r="F637" s="6"/>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row>
    <row r="638" spans="2:195" x14ac:dyDescent="0.2">
      <c r="B638" s="3"/>
      <c r="C638" s="3"/>
      <c r="D638" s="3"/>
      <c r="E638" s="6"/>
      <c r="F638" s="6"/>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row>
    <row r="639" spans="2:195" x14ac:dyDescent="0.2">
      <c r="B639" s="3"/>
      <c r="C639" s="3"/>
      <c r="D639" s="3"/>
      <c r="E639" s="6"/>
      <c r="F639" s="6"/>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row>
    <row r="640" spans="2:195" x14ac:dyDescent="0.2">
      <c r="B640" s="3"/>
      <c r="C640" s="3"/>
      <c r="D640" s="3"/>
      <c r="E640" s="6"/>
      <c r="F640" s="6"/>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row>
    <row r="641" spans="2:195" x14ac:dyDescent="0.2">
      <c r="B641" s="3"/>
      <c r="C641" s="3"/>
      <c r="D641" s="3"/>
      <c r="E641" s="6"/>
      <c r="F641" s="6"/>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row>
    <row r="642" spans="2:195" x14ac:dyDescent="0.2">
      <c r="B642" s="3"/>
      <c r="C642" s="3"/>
      <c r="D642" s="3"/>
      <c r="E642" s="6"/>
      <c r="F642" s="6"/>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row>
    <row r="643" spans="2:195" x14ac:dyDescent="0.2">
      <c r="B643" s="3"/>
      <c r="C643" s="3"/>
      <c r="D643" s="3"/>
      <c r="E643" s="6"/>
      <c r="F643" s="6"/>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row>
    <row r="644" spans="2:195" x14ac:dyDescent="0.2">
      <c r="B644" s="3"/>
      <c r="C644" s="3"/>
      <c r="D644" s="3"/>
      <c r="E644" s="6"/>
      <c r="F644" s="6"/>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row>
    <row r="645" spans="2:195" x14ac:dyDescent="0.2">
      <c r="B645" s="3"/>
      <c r="C645" s="3"/>
      <c r="D645" s="3"/>
      <c r="E645" s="6"/>
      <c r="F645" s="6"/>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row>
    <row r="646" spans="2:195" x14ac:dyDescent="0.2">
      <c r="B646" s="3"/>
      <c r="C646" s="3"/>
      <c r="D646" s="3"/>
      <c r="E646" s="6"/>
      <c r="F646" s="6"/>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row>
    <row r="647" spans="2:195" x14ac:dyDescent="0.2">
      <c r="B647" s="3"/>
      <c r="C647" s="3"/>
      <c r="D647" s="3"/>
      <c r="E647" s="6"/>
      <c r="F647" s="6"/>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row>
    <row r="648" spans="2:195" x14ac:dyDescent="0.2">
      <c r="B648" s="3"/>
      <c r="C648" s="3"/>
      <c r="D648" s="3"/>
      <c r="E648" s="6"/>
      <c r="F648" s="6"/>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row>
    <row r="649" spans="2:195" x14ac:dyDescent="0.2">
      <c r="B649" s="3"/>
      <c r="C649" s="3"/>
      <c r="D649" s="3"/>
      <c r="E649" s="6"/>
      <c r="F649" s="6"/>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row>
    <row r="650" spans="2:195" x14ac:dyDescent="0.2">
      <c r="B650" s="3"/>
      <c r="C650" s="3"/>
      <c r="D650" s="3"/>
      <c r="E650" s="6"/>
      <c r="F650" s="6"/>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row>
    <row r="651" spans="2:195" x14ac:dyDescent="0.2">
      <c r="B651" s="3"/>
      <c r="C651" s="3"/>
      <c r="D651" s="3"/>
      <c r="E651" s="6"/>
      <c r="F651" s="6"/>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row>
    <row r="652" spans="2:195" x14ac:dyDescent="0.2">
      <c r="B652" s="3"/>
      <c r="C652" s="3"/>
      <c r="D652" s="3"/>
      <c r="E652" s="6"/>
      <c r="F652" s="6"/>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row>
    <row r="653" spans="2:195" x14ac:dyDescent="0.2">
      <c r="B653" s="3"/>
      <c r="C653" s="3"/>
      <c r="D653" s="3"/>
      <c r="E653" s="6"/>
      <c r="F653" s="6"/>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row>
    <row r="654" spans="2:195" x14ac:dyDescent="0.2">
      <c r="B654" s="3"/>
      <c r="C654" s="3"/>
      <c r="D654" s="3"/>
      <c r="E654" s="6"/>
      <c r="F654" s="6"/>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row>
    <row r="655" spans="2:195" x14ac:dyDescent="0.2">
      <c r="B655" s="3"/>
      <c r="C655" s="3"/>
      <c r="D655" s="3"/>
      <c r="E655" s="6"/>
      <c r="F655" s="6"/>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row>
    <row r="656" spans="2:195" x14ac:dyDescent="0.2">
      <c r="B656" s="3"/>
      <c r="C656" s="3"/>
      <c r="D656" s="3"/>
      <c r="E656" s="6"/>
      <c r="F656" s="6"/>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row>
    <row r="657" spans="2:195" x14ac:dyDescent="0.2">
      <c r="B657" s="3"/>
      <c r="C657" s="3"/>
      <c r="D657" s="3"/>
      <c r="E657" s="6"/>
      <c r="F657" s="6"/>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row>
    <row r="658" spans="2:195" x14ac:dyDescent="0.2">
      <c r="B658" s="3"/>
      <c r="C658" s="3"/>
      <c r="D658" s="3"/>
      <c r="E658" s="6"/>
      <c r="F658" s="6"/>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row>
    <row r="659" spans="2:195" x14ac:dyDescent="0.2">
      <c r="B659" s="3"/>
      <c r="C659" s="3"/>
      <c r="D659" s="3"/>
      <c r="E659" s="6"/>
      <c r="F659" s="6"/>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row>
    <row r="660" spans="2:195" x14ac:dyDescent="0.2">
      <c r="B660" s="3"/>
      <c r="C660" s="3"/>
      <c r="D660" s="3"/>
      <c r="E660" s="6"/>
      <c r="F660" s="6"/>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row>
    <row r="661" spans="2:195" x14ac:dyDescent="0.2">
      <c r="B661" s="3"/>
      <c r="C661" s="3"/>
      <c r="D661" s="3"/>
      <c r="E661" s="6"/>
      <c r="F661" s="6"/>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row>
    <row r="662" spans="2:195" x14ac:dyDescent="0.2">
      <c r="B662" s="3"/>
      <c r="C662" s="3"/>
      <c r="D662" s="3"/>
      <c r="E662" s="6"/>
      <c r="F662" s="6"/>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row>
    <row r="663" spans="2:195" x14ac:dyDescent="0.2">
      <c r="B663" s="3"/>
      <c r="C663" s="3"/>
      <c r="D663" s="3"/>
      <c r="E663" s="6"/>
      <c r="F663" s="6"/>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row>
    <row r="664" spans="2:195" x14ac:dyDescent="0.2">
      <c r="B664" s="3"/>
      <c r="C664" s="3"/>
      <c r="D664" s="3"/>
      <c r="E664" s="6"/>
      <c r="F664" s="6"/>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row>
    <row r="665" spans="2:195" x14ac:dyDescent="0.2">
      <c r="B665" s="3"/>
      <c r="C665" s="3"/>
      <c r="D665" s="3"/>
      <c r="E665" s="6"/>
      <c r="F665" s="6"/>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row>
    <row r="666" spans="2:195" x14ac:dyDescent="0.2">
      <c r="B666" s="3"/>
      <c r="C666" s="3"/>
      <c r="D666" s="3"/>
      <c r="E666" s="6"/>
      <c r="F666" s="6"/>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row>
    <row r="667" spans="2:195" x14ac:dyDescent="0.2">
      <c r="B667" s="3"/>
      <c r="C667" s="3"/>
      <c r="D667" s="3"/>
      <c r="E667" s="6"/>
      <c r="F667" s="6"/>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row>
    <row r="668" spans="2:195" x14ac:dyDescent="0.2">
      <c r="B668" s="3"/>
      <c r="C668" s="3"/>
      <c r="D668" s="3"/>
      <c r="E668" s="6"/>
      <c r="F668" s="6"/>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row>
    <row r="669" spans="2:195" x14ac:dyDescent="0.2">
      <c r="B669" s="3"/>
      <c r="C669" s="3"/>
      <c r="D669" s="3"/>
      <c r="E669" s="6"/>
      <c r="F669" s="6"/>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row>
    <row r="670" spans="2:195" x14ac:dyDescent="0.2">
      <c r="B670" s="3"/>
      <c r="C670" s="3"/>
      <c r="D670" s="3"/>
      <c r="E670" s="6"/>
      <c r="F670" s="6"/>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row>
    <row r="671" spans="2:195" x14ac:dyDescent="0.2">
      <c r="B671" s="3"/>
      <c r="C671" s="3"/>
      <c r="D671" s="3"/>
      <c r="E671" s="6"/>
      <c r="F671" s="6"/>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row>
    <row r="672" spans="2:195" x14ac:dyDescent="0.2">
      <c r="B672" s="3"/>
      <c r="C672" s="3"/>
      <c r="D672" s="3"/>
      <c r="E672" s="6"/>
      <c r="F672" s="6"/>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row>
    <row r="673" spans="2:195" x14ac:dyDescent="0.2">
      <c r="B673" s="3"/>
      <c r="C673" s="3"/>
      <c r="D673" s="3"/>
      <c r="E673" s="6"/>
      <c r="F673" s="6"/>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row>
    <row r="674" spans="2:195" x14ac:dyDescent="0.2">
      <c r="B674" s="3"/>
      <c r="C674" s="3"/>
      <c r="D674" s="3"/>
      <c r="E674" s="6"/>
      <c r="F674" s="6"/>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row>
    <row r="675" spans="2:195" x14ac:dyDescent="0.2">
      <c r="B675" s="3"/>
      <c r="C675" s="3"/>
      <c r="D675" s="3"/>
      <c r="E675" s="6"/>
      <c r="F675" s="6"/>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row>
    <row r="676" spans="2:195" x14ac:dyDescent="0.2">
      <c r="B676" s="3"/>
      <c r="C676" s="3"/>
      <c r="D676" s="3"/>
      <c r="E676" s="6"/>
      <c r="F676" s="6"/>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row>
    <row r="677" spans="2:195" x14ac:dyDescent="0.2">
      <c r="B677" s="3"/>
      <c r="C677" s="3"/>
      <c r="D677" s="3"/>
      <c r="E677" s="6"/>
      <c r="F677" s="6"/>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row>
    <row r="678" spans="2:195" x14ac:dyDescent="0.2">
      <c r="B678" s="3"/>
      <c r="C678" s="3"/>
      <c r="D678" s="3"/>
      <c r="E678" s="6"/>
      <c r="F678" s="6"/>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row>
    <row r="679" spans="2:195" x14ac:dyDescent="0.2">
      <c r="B679" s="3"/>
      <c r="C679" s="3"/>
      <c r="D679" s="3"/>
      <c r="E679" s="6"/>
      <c r="F679" s="6"/>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row>
    <row r="680" spans="2:195" x14ac:dyDescent="0.2">
      <c r="B680" s="3"/>
      <c r="C680" s="3"/>
      <c r="D680" s="3"/>
      <c r="E680" s="6"/>
      <c r="F680" s="6"/>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row>
    <row r="681" spans="2:195" x14ac:dyDescent="0.2">
      <c r="B681" s="3"/>
      <c r="C681" s="3"/>
      <c r="D681" s="3"/>
      <c r="E681" s="6"/>
      <c r="F681" s="6"/>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row>
    <row r="682" spans="2:195" x14ac:dyDescent="0.2">
      <c r="B682" s="3"/>
      <c r="C682" s="3"/>
      <c r="D682" s="3"/>
      <c r="E682" s="6"/>
      <c r="F682" s="6"/>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row>
    <row r="683" spans="2:195" x14ac:dyDescent="0.2">
      <c r="B683" s="3"/>
      <c r="C683" s="3"/>
      <c r="D683" s="3"/>
      <c r="E683" s="6"/>
      <c r="F683" s="6"/>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row>
    <row r="684" spans="2:195" x14ac:dyDescent="0.2">
      <c r="B684" s="3"/>
      <c r="C684" s="3"/>
      <c r="D684" s="3"/>
      <c r="E684" s="6"/>
      <c r="F684" s="6"/>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row>
    <row r="685" spans="2:195" x14ac:dyDescent="0.2">
      <c r="B685" s="3"/>
      <c r="C685" s="3"/>
      <c r="D685" s="3"/>
      <c r="E685" s="6"/>
      <c r="F685" s="6"/>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row>
    <row r="686" spans="2:195" x14ac:dyDescent="0.2">
      <c r="B686" s="3"/>
      <c r="C686" s="3"/>
      <c r="D686" s="3"/>
      <c r="E686" s="6"/>
      <c r="F686" s="6"/>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row>
    <row r="687" spans="2:195" x14ac:dyDescent="0.2">
      <c r="B687" s="3"/>
      <c r="C687" s="3"/>
      <c r="D687" s="3"/>
      <c r="E687" s="6"/>
      <c r="F687" s="6"/>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row>
    <row r="688" spans="2:195" x14ac:dyDescent="0.2">
      <c r="B688" s="3"/>
      <c r="C688" s="3"/>
      <c r="D688" s="3"/>
      <c r="E688" s="6"/>
      <c r="F688" s="6"/>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row>
    <row r="689" spans="2:195" x14ac:dyDescent="0.2">
      <c r="B689" s="3"/>
      <c r="C689" s="3"/>
      <c r="D689" s="3"/>
      <c r="E689" s="6"/>
      <c r="F689" s="6"/>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row>
    <row r="690" spans="2:195" x14ac:dyDescent="0.2">
      <c r="B690" s="3"/>
      <c r="C690" s="3"/>
      <c r="D690" s="3"/>
      <c r="E690" s="6"/>
      <c r="F690" s="6"/>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row>
    <row r="691" spans="2:195" x14ac:dyDescent="0.2">
      <c r="B691" s="3"/>
      <c r="C691" s="3"/>
      <c r="D691" s="3"/>
      <c r="E691" s="6"/>
      <c r="F691" s="6"/>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row>
    <row r="692" spans="2:195" x14ac:dyDescent="0.2">
      <c r="B692" s="3"/>
      <c r="C692" s="3"/>
      <c r="D692" s="3"/>
      <c r="E692" s="6"/>
      <c r="F692" s="6"/>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row>
    <row r="693" spans="2:195" x14ac:dyDescent="0.2">
      <c r="B693" s="3"/>
      <c r="C693" s="3"/>
      <c r="D693" s="3"/>
      <c r="E693" s="6"/>
      <c r="F693" s="6"/>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row>
    <row r="694" spans="2:195" x14ac:dyDescent="0.2">
      <c r="B694" s="3"/>
      <c r="C694" s="3"/>
      <c r="D694" s="3"/>
      <c r="E694" s="6"/>
      <c r="F694" s="6"/>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row>
    <row r="695" spans="2:195" x14ac:dyDescent="0.2">
      <c r="B695" s="3"/>
      <c r="C695" s="3"/>
      <c r="D695" s="3"/>
      <c r="E695" s="6"/>
      <c r="F695" s="6"/>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row>
    <row r="696" spans="2:195" x14ac:dyDescent="0.2">
      <c r="B696" s="3"/>
      <c r="C696" s="3"/>
      <c r="D696" s="3"/>
      <c r="E696" s="6"/>
      <c r="F696" s="6"/>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row>
    <row r="697" spans="2:195" x14ac:dyDescent="0.2">
      <c r="B697" s="3"/>
      <c r="C697" s="3"/>
      <c r="D697" s="3"/>
      <c r="E697" s="6"/>
      <c r="F697" s="6"/>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row>
    <row r="698" spans="2:195" x14ac:dyDescent="0.2">
      <c r="B698" s="3"/>
      <c r="C698" s="3"/>
      <c r="D698" s="3"/>
      <c r="E698" s="6"/>
      <c r="F698" s="6"/>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row>
    <row r="699" spans="2:195" x14ac:dyDescent="0.2">
      <c r="B699" s="3"/>
      <c r="C699" s="3"/>
      <c r="D699" s="3"/>
      <c r="E699" s="6"/>
      <c r="F699" s="6"/>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row>
    <row r="700" spans="2:195" x14ac:dyDescent="0.2">
      <c r="B700" s="3"/>
      <c r="C700" s="3"/>
      <c r="D700" s="3"/>
      <c r="E700" s="6"/>
      <c r="F700" s="6"/>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row>
    <row r="701" spans="2:195" x14ac:dyDescent="0.2">
      <c r="B701" s="3"/>
      <c r="C701" s="3"/>
      <c r="D701" s="3"/>
      <c r="E701" s="6"/>
      <c r="F701" s="6"/>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row>
    <row r="702" spans="2:195" x14ac:dyDescent="0.2">
      <c r="B702" s="3"/>
      <c r="C702" s="3"/>
      <c r="D702" s="3"/>
      <c r="E702" s="6"/>
      <c r="F702" s="6"/>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row>
    <row r="703" spans="2:195" x14ac:dyDescent="0.2">
      <c r="B703" s="3"/>
      <c r="C703" s="3"/>
      <c r="D703" s="3"/>
      <c r="E703" s="6"/>
      <c r="F703" s="6"/>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row>
    <row r="704" spans="2:195" x14ac:dyDescent="0.2">
      <c r="B704" s="3"/>
      <c r="C704" s="3"/>
      <c r="D704" s="3"/>
      <c r="E704" s="6"/>
      <c r="F704" s="6"/>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row>
    <row r="705" spans="2:195" x14ac:dyDescent="0.2">
      <c r="B705" s="3"/>
      <c r="C705" s="3"/>
      <c r="D705" s="3"/>
      <c r="E705" s="6"/>
      <c r="F705" s="6"/>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row>
    <row r="706" spans="2:195" x14ac:dyDescent="0.2">
      <c r="B706" s="3"/>
      <c r="C706" s="3"/>
      <c r="D706" s="3"/>
      <c r="E706" s="6"/>
      <c r="F706" s="6"/>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row>
    <row r="707" spans="2:195" x14ac:dyDescent="0.2">
      <c r="B707" s="3"/>
      <c r="C707" s="3"/>
      <c r="D707" s="3"/>
      <c r="E707" s="6"/>
      <c r="F707" s="6"/>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row>
    <row r="708" spans="2:195" x14ac:dyDescent="0.2">
      <c r="B708" s="3"/>
      <c r="C708" s="3"/>
      <c r="D708" s="3"/>
      <c r="E708" s="6"/>
      <c r="F708" s="6"/>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row>
    <row r="709" spans="2:195" x14ac:dyDescent="0.2">
      <c r="B709" s="3"/>
      <c r="C709" s="3"/>
      <c r="D709" s="3"/>
      <c r="E709" s="6"/>
      <c r="F709" s="6"/>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row>
    <row r="710" spans="2:195" x14ac:dyDescent="0.2">
      <c r="B710" s="3"/>
      <c r="C710" s="3"/>
      <c r="D710" s="3"/>
      <c r="E710" s="6"/>
      <c r="F710" s="6"/>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row>
    <row r="711" spans="2:195" x14ac:dyDescent="0.2">
      <c r="B711" s="3"/>
      <c r="C711" s="3"/>
      <c r="D711" s="3"/>
      <c r="E711" s="6"/>
      <c r="F711" s="6"/>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row>
    <row r="712" spans="2:195" x14ac:dyDescent="0.2">
      <c r="B712" s="3"/>
      <c r="C712" s="3"/>
      <c r="D712" s="3"/>
      <c r="E712" s="6"/>
      <c r="F712" s="6"/>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row>
    <row r="713" spans="2:195" x14ac:dyDescent="0.2">
      <c r="B713" s="3"/>
      <c r="C713" s="3"/>
      <c r="D713" s="3"/>
      <c r="E713" s="6"/>
      <c r="F713" s="6"/>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row>
    <row r="714" spans="2:195" x14ac:dyDescent="0.2">
      <c r="B714" s="3"/>
      <c r="C714" s="3"/>
      <c r="D714" s="3"/>
      <c r="E714" s="6"/>
      <c r="F714" s="6"/>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row>
    <row r="715" spans="2:195" x14ac:dyDescent="0.2">
      <c r="B715" s="3"/>
      <c r="C715" s="3"/>
      <c r="D715" s="3"/>
      <c r="E715" s="6"/>
      <c r="F715" s="6"/>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row>
    <row r="716" spans="2:195" x14ac:dyDescent="0.2">
      <c r="B716" s="3"/>
      <c r="C716" s="3"/>
      <c r="D716" s="3"/>
      <c r="E716" s="6"/>
      <c r="F716" s="6"/>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row>
    <row r="717" spans="2:195" x14ac:dyDescent="0.2">
      <c r="B717" s="3"/>
      <c r="C717" s="3"/>
      <c r="D717" s="3"/>
      <c r="E717" s="6"/>
      <c r="F717" s="6"/>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row>
    <row r="718" spans="2:195" x14ac:dyDescent="0.2">
      <c r="B718" s="3"/>
      <c r="C718" s="3"/>
      <c r="D718" s="3"/>
      <c r="E718" s="6"/>
      <c r="F718" s="6"/>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row>
    <row r="719" spans="2:195" x14ac:dyDescent="0.2">
      <c r="B719" s="3"/>
      <c r="C719" s="3"/>
      <c r="D719" s="3"/>
      <c r="E719" s="6"/>
      <c r="F719" s="6"/>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row>
    <row r="720" spans="2:195" x14ac:dyDescent="0.2">
      <c r="B720" s="3"/>
      <c r="C720" s="3"/>
      <c r="D720" s="3"/>
      <c r="E720" s="6"/>
      <c r="F720" s="6"/>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row>
    <row r="721" spans="2:195" x14ac:dyDescent="0.2">
      <c r="B721" s="3"/>
      <c r="C721" s="3"/>
      <c r="D721" s="3"/>
      <c r="E721" s="6"/>
      <c r="F721" s="6"/>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row>
    <row r="722" spans="2:195" x14ac:dyDescent="0.2">
      <c r="B722" s="3"/>
      <c r="C722" s="3"/>
      <c r="D722" s="3"/>
      <c r="E722" s="6"/>
      <c r="F722" s="6"/>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row>
    <row r="723" spans="2:195" x14ac:dyDescent="0.2">
      <c r="B723" s="3"/>
      <c r="C723" s="3"/>
      <c r="D723" s="3"/>
      <c r="E723" s="6"/>
      <c r="F723" s="6"/>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row>
    <row r="724" spans="2:195" x14ac:dyDescent="0.2">
      <c r="B724" s="3"/>
      <c r="C724" s="3"/>
      <c r="D724" s="3"/>
      <c r="E724" s="6"/>
      <c r="F724" s="6"/>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row>
    <row r="725" spans="2:195" x14ac:dyDescent="0.2">
      <c r="B725" s="3"/>
      <c r="C725" s="3"/>
      <c r="D725" s="3"/>
      <c r="E725" s="6"/>
      <c r="F725" s="6"/>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row>
    <row r="726" spans="2:195" x14ac:dyDescent="0.2">
      <c r="B726" s="3"/>
      <c r="C726" s="3"/>
      <c r="D726" s="3"/>
      <c r="E726" s="6"/>
      <c r="F726" s="6"/>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row>
    <row r="727" spans="2:195" x14ac:dyDescent="0.2">
      <c r="B727" s="3"/>
      <c r="C727" s="3"/>
      <c r="D727" s="3"/>
      <c r="E727" s="6"/>
      <c r="F727" s="6"/>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row>
    <row r="728" spans="2:195" x14ac:dyDescent="0.2">
      <c r="B728" s="3"/>
      <c r="C728" s="3"/>
      <c r="D728" s="3"/>
      <c r="E728" s="6"/>
      <c r="F728" s="6"/>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row>
    <row r="729" spans="2:195" x14ac:dyDescent="0.2">
      <c r="B729" s="3"/>
      <c r="C729" s="3"/>
      <c r="D729" s="3"/>
      <c r="E729" s="6"/>
      <c r="F729" s="6"/>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row>
    <row r="730" spans="2:195" x14ac:dyDescent="0.2">
      <c r="B730" s="3"/>
      <c r="C730" s="3"/>
      <c r="D730" s="3"/>
      <c r="E730" s="6"/>
      <c r="F730" s="6"/>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row>
    <row r="731" spans="2:195" x14ac:dyDescent="0.2">
      <c r="B731" s="3"/>
      <c r="C731" s="3"/>
      <c r="D731" s="3"/>
      <c r="E731" s="6"/>
      <c r="F731" s="6"/>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row>
    <row r="732" spans="2:195" x14ac:dyDescent="0.2">
      <c r="B732" s="3"/>
      <c r="C732" s="3"/>
      <c r="D732" s="3"/>
      <c r="E732" s="6"/>
      <c r="F732" s="6"/>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row>
    <row r="733" spans="2:195" x14ac:dyDescent="0.2">
      <c r="B733" s="3"/>
      <c r="C733" s="3"/>
      <c r="D733" s="3"/>
      <c r="E733" s="6"/>
      <c r="F733" s="6"/>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row>
    <row r="734" spans="2:195" x14ac:dyDescent="0.2">
      <c r="B734" s="3"/>
      <c r="C734" s="3"/>
      <c r="D734" s="3"/>
      <c r="E734" s="6"/>
      <c r="F734" s="6"/>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row>
    <row r="735" spans="2:195" x14ac:dyDescent="0.2">
      <c r="B735" s="3"/>
      <c r="C735" s="3"/>
      <c r="D735" s="3"/>
      <c r="E735" s="6"/>
      <c r="F735" s="6"/>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row>
    <row r="736" spans="2:195" x14ac:dyDescent="0.2">
      <c r="B736" s="3"/>
      <c r="C736" s="3"/>
      <c r="D736" s="3"/>
      <c r="E736" s="6"/>
      <c r="F736" s="6"/>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row>
    <row r="737" spans="2:195" x14ac:dyDescent="0.2">
      <c r="B737" s="3"/>
      <c r="C737" s="3"/>
      <c r="D737" s="3"/>
      <c r="E737" s="6"/>
      <c r="F737" s="6"/>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row>
    <row r="738" spans="2:195" x14ac:dyDescent="0.2">
      <c r="B738" s="3"/>
      <c r="C738" s="3"/>
      <c r="D738" s="3"/>
      <c r="E738" s="6"/>
      <c r="F738" s="6"/>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row>
    <row r="739" spans="2:195" x14ac:dyDescent="0.2">
      <c r="B739" s="3"/>
      <c r="C739" s="3"/>
      <c r="D739" s="3"/>
      <c r="E739" s="6"/>
      <c r="F739" s="6"/>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row>
    <row r="740" spans="2:195" x14ac:dyDescent="0.2">
      <c r="B740" s="3"/>
      <c r="C740" s="3"/>
      <c r="D740" s="3"/>
      <c r="E740" s="6"/>
      <c r="F740" s="6"/>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row>
    <row r="741" spans="2:195" x14ac:dyDescent="0.2">
      <c r="B741" s="3"/>
      <c r="C741" s="3"/>
      <c r="D741" s="3"/>
      <c r="E741" s="6"/>
      <c r="F741" s="6"/>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row>
    <row r="742" spans="2:195" x14ac:dyDescent="0.2">
      <c r="B742" s="3"/>
      <c r="C742" s="3"/>
      <c r="D742" s="3"/>
      <c r="E742" s="6"/>
      <c r="F742" s="6"/>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row>
    <row r="743" spans="2:195" x14ac:dyDescent="0.2">
      <c r="B743" s="3"/>
      <c r="C743" s="3"/>
      <c r="D743" s="3"/>
      <c r="E743" s="6"/>
      <c r="F743" s="6"/>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row>
    <row r="744" spans="2:195" x14ac:dyDescent="0.2">
      <c r="B744" s="3"/>
      <c r="C744" s="3"/>
      <c r="D744" s="3"/>
      <c r="E744" s="6"/>
      <c r="F744" s="6"/>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row>
    <row r="745" spans="2:195" x14ac:dyDescent="0.2">
      <c r="B745" s="3"/>
      <c r="C745" s="3"/>
      <c r="D745" s="3"/>
      <c r="E745" s="6"/>
      <c r="F745" s="6"/>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row>
    <row r="746" spans="2:195" x14ac:dyDescent="0.2">
      <c r="B746" s="3"/>
      <c r="C746" s="3"/>
      <c r="D746" s="3"/>
      <c r="E746" s="6"/>
      <c r="F746" s="6"/>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row>
    <row r="747" spans="2:195" x14ac:dyDescent="0.2">
      <c r="B747" s="3"/>
      <c r="C747" s="3"/>
      <c r="D747" s="3"/>
      <c r="E747" s="6"/>
      <c r="F747" s="6"/>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row>
    <row r="748" spans="2:195" x14ac:dyDescent="0.2">
      <c r="B748" s="3"/>
      <c r="C748" s="3"/>
      <c r="D748" s="3"/>
      <c r="E748" s="6"/>
      <c r="F748" s="6"/>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row>
    <row r="749" spans="2:195" x14ac:dyDescent="0.2">
      <c r="B749" s="3"/>
      <c r="C749" s="3"/>
      <c r="D749" s="3"/>
      <c r="E749" s="6"/>
      <c r="F749" s="6"/>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row>
    <row r="750" spans="2:195" x14ac:dyDescent="0.2">
      <c r="B750" s="3"/>
      <c r="C750" s="3"/>
      <c r="D750" s="3"/>
      <c r="E750" s="6"/>
      <c r="F750" s="6"/>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row>
    <row r="751" spans="2:195" x14ac:dyDescent="0.2">
      <c r="B751" s="3"/>
      <c r="C751" s="3"/>
      <c r="D751" s="3"/>
      <c r="E751" s="6"/>
      <c r="F751" s="6"/>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row>
    <row r="752" spans="2:195" x14ac:dyDescent="0.2">
      <c r="B752" s="3"/>
      <c r="C752" s="3"/>
      <c r="D752" s="3"/>
      <c r="E752" s="6"/>
      <c r="F752" s="6"/>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row>
    <row r="753" spans="2:195" x14ac:dyDescent="0.2">
      <c r="B753" s="3"/>
      <c r="C753" s="3"/>
      <c r="D753" s="3"/>
      <c r="E753" s="6"/>
      <c r="F753" s="6"/>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row>
    <row r="754" spans="2:195" x14ac:dyDescent="0.2">
      <c r="B754" s="3"/>
      <c r="C754" s="3"/>
      <c r="D754" s="3"/>
      <c r="E754" s="6"/>
      <c r="F754" s="6"/>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row>
    <row r="755" spans="2:195" x14ac:dyDescent="0.2">
      <c r="B755" s="3"/>
      <c r="C755" s="3"/>
      <c r="D755" s="3"/>
      <c r="E755" s="6"/>
      <c r="F755" s="6"/>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row>
    <row r="756" spans="2:195" x14ac:dyDescent="0.2">
      <c r="B756" s="3"/>
      <c r="C756" s="3"/>
      <c r="D756" s="3"/>
      <c r="E756" s="6"/>
      <c r="F756" s="6"/>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row>
    <row r="757" spans="2:195" x14ac:dyDescent="0.2">
      <c r="B757" s="3"/>
      <c r="C757" s="3"/>
      <c r="D757" s="3"/>
      <c r="E757" s="6"/>
      <c r="F757" s="6"/>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row>
    <row r="758" spans="2:195" x14ac:dyDescent="0.2">
      <c r="B758" s="3"/>
      <c r="C758" s="3"/>
      <c r="D758" s="3"/>
      <c r="E758" s="6"/>
      <c r="F758" s="6"/>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row>
    <row r="759" spans="2:195" x14ac:dyDescent="0.2">
      <c r="B759" s="3"/>
      <c r="C759" s="3"/>
      <c r="D759" s="3"/>
      <c r="E759" s="6"/>
      <c r="F759" s="6"/>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row>
    <row r="760" spans="2:195" x14ac:dyDescent="0.2">
      <c r="B760" s="3"/>
      <c r="C760" s="3"/>
      <c r="D760" s="3"/>
      <c r="E760" s="6"/>
      <c r="F760" s="6"/>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row>
    <row r="761" spans="2:195" x14ac:dyDescent="0.2">
      <c r="B761" s="3"/>
      <c r="C761" s="3"/>
      <c r="D761" s="3"/>
      <c r="E761" s="6"/>
      <c r="F761" s="6"/>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row>
    <row r="762" spans="2:195" x14ac:dyDescent="0.2">
      <c r="B762" s="3"/>
      <c r="C762" s="3"/>
      <c r="D762" s="3"/>
      <c r="E762" s="6"/>
      <c r="F762" s="6"/>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row>
    <row r="763" spans="2:195" x14ac:dyDescent="0.2">
      <c r="B763" s="3"/>
      <c r="C763" s="3"/>
      <c r="D763" s="3"/>
      <c r="E763" s="6"/>
      <c r="F763" s="6"/>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row>
    <row r="764" spans="2:195" x14ac:dyDescent="0.2">
      <c r="B764" s="3"/>
      <c r="C764" s="3"/>
      <c r="D764" s="3"/>
      <c r="E764" s="6"/>
      <c r="F764" s="6"/>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row>
    <row r="765" spans="2:195" x14ac:dyDescent="0.2">
      <c r="B765" s="3"/>
      <c r="C765" s="3"/>
      <c r="D765" s="3"/>
      <c r="E765" s="6"/>
      <c r="F765" s="6"/>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row>
    <row r="766" spans="2:195" x14ac:dyDescent="0.2">
      <c r="B766" s="3"/>
      <c r="C766" s="3"/>
      <c r="D766" s="3"/>
      <c r="E766" s="6"/>
      <c r="F766" s="6"/>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row>
    <row r="767" spans="2:195" x14ac:dyDescent="0.2">
      <c r="B767" s="3"/>
      <c r="C767" s="3"/>
      <c r="D767" s="3"/>
      <c r="E767" s="6"/>
      <c r="F767" s="6"/>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row>
    <row r="768" spans="2:195" x14ac:dyDescent="0.2">
      <c r="B768" s="3"/>
      <c r="C768" s="3"/>
      <c r="D768" s="3"/>
      <c r="E768" s="6"/>
      <c r="F768" s="6"/>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row>
    <row r="769" spans="2:195" x14ac:dyDescent="0.2">
      <c r="B769" s="3"/>
      <c r="C769" s="3"/>
      <c r="D769" s="3"/>
      <c r="E769" s="6"/>
      <c r="F769" s="6"/>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row>
    <row r="770" spans="2:195" x14ac:dyDescent="0.2">
      <c r="B770" s="3"/>
      <c r="C770" s="3"/>
      <c r="D770" s="3"/>
      <c r="E770" s="6"/>
      <c r="F770" s="6"/>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row>
    <row r="771" spans="2:195" x14ac:dyDescent="0.2">
      <c r="B771" s="3"/>
      <c r="C771" s="3"/>
      <c r="D771" s="3"/>
      <c r="E771" s="6"/>
      <c r="F771" s="6"/>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row>
    <row r="772" spans="2:195" x14ac:dyDescent="0.2">
      <c r="B772" s="3"/>
      <c r="C772" s="3"/>
      <c r="D772" s="3"/>
      <c r="E772" s="6"/>
      <c r="F772" s="6"/>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row>
    <row r="773" spans="2:195" x14ac:dyDescent="0.2">
      <c r="B773" s="3"/>
      <c r="C773" s="3"/>
      <c r="D773" s="3"/>
      <c r="E773" s="6"/>
      <c r="F773" s="6"/>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row>
    <row r="774" spans="2:195" x14ac:dyDescent="0.2">
      <c r="B774" s="3"/>
      <c r="C774" s="3"/>
      <c r="D774" s="3"/>
      <c r="E774" s="6"/>
      <c r="F774" s="6"/>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row>
    <row r="775" spans="2:195" x14ac:dyDescent="0.2">
      <c r="B775" s="3"/>
      <c r="C775" s="3"/>
      <c r="D775" s="3"/>
      <c r="E775" s="6"/>
      <c r="F775" s="6"/>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row>
    <row r="776" spans="2:195" x14ac:dyDescent="0.2">
      <c r="B776" s="3"/>
      <c r="C776" s="3"/>
      <c r="D776" s="3"/>
      <c r="E776" s="6"/>
      <c r="F776" s="6"/>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row>
    <row r="777" spans="2:195" x14ac:dyDescent="0.2">
      <c r="B777" s="3"/>
      <c r="C777" s="3"/>
      <c r="D777" s="3"/>
      <c r="E777" s="6"/>
      <c r="F777" s="6"/>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row>
    <row r="778" spans="2:195" x14ac:dyDescent="0.2">
      <c r="B778" s="3"/>
      <c r="C778" s="3"/>
      <c r="D778" s="3"/>
      <c r="E778" s="6"/>
      <c r="F778" s="6"/>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row>
    <row r="779" spans="2:195" x14ac:dyDescent="0.2">
      <c r="B779" s="3"/>
      <c r="C779" s="3"/>
      <c r="D779" s="3"/>
      <c r="E779" s="6"/>
      <c r="F779" s="6"/>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row>
    <row r="780" spans="2:195" x14ac:dyDescent="0.2">
      <c r="B780" s="3"/>
      <c r="C780" s="3"/>
      <c r="D780" s="3"/>
      <c r="E780" s="6"/>
      <c r="F780" s="6"/>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row>
    <row r="781" spans="2:195" x14ac:dyDescent="0.2">
      <c r="B781" s="3"/>
      <c r="C781" s="3"/>
      <c r="D781" s="3"/>
      <c r="E781" s="6"/>
      <c r="F781" s="6"/>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row>
    <row r="782" spans="2:195" x14ac:dyDescent="0.2">
      <c r="B782" s="3"/>
      <c r="C782" s="3"/>
      <c r="D782" s="3"/>
      <c r="E782" s="6"/>
      <c r="F782" s="6"/>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row>
    <row r="783" spans="2:195" x14ac:dyDescent="0.2">
      <c r="B783" s="3"/>
      <c r="C783" s="3"/>
      <c r="D783" s="3"/>
      <c r="E783" s="6"/>
      <c r="F783" s="6"/>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row>
    <row r="784" spans="2:195" x14ac:dyDescent="0.2">
      <c r="B784" s="3"/>
      <c r="C784" s="3"/>
      <c r="D784" s="3"/>
      <c r="E784" s="6"/>
      <c r="F784" s="6"/>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row>
    <row r="785" spans="2:195" x14ac:dyDescent="0.2">
      <c r="B785" s="3"/>
      <c r="C785" s="3"/>
      <c r="D785" s="3"/>
      <c r="E785" s="6"/>
      <c r="F785" s="6"/>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row>
    <row r="786" spans="2:195" x14ac:dyDescent="0.2">
      <c r="B786" s="3"/>
      <c r="C786" s="3"/>
      <c r="D786" s="3"/>
      <c r="E786" s="6"/>
      <c r="F786" s="6"/>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row>
    <row r="787" spans="2:195" x14ac:dyDescent="0.2">
      <c r="B787" s="3"/>
      <c r="C787" s="3"/>
      <c r="D787" s="3"/>
      <c r="E787" s="6"/>
      <c r="F787" s="6"/>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row>
    <row r="788" spans="2:195" x14ac:dyDescent="0.2">
      <c r="B788" s="3"/>
      <c r="C788" s="3"/>
      <c r="D788" s="3"/>
      <c r="E788" s="6"/>
      <c r="F788" s="6"/>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row>
    <row r="789" spans="2:195" x14ac:dyDescent="0.2">
      <c r="B789" s="3"/>
      <c r="C789" s="3"/>
      <c r="D789" s="3"/>
      <c r="E789" s="6"/>
      <c r="F789" s="6"/>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row>
    <row r="790" spans="2:195" x14ac:dyDescent="0.2">
      <c r="B790" s="3"/>
      <c r="C790" s="3"/>
      <c r="D790" s="3"/>
      <c r="E790" s="6"/>
      <c r="F790" s="6"/>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row>
    <row r="791" spans="2:195" x14ac:dyDescent="0.2">
      <c r="B791" s="3"/>
      <c r="C791" s="3"/>
      <c r="D791" s="3"/>
      <c r="E791" s="6"/>
      <c r="F791" s="6"/>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row>
    <row r="792" spans="2:195" x14ac:dyDescent="0.2">
      <c r="B792" s="3"/>
      <c r="C792" s="3"/>
      <c r="D792" s="3"/>
      <c r="E792" s="6"/>
      <c r="F792" s="6"/>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row>
    <row r="793" spans="2:195" x14ac:dyDescent="0.2">
      <c r="B793" s="3"/>
      <c r="C793" s="3"/>
      <c r="D793" s="3"/>
      <c r="E793" s="6"/>
      <c r="F793" s="6"/>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row>
    <row r="794" spans="2:195" x14ac:dyDescent="0.2">
      <c r="B794" s="3"/>
      <c r="C794" s="3"/>
      <c r="D794" s="3"/>
      <c r="E794" s="6"/>
      <c r="F794" s="6"/>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row>
    <row r="795" spans="2:195" x14ac:dyDescent="0.2">
      <c r="B795" s="3"/>
      <c r="C795" s="3"/>
      <c r="D795" s="3"/>
      <c r="E795" s="6"/>
      <c r="F795" s="6"/>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row>
    <row r="796" spans="2:195" x14ac:dyDescent="0.2">
      <c r="B796" s="3"/>
      <c r="C796" s="3"/>
      <c r="D796" s="3"/>
      <c r="E796" s="6"/>
      <c r="F796" s="6"/>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row>
    <row r="797" spans="2:195" x14ac:dyDescent="0.2">
      <c r="B797" s="3"/>
      <c r="C797" s="3"/>
      <c r="D797" s="3"/>
      <c r="E797" s="6"/>
      <c r="F797" s="6"/>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row>
    <row r="798" spans="2:195" x14ac:dyDescent="0.2">
      <c r="B798" s="3"/>
      <c r="C798" s="3"/>
      <c r="D798" s="3"/>
      <c r="E798" s="6"/>
      <c r="F798" s="6"/>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row>
    <row r="799" spans="2:195" x14ac:dyDescent="0.2">
      <c r="B799" s="3"/>
      <c r="C799" s="3"/>
      <c r="D799" s="3"/>
      <c r="E799" s="6"/>
      <c r="F799" s="6"/>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row>
    <row r="800" spans="2:195" x14ac:dyDescent="0.2">
      <c r="B800" s="3"/>
      <c r="C800" s="3"/>
      <c r="D800" s="3"/>
      <c r="E800" s="6"/>
      <c r="F800" s="6"/>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row>
    <row r="801" spans="2:195" x14ac:dyDescent="0.2">
      <c r="B801" s="3"/>
      <c r="C801" s="3"/>
      <c r="D801" s="3"/>
      <c r="E801" s="6"/>
      <c r="F801" s="6"/>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row>
    <row r="802" spans="2:195" x14ac:dyDescent="0.2">
      <c r="B802" s="3"/>
      <c r="C802" s="3"/>
      <c r="D802" s="3"/>
      <c r="E802" s="6"/>
      <c r="F802" s="6"/>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row>
    <row r="803" spans="2:195" x14ac:dyDescent="0.2">
      <c r="B803" s="3"/>
      <c r="C803" s="3"/>
      <c r="D803" s="3"/>
      <c r="E803" s="6"/>
      <c r="F803" s="6"/>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row>
    <row r="804" spans="2:195" x14ac:dyDescent="0.2">
      <c r="B804" s="3"/>
      <c r="C804" s="3"/>
      <c r="D804" s="3"/>
      <c r="E804" s="6"/>
      <c r="F804" s="6"/>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row>
    <row r="805" spans="2:195" x14ac:dyDescent="0.2">
      <c r="B805" s="3"/>
      <c r="C805" s="3"/>
      <c r="D805" s="3"/>
      <c r="E805" s="6"/>
      <c r="F805" s="6"/>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row>
    <row r="806" spans="2:195" x14ac:dyDescent="0.2">
      <c r="B806" s="3"/>
      <c r="C806" s="3"/>
      <c r="D806" s="3"/>
      <c r="E806" s="6"/>
      <c r="F806" s="6"/>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row>
    <row r="807" spans="2:195" x14ac:dyDescent="0.2">
      <c r="B807" s="3"/>
      <c r="C807" s="3"/>
      <c r="D807" s="3"/>
      <c r="E807" s="6"/>
      <c r="F807" s="6"/>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row>
    <row r="808" spans="2:195" x14ac:dyDescent="0.2">
      <c r="B808" s="3"/>
      <c r="C808" s="3"/>
      <c r="D808" s="3"/>
      <c r="E808" s="6"/>
      <c r="F808" s="6"/>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row>
    <row r="809" spans="2:195" x14ac:dyDescent="0.2">
      <c r="B809" s="3"/>
      <c r="C809" s="3"/>
      <c r="D809" s="3"/>
      <c r="E809" s="6"/>
      <c r="F809" s="6"/>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row>
    <row r="810" spans="2:195" x14ac:dyDescent="0.2">
      <c r="B810" s="3"/>
      <c r="C810" s="3"/>
      <c r="D810" s="3"/>
      <c r="E810" s="6"/>
      <c r="F810" s="6"/>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row>
    <row r="811" spans="2:195" x14ac:dyDescent="0.2">
      <c r="B811" s="3"/>
      <c r="C811" s="3"/>
      <c r="D811" s="3"/>
      <c r="E811" s="6"/>
      <c r="F811" s="6"/>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row>
    <row r="812" spans="2:195" x14ac:dyDescent="0.2">
      <c r="B812" s="3"/>
      <c r="C812" s="3"/>
      <c r="D812" s="3"/>
      <c r="E812" s="6"/>
      <c r="F812" s="6"/>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row>
    <row r="813" spans="2:195" x14ac:dyDescent="0.2">
      <c r="B813" s="3"/>
      <c r="C813" s="3"/>
      <c r="D813" s="3"/>
      <c r="E813" s="6"/>
      <c r="F813" s="6"/>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row>
    <row r="814" spans="2:195" x14ac:dyDescent="0.2">
      <c r="B814" s="3"/>
      <c r="C814" s="3"/>
      <c r="D814" s="3"/>
      <c r="E814" s="6"/>
      <c r="F814" s="6"/>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row>
    <row r="815" spans="2:195" x14ac:dyDescent="0.2">
      <c r="B815" s="3"/>
      <c r="C815" s="3"/>
      <c r="D815" s="3"/>
      <c r="E815" s="6"/>
      <c r="F815" s="6"/>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row>
    <row r="816" spans="2:195" x14ac:dyDescent="0.2">
      <c r="B816" s="3"/>
      <c r="C816" s="3"/>
      <c r="D816" s="3"/>
      <c r="E816" s="6"/>
      <c r="F816" s="6"/>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row>
    <row r="817" spans="2:195" x14ac:dyDescent="0.2">
      <c r="B817" s="3"/>
      <c r="C817" s="3"/>
      <c r="D817" s="3"/>
      <c r="E817" s="6"/>
      <c r="F817" s="6"/>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row>
    <row r="818" spans="2:195" x14ac:dyDescent="0.2">
      <c r="B818" s="3"/>
      <c r="C818" s="3"/>
      <c r="D818" s="3"/>
      <c r="E818" s="6"/>
      <c r="F818" s="6"/>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row>
    <row r="819" spans="2:195" x14ac:dyDescent="0.2">
      <c r="B819" s="3"/>
      <c r="C819" s="3"/>
      <c r="D819" s="3"/>
      <c r="E819" s="6"/>
      <c r="F819" s="6"/>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row>
    <row r="820" spans="2:195" x14ac:dyDescent="0.2">
      <c r="B820" s="3"/>
      <c r="C820" s="3"/>
      <c r="D820" s="3"/>
      <c r="E820" s="6"/>
      <c r="F820" s="6"/>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row>
    <row r="821" spans="2:195" x14ac:dyDescent="0.2">
      <c r="B821" s="3"/>
      <c r="C821" s="3"/>
      <c r="D821" s="3"/>
      <c r="E821" s="6"/>
      <c r="F821" s="6"/>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row>
    <row r="822" spans="2:195" x14ac:dyDescent="0.2">
      <c r="B822" s="3"/>
      <c r="C822" s="3"/>
      <c r="D822" s="3"/>
      <c r="E822" s="6"/>
      <c r="F822" s="6"/>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row>
    <row r="823" spans="2:195" x14ac:dyDescent="0.2">
      <c r="B823" s="3"/>
      <c r="C823" s="3"/>
      <c r="D823" s="3"/>
      <c r="E823" s="6"/>
      <c r="F823" s="6"/>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row>
    <row r="824" spans="2:195" x14ac:dyDescent="0.2">
      <c r="B824" s="3"/>
      <c r="C824" s="3"/>
      <c r="D824" s="3"/>
      <c r="E824" s="6"/>
      <c r="F824" s="6"/>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row>
    <row r="825" spans="2:195" x14ac:dyDescent="0.2">
      <c r="B825" s="3"/>
      <c r="C825" s="3"/>
      <c r="D825" s="3"/>
      <c r="E825" s="6"/>
      <c r="F825" s="6"/>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row>
    <row r="826" spans="2:195" x14ac:dyDescent="0.2">
      <c r="B826" s="3"/>
      <c r="C826" s="3"/>
      <c r="D826" s="3"/>
      <c r="E826" s="6"/>
      <c r="F826" s="6"/>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row>
    <row r="827" spans="2:195" x14ac:dyDescent="0.2">
      <c r="B827" s="3"/>
      <c r="C827" s="3"/>
      <c r="D827" s="3"/>
      <c r="E827" s="6"/>
      <c r="F827" s="6"/>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row>
    <row r="828" spans="2:195" x14ac:dyDescent="0.2">
      <c r="B828" s="3"/>
      <c r="C828" s="3"/>
      <c r="D828" s="3"/>
      <c r="E828" s="6"/>
      <c r="F828" s="6"/>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row>
    <row r="829" spans="2:195" x14ac:dyDescent="0.2">
      <c r="B829" s="3"/>
      <c r="C829" s="3"/>
      <c r="D829" s="3"/>
      <c r="E829" s="6"/>
      <c r="F829" s="6"/>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row>
    <row r="830" spans="2:195" x14ac:dyDescent="0.2">
      <c r="B830" s="3"/>
      <c r="C830" s="3"/>
      <c r="D830" s="3"/>
      <c r="E830" s="6"/>
      <c r="F830" s="6"/>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row>
    <row r="831" spans="2:195" x14ac:dyDescent="0.2">
      <c r="B831" s="3"/>
      <c r="C831" s="3"/>
      <c r="D831" s="3"/>
      <c r="E831" s="6"/>
      <c r="F831" s="6"/>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row>
    <row r="832" spans="2:195" x14ac:dyDescent="0.2">
      <c r="B832" s="3"/>
      <c r="C832" s="3"/>
      <c r="D832" s="3"/>
      <c r="E832" s="6"/>
      <c r="F832" s="6"/>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row>
    <row r="833" spans="2:195" x14ac:dyDescent="0.2">
      <c r="B833" s="3"/>
      <c r="C833" s="3"/>
      <c r="D833" s="3"/>
      <c r="E833" s="6"/>
      <c r="F833" s="6"/>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row>
    <row r="834" spans="2:195" x14ac:dyDescent="0.2">
      <c r="B834" s="3"/>
      <c r="C834" s="3"/>
      <c r="D834" s="3"/>
      <c r="E834" s="6"/>
      <c r="F834" s="6"/>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row>
    <row r="835" spans="2:195" x14ac:dyDescent="0.2">
      <c r="B835" s="3"/>
      <c r="C835" s="3"/>
      <c r="D835" s="3"/>
      <c r="E835" s="6"/>
      <c r="F835" s="6"/>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row>
    <row r="836" spans="2:195" x14ac:dyDescent="0.2">
      <c r="B836" s="3"/>
      <c r="C836" s="3"/>
      <c r="D836" s="3"/>
      <c r="E836" s="6"/>
      <c r="F836" s="6"/>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row>
    <row r="837" spans="2:195" x14ac:dyDescent="0.2">
      <c r="B837" s="3"/>
      <c r="C837" s="3"/>
      <c r="D837" s="3"/>
      <c r="E837" s="6"/>
      <c r="F837" s="6"/>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row>
    <row r="838" spans="2:195" x14ac:dyDescent="0.2">
      <c r="B838" s="3"/>
      <c r="C838" s="3"/>
      <c r="D838" s="3"/>
      <c r="E838" s="6"/>
      <c r="F838" s="6"/>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row>
    <row r="839" spans="2:195" x14ac:dyDescent="0.2">
      <c r="B839" s="3"/>
      <c r="C839" s="3"/>
      <c r="D839" s="3"/>
      <c r="E839" s="6"/>
      <c r="F839" s="6"/>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row>
    <row r="840" spans="2:195" x14ac:dyDescent="0.2">
      <c r="B840" s="3"/>
      <c r="C840" s="3"/>
      <c r="D840" s="3"/>
      <c r="E840" s="6"/>
      <c r="F840" s="6"/>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row>
    <row r="841" spans="2:195" x14ac:dyDescent="0.2">
      <c r="B841" s="3"/>
      <c r="C841" s="3"/>
      <c r="D841" s="3"/>
      <c r="E841" s="6"/>
      <c r="F841" s="6"/>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row>
    <row r="842" spans="2:195" x14ac:dyDescent="0.2">
      <c r="B842" s="3"/>
      <c r="C842" s="3"/>
      <c r="D842" s="3"/>
      <c r="E842" s="6"/>
      <c r="F842" s="6"/>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row>
    <row r="843" spans="2:195" x14ac:dyDescent="0.2">
      <c r="B843" s="3"/>
      <c r="C843" s="3"/>
      <c r="D843" s="3"/>
      <c r="E843" s="6"/>
      <c r="F843" s="6"/>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row>
    <row r="844" spans="2:195" x14ac:dyDescent="0.2">
      <c r="B844" s="3"/>
      <c r="C844" s="3"/>
      <c r="D844" s="3"/>
      <c r="E844" s="6"/>
      <c r="F844" s="6"/>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row>
    <row r="845" spans="2:195" x14ac:dyDescent="0.2">
      <c r="B845" s="3"/>
      <c r="C845" s="3"/>
      <c r="D845" s="3"/>
      <c r="E845" s="6"/>
      <c r="F845" s="6"/>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row>
    <row r="846" spans="2:195" x14ac:dyDescent="0.2">
      <c r="B846" s="3"/>
      <c r="C846" s="3"/>
      <c r="D846" s="3"/>
      <c r="E846" s="6"/>
      <c r="F846" s="6"/>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row>
    <row r="847" spans="2:195" x14ac:dyDescent="0.2">
      <c r="B847" s="3"/>
      <c r="C847" s="3"/>
      <c r="D847" s="3"/>
      <c r="E847" s="6"/>
      <c r="F847" s="6"/>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row>
    <row r="848" spans="2:195" x14ac:dyDescent="0.2">
      <c r="B848" s="3"/>
      <c r="C848" s="3"/>
      <c r="D848" s="3"/>
      <c r="E848" s="6"/>
      <c r="F848" s="6"/>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row>
    <row r="849" spans="2:195" x14ac:dyDescent="0.2">
      <c r="B849" s="3"/>
      <c r="C849" s="3"/>
      <c r="D849" s="3"/>
      <c r="E849" s="6"/>
      <c r="F849" s="6"/>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row>
    <row r="850" spans="2:195" x14ac:dyDescent="0.2">
      <c r="B850" s="3"/>
      <c r="C850" s="3"/>
      <c r="D850" s="3"/>
      <c r="E850" s="6"/>
      <c r="F850" s="6"/>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row>
    <row r="851" spans="2:195" x14ac:dyDescent="0.2">
      <c r="B851" s="3"/>
      <c r="C851" s="3"/>
      <c r="D851" s="3"/>
      <c r="E851" s="6"/>
      <c r="F851" s="6"/>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row>
    <row r="852" spans="2:195" x14ac:dyDescent="0.2">
      <c r="B852" s="3"/>
      <c r="C852" s="3"/>
      <c r="D852" s="3"/>
      <c r="E852" s="6"/>
      <c r="F852" s="6"/>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row>
    <row r="853" spans="2:195" x14ac:dyDescent="0.2">
      <c r="B853" s="3"/>
      <c r="C853" s="3"/>
      <c r="D853" s="3"/>
      <c r="E853" s="6"/>
      <c r="F853" s="6"/>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row>
    <row r="854" spans="2:195" x14ac:dyDescent="0.2">
      <c r="B854" s="3"/>
      <c r="C854" s="3"/>
      <c r="D854" s="3"/>
      <c r="E854" s="6"/>
      <c r="F854" s="6"/>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row>
    <row r="855" spans="2:195" x14ac:dyDescent="0.2">
      <c r="B855" s="3"/>
      <c r="C855" s="3"/>
      <c r="D855" s="3"/>
      <c r="E855" s="6"/>
      <c r="F855" s="6"/>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row>
    <row r="856" spans="2:195" x14ac:dyDescent="0.2">
      <c r="B856" s="3"/>
      <c r="C856" s="3"/>
      <c r="D856" s="3"/>
      <c r="E856" s="6"/>
      <c r="F856" s="6"/>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row>
    <row r="857" spans="2:195" x14ac:dyDescent="0.2">
      <c r="B857" s="3"/>
      <c r="C857" s="3"/>
      <c r="D857" s="3"/>
      <c r="E857" s="6"/>
      <c r="F857" s="6"/>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row>
    <row r="858" spans="2:195" x14ac:dyDescent="0.2">
      <c r="B858" s="3"/>
      <c r="C858" s="3"/>
      <c r="D858" s="3"/>
      <c r="E858" s="6"/>
      <c r="F858" s="6"/>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row>
    <row r="859" spans="2:195" x14ac:dyDescent="0.2">
      <c r="B859" s="3"/>
      <c r="C859" s="3"/>
      <c r="D859" s="3"/>
      <c r="E859" s="6"/>
      <c r="F859" s="6"/>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row>
    <row r="860" spans="2:195" x14ac:dyDescent="0.2">
      <c r="B860" s="3"/>
      <c r="C860" s="3"/>
      <c r="D860" s="3"/>
      <c r="E860" s="6"/>
      <c r="F860" s="6"/>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row>
    <row r="861" spans="2:195" x14ac:dyDescent="0.2">
      <c r="B861" s="3"/>
      <c r="C861" s="3"/>
      <c r="D861" s="3"/>
      <c r="E861" s="6"/>
      <c r="F861" s="6"/>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row>
    <row r="862" spans="2:195" x14ac:dyDescent="0.2">
      <c r="B862" s="3"/>
      <c r="C862" s="3"/>
      <c r="D862" s="3"/>
      <c r="E862" s="6"/>
      <c r="F862" s="6"/>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row>
    <row r="863" spans="2:195" x14ac:dyDescent="0.2">
      <c r="B863" s="3"/>
      <c r="C863" s="3"/>
      <c r="D863" s="3"/>
      <c r="E863" s="6"/>
      <c r="F863" s="6"/>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row>
    <row r="864" spans="2:195" x14ac:dyDescent="0.2">
      <c r="B864" s="3"/>
      <c r="C864" s="3"/>
      <c r="D864" s="3"/>
      <c r="E864" s="6"/>
      <c r="F864" s="6"/>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row>
    <row r="865" spans="2:195" x14ac:dyDescent="0.2">
      <c r="B865" s="3"/>
      <c r="C865" s="3"/>
      <c r="D865" s="3"/>
      <c r="E865" s="6"/>
      <c r="F865" s="6"/>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row>
    <row r="866" spans="2:195" x14ac:dyDescent="0.2">
      <c r="B866" s="3"/>
      <c r="C866" s="3"/>
      <c r="D866" s="3"/>
      <c r="E866" s="6"/>
      <c r="F866" s="6"/>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row>
    <row r="867" spans="2:195" x14ac:dyDescent="0.2">
      <c r="B867" s="3"/>
      <c r="C867" s="3"/>
      <c r="D867" s="3"/>
      <c r="E867" s="6"/>
      <c r="F867" s="6"/>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row>
    <row r="868" spans="2:195" x14ac:dyDescent="0.2">
      <c r="B868" s="3"/>
      <c r="C868" s="3"/>
      <c r="D868" s="3"/>
      <c r="E868" s="6"/>
      <c r="F868" s="6"/>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row>
    <row r="869" spans="2:195" x14ac:dyDescent="0.2">
      <c r="B869" s="3"/>
      <c r="C869" s="3"/>
      <c r="D869" s="3"/>
      <c r="E869" s="6"/>
      <c r="F869" s="6"/>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row>
    <row r="870" spans="2:195" x14ac:dyDescent="0.2">
      <c r="B870" s="3"/>
      <c r="C870" s="3"/>
      <c r="D870" s="3"/>
      <c r="E870" s="6"/>
      <c r="F870" s="6"/>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row>
    <row r="871" spans="2:195" x14ac:dyDescent="0.2">
      <c r="B871" s="3"/>
      <c r="C871" s="3"/>
      <c r="D871" s="3"/>
      <c r="E871" s="6"/>
      <c r="F871" s="6"/>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row>
    <row r="872" spans="2:195" x14ac:dyDescent="0.2">
      <c r="B872" s="3"/>
      <c r="C872" s="3"/>
      <c r="D872" s="3"/>
      <c r="E872" s="6"/>
      <c r="F872" s="6"/>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row>
    <row r="873" spans="2:195" x14ac:dyDescent="0.2">
      <c r="B873" s="3"/>
      <c r="C873" s="3"/>
      <c r="D873" s="3"/>
      <c r="E873" s="6"/>
      <c r="F873" s="6"/>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row>
    <row r="874" spans="2:195" x14ac:dyDescent="0.2">
      <c r="B874" s="3"/>
      <c r="C874" s="3"/>
      <c r="D874" s="3"/>
      <c r="E874" s="6"/>
      <c r="F874" s="6"/>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row>
    <row r="875" spans="2:195" x14ac:dyDescent="0.2">
      <c r="B875" s="3"/>
      <c r="C875" s="3"/>
      <c r="D875" s="3"/>
      <c r="E875" s="6"/>
      <c r="F875" s="6"/>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row>
    <row r="876" spans="2:195" x14ac:dyDescent="0.2">
      <c r="B876" s="3"/>
      <c r="C876" s="3"/>
      <c r="D876" s="3"/>
      <c r="E876" s="6"/>
      <c r="F876" s="6"/>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row>
    <row r="877" spans="2:195" x14ac:dyDescent="0.2">
      <c r="B877" s="3"/>
      <c r="C877" s="3"/>
      <c r="D877" s="3"/>
      <c r="E877" s="6"/>
      <c r="F877" s="6"/>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row>
    <row r="878" spans="2:195" x14ac:dyDescent="0.2">
      <c r="B878" s="3"/>
      <c r="C878" s="3"/>
      <c r="D878" s="3"/>
      <c r="E878" s="6"/>
      <c r="F878" s="6"/>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row>
    <row r="879" spans="2:195" x14ac:dyDescent="0.2">
      <c r="B879" s="3"/>
      <c r="C879" s="3"/>
      <c r="D879" s="3"/>
      <c r="E879" s="6"/>
      <c r="F879" s="6"/>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row>
    <row r="880" spans="2:195" x14ac:dyDescent="0.2">
      <c r="B880" s="3"/>
      <c r="C880" s="3"/>
      <c r="D880" s="3"/>
      <c r="E880" s="6"/>
      <c r="F880" s="6"/>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row>
    <row r="881" spans="2:195" x14ac:dyDescent="0.2">
      <c r="B881" s="3"/>
      <c r="C881" s="3"/>
      <c r="D881" s="3"/>
      <c r="E881" s="6"/>
      <c r="F881" s="6"/>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row>
    <row r="882" spans="2:195" x14ac:dyDescent="0.2">
      <c r="B882" s="3"/>
      <c r="C882" s="3"/>
      <c r="D882" s="3"/>
      <c r="E882" s="6"/>
      <c r="F882" s="6"/>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row>
    <row r="883" spans="2:195" x14ac:dyDescent="0.2">
      <c r="B883" s="3"/>
      <c r="C883" s="3"/>
      <c r="D883" s="3"/>
      <c r="E883" s="6"/>
      <c r="F883" s="6"/>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row>
    <row r="884" spans="2:195" x14ac:dyDescent="0.2">
      <c r="B884" s="3"/>
      <c r="C884" s="3"/>
      <c r="D884" s="3"/>
      <c r="E884" s="6"/>
      <c r="F884" s="6"/>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row>
    <row r="885" spans="2:195" x14ac:dyDescent="0.2">
      <c r="B885" s="3"/>
      <c r="C885" s="3"/>
      <c r="D885" s="3"/>
      <c r="E885" s="6"/>
      <c r="F885" s="6"/>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row>
    <row r="886" spans="2:195" x14ac:dyDescent="0.2">
      <c r="B886" s="3"/>
      <c r="C886" s="3"/>
      <c r="D886" s="3"/>
      <c r="E886" s="6"/>
      <c r="F886" s="6"/>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row>
    <row r="887" spans="2:195" x14ac:dyDescent="0.2">
      <c r="B887" s="3"/>
      <c r="C887" s="3"/>
      <c r="D887" s="3"/>
      <c r="E887" s="6"/>
      <c r="F887" s="6"/>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row>
    <row r="888" spans="2:195" x14ac:dyDescent="0.2">
      <c r="B888" s="3"/>
      <c r="C888" s="3"/>
      <c r="D888" s="3"/>
      <c r="E888" s="6"/>
      <c r="F888" s="6"/>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row>
    <row r="889" spans="2:195" x14ac:dyDescent="0.2">
      <c r="B889" s="3"/>
      <c r="C889" s="3"/>
      <c r="D889" s="3"/>
      <c r="E889" s="6"/>
      <c r="F889" s="6"/>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row>
    <row r="890" spans="2:195" x14ac:dyDescent="0.2">
      <c r="B890" s="3"/>
      <c r="C890" s="3"/>
      <c r="D890" s="3"/>
      <c r="E890" s="6"/>
      <c r="F890" s="6"/>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row>
    <row r="891" spans="2:195" x14ac:dyDescent="0.2">
      <c r="B891" s="3"/>
      <c r="C891" s="3"/>
      <c r="D891" s="3"/>
      <c r="E891" s="6"/>
      <c r="F891" s="6"/>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row>
    <row r="892" spans="2:195" x14ac:dyDescent="0.2">
      <c r="B892" s="3"/>
      <c r="C892" s="3"/>
      <c r="D892" s="3"/>
      <c r="E892" s="6"/>
      <c r="F892" s="6"/>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row>
    <row r="893" spans="2:195" x14ac:dyDescent="0.2">
      <c r="B893" s="3"/>
      <c r="C893" s="3"/>
      <c r="D893" s="3"/>
      <c r="E893" s="6"/>
      <c r="F893" s="6"/>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row>
    <row r="894" spans="2:195" x14ac:dyDescent="0.2">
      <c r="B894" s="3"/>
      <c r="C894" s="3"/>
      <c r="D894" s="3"/>
      <c r="E894" s="6"/>
      <c r="F894" s="6"/>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row>
    <row r="895" spans="2:195" x14ac:dyDescent="0.2">
      <c r="B895" s="3"/>
      <c r="C895" s="3"/>
      <c r="D895" s="3"/>
      <c r="E895" s="6"/>
      <c r="F895" s="6"/>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row>
    <row r="896" spans="2:195" x14ac:dyDescent="0.2">
      <c r="B896" s="3"/>
      <c r="C896" s="3"/>
      <c r="D896" s="3"/>
      <c r="E896" s="6"/>
      <c r="F896" s="6"/>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row>
    <row r="897" spans="2:195" x14ac:dyDescent="0.2">
      <c r="B897" s="3"/>
      <c r="C897" s="3"/>
      <c r="D897" s="3"/>
      <c r="E897" s="6"/>
      <c r="F897" s="6"/>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row>
    <row r="898" spans="2:195" x14ac:dyDescent="0.2">
      <c r="B898" s="3"/>
      <c r="C898" s="3"/>
      <c r="D898" s="3"/>
      <c r="E898" s="6"/>
      <c r="F898" s="6"/>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row>
    <row r="899" spans="2:195" x14ac:dyDescent="0.2">
      <c r="B899" s="3"/>
      <c r="C899" s="3"/>
      <c r="D899" s="3"/>
      <c r="E899" s="6"/>
      <c r="F899" s="6"/>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row>
    <row r="900" spans="2:195" x14ac:dyDescent="0.2">
      <c r="B900" s="3"/>
      <c r="C900" s="3"/>
      <c r="D900" s="3"/>
      <c r="E900" s="6"/>
      <c r="F900" s="6"/>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row>
    <row r="901" spans="2:195" x14ac:dyDescent="0.2">
      <c r="B901" s="3"/>
      <c r="C901" s="3"/>
      <c r="D901" s="3"/>
      <c r="E901" s="6"/>
      <c r="F901" s="6"/>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row>
    <row r="902" spans="2:195" x14ac:dyDescent="0.2">
      <c r="B902" s="3"/>
      <c r="C902" s="3"/>
      <c r="D902" s="3"/>
      <c r="E902" s="6"/>
      <c r="F902" s="6"/>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row>
    <row r="903" spans="2:195" x14ac:dyDescent="0.2">
      <c r="B903" s="3"/>
      <c r="C903" s="3"/>
      <c r="D903" s="3"/>
      <c r="E903" s="6"/>
      <c r="F903" s="6"/>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row>
    <row r="904" spans="2:195" x14ac:dyDescent="0.2">
      <c r="B904" s="3"/>
      <c r="C904" s="3"/>
      <c r="D904" s="3"/>
      <c r="E904" s="6"/>
      <c r="F904" s="6"/>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row>
    <row r="905" spans="2:195" x14ac:dyDescent="0.2">
      <c r="B905" s="3"/>
      <c r="C905" s="3"/>
      <c r="D905" s="3"/>
      <c r="E905" s="6"/>
      <c r="F905" s="6"/>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row>
    <row r="906" spans="2:195" x14ac:dyDescent="0.2">
      <c r="B906" s="3"/>
      <c r="C906" s="3"/>
      <c r="D906" s="3"/>
      <c r="E906" s="6"/>
      <c r="F906" s="6"/>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row>
    <row r="907" spans="2:195" x14ac:dyDescent="0.2">
      <c r="B907" s="3"/>
      <c r="C907" s="3"/>
      <c r="D907" s="3"/>
      <c r="E907" s="6"/>
      <c r="F907" s="6"/>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row>
    <row r="908" spans="2:195" x14ac:dyDescent="0.2">
      <c r="B908" s="3"/>
      <c r="C908" s="3"/>
      <c r="D908" s="3"/>
      <c r="E908" s="6"/>
      <c r="F908" s="6"/>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row>
    <row r="909" spans="2:195" x14ac:dyDescent="0.2">
      <c r="B909" s="3"/>
      <c r="C909" s="3"/>
      <c r="D909" s="3"/>
      <c r="E909" s="6"/>
      <c r="F909" s="6"/>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row>
    <row r="910" spans="2:195" x14ac:dyDescent="0.2">
      <c r="B910" s="3"/>
      <c r="C910" s="3"/>
      <c r="D910" s="3"/>
      <c r="E910" s="6"/>
      <c r="F910" s="6"/>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row>
    <row r="911" spans="2:195" x14ac:dyDescent="0.2">
      <c r="B911" s="3"/>
      <c r="C911" s="3"/>
      <c r="D911" s="3"/>
      <c r="E911" s="6"/>
      <c r="F911" s="6"/>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row>
    <row r="912" spans="2:195" x14ac:dyDescent="0.2">
      <c r="B912" s="3"/>
      <c r="C912" s="3"/>
      <c r="D912" s="3"/>
      <c r="E912" s="6"/>
      <c r="F912" s="6"/>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row>
    <row r="913" spans="2:195" x14ac:dyDescent="0.2">
      <c r="B913" s="3"/>
      <c r="C913" s="3"/>
      <c r="D913" s="3"/>
      <c r="E913" s="6"/>
      <c r="F913" s="6"/>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row>
    <row r="914" spans="2:195" x14ac:dyDescent="0.2">
      <c r="B914" s="3"/>
      <c r="C914" s="3"/>
      <c r="D914" s="3"/>
      <c r="E914" s="6"/>
      <c r="F914" s="6"/>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row>
    <row r="915" spans="2:195" x14ac:dyDescent="0.2">
      <c r="B915" s="3"/>
      <c r="C915" s="3"/>
      <c r="D915" s="3"/>
      <c r="E915" s="6"/>
      <c r="F915" s="6"/>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row>
    <row r="916" spans="2:195" x14ac:dyDescent="0.2">
      <c r="B916" s="3"/>
      <c r="C916" s="3"/>
      <c r="D916" s="3"/>
      <c r="E916" s="6"/>
      <c r="F916" s="6"/>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row>
    <row r="917" spans="2:195" x14ac:dyDescent="0.2">
      <c r="B917" s="3"/>
      <c r="C917" s="3"/>
      <c r="D917" s="3"/>
      <c r="E917" s="6"/>
      <c r="F917" s="6"/>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row>
    <row r="918" spans="2:195" x14ac:dyDescent="0.2">
      <c r="B918" s="3"/>
      <c r="C918" s="3"/>
      <c r="D918" s="3"/>
      <c r="E918" s="6"/>
      <c r="F918" s="6"/>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row>
    <row r="919" spans="2:195" x14ac:dyDescent="0.2">
      <c r="B919" s="3"/>
      <c r="C919" s="3"/>
      <c r="D919" s="3"/>
      <c r="E919" s="6"/>
      <c r="F919" s="6"/>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row>
    <row r="920" spans="2:195" x14ac:dyDescent="0.2">
      <c r="B920" s="3"/>
      <c r="C920" s="3"/>
      <c r="D920" s="3"/>
      <c r="E920" s="6"/>
      <c r="F920" s="6"/>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row>
    <row r="921" spans="2:195" x14ac:dyDescent="0.2">
      <c r="B921" s="3"/>
      <c r="C921" s="3"/>
      <c r="D921" s="3"/>
      <c r="E921" s="6"/>
      <c r="F921" s="6"/>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row>
    <row r="922" spans="2:195" x14ac:dyDescent="0.2">
      <c r="B922" s="3"/>
      <c r="C922" s="3"/>
      <c r="D922" s="3"/>
      <c r="E922" s="6"/>
      <c r="F922" s="6"/>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row>
    <row r="923" spans="2:195" x14ac:dyDescent="0.2">
      <c r="B923" s="3"/>
      <c r="C923" s="3"/>
      <c r="D923" s="3"/>
      <c r="E923" s="6"/>
      <c r="F923" s="6"/>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row>
    <row r="924" spans="2:195" x14ac:dyDescent="0.2">
      <c r="B924" s="3"/>
      <c r="C924" s="3"/>
      <c r="D924" s="3"/>
      <c r="E924" s="6"/>
      <c r="F924" s="6"/>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row>
    <row r="925" spans="2:195" x14ac:dyDescent="0.2">
      <c r="B925" s="3"/>
      <c r="C925" s="3"/>
      <c r="D925" s="3"/>
      <c r="E925" s="6"/>
      <c r="F925" s="6"/>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row>
    <row r="926" spans="2:195" x14ac:dyDescent="0.2">
      <c r="B926" s="3"/>
      <c r="C926" s="3"/>
      <c r="D926" s="3"/>
      <c r="E926" s="6"/>
      <c r="F926" s="6"/>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row>
    <row r="927" spans="2:195" x14ac:dyDescent="0.2">
      <c r="B927" s="3"/>
      <c r="C927" s="3"/>
      <c r="D927" s="3"/>
      <c r="E927" s="6"/>
      <c r="F927" s="6"/>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row>
    <row r="928" spans="2:195" x14ac:dyDescent="0.2">
      <c r="B928" s="3"/>
      <c r="C928" s="3"/>
      <c r="D928" s="3"/>
      <c r="E928" s="6"/>
      <c r="F928" s="6"/>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row>
    <row r="929" spans="2:195" x14ac:dyDescent="0.2">
      <c r="B929" s="3"/>
      <c r="C929" s="3"/>
      <c r="D929" s="3"/>
      <c r="E929" s="6"/>
      <c r="F929" s="6"/>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row>
    <row r="930" spans="2:195" x14ac:dyDescent="0.2">
      <c r="B930" s="3"/>
      <c r="C930" s="3"/>
      <c r="D930" s="3"/>
      <c r="E930" s="6"/>
      <c r="F930" s="6"/>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row>
    <row r="931" spans="2:195" x14ac:dyDescent="0.2">
      <c r="B931" s="3"/>
      <c r="C931" s="3"/>
      <c r="D931" s="3"/>
      <c r="E931" s="6"/>
      <c r="F931" s="6"/>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row>
    <row r="932" spans="2:195" x14ac:dyDescent="0.2">
      <c r="B932" s="3"/>
      <c r="C932" s="3"/>
      <c r="D932" s="3"/>
      <c r="E932" s="6"/>
      <c r="F932" s="6"/>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row>
    <row r="933" spans="2:195" x14ac:dyDescent="0.2">
      <c r="B933" s="3"/>
      <c r="C933" s="3"/>
      <c r="D933" s="3"/>
      <c r="E933" s="6"/>
      <c r="F933" s="6"/>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row>
    <row r="934" spans="2:195" x14ac:dyDescent="0.2">
      <c r="B934" s="3"/>
      <c r="C934" s="3"/>
      <c r="D934" s="3"/>
      <c r="E934" s="6"/>
      <c r="F934" s="6"/>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row>
    <row r="935" spans="2:195" x14ac:dyDescent="0.2">
      <c r="B935" s="3"/>
      <c r="C935" s="3"/>
      <c r="D935" s="3"/>
      <c r="E935" s="6"/>
      <c r="F935" s="6"/>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row>
    <row r="936" spans="2:195" x14ac:dyDescent="0.2">
      <c r="B936" s="3"/>
      <c r="C936" s="3"/>
      <c r="D936" s="3"/>
      <c r="E936" s="6"/>
      <c r="F936" s="6"/>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row>
    <row r="937" spans="2:195" x14ac:dyDescent="0.2">
      <c r="B937" s="3"/>
      <c r="C937" s="3"/>
      <c r="D937" s="3"/>
      <c r="E937" s="6"/>
      <c r="F937" s="6"/>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row>
    <row r="938" spans="2:195" x14ac:dyDescent="0.2">
      <c r="B938" s="3"/>
      <c r="C938" s="3"/>
      <c r="D938" s="3"/>
      <c r="E938" s="6"/>
      <c r="F938" s="6"/>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row>
    <row r="939" spans="2:195" x14ac:dyDescent="0.2">
      <c r="B939" s="3"/>
      <c r="C939" s="3"/>
      <c r="D939" s="3"/>
      <c r="E939" s="6"/>
      <c r="F939" s="6"/>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row>
    <row r="940" spans="2:195" x14ac:dyDescent="0.2">
      <c r="B940" s="3"/>
      <c r="C940" s="3"/>
      <c r="D940" s="3"/>
      <c r="E940" s="6"/>
      <c r="F940" s="6"/>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row>
    <row r="941" spans="2:195" x14ac:dyDescent="0.2">
      <c r="B941" s="3"/>
      <c r="C941" s="3"/>
      <c r="D941" s="3"/>
      <c r="E941" s="6"/>
      <c r="F941" s="6"/>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row>
    <row r="942" spans="2:195" x14ac:dyDescent="0.2">
      <c r="B942" s="3"/>
      <c r="C942" s="3"/>
      <c r="D942" s="3"/>
      <c r="E942" s="6"/>
      <c r="F942" s="6"/>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row>
    <row r="943" spans="2:195" x14ac:dyDescent="0.2">
      <c r="B943" s="3"/>
      <c r="C943" s="3"/>
      <c r="D943" s="3"/>
      <c r="E943" s="6"/>
      <c r="F943" s="6"/>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row>
    <row r="944" spans="2:195" x14ac:dyDescent="0.2">
      <c r="B944" s="3"/>
      <c r="C944" s="3"/>
      <c r="D944" s="3"/>
      <c r="E944" s="6"/>
      <c r="F944" s="6"/>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row>
    <row r="945" spans="2:195" x14ac:dyDescent="0.2">
      <c r="B945" s="3"/>
      <c r="C945" s="3"/>
      <c r="D945" s="3"/>
      <c r="E945" s="6"/>
      <c r="F945" s="6"/>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row>
    <row r="946" spans="2:195" x14ac:dyDescent="0.2">
      <c r="B946" s="3"/>
      <c r="C946" s="3"/>
      <c r="D946" s="3"/>
      <c r="E946" s="6"/>
      <c r="F946" s="6"/>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row>
    <row r="947" spans="2:195" x14ac:dyDescent="0.2">
      <c r="B947" s="3"/>
      <c r="C947" s="3"/>
      <c r="D947" s="3"/>
      <c r="E947" s="6"/>
      <c r="F947" s="6"/>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row>
    <row r="948" spans="2:195" x14ac:dyDescent="0.2">
      <c r="B948" s="3"/>
      <c r="C948" s="3"/>
      <c r="D948" s="3"/>
      <c r="E948" s="6"/>
      <c r="F948" s="6"/>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row>
    <row r="949" spans="2:195" x14ac:dyDescent="0.2">
      <c r="B949" s="3"/>
      <c r="C949" s="3"/>
      <c r="D949" s="3"/>
      <c r="E949" s="6"/>
      <c r="F949" s="6"/>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row>
    <row r="950" spans="2:195" x14ac:dyDescent="0.2">
      <c r="B950" s="3"/>
      <c r="C950" s="3"/>
      <c r="D950" s="3"/>
      <c r="E950" s="6"/>
      <c r="F950" s="6"/>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row>
    <row r="951" spans="2:195" x14ac:dyDescent="0.2">
      <c r="B951" s="3"/>
      <c r="C951" s="3"/>
      <c r="D951" s="3"/>
      <c r="E951" s="6"/>
      <c r="F951" s="6"/>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row>
    <row r="952" spans="2:195" x14ac:dyDescent="0.2">
      <c r="B952" s="3"/>
      <c r="C952" s="3"/>
      <c r="D952" s="3"/>
      <c r="E952" s="6"/>
      <c r="F952" s="6"/>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row>
    <row r="953" spans="2:195" x14ac:dyDescent="0.2">
      <c r="B953" s="3"/>
      <c r="C953" s="3"/>
      <c r="D953" s="3"/>
      <c r="E953" s="6"/>
      <c r="F953" s="6"/>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row>
    <row r="954" spans="2:195" x14ac:dyDescent="0.2">
      <c r="B954" s="3"/>
      <c r="C954" s="3"/>
      <c r="D954" s="3"/>
      <c r="E954" s="6"/>
      <c r="F954" s="6"/>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row>
    <row r="955" spans="2:195" x14ac:dyDescent="0.2">
      <c r="B955" s="3"/>
      <c r="C955" s="3"/>
      <c r="D955" s="3"/>
      <c r="E955" s="6"/>
      <c r="F955" s="6"/>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row>
    <row r="956" spans="2:195" x14ac:dyDescent="0.2">
      <c r="B956" s="3"/>
      <c r="C956" s="3"/>
      <c r="D956" s="3"/>
      <c r="E956" s="6"/>
      <c r="F956" s="6"/>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row>
    <row r="957" spans="2:195" x14ac:dyDescent="0.2">
      <c r="B957" s="3"/>
      <c r="C957" s="3"/>
      <c r="D957" s="3"/>
      <c r="E957" s="6"/>
      <c r="F957" s="6"/>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row>
    <row r="958" spans="2:195" x14ac:dyDescent="0.2">
      <c r="B958" s="3"/>
      <c r="C958" s="3"/>
      <c r="D958" s="3"/>
      <c r="E958" s="6"/>
      <c r="F958" s="6"/>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row>
    <row r="959" spans="2:195" x14ac:dyDescent="0.2">
      <c r="B959" s="3"/>
      <c r="C959" s="3"/>
      <c r="D959" s="3"/>
      <c r="E959" s="6"/>
      <c r="F959" s="6"/>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row>
    <row r="960" spans="2:195" x14ac:dyDescent="0.2">
      <c r="B960" s="3"/>
      <c r="C960" s="3"/>
      <c r="D960" s="3"/>
      <c r="E960" s="6"/>
      <c r="F960" s="6"/>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row>
    <row r="961" spans="2:195" x14ac:dyDescent="0.2">
      <c r="B961" s="3"/>
      <c r="C961" s="3"/>
      <c r="D961" s="3"/>
      <c r="E961" s="6"/>
      <c r="F961" s="6"/>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row>
    <row r="962" spans="2:195" x14ac:dyDescent="0.2">
      <c r="B962" s="3"/>
      <c r="C962" s="3"/>
      <c r="D962" s="3"/>
      <c r="E962" s="6"/>
      <c r="F962" s="6"/>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row>
    <row r="963" spans="2:195" x14ac:dyDescent="0.2">
      <c r="B963" s="3"/>
      <c r="C963" s="3"/>
      <c r="D963" s="3"/>
      <c r="E963" s="6"/>
      <c r="F963" s="6"/>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row>
    <row r="964" spans="2:195" x14ac:dyDescent="0.2">
      <c r="B964" s="3"/>
      <c r="C964" s="3"/>
      <c r="D964" s="3"/>
      <c r="E964" s="6"/>
      <c r="F964" s="6"/>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row>
    <row r="965" spans="2:195" x14ac:dyDescent="0.2">
      <c r="B965" s="3"/>
      <c r="C965" s="3"/>
      <c r="D965" s="3"/>
      <c r="E965" s="6"/>
      <c r="F965" s="6"/>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row>
    <row r="966" spans="2:195" x14ac:dyDescent="0.2">
      <c r="B966" s="3"/>
      <c r="C966" s="3"/>
      <c r="D966" s="3"/>
      <c r="E966" s="6"/>
      <c r="F966" s="6"/>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row>
    <row r="967" spans="2:195" x14ac:dyDescent="0.2">
      <c r="B967" s="3"/>
      <c r="C967" s="3"/>
      <c r="D967" s="3"/>
      <c r="E967" s="6"/>
      <c r="F967" s="6"/>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row>
    <row r="968" spans="2:195" x14ac:dyDescent="0.2">
      <c r="B968" s="3"/>
      <c r="C968" s="3"/>
      <c r="D968" s="3"/>
      <c r="E968" s="6"/>
      <c r="F968" s="6"/>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row>
    <row r="969" spans="2:195" x14ac:dyDescent="0.2">
      <c r="B969" s="3"/>
      <c r="C969" s="3"/>
      <c r="D969" s="3"/>
      <c r="E969" s="6"/>
      <c r="F969" s="6"/>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row>
    <row r="970" spans="2:195" x14ac:dyDescent="0.2">
      <c r="B970" s="3"/>
      <c r="C970" s="3"/>
      <c r="D970" s="3"/>
      <c r="E970" s="6"/>
      <c r="F970" s="6"/>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row>
    <row r="971" spans="2:195" x14ac:dyDescent="0.2">
      <c r="B971" s="3"/>
      <c r="C971" s="3"/>
      <c r="D971" s="3"/>
      <c r="E971" s="6"/>
      <c r="F971" s="6"/>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row>
    <row r="972" spans="2:195" x14ac:dyDescent="0.2">
      <c r="B972" s="3"/>
      <c r="C972" s="3"/>
      <c r="D972" s="3"/>
      <c r="E972" s="6"/>
      <c r="F972" s="6"/>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row>
    <row r="973" spans="2:195" x14ac:dyDescent="0.2">
      <c r="B973" s="3"/>
      <c r="C973" s="3"/>
      <c r="D973" s="3"/>
      <c r="E973" s="6"/>
      <c r="F973" s="6"/>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row>
    <row r="974" spans="2:195" x14ac:dyDescent="0.2">
      <c r="B974" s="3"/>
      <c r="C974" s="3"/>
      <c r="D974" s="3"/>
      <c r="E974" s="6"/>
      <c r="F974" s="6"/>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row>
    <row r="975" spans="2:195" x14ac:dyDescent="0.2">
      <c r="B975" s="3"/>
      <c r="C975" s="3"/>
      <c r="D975" s="3"/>
      <c r="E975" s="6"/>
      <c r="F975" s="6"/>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row>
    <row r="976" spans="2:195" x14ac:dyDescent="0.2">
      <c r="B976" s="3"/>
      <c r="C976" s="3"/>
      <c r="D976" s="3"/>
      <c r="E976" s="6"/>
      <c r="F976" s="6"/>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row>
    <row r="977" spans="2:195" x14ac:dyDescent="0.2">
      <c r="B977" s="3"/>
      <c r="C977" s="3"/>
      <c r="D977" s="3"/>
      <c r="E977" s="6"/>
      <c r="F977" s="6"/>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row>
    <row r="978" spans="2:195" x14ac:dyDescent="0.2">
      <c r="B978" s="3"/>
      <c r="C978" s="3"/>
      <c r="D978" s="3"/>
      <c r="E978" s="6"/>
      <c r="F978" s="6"/>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row>
    <row r="979" spans="2:195" x14ac:dyDescent="0.2">
      <c r="B979" s="3"/>
      <c r="C979" s="3"/>
      <c r="D979" s="3"/>
      <c r="E979" s="6"/>
      <c r="F979" s="6"/>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row>
    <row r="980" spans="2:195" x14ac:dyDescent="0.2">
      <c r="B980" s="3"/>
      <c r="C980" s="3"/>
      <c r="D980" s="3"/>
      <c r="E980" s="6"/>
      <c r="F980" s="6"/>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row>
    <row r="981" spans="2:195" x14ac:dyDescent="0.2">
      <c r="B981" s="3"/>
      <c r="C981" s="3"/>
      <c r="D981" s="3"/>
      <c r="E981" s="6"/>
      <c r="F981" s="6"/>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row>
    <row r="982" spans="2:195" x14ac:dyDescent="0.2">
      <c r="B982" s="3"/>
      <c r="C982" s="3"/>
      <c r="D982" s="3"/>
      <c r="E982" s="6"/>
      <c r="F982" s="6"/>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row>
    <row r="983" spans="2:195" x14ac:dyDescent="0.2">
      <c r="B983" s="3"/>
      <c r="C983" s="3"/>
      <c r="D983" s="3"/>
      <c r="E983" s="6"/>
      <c r="F983" s="6"/>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row>
    <row r="984" spans="2:195" x14ac:dyDescent="0.2">
      <c r="B984" s="3"/>
      <c r="C984" s="3"/>
      <c r="D984" s="3"/>
      <c r="E984" s="6"/>
      <c r="F984" s="6"/>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row>
    <row r="985" spans="2:195" x14ac:dyDescent="0.2">
      <c r="B985" s="3"/>
      <c r="C985" s="3"/>
      <c r="D985" s="3"/>
      <c r="E985" s="6"/>
      <c r="F985" s="6"/>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row>
    <row r="986" spans="2:195" x14ac:dyDescent="0.2">
      <c r="B986" s="3"/>
      <c r="C986" s="3"/>
      <c r="D986" s="3"/>
      <c r="E986" s="6"/>
      <c r="F986" s="6"/>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row>
    <row r="987" spans="2:195" x14ac:dyDescent="0.2">
      <c r="B987" s="3"/>
      <c r="C987" s="3"/>
      <c r="D987" s="3"/>
      <c r="E987" s="6"/>
      <c r="F987" s="6"/>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row>
    <row r="988" spans="2:195" x14ac:dyDescent="0.2">
      <c r="B988" s="3"/>
      <c r="C988" s="3"/>
      <c r="D988" s="3"/>
      <c r="E988" s="6"/>
      <c r="F988" s="6"/>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row>
    <row r="989" spans="2:195" x14ac:dyDescent="0.2">
      <c r="B989" s="3"/>
      <c r="C989" s="3"/>
      <c r="D989" s="3"/>
      <c r="E989" s="6"/>
      <c r="F989" s="6"/>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row>
    <row r="990" spans="2:195" x14ac:dyDescent="0.2">
      <c r="B990" s="3"/>
      <c r="C990" s="3"/>
      <c r="D990" s="3"/>
      <c r="E990" s="6"/>
      <c r="F990" s="6"/>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row>
    <row r="991" spans="2:195" x14ac:dyDescent="0.2">
      <c r="B991" s="3"/>
      <c r="C991" s="3"/>
      <c r="D991" s="3"/>
      <c r="E991" s="6"/>
      <c r="F991" s="6"/>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row>
    <row r="992" spans="2:195" x14ac:dyDescent="0.2">
      <c r="B992" s="3"/>
      <c r="C992" s="3"/>
      <c r="D992" s="3"/>
      <c r="E992" s="6"/>
      <c r="F992" s="6"/>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row>
    <row r="993" spans="2:195" x14ac:dyDescent="0.2">
      <c r="B993" s="3"/>
      <c r="C993" s="3"/>
      <c r="D993" s="3"/>
      <c r="E993" s="6"/>
      <c r="F993" s="6"/>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row>
    <row r="994" spans="2:195" x14ac:dyDescent="0.2">
      <c r="B994" s="3"/>
      <c r="C994" s="3"/>
      <c r="D994" s="3"/>
      <c r="E994" s="6"/>
      <c r="F994" s="6"/>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row>
    <row r="995" spans="2:195" x14ac:dyDescent="0.2">
      <c r="B995" s="3"/>
      <c r="C995" s="3"/>
      <c r="D995" s="3"/>
      <c r="E995" s="6"/>
      <c r="F995" s="6"/>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row>
    <row r="996" spans="2:195" x14ac:dyDescent="0.2">
      <c r="B996" s="3"/>
      <c r="C996" s="3"/>
      <c r="D996" s="3"/>
      <c r="E996" s="6"/>
      <c r="F996" s="6"/>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row>
    <row r="997" spans="2:195" x14ac:dyDescent="0.2">
      <c r="B997" s="3"/>
      <c r="C997" s="3"/>
      <c r="D997" s="3"/>
      <c r="E997" s="6"/>
      <c r="F997" s="6"/>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row>
    <row r="998" spans="2:195" x14ac:dyDescent="0.2">
      <c r="B998" s="3"/>
      <c r="C998" s="3"/>
      <c r="D998" s="3"/>
      <c r="E998" s="6"/>
      <c r="F998" s="6"/>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row>
    <row r="999" spans="2:195" x14ac:dyDescent="0.2">
      <c r="B999" s="3"/>
      <c r="C999" s="3"/>
      <c r="D999" s="3"/>
      <c r="E999" s="6"/>
      <c r="F999" s="6"/>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row>
    <row r="1000" spans="2:195" x14ac:dyDescent="0.2">
      <c r="B1000" s="3"/>
      <c r="C1000" s="3"/>
      <c r="D1000" s="3"/>
      <c r="E1000" s="6"/>
      <c r="F1000" s="6"/>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row>
    <row r="1001" spans="2:195" x14ac:dyDescent="0.2">
      <c r="B1001" s="3"/>
      <c r="C1001" s="3"/>
      <c r="D1001" s="3"/>
      <c r="E1001" s="6"/>
      <c r="F1001" s="6"/>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row>
    <row r="1002" spans="2:195" x14ac:dyDescent="0.2">
      <c r="B1002" s="3"/>
      <c r="C1002" s="3"/>
      <c r="D1002" s="3"/>
      <c r="E1002" s="6"/>
      <c r="F1002" s="6"/>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row>
    <row r="1003" spans="2:195" x14ac:dyDescent="0.2">
      <c r="B1003" s="3"/>
      <c r="C1003" s="3"/>
      <c r="D1003" s="3"/>
      <c r="E1003" s="6"/>
      <c r="F1003" s="6"/>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row>
    <row r="1004" spans="2:195" x14ac:dyDescent="0.2">
      <c r="B1004" s="3"/>
      <c r="C1004" s="3"/>
      <c r="D1004" s="3"/>
      <c r="E1004" s="6"/>
      <c r="F1004" s="6"/>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row>
    <row r="1005" spans="2:195" x14ac:dyDescent="0.2">
      <c r="B1005" s="3"/>
      <c r="C1005" s="3"/>
      <c r="D1005" s="3"/>
      <c r="E1005" s="6"/>
      <c r="F1005" s="6"/>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row>
    <row r="1006" spans="2:195" x14ac:dyDescent="0.2">
      <c r="B1006" s="3"/>
      <c r="C1006" s="3"/>
      <c r="D1006" s="3"/>
      <c r="E1006" s="6"/>
      <c r="F1006" s="6"/>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row>
    <row r="1007" spans="2:195" x14ac:dyDescent="0.2">
      <c r="B1007" s="3"/>
      <c r="C1007" s="3"/>
      <c r="D1007" s="3"/>
      <c r="E1007" s="6"/>
      <c r="F1007" s="6"/>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row>
    <row r="1008" spans="2:195" x14ac:dyDescent="0.2">
      <c r="B1008" s="3"/>
      <c r="C1008" s="3"/>
      <c r="D1008" s="3"/>
      <c r="E1008" s="6"/>
      <c r="F1008" s="6"/>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row>
    <row r="1009" spans="2:195" x14ac:dyDescent="0.2">
      <c r="B1009" s="3"/>
      <c r="C1009" s="3"/>
      <c r="D1009" s="3"/>
      <c r="E1009" s="6"/>
      <c r="F1009" s="6"/>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row>
    <row r="1010" spans="2:195" x14ac:dyDescent="0.2">
      <c r="B1010" s="3"/>
      <c r="C1010" s="3"/>
      <c r="D1010" s="3"/>
      <c r="E1010" s="6"/>
      <c r="F1010" s="6"/>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row>
    <row r="1011" spans="2:195" x14ac:dyDescent="0.2">
      <c r="B1011" s="3"/>
      <c r="C1011" s="3"/>
      <c r="D1011" s="3"/>
      <c r="E1011" s="6"/>
      <c r="F1011" s="6"/>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row>
    <row r="1012" spans="2:195" x14ac:dyDescent="0.2">
      <c r="B1012" s="3"/>
      <c r="C1012" s="3"/>
      <c r="D1012" s="3"/>
      <c r="E1012" s="6"/>
      <c r="F1012" s="6"/>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row>
    <row r="1013" spans="2:195" x14ac:dyDescent="0.2">
      <c r="B1013" s="3"/>
      <c r="C1013" s="3"/>
      <c r="D1013" s="3"/>
      <c r="E1013" s="6"/>
      <c r="F1013" s="6"/>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row>
    <row r="1014" spans="2:195" x14ac:dyDescent="0.2">
      <c r="B1014" s="3"/>
      <c r="C1014" s="3"/>
      <c r="D1014" s="3"/>
      <c r="E1014" s="6"/>
      <c r="F1014" s="6"/>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row>
    <row r="1015" spans="2:195" x14ac:dyDescent="0.2">
      <c r="B1015" s="3"/>
      <c r="C1015" s="3"/>
      <c r="D1015" s="3"/>
      <c r="E1015" s="6"/>
      <c r="F1015" s="6"/>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row>
    <row r="1016" spans="2:195" x14ac:dyDescent="0.2">
      <c r="B1016" s="3"/>
      <c r="C1016" s="3"/>
      <c r="D1016" s="3"/>
      <c r="E1016" s="6"/>
      <c r="F1016" s="6"/>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row>
    <row r="1017" spans="2:195" x14ac:dyDescent="0.2">
      <c r="B1017" s="3"/>
      <c r="C1017" s="3"/>
      <c r="D1017" s="3"/>
      <c r="E1017" s="6"/>
      <c r="F1017" s="6"/>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row>
    <row r="1018" spans="2:195" x14ac:dyDescent="0.2">
      <c r="B1018" s="3"/>
      <c r="C1018" s="3"/>
      <c r="D1018" s="3"/>
      <c r="E1018" s="6"/>
      <c r="F1018" s="6"/>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row>
    <row r="1019" spans="2:195" x14ac:dyDescent="0.2">
      <c r="B1019" s="3"/>
      <c r="C1019" s="3"/>
      <c r="D1019" s="3"/>
      <c r="E1019" s="6"/>
      <c r="F1019" s="6"/>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row>
    <row r="1020" spans="2:195" x14ac:dyDescent="0.2">
      <c r="B1020" s="3"/>
      <c r="C1020" s="3"/>
      <c r="D1020" s="3"/>
      <c r="E1020" s="6"/>
      <c r="F1020" s="6"/>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row>
    <row r="1021" spans="2:195" x14ac:dyDescent="0.2">
      <c r="B1021" s="3"/>
      <c r="C1021" s="3"/>
      <c r="D1021" s="3"/>
      <c r="E1021" s="6"/>
      <c r="F1021" s="6"/>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row>
    <row r="1022" spans="2:195" x14ac:dyDescent="0.2">
      <c r="B1022" s="3"/>
      <c r="C1022" s="3"/>
      <c r="D1022" s="3"/>
      <c r="E1022" s="6"/>
      <c r="F1022" s="6"/>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row>
    <row r="1023" spans="2:195" x14ac:dyDescent="0.2">
      <c r="B1023" s="3"/>
      <c r="C1023" s="3"/>
      <c r="D1023" s="3"/>
      <c r="E1023" s="6"/>
      <c r="F1023" s="6"/>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row>
    <row r="1024" spans="2:195" x14ac:dyDescent="0.2">
      <c r="B1024" s="3"/>
      <c r="C1024" s="3"/>
      <c r="D1024" s="3"/>
      <c r="E1024" s="6"/>
      <c r="F1024" s="6"/>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row>
    <row r="1025" spans="2:195" x14ac:dyDescent="0.2">
      <c r="B1025" s="3"/>
      <c r="C1025" s="3"/>
      <c r="D1025" s="3"/>
      <c r="E1025" s="6"/>
      <c r="F1025" s="6"/>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row>
    <row r="1026" spans="2:195" x14ac:dyDescent="0.2">
      <c r="B1026" s="3"/>
      <c r="C1026" s="3"/>
      <c r="D1026" s="3"/>
      <c r="E1026" s="6"/>
      <c r="F1026" s="6"/>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row>
    <row r="1027" spans="2:195" x14ac:dyDescent="0.2">
      <c r="B1027" s="3"/>
      <c r="C1027" s="3"/>
      <c r="D1027" s="3"/>
      <c r="E1027" s="6"/>
      <c r="F1027" s="6"/>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row>
    <row r="1028" spans="2:195" x14ac:dyDescent="0.2">
      <c r="B1028" s="3"/>
      <c r="C1028" s="3"/>
      <c r="D1028" s="3"/>
      <c r="E1028" s="6"/>
      <c r="F1028" s="6"/>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row>
    <row r="1029" spans="2:195" x14ac:dyDescent="0.2">
      <c r="B1029" s="3"/>
      <c r="C1029" s="3"/>
      <c r="D1029" s="3"/>
      <c r="E1029" s="6"/>
      <c r="F1029" s="6"/>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row>
    <row r="1030" spans="2:195" x14ac:dyDescent="0.2">
      <c r="B1030" s="3"/>
      <c r="C1030" s="3"/>
      <c r="D1030" s="3"/>
      <c r="E1030" s="6"/>
      <c r="F1030" s="6"/>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row>
    <row r="1031" spans="2:195" x14ac:dyDescent="0.2">
      <c r="B1031" s="3"/>
      <c r="C1031" s="3"/>
      <c r="D1031" s="3"/>
      <c r="E1031" s="6"/>
      <c r="F1031" s="6"/>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row>
    <row r="1032" spans="2:195" x14ac:dyDescent="0.2">
      <c r="B1032" s="3"/>
      <c r="C1032" s="3"/>
      <c r="D1032" s="3"/>
      <c r="E1032" s="6"/>
      <c r="F1032" s="6"/>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row>
    <row r="1033" spans="2:195" x14ac:dyDescent="0.2">
      <c r="B1033" s="3"/>
      <c r="C1033" s="3"/>
      <c r="D1033" s="3"/>
      <c r="E1033" s="6"/>
      <c r="F1033" s="6"/>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row>
    <row r="1034" spans="2:195" x14ac:dyDescent="0.2">
      <c r="B1034" s="3"/>
      <c r="C1034" s="3"/>
      <c r="D1034" s="3"/>
      <c r="E1034" s="6"/>
      <c r="F1034" s="6"/>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row>
    <row r="1035" spans="2:195" x14ac:dyDescent="0.2">
      <c r="B1035" s="3"/>
      <c r="C1035" s="3"/>
      <c r="D1035" s="3"/>
      <c r="E1035" s="6"/>
      <c r="F1035" s="6"/>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row>
    <row r="1036" spans="2:195" x14ac:dyDescent="0.2">
      <c r="B1036" s="3"/>
      <c r="C1036" s="3"/>
      <c r="D1036" s="3"/>
      <c r="E1036" s="6"/>
      <c r="F1036" s="6"/>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row>
    <row r="1037" spans="2:195" x14ac:dyDescent="0.2">
      <c r="B1037" s="3"/>
      <c r="C1037" s="3"/>
      <c r="D1037" s="3"/>
      <c r="E1037" s="6"/>
      <c r="F1037" s="6"/>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row>
    <row r="1038" spans="2:195" x14ac:dyDescent="0.2">
      <c r="B1038" s="3"/>
      <c r="C1038" s="3"/>
      <c r="D1038" s="3"/>
      <c r="E1038" s="6"/>
      <c r="F1038" s="6"/>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row>
    <row r="1039" spans="2:195" x14ac:dyDescent="0.2">
      <c r="B1039" s="3"/>
      <c r="C1039" s="3"/>
      <c r="D1039" s="3"/>
      <c r="E1039" s="6"/>
      <c r="F1039" s="6"/>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row>
    <row r="1040" spans="2:195" x14ac:dyDescent="0.2">
      <c r="B1040" s="3"/>
      <c r="C1040" s="3"/>
      <c r="D1040" s="3"/>
      <c r="E1040" s="6"/>
      <c r="F1040" s="6"/>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row>
    <row r="1041" spans="2:195" x14ac:dyDescent="0.2">
      <c r="B1041" s="3"/>
      <c r="C1041" s="3"/>
      <c r="D1041" s="3"/>
      <c r="E1041" s="6"/>
      <c r="F1041" s="6"/>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row>
    <row r="1042" spans="2:195" x14ac:dyDescent="0.2">
      <c r="B1042" s="3"/>
      <c r="C1042" s="3"/>
      <c r="D1042" s="3"/>
      <c r="E1042" s="6"/>
      <c r="F1042" s="6"/>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row>
    <row r="1043" spans="2:195" x14ac:dyDescent="0.2">
      <c r="B1043" s="3"/>
      <c r="C1043" s="3"/>
      <c r="D1043" s="3"/>
      <c r="E1043" s="6"/>
      <c r="F1043" s="6"/>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row>
    <row r="1044" spans="2:195" x14ac:dyDescent="0.2">
      <c r="B1044" s="3"/>
      <c r="C1044" s="3"/>
      <c r="D1044" s="3"/>
      <c r="E1044" s="6"/>
      <c r="F1044" s="6"/>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row>
    <row r="1045" spans="2:195" x14ac:dyDescent="0.2">
      <c r="B1045" s="3"/>
      <c r="C1045" s="3"/>
      <c r="D1045" s="3"/>
      <c r="E1045" s="6"/>
      <c r="F1045" s="6"/>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row>
    <row r="1046" spans="2:195" x14ac:dyDescent="0.2">
      <c r="B1046" s="3"/>
      <c r="C1046" s="3"/>
      <c r="D1046" s="3"/>
      <c r="E1046" s="6"/>
      <c r="F1046" s="6"/>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row>
    <row r="1047" spans="2:195" x14ac:dyDescent="0.2">
      <c r="B1047" s="3"/>
      <c r="C1047" s="3"/>
      <c r="D1047" s="3"/>
      <c r="E1047" s="6"/>
      <c r="F1047" s="6"/>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row>
    <row r="1048" spans="2:195" x14ac:dyDescent="0.2">
      <c r="B1048" s="3"/>
      <c r="C1048" s="3"/>
      <c r="D1048" s="3"/>
      <c r="E1048" s="6"/>
      <c r="F1048" s="6"/>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row>
    <row r="1049" spans="2:195" x14ac:dyDescent="0.2">
      <c r="B1049" s="3"/>
      <c r="C1049" s="3"/>
      <c r="D1049" s="3"/>
      <c r="E1049" s="6"/>
      <c r="F1049" s="6"/>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row>
    <row r="1050" spans="2:195" x14ac:dyDescent="0.2">
      <c r="B1050" s="3"/>
      <c r="C1050" s="3"/>
      <c r="D1050" s="3"/>
      <c r="E1050" s="6"/>
      <c r="F1050" s="6"/>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row>
    <row r="1051" spans="2:195" x14ac:dyDescent="0.2">
      <c r="B1051" s="3"/>
      <c r="C1051" s="3"/>
      <c r="D1051" s="3"/>
      <c r="E1051" s="6"/>
      <c r="F1051" s="6"/>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row>
    <row r="1052" spans="2:195" x14ac:dyDescent="0.2">
      <c r="B1052" s="3"/>
      <c r="C1052" s="3"/>
      <c r="D1052" s="3"/>
      <c r="E1052" s="6"/>
      <c r="F1052" s="6"/>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row>
    <row r="1053" spans="2:195" x14ac:dyDescent="0.2">
      <c r="B1053" s="3"/>
      <c r="C1053" s="3"/>
      <c r="D1053" s="3"/>
      <c r="E1053" s="6"/>
      <c r="F1053" s="6"/>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row>
    <row r="1054" spans="2:195" x14ac:dyDescent="0.2">
      <c r="B1054" s="3"/>
      <c r="C1054" s="3"/>
      <c r="D1054" s="3"/>
      <c r="E1054" s="6"/>
      <c r="F1054" s="6"/>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row>
    <row r="1055" spans="2:195" x14ac:dyDescent="0.2">
      <c r="B1055" s="3"/>
      <c r="C1055" s="3"/>
      <c r="D1055" s="3"/>
      <c r="E1055" s="6"/>
      <c r="F1055" s="6"/>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row>
    <row r="1056" spans="2:195" x14ac:dyDescent="0.2">
      <c r="B1056" s="3"/>
      <c r="C1056" s="3"/>
      <c r="D1056" s="3"/>
      <c r="E1056" s="6"/>
      <c r="F1056" s="6"/>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row>
    <row r="1057" spans="2:195" x14ac:dyDescent="0.2">
      <c r="B1057" s="3"/>
      <c r="C1057" s="3"/>
      <c r="D1057" s="3"/>
      <c r="E1057" s="6"/>
      <c r="F1057" s="6"/>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row>
    <row r="1058" spans="2:195" x14ac:dyDescent="0.2">
      <c r="B1058" s="3"/>
      <c r="C1058" s="3"/>
      <c r="D1058" s="3"/>
      <c r="E1058" s="6"/>
      <c r="F1058" s="6"/>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row>
    <row r="1059" spans="2:195" x14ac:dyDescent="0.2">
      <c r="B1059" s="3"/>
      <c r="C1059" s="3"/>
      <c r="D1059" s="3"/>
      <c r="E1059" s="6"/>
      <c r="F1059" s="6"/>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row>
    <row r="1060" spans="2:195" x14ac:dyDescent="0.2">
      <c r="B1060" s="3"/>
      <c r="C1060" s="3"/>
      <c r="D1060" s="3"/>
      <c r="E1060" s="6"/>
      <c r="F1060" s="6"/>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row>
    <row r="1061" spans="2:195" x14ac:dyDescent="0.2">
      <c r="B1061" s="3"/>
      <c r="C1061" s="3"/>
      <c r="D1061" s="3"/>
      <c r="E1061" s="6"/>
      <c r="F1061" s="6"/>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row>
    <row r="1062" spans="2:195" x14ac:dyDescent="0.2">
      <c r="B1062" s="3"/>
      <c r="C1062" s="3"/>
      <c r="D1062" s="3"/>
      <c r="E1062" s="6"/>
      <c r="F1062" s="6"/>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row>
    <row r="1063" spans="2:195" x14ac:dyDescent="0.2">
      <c r="B1063" s="3"/>
      <c r="C1063" s="3"/>
      <c r="D1063" s="3"/>
      <c r="E1063" s="6"/>
      <c r="F1063" s="6"/>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row>
    <row r="1064" spans="2:195" x14ac:dyDescent="0.2">
      <c r="B1064" s="3"/>
      <c r="C1064" s="3"/>
      <c r="D1064" s="3"/>
      <c r="E1064" s="6"/>
      <c r="F1064" s="6"/>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row>
    <row r="1065" spans="2:195" x14ac:dyDescent="0.2">
      <c r="B1065" s="3"/>
      <c r="C1065" s="3"/>
      <c r="D1065" s="3"/>
      <c r="E1065" s="6"/>
      <c r="F1065" s="6"/>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row>
    <row r="1066" spans="2:195" x14ac:dyDescent="0.2">
      <c r="B1066" s="3"/>
      <c r="C1066" s="3"/>
      <c r="D1066" s="3"/>
      <c r="E1066" s="6"/>
      <c r="F1066" s="6"/>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row>
    <row r="1067" spans="2:195" x14ac:dyDescent="0.2">
      <c r="B1067" s="3"/>
      <c r="C1067" s="3"/>
      <c r="D1067" s="3"/>
      <c r="E1067" s="6"/>
      <c r="F1067" s="6"/>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row>
    <row r="1068" spans="2:195" x14ac:dyDescent="0.2">
      <c r="B1068" s="3"/>
      <c r="C1068" s="3"/>
      <c r="D1068" s="3"/>
      <c r="E1068" s="6"/>
      <c r="F1068" s="6"/>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row>
    <row r="1069" spans="2:195" x14ac:dyDescent="0.2">
      <c r="B1069" s="3"/>
      <c r="C1069" s="3"/>
      <c r="D1069" s="3"/>
      <c r="E1069" s="6"/>
      <c r="F1069" s="6"/>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row>
    <row r="1070" spans="2:195" x14ac:dyDescent="0.2">
      <c r="B1070" s="3"/>
      <c r="C1070" s="3"/>
      <c r="D1070" s="3"/>
      <c r="E1070" s="6"/>
      <c r="F1070" s="6"/>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row>
    <row r="1071" spans="2:195" x14ac:dyDescent="0.2">
      <c r="B1071" s="3"/>
      <c r="C1071" s="3"/>
      <c r="D1071" s="3"/>
      <c r="E1071" s="6"/>
      <c r="F1071" s="6"/>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row>
    <row r="1072" spans="2:195" x14ac:dyDescent="0.2">
      <c r="B1072" s="3"/>
      <c r="C1072" s="3"/>
      <c r="D1072" s="3"/>
      <c r="E1072" s="6"/>
      <c r="F1072" s="6"/>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row>
    <row r="1073" spans="2:195" x14ac:dyDescent="0.2">
      <c r="B1073" s="3"/>
      <c r="C1073" s="3"/>
      <c r="D1073" s="3"/>
      <c r="E1073" s="6"/>
      <c r="F1073" s="6"/>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row>
    <row r="1074" spans="2:195" x14ac:dyDescent="0.2">
      <c r="B1074" s="3"/>
      <c r="C1074" s="3"/>
      <c r="D1074" s="3"/>
      <c r="E1074" s="6"/>
      <c r="F1074" s="6"/>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row>
    <row r="1075" spans="2:195" x14ac:dyDescent="0.2">
      <c r="B1075" s="3"/>
      <c r="C1075" s="3"/>
      <c r="D1075" s="3"/>
      <c r="E1075" s="6"/>
      <c r="F1075" s="6"/>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row>
    <row r="1076" spans="2:195" x14ac:dyDescent="0.2">
      <c r="B1076" s="3"/>
      <c r="C1076" s="3"/>
      <c r="D1076" s="3"/>
      <c r="E1076" s="6"/>
      <c r="F1076" s="6"/>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row>
    <row r="1077" spans="2:195" x14ac:dyDescent="0.2">
      <c r="B1077" s="3"/>
      <c r="C1077" s="3"/>
      <c r="D1077" s="3"/>
      <c r="E1077" s="6"/>
      <c r="F1077" s="6"/>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row>
    <row r="1078" spans="2:195" x14ac:dyDescent="0.2">
      <c r="B1078" s="3"/>
      <c r="C1078" s="3"/>
      <c r="D1078" s="3"/>
      <c r="E1078" s="6"/>
      <c r="F1078" s="6"/>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row>
    <row r="1079" spans="2:195" x14ac:dyDescent="0.2">
      <c r="B1079" s="3"/>
      <c r="C1079" s="3"/>
      <c r="D1079" s="3"/>
      <c r="E1079" s="6"/>
      <c r="F1079" s="6"/>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row>
    <row r="1080" spans="2:195" x14ac:dyDescent="0.2">
      <c r="B1080" s="3"/>
      <c r="C1080" s="3"/>
      <c r="D1080" s="3"/>
      <c r="E1080" s="6"/>
      <c r="F1080" s="6"/>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row>
    <row r="1081" spans="2:195" x14ac:dyDescent="0.2">
      <c r="B1081" s="3"/>
      <c r="C1081" s="3"/>
      <c r="D1081" s="3"/>
      <c r="E1081" s="6"/>
      <c r="F1081" s="6"/>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row>
    <row r="1082" spans="2:195" x14ac:dyDescent="0.2">
      <c r="B1082" s="3"/>
      <c r="C1082" s="3"/>
      <c r="D1082" s="3"/>
      <c r="E1082" s="6"/>
      <c r="F1082" s="6"/>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row>
    <row r="1083" spans="2:195" x14ac:dyDescent="0.2">
      <c r="B1083" s="3"/>
      <c r="C1083" s="3"/>
      <c r="D1083" s="3"/>
      <c r="E1083" s="6"/>
      <c r="F1083" s="6"/>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row>
    <row r="1084" spans="2:195" x14ac:dyDescent="0.2">
      <c r="B1084" s="3"/>
      <c r="C1084" s="3"/>
      <c r="D1084" s="3"/>
      <c r="E1084" s="6"/>
      <c r="F1084" s="6"/>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row>
    <row r="1085" spans="2:195" x14ac:dyDescent="0.2">
      <c r="B1085" s="3"/>
      <c r="C1085" s="3"/>
      <c r="D1085" s="3"/>
      <c r="E1085" s="6"/>
      <c r="F1085" s="6"/>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row>
    <row r="1086" spans="2:195" x14ac:dyDescent="0.2">
      <c r="B1086" s="3"/>
      <c r="C1086" s="3"/>
      <c r="D1086" s="3"/>
      <c r="E1086" s="6"/>
      <c r="F1086" s="6"/>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row>
    <row r="1087" spans="2:195" x14ac:dyDescent="0.2">
      <c r="B1087" s="3"/>
      <c r="C1087" s="3"/>
      <c r="D1087" s="3"/>
      <c r="E1087" s="6"/>
      <c r="F1087" s="6"/>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row>
    <row r="1088" spans="2:195" x14ac:dyDescent="0.2">
      <c r="B1088" s="3"/>
      <c r="C1088" s="3"/>
      <c r="D1088" s="3"/>
      <c r="E1088" s="6"/>
      <c r="F1088" s="6"/>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row>
    <row r="1089" spans="2:195" x14ac:dyDescent="0.2">
      <c r="B1089" s="3"/>
      <c r="C1089" s="3"/>
      <c r="D1089" s="3"/>
      <c r="E1089" s="6"/>
      <c r="F1089" s="6"/>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row>
    <row r="1090" spans="2:195" x14ac:dyDescent="0.2">
      <c r="B1090" s="3"/>
      <c r="C1090" s="3"/>
      <c r="D1090" s="3"/>
      <c r="E1090" s="6"/>
      <c r="F1090" s="6"/>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row>
    <row r="1091" spans="2:195" x14ac:dyDescent="0.2">
      <c r="B1091" s="3"/>
      <c r="C1091" s="3"/>
      <c r="D1091" s="3"/>
      <c r="E1091" s="6"/>
      <c r="F1091" s="6"/>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row>
    <row r="1092" spans="2:195" x14ac:dyDescent="0.2">
      <c r="B1092" s="3"/>
      <c r="C1092" s="3"/>
      <c r="D1092" s="3"/>
      <c r="E1092" s="6"/>
      <c r="F1092" s="6"/>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row>
    <row r="1093" spans="2:195" x14ac:dyDescent="0.2">
      <c r="B1093" s="3"/>
      <c r="C1093" s="3"/>
      <c r="D1093" s="3"/>
      <c r="E1093" s="6"/>
      <c r="F1093" s="6"/>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row>
    <row r="1094" spans="2:195" x14ac:dyDescent="0.2">
      <c r="B1094" s="3"/>
      <c r="C1094" s="3"/>
      <c r="D1094" s="3"/>
      <c r="E1094" s="6"/>
      <c r="F1094" s="6"/>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row>
    <row r="1095" spans="2:195" x14ac:dyDescent="0.2">
      <c r="B1095" s="3"/>
      <c r="C1095" s="3"/>
      <c r="D1095" s="3"/>
      <c r="E1095" s="6"/>
      <c r="F1095" s="6"/>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row>
    <row r="1096" spans="2:195" x14ac:dyDescent="0.2">
      <c r="B1096" s="3"/>
      <c r="C1096" s="3"/>
      <c r="D1096" s="3"/>
      <c r="E1096" s="6"/>
      <c r="F1096" s="6"/>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row>
    <row r="1097" spans="2:195" x14ac:dyDescent="0.2">
      <c r="B1097" s="3"/>
      <c r="C1097" s="3"/>
      <c r="D1097" s="3"/>
      <c r="E1097" s="6"/>
      <c r="F1097" s="6"/>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row>
    <row r="1098" spans="2:195" x14ac:dyDescent="0.2">
      <c r="B1098" s="3"/>
      <c r="C1098" s="3"/>
      <c r="D1098" s="3"/>
      <c r="E1098" s="6"/>
      <c r="F1098" s="6"/>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row>
    <row r="1099" spans="2:195" x14ac:dyDescent="0.2">
      <c r="B1099" s="3"/>
      <c r="C1099" s="3"/>
      <c r="D1099" s="3"/>
      <c r="E1099" s="6"/>
      <c r="F1099" s="6"/>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row>
    <row r="1100" spans="2:195" x14ac:dyDescent="0.2">
      <c r="B1100" s="3"/>
      <c r="C1100" s="3"/>
      <c r="D1100" s="3"/>
      <c r="E1100" s="6"/>
      <c r="F1100" s="6"/>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row>
    <row r="1101" spans="2:195" x14ac:dyDescent="0.2">
      <c r="B1101" s="3"/>
      <c r="C1101" s="3"/>
      <c r="D1101" s="3"/>
      <c r="E1101" s="6"/>
      <c r="F1101" s="6"/>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row>
    <row r="1102" spans="2:195" x14ac:dyDescent="0.2">
      <c r="B1102" s="3"/>
      <c r="C1102" s="3"/>
      <c r="D1102" s="3"/>
      <c r="E1102" s="6"/>
      <c r="F1102" s="6"/>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row>
    <row r="1103" spans="2:195" x14ac:dyDescent="0.2">
      <c r="B1103" s="3"/>
      <c r="C1103" s="3"/>
      <c r="D1103" s="3"/>
      <c r="E1103" s="6"/>
      <c r="F1103" s="6"/>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row>
    <row r="1104" spans="2:195" x14ac:dyDescent="0.2">
      <c r="B1104" s="3"/>
      <c r="C1104" s="3"/>
      <c r="D1104" s="3"/>
      <c r="E1104" s="6"/>
      <c r="F1104" s="6"/>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row>
    <row r="1105" spans="2:195" x14ac:dyDescent="0.2">
      <c r="B1105" s="3"/>
      <c r="C1105" s="3"/>
      <c r="D1105" s="3"/>
      <c r="E1105" s="6"/>
      <c r="F1105" s="6"/>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row>
    <row r="1106" spans="2:195" x14ac:dyDescent="0.2">
      <c r="B1106" s="3"/>
      <c r="C1106" s="3"/>
      <c r="D1106" s="3"/>
      <c r="E1106" s="6"/>
      <c r="F1106" s="6"/>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row>
    <row r="1107" spans="2:195" x14ac:dyDescent="0.2">
      <c r="B1107" s="3"/>
      <c r="C1107" s="3"/>
      <c r="D1107" s="3"/>
      <c r="E1107" s="6"/>
      <c r="F1107" s="6"/>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row>
    <row r="1108" spans="2:195" x14ac:dyDescent="0.2">
      <c r="B1108" s="3"/>
      <c r="C1108" s="3"/>
      <c r="D1108" s="3"/>
      <c r="E1108" s="6"/>
      <c r="F1108" s="6"/>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row>
    <row r="1109" spans="2:195" x14ac:dyDescent="0.2">
      <c r="B1109" s="3"/>
      <c r="C1109" s="3"/>
      <c r="D1109" s="3"/>
      <c r="E1109" s="6"/>
      <c r="F1109" s="6"/>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row>
    <row r="1110" spans="2:195" x14ac:dyDescent="0.2">
      <c r="B1110" s="3"/>
      <c r="C1110" s="3"/>
      <c r="D1110" s="3"/>
      <c r="E1110" s="6"/>
      <c r="F1110" s="6"/>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row>
    <row r="1111" spans="2:195" x14ac:dyDescent="0.2">
      <c r="B1111" s="3"/>
      <c r="C1111" s="3"/>
      <c r="D1111" s="3"/>
      <c r="E1111" s="6"/>
      <c r="F1111" s="6"/>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row>
    <row r="1112" spans="2:195" x14ac:dyDescent="0.2">
      <c r="B1112" s="3"/>
      <c r="C1112" s="3"/>
      <c r="D1112" s="3"/>
      <c r="E1112" s="6"/>
      <c r="F1112" s="6"/>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row>
    <row r="1113" spans="2:195" x14ac:dyDescent="0.2">
      <c r="B1113" s="3"/>
      <c r="C1113" s="3"/>
      <c r="D1113" s="3"/>
      <c r="E1113" s="6"/>
      <c r="F1113" s="6"/>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row>
    <row r="1114" spans="2:195" x14ac:dyDescent="0.2">
      <c r="B1114" s="3"/>
      <c r="C1114" s="3"/>
      <c r="D1114" s="3"/>
      <c r="E1114" s="6"/>
      <c r="F1114" s="6"/>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row>
    <row r="1115" spans="2:195" x14ac:dyDescent="0.2">
      <c r="B1115" s="3"/>
      <c r="C1115" s="3"/>
      <c r="D1115" s="3"/>
      <c r="E1115" s="6"/>
      <c r="F1115" s="6"/>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row>
    <row r="1116" spans="2:195" x14ac:dyDescent="0.2">
      <c r="B1116" s="3"/>
      <c r="C1116" s="3"/>
      <c r="D1116" s="3"/>
      <c r="E1116" s="6"/>
      <c r="F1116" s="6"/>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row>
    <row r="1117" spans="2:195" x14ac:dyDescent="0.2">
      <c r="B1117" s="3"/>
      <c r="C1117" s="3"/>
      <c r="D1117" s="3"/>
      <c r="E1117" s="6"/>
      <c r="F1117" s="6"/>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row>
    <row r="1118" spans="2:195" x14ac:dyDescent="0.2">
      <c r="B1118" s="3"/>
      <c r="C1118" s="3"/>
      <c r="D1118" s="3"/>
      <c r="E1118" s="6"/>
      <c r="F1118" s="6"/>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row>
    <row r="1119" spans="2:195" x14ac:dyDescent="0.2">
      <c r="B1119" s="3"/>
      <c r="C1119" s="3"/>
      <c r="D1119" s="3"/>
      <c r="E1119" s="6"/>
      <c r="F1119" s="6"/>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row>
    <row r="1120" spans="2:195" x14ac:dyDescent="0.2">
      <c r="B1120" s="3"/>
      <c r="C1120" s="3"/>
      <c r="D1120" s="3"/>
      <c r="E1120" s="6"/>
      <c r="F1120" s="6"/>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row>
    <row r="1121" spans="2:195" x14ac:dyDescent="0.2">
      <c r="B1121" s="3"/>
      <c r="C1121" s="3"/>
      <c r="D1121" s="3"/>
      <c r="E1121" s="6"/>
      <c r="F1121" s="6"/>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row>
    <row r="1122" spans="2:195" x14ac:dyDescent="0.2">
      <c r="B1122" s="3"/>
      <c r="C1122" s="3"/>
      <c r="D1122" s="3"/>
      <c r="E1122" s="6"/>
      <c r="F1122" s="6"/>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row>
    <row r="1123" spans="2:195" x14ac:dyDescent="0.2">
      <c r="B1123" s="3"/>
      <c r="C1123" s="3"/>
      <c r="D1123" s="3"/>
      <c r="E1123" s="6"/>
      <c r="F1123" s="6"/>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row>
    <row r="1124" spans="2:195" x14ac:dyDescent="0.2">
      <c r="B1124" s="3"/>
      <c r="C1124" s="3"/>
      <c r="D1124" s="3"/>
      <c r="E1124" s="6"/>
      <c r="F1124" s="6"/>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row>
    <row r="1125" spans="2:195" x14ac:dyDescent="0.2">
      <c r="B1125" s="3"/>
      <c r="C1125" s="3"/>
      <c r="D1125" s="3"/>
      <c r="E1125" s="6"/>
      <c r="F1125" s="6"/>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row>
    <row r="1126" spans="2:195" x14ac:dyDescent="0.2">
      <c r="B1126" s="3"/>
      <c r="C1126" s="3"/>
      <c r="D1126" s="3"/>
      <c r="E1126" s="6"/>
      <c r="F1126" s="6"/>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row>
    <row r="1127" spans="2:195" x14ac:dyDescent="0.2">
      <c r="B1127" s="3"/>
      <c r="C1127" s="3"/>
      <c r="D1127" s="3"/>
      <c r="E1127" s="6"/>
      <c r="F1127" s="6"/>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row>
    <row r="1128" spans="2:195" x14ac:dyDescent="0.2">
      <c r="B1128" s="3"/>
      <c r="C1128" s="3"/>
      <c r="D1128" s="3"/>
      <c r="E1128" s="6"/>
      <c r="F1128" s="6"/>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row>
    <row r="1129" spans="2:195" x14ac:dyDescent="0.2">
      <c r="B1129" s="3"/>
      <c r="C1129" s="3"/>
      <c r="D1129" s="3"/>
      <c r="E1129" s="6"/>
      <c r="F1129" s="6"/>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row>
    <row r="1130" spans="2:195" x14ac:dyDescent="0.2">
      <c r="B1130" s="3"/>
      <c r="C1130" s="3"/>
      <c r="D1130" s="3"/>
      <c r="E1130" s="6"/>
      <c r="F1130" s="6"/>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row>
    <row r="1131" spans="2:195" x14ac:dyDescent="0.2">
      <c r="B1131" s="3"/>
      <c r="C1131" s="3"/>
      <c r="D1131" s="3"/>
      <c r="E1131" s="6"/>
      <c r="F1131" s="6"/>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row>
    <row r="1132" spans="2:195" x14ac:dyDescent="0.2">
      <c r="B1132" s="3"/>
      <c r="C1132" s="3"/>
      <c r="D1132" s="3"/>
      <c r="E1132" s="6"/>
      <c r="F1132" s="6"/>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row>
    <row r="1133" spans="2:195" x14ac:dyDescent="0.2">
      <c r="B1133" s="3"/>
      <c r="C1133" s="3"/>
      <c r="D1133" s="3"/>
      <c r="E1133" s="6"/>
      <c r="F1133" s="6"/>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row>
    <row r="1134" spans="2:195" x14ac:dyDescent="0.2">
      <c r="B1134" s="3"/>
      <c r="C1134" s="3"/>
      <c r="D1134" s="3"/>
      <c r="E1134" s="6"/>
      <c r="F1134" s="6"/>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row>
    <row r="1135" spans="2:195" x14ac:dyDescent="0.2">
      <c r="B1135" s="3"/>
      <c r="C1135" s="3"/>
      <c r="D1135" s="3"/>
      <c r="E1135" s="6"/>
      <c r="F1135" s="6"/>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row>
    <row r="1136" spans="2:195" x14ac:dyDescent="0.2">
      <c r="B1136" s="3"/>
      <c r="C1136" s="3"/>
      <c r="D1136" s="3"/>
      <c r="E1136" s="6"/>
      <c r="F1136" s="6"/>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row>
    <row r="1137" spans="2:195" x14ac:dyDescent="0.2">
      <c r="B1137" s="3"/>
      <c r="C1137" s="3"/>
      <c r="D1137" s="3"/>
      <c r="E1137" s="6"/>
      <c r="F1137" s="6"/>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row>
    <row r="1138" spans="2:195" x14ac:dyDescent="0.2">
      <c r="B1138" s="3"/>
      <c r="C1138" s="3"/>
      <c r="D1138" s="3"/>
      <c r="E1138" s="6"/>
      <c r="F1138" s="6"/>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row>
    <row r="1139" spans="2:195" x14ac:dyDescent="0.2">
      <c r="B1139" s="3"/>
      <c r="C1139" s="3"/>
      <c r="D1139" s="3"/>
      <c r="E1139" s="6"/>
      <c r="F1139" s="6"/>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row>
    <row r="1140" spans="2:195" x14ac:dyDescent="0.2">
      <c r="B1140" s="3"/>
      <c r="C1140" s="3"/>
      <c r="D1140" s="3"/>
      <c r="E1140" s="6"/>
      <c r="F1140" s="6"/>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row>
    <row r="1141" spans="2:195" x14ac:dyDescent="0.2">
      <c r="B1141" s="3"/>
      <c r="C1141" s="3"/>
      <c r="D1141" s="3"/>
      <c r="E1141" s="6"/>
      <c r="F1141" s="6"/>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row>
    <row r="1142" spans="2:195" x14ac:dyDescent="0.2">
      <c r="B1142" s="3"/>
      <c r="C1142" s="3"/>
      <c r="D1142" s="3"/>
      <c r="E1142" s="6"/>
      <c r="F1142" s="6"/>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row>
    <row r="1143" spans="2:195" x14ac:dyDescent="0.2">
      <c r="B1143" s="3"/>
      <c r="C1143" s="3"/>
      <c r="D1143" s="3"/>
      <c r="E1143" s="6"/>
      <c r="F1143" s="6"/>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row>
    <row r="1144" spans="2:195" x14ac:dyDescent="0.2">
      <c r="B1144" s="3"/>
      <c r="C1144" s="3"/>
      <c r="D1144" s="3"/>
      <c r="E1144" s="6"/>
      <c r="F1144" s="6"/>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row>
    <row r="1145" spans="2:195" x14ac:dyDescent="0.2">
      <c r="B1145" s="3"/>
      <c r="C1145" s="3"/>
      <c r="D1145" s="3"/>
      <c r="E1145" s="6"/>
      <c r="F1145" s="6"/>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row>
    <row r="1146" spans="2:195" x14ac:dyDescent="0.2">
      <c r="B1146" s="3"/>
      <c r="C1146" s="3"/>
      <c r="D1146" s="3"/>
      <c r="E1146" s="6"/>
      <c r="F1146" s="6"/>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row>
    <row r="1147" spans="2:195" x14ac:dyDescent="0.2">
      <c r="B1147" s="3"/>
      <c r="C1147" s="3"/>
      <c r="D1147" s="3"/>
      <c r="E1147" s="6"/>
      <c r="F1147" s="6"/>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row>
    <row r="1148" spans="2:195" x14ac:dyDescent="0.2">
      <c r="B1148" s="3"/>
      <c r="C1148" s="3"/>
      <c r="D1148" s="3"/>
      <c r="E1148" s="6"/>
      <c r="F1148" s="6"/>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row>
    <row r="1149" spans="2:195" x14ac:dyDescent="0.2">
      <c r="B1149" s="3"/>
      <c r="C1149" s="3"/>
      <c r="D1149" s="3"/>
      <c r="E1149" s="6"/>
      <c r="F1149" s="6"/>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row>
    <row r="1150" spans="2:195" x14ac:dyDescent="0.2">
      <c r="B1150" s="3"/>
      <c r="C1150" s="3"/>
      <c r="D1150" s="3"/>
      <c r="E1150" s="6"/>
      <c r="F1150" s="6"/>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row>
    <row r="1151" spans="2:195" x14ac:dyDescent="0.2">
      <c r="B1151" s="3"/>
      <c r="C1151" s="3"/>
      <c r="D1151" s="3"/>
      <c r="E1151" s="6"/>
      <c r="F1151" s="6"/>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row>
    <row r="1152" spans="2:195" x14ac:dyDescent="0.2">
      <c r="B1152" s="3"/>
      <c r="C1152" s="3"/>
      <c r="D1152" s="3"/>
      <c r="E1152" s="6"/>
      <c r="F1152" s="6"/>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row>
    <row r="1153" spans="2:195" x14ac:dyDescent="0.2">
      <c r="B1153" s="3"/>
      <c r="C1153" s="3"/>
      <c r="D1153" s="3"/>
      <c r="E1153" s="6"/>
      <c r="F1153" s="6"/>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row>
    <row r="1154" spans="2:195" x14ac:dyDescent="0.2">
      <c r="B1154" s="3"/>
      <c r="C1154" s="3"/>
      <c r="D1154" s="3"/>
      <c r="E1154" s="6"/>
      <c r="F1154" s="6"/>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row>
    <row r="1155" spans="2:195" x14ac:dyDescent="0.2">
      <c r="B1155" s="3"/>
      <c r="C1155" s="3"/>
      <c r="D1155" s="3"/>
      <c r="E1155" s="6"/>
      <c r="F1155" s="6"/>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row>
    <row r="1156" spans="2:195" x14ac:dyDescent="0.2">
      <c r="B1156" s="3"/>
      <c r="C1156" s="3"/>
      <c r="D1156" s="3"/>
      <c r="E1156" s="6"/>
      <c r="F1156" s="6"/>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row>
    <row r="1157" spans="2:195" x14ac:dyDescent="0.2">
      <c r="B1157" s="3"/>
      <c r="C1157" s="3"/>
      <c r="D1157" s="3"/>
      <c r="E1157" s="6"/>
      <c r="F1157" s="6"/>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row>
    <row r="1158" spans="2:195" x14ac:dyDescent="0.2">
      <c r="B1158" s="3"/>
      <c r="C1158" s="3"/>
      <c r="D1158" s="3"/>
      <c r="E1158" s="6"/>
      <c r="F1158" s="6"/>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row>
    <row r="1159" spans="2:195" x14ac:dyDescent="0.2">
      <c r="B1159" s="3"/>
      <c r="C1159" s="3"/>
      <c r="D1159" s="3"/>
      <c r="E1159" s="6"/>
      <c r="F1159" s="6"/>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row>
    <row r="1160" spans="2:195" x14ac:dyDescent="0.2">
      <c r="B1160" s="3"/>
      <c r="C1160" s="3"/>
      <c r="D1160" s="3"/>
      <c r="E1160" s="6"/>
      <c r="F1160" s="6"/>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row>
    <row r="1161" spans="2:195" x14ac:dyDescent="0.2">
      <c r="B1161" s="3"/>
      <c r="C1161" s="3"/>
      <c r="D1161" s="3"/>
      <c r="E1161" s="6"/>
      <c r="F1161" s="6"/>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row>
    <row r="1162" spans="2:195" x14ac:dyDescent="0.2">
      <c r="B1162" s="3"/>
      <c r="C1162" s="3"/>
      <c r="D1162" s="3"/>
      <c r="E1162" s="6"/>
      <c r="F1162" s="6"/>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row>
    <row r="1163" spans="2:195" x14ac:dyDescent="0.2">
      <c r="B1163" s="3"/>
      <c r="C1163" s="3"/>
      <c r="D1163" s="3"/>
      <c r="E1163" s="6"/>
      <c r="F1163" s="6"/>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row>
    <row r="1164" spans="2:195" x14ac:dyDescent="0.2">
      <c r="B1164" s="3"/>
      <c r="C1164" s="3"/>
      <c r="D1164" s="3"/>
      <c r="E1164" s="6"/>
      <c r="F1164" s="6"/>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row>
    <row r="1165" spans="2:195" x14ac:dyDescent="0.2">
      <c r="B1165" s="3"/>
      <c r="C1165" s="3"/>
      <c r="D1165" s="3"/>
      <c r="E1165" s="6"/>
      <c r="F1165" s="6"/>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row>
    <row r="1166" spans="2:195" x14ac:dyDescent="0.2">
      <c r="B1166" s="3"/>
      <c r="C1166" s="3"/>
      <c r="D1166" s="3"/>
      <c r="E1166" s="6"/>
      <c r="F1166" s="6"/>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row>
    <row r="1167" spans="2:195" x14ac:dyDescent="0.2">
      <c r="B1167" s="3"/>
      <c r="C1167" s="3"/>
      <c r="D1167" s="3"/>
      <c r="E1167" s="6"/>
      <c r="F1167" s="6"/>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row>
    <row r="1168" spans="2:195" x14ac:dyDescent="0.2">
      <c r="B1168" s="3"/>
      <c r="C1168" s="3"/>
      <c r="D1168" s="3"/>
      <c r="E1168" s="6"/>
      <c r="F1168" s="6"/>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row>
    <row r="1169" spans="2:195" x14ac:dyDescent="0.2">
      <c r="B1169" s="3"/>
      <c r="C1169" s="3"/>
      <c r="D1169" s="3"/>
      <c r="E1169" s="6"/>
      <c r="F1169" s="6"/>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row>
    <row r="1170" spans="2:195" x14ac:dyDescent="0.2">
      <c r="B1170" s="3"/>
      <c r="C1170" s="3"/>
      <c r="D1170" s="3"/>
      <c r="E1170" s="6"/>
      <c r="F1170" s="6"/>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row>
    <row r="1171" spans="2:195" x14ac:dyDescent="0.2">
      <c r="B1171" s="3"/>
      <c r="C1171" s="3"/>
      <c r="D1171" s="3"/>
      <c r="E1171" s="6"/>
      <c r="F1171" s="6"/>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row>
    <row r="1172" spans="2:195" x14ac:dyDescent="0.2">
      <c r="B1172" s="3"/>
      <c r="C1172" s="3"/>
      <c r="D1172" s="3"/>
      <c r="E1172" s="6"/>
      <c r="F1172" s="6"/>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row>
    <row r="1173" spans="2:195" x14ac:dyDescent="0.2">
      <c r="B1173" s="3"/>
      <c r="C1173" s="3"/>
      <c r="D1173" s="3"/>
      <c r="E1173" s="6"/>
      <c r="F1173" s="6"/>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row>
    <row r="1174" spans="2:195" x14ac:dyDescent="0.2">
      <c r="B1174" s="3"/>
      <c r="C1174" s="3"/>
      <c r="D1174" s="3"/>
      <c r="E1174" s="6"/>
      <c r="F1174" s="6"/>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row>
    <row r="1175" spans="2:195" x14ac:dyDescent="0.2">
      <c r="B1175" s="3"/>
      <c r="C1175" s="3"/>
      <c r="D1175" s="3"/>
      <c r="E1175" s="6"/>
      <c r="F1175" s="6"/>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row>
    <row r="1176" spans="2:195" x14ac:dyDescent="0.2">
      <c r="B1176" s="3"/>
      <c r="C1176" s="3"/>
      <c r="D1176" s="3"/>
      <c r="E1176" s="6"/>
      <c r="F1176" s="6"/>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row>
    <row r="1177" spans="2:195" x14ac:dyDescent="0.2">
      <c r="B1177" s="3"/>
      <c r="C1177" s="3"/>
      <c r="D1177" s="3"/>
      <c r="E1177" s="6"/>
      <c r="F1177" s="6"/>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row>
    <row r="1178" spans="2:195" x14ac:dyDescent="0.2">
      <c r="B1178" s="3"/>
      <c r="C1178" s="3"/>
      <c r="D1178" s="3"/>
      <c r="E1178" s="6"/>
      <c r="F1178" s="6"/>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row>
    <row r="1179" spans="2:195" x14ac:dyDescent="0.2">
      <c r="B1179" s="3"/>
      <c r="C1179" s="3"/>
      <c r="D1179" s="3"/>
      <c r="E1179" s="6"/>
      <c r="F1179" s="6"/>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row>
    <row r="1180" spans="2:195" x14ac:dyDescent="0.2">
      <c r="B1180" s="3"/>
      <c r="C1180" s="3"/>
      <c r="D1180" s="3"/>
      <c r="E1180" s="6"/>
      <c r="F1180" s="6"/>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row>
    <row r="1181" spans="2:195" x14ac:dyDescent="0.2">
      <c r="B1181" s="3"/>
      <c r="C1181" s="3"/>
      <c r="D1181" s="3"/>
      <c r="E1181" s="6"/>
      <c r="F1181" s="6"/>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row>
    <row r="1182" spans="2:195" x14ac:dyDescent="0.2">
      <c r="B1182" s="3"/>
      <c r="C1182" s="3"/>
      <c r="D1182" s="3"/>
      <c r="E1182" s="6"/>
      <c r="F1182" s="6"/>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row>
    <row r="1183" spans="2:195" x14ac:dyDescent="0.2">
      <c r="B1183" s="3"/>
      <c r="C1183" s="3"/>
      <c r="D1183" s="3"/>
      <c r="E1183" s="6"/>
      <c r="F1183" s="6"/>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row>
    <row r="1184" spans="2:195" x14ac:dyDescent="0.2">
      <c r="B1184" s="3"/>
      <c r="C1184" s="3"/>
      <c r="D1184" s="3"/>
      <c r="E1184" s="6"/>
      <c r="F1184" s="6"/>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row>
    <row r="1185" spans="2:195" x14ac:dyDescent="0.2">
      <c r="B1185" s="3"/>
      <c r="C1185" s="3"/>
      <c r="D1185" s="3"/>
      <c r="E1185" s="6"/>
      <c r="F1185" s="6"/>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row>
    <row r="1186" spans="2:195" x14ac:dyDescent="0.2">
      <c r="B1186" s="3"/>
      <c r="C1186" s="3"/>
      <c r="D1186" s="3"/>
      <c r="E1186" s="6"/>
      <c r="F1186" s="6"/>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row>
    <row r="1187" spans="2:195" x14ac:dyDescent="0.2">
      <c r="B1187" s="3"/>
      <c r="C1187" s="3"/>
      <c r="D1187" s="3"/>
      <c r="E1187" s="6"/>
      <c r="F1187" s="6"/>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row>
    <row r="1188" spans="2:195" x14ac:dyDescent="0.2">
      <c r="B1188" s="3"/>
      <c r="C1188" s="3"/>
      <c r="D1188" s="3"/>
      <c r="E1188" s="6"/>
      <c r="F1188" s="6"/>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row>
    <row r="1189" spans="2:195" x14ac:dyDescent="0.2">
      <c r="B1189" s="3"/>
      <c r="C1189" s="3"/>
      <c r="D1189" s="3"/>
      <c r="E1189" s="6"/>
      <c r="F1189" s="6"/>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row>
    <row r="1190" spans="2:195" x14ac:dyDescent="0.2">
      <c r="B1190" s="3"/>
      <c r="C1190" s="3"/>
      <c r="D1190" s="3"/>
      <c r="E1190" s="6"/>
      <c r="F1190" s="6"/>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row>
    <row r="1191" spans="2:195" x14ac:dyDescent="0.2">
      <c r="B1191" s="3"/>
      <c r="C1191" s="3"/>
      <c r="D1191" s="3"/>
      <c r="E1191" s="6"/>
      <c r="F1191" s="6"/>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row>
    <row r="1192" spans="2:195" x14ac:dyDescent="0.2">
      <c r="B1192" s="3"/>
      <c r="C1192" s="3"/>
      <c r="D1192" s="3"/>
      <c r="E1192" s="6"/>
      <c r="F1192" s="6"/>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row>
    <row r="1193" spans="2:195" x14ac:dyDescent="0.2">
      <c r="B1193" s="3"/>
      <c r="C1193" s="3"/>
      <c r="D1193" s="3"/>
      <c r="E1193" s="6"/>
      <c r="F1193" s="6"/>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row>
    <row r="1194" spans="2:195" x14ac:dyDescent="0.2">
      <c r="B1194" s="3"/>
      <c r="C1194" s="3"/>
      <c r="D1194" s="3"/>
      <c r="E1194" s="6"/>
      <c r="F1194" s="6"/>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row>
    <row r="1195" spans="2:195" x14ac:dyDescent="0.2">
      <c r="B1195" s="3"/>
      <c r="C1195" s="3"/>
      <c r="D1195" s="3"/>
      <c r="E1195" s="6"/>
      <c r="F1195" s="6"/>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row>
    <row r="1196" spans="2:195" x14ac:dyDescent="0.2">
      <c r="B1196" s="3"/>
      <c r="C1196" s="3"/>
      <c r="D1196" s="3"/>
      <c r="E1196" s="6"/>
      <c r="F1196" s="6"/>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row>
    <row r="1197" spans="2:195" x14ac:dyDescent="0.2">
      <c r="B1197" s="3"/>
      <c r="C1197" s="3"/>
      <c r="D1197" s="3"/>
      <c r="E1197" s="6"/>
      <c r="F1197" s="6"/>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row>
    <row r="1198" spans="2:195" x14ac:dyDescent="0.2">
      <c r="B1198" s="3"/>
      <c r="C1198" s="3"/>
      <c r="D1198" s="3"/>
      <c r="E1198" s="6"/>
      <c r="F1198" s="6"/>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row>
    <row r="1199" spans="2:195" x14ac:dyDescent="0.2">
      <c r="B1199" s="3"/>
      <c r="C1199" s="3"/>
      <c r="D1199" s="3"/>
      <c r="E1199" s="6"/>
      <c r="F1199" s="6"/>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row>
    <row r="1200" spans="2:195" x14ac:dyDescent="0.2">
      <c r="B1200" s="3"/>
      <c r="C1200" s="3"/>
      <c r="D1200" s="3"/>
      <c r="E1200" s="6"/>
      <c r="F1200" s="6"/>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row>
    <row r="1201" spans="2:195" x14ac:dyDescent="0.2">
      <c r="B1201" s="3"/>
      <c r="C1201" s="3"/>
      <c r="D1201" s="3"/>
      <c r="E1201" s="6"/>
      <c r="F1201" s="6"/>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row>
    <row r="1202" spans="2:195" x14ac:dyDescent="0.2">
      <c r="B1202" s="3"/>
      <c r="C1202" s="3"/>
      <c r="D1202" s="3"/>
      <c r="E1202" s="6"/>
      <c r="F1202" s="6"/>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row>
    <row r="1203" spans="2:195" x14ac:dyDescent="0.2">
      <c r="B1203" s="3"/>
      <c r="C1203" s="3"/>
      <c r="D1203" s="3"/>
      <c r="E1203" s="6"/>
      <c r="F1203" s="6"/>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row>
    <row r="1204" spans="2:195" x14ac:dyDescent="0.2">
      <c r="B1204" s="3"/>
      <c r="C1204" s="3"/>
      <c r="D1204" s="3"/>
      <c r="E1204" s="6"/>
      <c r="F1204" s="6"/>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row>
    <row r="1205" spans="2:195" x14ac:dyDescent="0.2">
      <c r="B1205" s="3"/>
      <c r="C1205" s="3"/>
      <c r="D1205" s="3"/>
      <c r="E1205" s="6"/>
      <c r="F1205" s="6"/>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row>
    <row r="1206" spans="2:195" x14ac:dyDescent="0.2">
      <c r="B1206" s="3"/>
      <c r="C1206" s="3"/>
      <c r="D1206" s="3"/>
      <c r="E1206" s="6"/>
      <c r="F1206" s="6"/>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row>
    <row r="1207" spans="2:195" x14ac:dyDescent="0.2">
      <c r="B1207" s="3"/>
      <c r="C1207" s="3"/>
      <c r="D1207" s="3"/>
      <c r="E1207" s="6"/>
      <c r="F1207" s="6"/>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row>
    <row r="1208" spans="2:195" x14ac:dyDescent="0.2">
      <c r="B1208" s="3"/>
      <c r="C1208" s="3"/>
      <c r="D1208" s="3"/>
      <c r="E1208" s="6"/>
      <c r="F1208" s="6"/>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row>
    <row r="1209" spans="2:195" x14ac:dyDescent="0.2">
      <c r="B1209" s="3"/>
      <c r="C1209" s="3"/>
      <c r="D1209" s="3"/>
      <c r="E1209" s="6"/>
      <c r="F1209" s="6"/>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row>
    <row r="1210" spans="2:195" x14ac:dyDescent="0.2">
      <c r="B1210" s="3"/>
      <c r="C1210" s="3"/>
      <c r="D1210" s="3"/>
      <c r="E1210" s="6"/>
      <c r="F1210" s="6"/>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row>
    <row r="1211" spans="2:195" x14ac:dyDescent="0.2">
      <c r="B1211" s="3"/>
      <c r="C1211" s="3"/>
      <c r="D1211" s="3"/>
      <c r="E1211" s="6"/>
      <c r="F1211" s="6"/>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row>
    <row r="1212" spans="2:195" x14ac:dyDescent="0.2">
      <c r="B1212" s="3"/>
      <c r="C1212" s="3"/>
      <c r="D1212" s="3"/>
      <c r="E1212" s="6"/>
      <c r="F1212" s="6"/>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row>
    <row r="1213" spans="2:195" x14ac:dyDescent="0.2">
      <c r="B1213" s="3"/>
      <c r="C1213" s="3"/>
      <c r="D1213" s="3"/>
      <c r="E1213" s="6"/>
      <c r="F1213" s="6"/>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row>
    <row r="1214" spans="2:195" x14ac:dyDescent="0.2">
      <c r="B1214" s="3"/>
      <c r="C1214" s="3"/>
      <c r="D1214" s="3"/>
      <c r="E1214" s="6"/>
      <c r="F1214" s="6"/>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row>
    <row r="1215" spans="2:195" x14ac:dyDescent="0.2">
      <c r="B1215" s="3"/>
      <c r="C1215" s="3"/>
      <c r="D1215" s="3"/>
      <c r="E1215" s="6"/>
      <c r="F1215" s="6"/>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row>
    <row r="1216" spans="2:195" x14ac:dyDescent="0.2">
      <c r="B1216" s="3"/>
      <c r="C1216" s="3"/>
      <c r="D1216" s="3"/>
      <c r="E1216" s="6"/>
      <c r="F1216" s="6"/>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row>
    <row r="1217" spans="2:195" x14ac:dyDescent="0.2">
      <c r="B1217" s="3"/>
      <c r="C1217" s="3"/>
      <c r="D1217" s="3"/>
      <c r="E1217" s="6"/>
      <c r="F1217" s="6"/>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row>
    <row r="1218" spans="2:195" x14ac:dyDescent="0.2">
      <c r="B1218" s="3"/>
      <c r="C1218" s="3"/>
      <c r="D1218" s="3"/>
      <c r="E1218" s="6"/>
      <c r="F1218" s="6"/>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row>
    <row r="1219" spans="2:195" x14ac:dyDescent="0.2">
      <c r="B1219" s="3"/>
      <c r="C1219" s="3"/>
      <c r="D1219" s="3"/>
      <c r="E1219" s="6"/>
      <c r="F1219" s="6"/>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row>
    <row r="1220" spans="2:195" x14ac:dyDescent="0.2">
      <c r="B1220" s="3"/>
      <c r="C1220" s="3"/>
      <c r="D1220" s="3"/>
      <c r="E1220" s="6"/>
      <c r="F1220" s="6"/>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row>
    <row r="1221" spans="2:195" x14ac:dyDescent="0.2">
      <c r="B1221" s="3"/>
      <c r="C1221" s="3"/>
      <c r="D1221" s="3"/>
      <c r="E1221" s="6"/>
      <c r="F1221" s="6"/>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row>
    <row r="1222" spans="2:195" x14ac:dyDescent="0.2">
      <c r="B1222" s="3"/>
      <c r="C1222" s="3"/>
      <c r="D1222" s="3"/>
      <c r="E1222" s="6"/>
      <c r="F1222" s="6"/>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row>
    <row r="1223" spans="2:195" x14ac:dyDescent="0.2">
      <c r="B1223" s="3"/>
      <c r="C1223" s="3"/>
      <c r="D1223" s="3"/>
      <c r="E1223" s="6"/>
      <c r="F1223" s="6"/>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row>
    <row r="1224" spans="2:195" x14ac:dyDescent="0.2">
      <c r="B1224" s="3"/>
      <c r="C1224" s="3"/>
      <c r="D1224" s="3"/>
      <c r="E1224" s="6"/>
      <c r="F1224" s="6"/>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row>
    <row r="1225" spans="2:195" x14ac:dyDescent="0.2">
      <c r="B1225" s="3"/>
      <c r="C1225" s="3"/>
      <c r="D1225" s="3"/>
      <c r="E1225" s="6"/>
      <c r="F1225" s="6"/>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row>
    <row r="1226" spans="2:195" x14ac:dyDescent="0.2">
      <c r="B1226" s="3"/>
      <c r="C1226" s="3"/>
      <c r="D1226" s="3"/>
      <c r="E1226" s="6"/>
      <c r="F1226" s="6"/>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row>
    <row r="1227" spans="2:195" x14ac:dyDescent="0.2">
      <c r="B1227" s="3"/>
      <c r="C1227" s="3"/>
      <c r="D1227" s="3"/>
      <c r="E1227" s="6"/>
      <c r="F1227" s="6"/>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row>
    <row r="1228" spans="2:195" x14ac:dyDescent="0.2">
      <c r="B1228" s="3"/>
      <c r="C1228" s="3"/>
      <c r="D1228" s="3"/>
      <c r="E1228" s="6"/>
      <c r="F1228" s="6"/>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row>
    <row r="1229" spans="2:195" x14ac:dyDescent="0.2">
      <c r="B1229" s="3"/>
      <c r="C1229" s="3"/>
      <c r="D1229" s="3"/>
      <c r="E1229" s="6"/>
      <c r="F1229" s="6"/>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row>
    <row r="1230" spans="2:195" x14ac:dyDescent="0.2">
      <c r="B1230" s="3"/>
      <c r="C1230" s="3"/>
      <c r="D1230" s="3"/>
      <c r="E1230" s="6"/>
      <c r="F1230" s="6"/>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row>
    <row r="1231" spans="2:195" x14ac:dyDescent="0.2">
      <c r="B1231" s="3"/>
      <c r="C1231" s="3"/>
      <c r="D1231" s="3"/>
      <c r="E1231" s="6"/>
      <c r="F1231" s="6"/>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row>
    <row r="1232" spans="2:195" x14ac:dyDescent="0.2">
      <c r="B1232" s="3"/>
      <c r="C1232" s="3"/>
      <c r="D1232" s="3"/>
      <c r="E1232" s="6"/>
      <c r="F1232" s="6"/>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row>
    <row r="1233" spans="2:195" x14ac:dyDescent="0.2">
      <c r="B1233" s="3"/>
      <c r="C1233" s="3"/>
      <c r="D1233" s="3"/>
      <c r="E1233" s="6"/>
      <c r="F1233" s="6"/>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row>
    <row r="1234" spans="2:195" x14ac:dyDescent="0.2">
      <c r="B1234" s="3"/>
      <c r="C1234" s="3"/>
      <c r="D1234" s="3"/>
      <c r="E1234" s="6"/>
      <c r="F1234" s="6"/>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row>
    <row r="1235" spans="2:195" x14ac:dyDescent="0.2">
      <c r="B1235" s="3"/>
      <c r="C1235" s="3"/>
      <c r="D1235" s="3"/>
      <c r="E1235" s="6"/>
      <c r="F1235" s="6"/>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row>
    <row r="1236" spans="2:195" x14ac:dyDescent="0.2">
      <c r="B1236" s="3"/>
      <c r="C1236" s="3"/>
      <c r="D1236" s="3"/>
      <c r="E1236" s="6"/>
      <c r="F1236" s="6"/>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row>
    <row r="1237" spans="2:195" x14ac:dyDescent="0.2">
      <c r="B1237" s="3"/>
      <c r="C1237" s="3"/>
      <c r="D1237" s="3"/>
      <c r="E1237" s="6"/>
      <c r="F1237" s="6"/>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row>
    <row r="1238" spans="2:195" x14ac:dyDescent="0.2">
      <c r="B1238" s="3"/>
      <c r="C1238" s="3"/>
      <c r="D1238" s="3"/>
      <c r="E1238" s="6"/>
      <c r="F1238" s="6"/>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row>
    <row r="1239" spans="2:195" x14ac:dyDescent="0.2">
      <c r="B1239" s="3"/>
      <c r="C1239" s="3"/>
      <c r="D1239" s="3"/>
      <c r="E1239" s="6"/>
      <c r="F1239" s="6"/>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row>
    <row r="1240" spans="2:195" x14ac:dyDescent="0.2">
      <c r="B1240" s="3"/>
      <c r="C1240" s="3"/>
      <c r="D1240" s="3"/>
      <c r="E1240" s="6"/>
      <c r="F1240" s="6"/>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row>
    <row r="1241" spans="2:195" x14ac:dyDescent="0.2">
      <c r="B1241" s="3"/>
      <c r="C1241" s="3"/>
      <c r="D1241" s="3"/>
      <c r="E1241" s="6"/>
      <c r="F1241" s="6"/>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row>
    <row r="1242" spans="2:195" x14ac:dyDescent="0.2">
      <c r="B1242" s="3"/>
      <c r="C1242" s="3"/>
      <c r="D1242" s="3"/>
      <c r="E1242" s="6"/>
      <c r="F1242" s="6"/>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row>
    <row r="1243" spans="2:195" x14ac:dyDescent="0.2">
      <c r="B1243" s="3"/>
      <c r="C1243" s="3"/>
      <c r="D1243" s="3"/>
      <c r="E1243" s="6"/>
      <c r="F1243" s="6"/>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row>
    <row r="1244" spans="2:195" x14ac:dyDescent="0.2">
      <c r="B1244" s="3"/>
      <c r="C1244" s="3"/>
      <c r="D1244" s="3"/>
      <c r="E1244" s="6"/>
      <c r="F1244" s="6"/>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row>
    <row r="1245" spans="2:195" x14ac:dyDescent="0.2">
      <c r="B1245" s="3"/>
      <c r="C1245" s="3"/>
      <c r="D1245" s="3"/>
      <c r="E1245" s="6"/>
      <c r="F1245" s="6"/>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row>
    <row r="1246" spans="2:195" x14ac:dyDescent="0.2">
      <c r="B1246" s="3"/>
      <c r="C1246" s="3"/>
      <c r="D1246" s="3"/>
      <c r="E1246" s="6"/>
      <c r="F1246" s="6"/>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row>
    <row r="1247" spans="2:195" x14ac:dyDescent="0.2">
      <c r="B1247" s="3"/>
      <c r="C1247" s="3"/>
      <c r="D1247" s="3"/>
      <c r="E1247" s="6"/>
      <c r="F1247" s="6"/>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row>
    <row r="1248" spans="2:195" x14ac:dyDescent="0.2">
      <c r="B1248" s="3"/>
      <c r="C1248" s="3"/>
      <c r="D1248" s="3"/>
      <c r="E1248" s="6"/>
      <c r="F1248" s="6"/>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row>
    <row r="1249" spans="2:195" x14ac:dyDescent="0.2">
      <c r="B1249" s="3"/>
      <c r="C1249" s="3"/>
      <c r="D1249" s="3"/>
      <c r="E1249" s="6"/>
      <c r="F1249" s="6"/>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row>
    <row r="1250" spans="2:195" x14ac:dyDescent="0.2">
      <c r="B1250" s="3"/>
      <c r="C1250" s="3"/>
      <c r="D1250" s="3"/>
      <c r="E1250" s="6"/>
      <c r="F1250" s="6"/>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row>
    <row r="1251" spans="2:195" x14ac:dyDescent="0.2">
      <c r="B1251" s="3"/>
      <c r="C1251" s="3"/>
      <c r="D1251" s="3"/>
      <c r="E1251" s="6"/>
      <c r="F1251" s="6"/>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row>
    <row r="1252" spans="2:195" x14ac:dyDescent="0.2">
      <c r="B1252" s="3"/>
      <c r="C1252" s="3"/>
      <c r="D1252" s="3"/>
      <c r="E1252" s="6"/>
      <c r="F1252" s="6"/>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row>
    <row r="1253" spans="2:195" x14ac:dyDescent="0.2">
      <c r="B1253" s="3"/>
      <c r="C1253" s="3"/>
      <c r="D1253" s="3"/>
      <c r="E1253" s="6"/>
      <c r="F1253" s="6"/>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row>
    <row r="1254" spans="2:195" x14ac:dyDescent="0.2">
      <c r="B1254" s="3"/>
      <c r="C1254" s="3"/>
      <c r="D1254" s="3"/>
      <c r="E1254" s="6"/>
      <c r="F1254" s="6"/>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row>
    <row r="1255" spans="2:195" x14ac:dyDescent="0.2">
      <c r="B1255" s="3"/>
      <c r="C1255" s="3"/>
      <c r="D1255" s="3"/>
      <c r="E1255" s="6"/>
      <c r="F1255" s="6"/>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row>
    <row r="1256" spans="2:195" x14ac:dyDescent="0.2">
      <c r="B1256" s="3"/>
      <c r="C1256" s="3"/>
      <c r="D1256" s="3"/>
      <c r="E1256" s="6"/>
      <c r="F1256" s="6"/>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row>
    <row r="1257" spans="2:195" x14ac:dyDescent="0.2">
      <c r="B1257" s="3"/>
      <c r="C1257" s="3"/>
      <c r="D1257" s="3"/>
      <c r="E1257" s="6"/>
      <c r="F1257" s="6"/>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row>
    <row r="1258" spans="2:195" x14ac:dyDescent="0.2">
      <c r="B1258" s="3"/>
      <c r="C1258" s="3"/>
      <c r="D1258" s="3"/>
      <c r="E1258" s="6"/>
      <c r="F1258" s="6"/>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row>
    <row r="1259" spans="2:195" x14ac:dyDescent="0.2">
      <c r="B1259" s="3"/>
      <c r="C1259" s="3"/>
      <c r="D1259" s="3"/>
      <c r="E1259" s="6"/>
      <c r="F1259" s="6"/>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row>
    <row r="1260" spans="2:195" x14ac:dyDescent="0.2">
      <c r="B1260" s="3"/>
      <c r="C1260" s="3"/>
      <c r="D1260" s="3"/>
      <c r="E1260" s="6"/>
      <c r="F1260" s="6"/>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row>
    <row r="1261" spans="2:195" x14ac:dyDescent="0.2">
      <c r="B1261" s="3"/>
      <c r="C1261" s="3"/>
      <c r="D1261" s="3"/>
      <c r="E1261" s="6"/>
      <c r="F1261" s="6"/>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row>
    <row r="1262" spans="2:195" x14ac:dyDescent="0.2">
      <c r="B1262" s="3"/>
      <c r="C1262" s="3"/>
      <c r="D1262" s="3"/>
      <c r="E1262" s="6"/>
      <c r="F1262" s="6"/>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row>
    <row r="1263" spans="2:195" x14ac:dyDescent="0.2">
      <c r="B1263" s="3"/>
      <c r="C1263" s="3"/>
      <c r="D1263" s="3"/>
      <c r="E1263" s="6"/>
      <c r="F1263" s="6"/>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row>
    <row r="1264" spans="2:195" x14ac:dyDescent="0.2">
      <c r="B1264" s="3"/>
      <c r="C1264" s="3"/>
      <c r="D1264" s="3"/>
      <c r="E1264" s="6"/>
      <c r="F1264" s="6"/>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row>
    <row r="1265" spans="2:195" x14ac:dyDescent="0.2">
      <c r="B1265" s="3"/>
      <c r="C1265" s="3"/>
      <c r="D1265" s="3"/>
      <c r="E1265" s="6"/>
      <c r="F1265" s="6"/>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row>
    <row r="1266" spans="2:195" x14ac:dyDescent="0.2">
      <c r="B1266" s="3"/>
      <c r="C1266" s="3"/>
      <c r="D1266" s="3"/>
      <c r="E1266" s="6"/>
      <c r="F1266" s="6"/>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row>
    <row r="1267" spans="2:195" x14ac:dyDescent="0.2">
      <c r="B1267" s="3"/>
      <c r="C1267" s="3"/>
      <c r="D1267" s="3"/>
      <c r="E1267" s="6"/>
      <c r="F1267" s="6"/>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row>
    <row r="1268" spans="2:195" x14ac:dyDescent="0.2">
      <c r="B1268" s="3"/>
      <c r="C1268" s="3"/>
      <c r="D1268" s="3"/>
      <c r="E1268" s="6"/>
      <c r="F1268" s="6"/>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row>
    <row r="1269" spans="2:195" x14ac:dyDescent="0.2">
      <c r="B1269" s="3"/>
      <c r="C1269" s="3"/>
      <c r="D1269" s="3"/>
      <c r="E1269" s="6"/>
      <c r="F1269" s="6"/>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row>
    <row r="1270" spans="2:195" x14ac:dyDescent="0.2">
      <c r="B1270" s="3"/>
      <c r="C1270" s="3"/>
      <c r="D1270" s="3"/>
      <c r="E1270" s="6"/>
      <c r="F1270" s="6"/>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row>
    <row r="1271" spans="2:195" x14ac:dyDescent="0.2">
      <c r="B1271" s="3"/>
      <c r="C1271" s="3"/>
      <c r="D1271" s="3"/>
      <c r="E1271" s="6"/>
      <c r="F1271" s="6"/>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row>
    <row r="1272" spans="2:195" x14ac:dyDescent="0.2">
      <c r="B1272" s="3"/>
      <c r="C1272" s="3"/>
      <c r="D1272" s="3"/>
      <c r="E1272" s="6"/>
      <c r="F1272" s="6"/>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row>
    <row r="1273" spans="2:195" x14ac:dyDescent="0.2">
      <c r="B1273" s="3"/>
      <c r="C1273" s="3"/>
      <c r="D1273" s="3"/>
      <c r="E1273" s="6"/>
      <c r="F1273" s="6"/>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row>
    <row r="1274" spans="2:195" x14ac:dyDescent="0.2">
      <c r="B1274" s="3"/>
      <c r="C1274" s="3"/>
      <c r="D1274" s="3"/>
      <c r="E1274" s="6"/>
      <c r="F1274" s="6"/>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row>
    <row r="1275" spans="2:195" x14ac:dyDescent="0.2">
      <c r="B1275" s="3"/>
      <c r="C1275" s="3"/>
      <c r="D1275" s="3"/>
      <c r="E1275" s="6"/>
      <c r="F1275" s="6"/>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row>
    <row r="1276" spans="2:195" x14ac:dyDescent="0.2">
      <c r="B1276" s="3"/>
      <c r="C1276" s="3"/>
      <c r="D1276" s="3"/>
      <c r="E1276" s="6"/>
      <c r="F1276" s="6"/>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row>
    <row r="1277" spans="2:195" x14ac:dyDescent="0.2">
      <c r="B1277" s="3"/>
      <c r="C1277" s="3"/>
      <c r="D1277" s="3"/>
      <c r="E1277" s="6"/>
      <c r="F1277" s="6"/>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row>
    <row r="1278" spans="2:195" x14ac:dyDescent="0.2">
      <c r="B1278" s="3"/>
      <c r="C1278" s="3"/>
      <c r="D1278" s="3"/>
      <c r="E1278" s="6"/>
      <c r="F1278" s="6"/>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row>
    <row r="1279" spans="2:195" x14ac:dyDescent="0.2">
      <c r="B1279" s="3"/>
      <c r="C1279" s="3"/>
      <c r="D1279" s="3"/>
      <c r="E1279" s="6"/>
      <c r="F1279" s="6"/>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row>
    <row r="1280" spans="2:195" x14ac:dyDescent="0.2">
      <c r="B1280" s="3"/>
      <c r="C1280" s="3"/>
      <c r="D1280" s="3"/>
      <c r="E1280" s="6"/>
      <c r="F1280" s="6"/>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row>
    <row r="1281" spans="2:195" x14ac:dyDescent="0.2">
      <c r="B1281" s="3"/>
      <c r="C1281" s="3"/>
      <c r="D1281" s="3"/>
      <c r="E1281" s="6"/>
      <c r="F1281" s="6"/>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row>
    <row r="1282" spans="2:195" x14ac:dyDescent="0.2">
      <c r="B1282" s="3"/>
      <c r="C1282" s="3"/>
      <c r="D1282" s="3"/>
      <c r="E1282" s="6"/>
      <c r="F1282" s="6"/>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row>
    <row r="1283" spans="2:195" x14ac:dyDescent="0.2">
      <c r="B1283" s="3"/>
      <c r="C1283" s="3"/>
      <c r="D1283" s="3"/>
      <c r="E1283" s="6"/>
      <c r="F1283" s="6"/>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row>
    <row r="1284" spans="2:195" x14ac:dyDescent="0.2">
      <c r="B1284" s="3"/>
      <c r="C1284" s="3"/>
      <c r="D1284" s="3"/>
      <c r="E1284" s="6"/>
      <c r="F1284" s="6"/>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row>
    <row r="1285" spans="2:195" x14ac:dyDescent="0.2">
      <c r="B1285" s="3"/>
      <c r="C1285" s="3"/>
      <c r="D1285" s="3"/>
      <c r="E1285" s="6"/>
      <c r="F1285" s="6"/>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row>
    <row r="1286" spans="2:195" x14ac:dyDescent="0.2">
      <c r="B1286" s="3"/>
      <c r="C1286" s="3"/>
      <c r="D1286" s="3"/>
      <c r="E1286" s="6"/>
      <c r="F1286" s="6"/>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row>
    <row r="1287" spans="2:195" x14ac:dyDescent="0.2">
      <c r="B1287" s="3"/>
      <c r="C1287" s="3"/>
      <c r="D1287" s="3"/>
      <c r="E1287" s="6"/>
      <c r="F1287" s="6"/>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row>
    <row r="1288" spans="2:195" x14ac:dyDescent="0.2">
      <c r="B1288" s="3"/>
      <c r="C1288" s="3"/>
      <c r="D1288" s="3"/>
      <c r="E1288" s="6"/>
      <c r="F1288" s="6"/>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row>
    <row r="1289" spans="2:195" x14ac:dyDescent="0.2">
      <c r="B1289" s="3"/>
      <c r="C1289" s="3"/>
      <c r="D1289" s="3"/>
      <c r="E1289" s="6"/>
      <c r="F1289" s="6"/>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row>
    <row r="1290" spans="2:195" x14ac:dyDescent="0.2">
      <c r="B1290" s="3"/>
      <c r="C1290" s="3"/>
      <c r="D1290" s="3"/>
      <c r="E1290" s="6"/>
      <c r="F1290" s="6"/>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row>
    <row r="1291" spans="2:195" x14ac:dyDescent="0.2">
      <c r="B1291" s="3"/>
      <c r="C1291" s="3"/>
      <c r="D1291" s="3"/>
      <c r="E1291" s="6"/>
      <c r="F1291" s="6"/>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row>
    <row r="1292" spans="2:195" x14ac:dyDescent="0.2">
      <c r="B1292" s="3"/>
      <c r="C1292" s="3"/>
      <c r="D1292" s="3"/>
      <c r="E1292" s="6"/>
      <c r="F1292" s="6"/>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row>
    <row r="1293" spans="2:195" x14ac:dyDescent="0.2">
      <c r="B1293" s="3"/>
      <c r="C1293" s="3"/>
      <c r="D1293" s="3"/>
      <c r="E1293" s="6"/>
      <c r="F1293" s="6"/>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row>
    <row r="1294" spans="2:195" x14ac:dyDescent="0.2">
      <c r="B1294" s="3"/>
      <c r="C1294" s="3"/>
      <c r="D1294" s="3"/>
      <c r="E1294" s="6"/>
      <c r="F1294" s="6"/>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row>
    <row r="1295" spans="2:195" x14ac:dyDescent="0.2">
      <c r="B1295" s="3"/>
      <c r="C1295" s="3"/>
      <c r="D1295" s="3"/>
      <c r="E1295" s="6"/>
      <c r="F1295" s="6"/>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row>
    <row r="1296" spans="2:195" x14ac:dyDescent="0.2">
      <c r="B1296" s="3"/>
      <c r="C1296" s="3"/>
      <c r="D1296" s="3"/>
      <c r="E1296" s="6"/>
      <c r="F1296" s="6"/>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row>
    <row r="1297" spans="2:195" x14ac:dyDescent="0.2">
      <c r="B1297" s="3"/>
      <c r="C1297" s="3"/>
      <c r="D1297" s="3"/>
      <c r="E1297" s="6"/>
      <c r="F1297" s="6"/>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row>
    <row r="1298" spans="2:195" x14ac:dyDescent="0.2">
      <c r="B1298" s="3"/>
      <c r="C1298" s="3"/>
      <c r="D1298" s="3"/>
      <c r="E1298" s="6"/>
      <c r="F1298" s="6"/>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row>
    <row r="1299" spans="2:195" x14ac:dyDescent="0.2">
      <c r="B1299" s="3"/>
      <c r="C1299" s="3"/>
      <c r="D1299" s="3"/>
      <c r="E1299" s="6"/>
      <c r="F1299" s="6"/>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row>
    <row r="1300" spans="2:195" x14ac:dyDescent="0.2">
      <c r="B1300" s="3"/>
      <c r="C1300" s="3"/>
      <c r="D1300" s="3"/>
      <c r="E1300" s="6"/>
      <c r="F1300" s="6"/>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row>
    <row r="1301" spans="2:195" x14ac:dyDescent="0.2">
      <c r="B1301" s="3"/>
      <c r="C1301" s="3"/>
      <c r="D1301" s="3"/>
      <c r="E1301" s="6"/>
      <c r="F1301" s="6"/>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row>
    <row r="1302" spans="2:195" x14ac:dyDescent="0.2">
      <c r="B1302" s="3"/>
      <c r="C1302" s="3"/>
      <c r="D1302" s="3"/>
      <c r="E1302" s="6"/>
      <c r="F1302" s="6"/>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row>
    <row r="1303" spans="2:195" x14ac:dyDescent="0.2">
      <c r="B1303" s="3"/>
      <c r="C1303" s="3"/>
      <c r="D1303" s="3"/>
      <c r="E1303" s="6"/>
      <c r="F1303" s="6"/>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row>
    <row r="1304" spans="2:195" x14ac:dyDescent="0.2">
      <c r="B1304" s="3"/>
      <c r="C1304" s="3"/>
      <c r="D1304" s="3"/>
      <c r="E1304" s="6"/>
      <c r="F1304" s="6"/>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row>
    <row r="1305" spans="2:195" x14ac:dyDescent="0.2">
      <c r="B1305" s="3"/>
      <c r="C1305" s="3"/>
      <c r="D1305" s="3"/>
      <c r="E1305" s="6"/>
      <c r="F1305" s="6"/>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row>
    <row r="1306" spans="2:195" x14ac:dyDescent="0.2">
      <c r="B1306" s="3"/>
      <c r="C1306" s="3"/>
      <c r="D1306" s="3"/>
      <c r="E1306" s="6"/>
      <c r="F1306" s="6"/>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row>
    <row r="1307" spans="2:195" x14ac:dyDescent="0.2">
      <c r="B1307" s="3"/>
      <c r="C1307" s="3"/>
      <c r="D1307" s="3"/>
      <c r="E1307" s="6"/>
      <c r="F1307" s="6"/>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row>
    <row r="1308" spans="2:195" x14ac:dyDescent="0.2">
      <c r="B1308" s="3"/>
      <c r="C1308" s="3"/>
      <c r="D1308" s="3"/>
      <c r="E1308" s="6"/>
      <c r="F1308" s="6"/>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row>
    <row r="1309" spans="2:195" x14ac:dyDescent="0.2">
      <c r="B1309" s="3"/>
      <c r="C1309" s="3"/>
      <c r="D1309" s="3"/>
      <c r="E1309" s="6"/>
      <c r="F1309" s="6"/>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row>
    <row r="1310" spans="2:195" x14ac:dyDescent="0.2">
      <c r="B1310" s="3"/>
      <c r="C1310" s="3"/>
      <c r="D1310" s="3"/>
      <c r="E1310" s="6"/>
      <c r="F1310" s="6"/>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row>
    <row r="1311" spans="2:195" x14ac:dyDescent="0.2">
      <c r="B1311" s="3"/>
      <c r="C1311" s="3"/>
      <c r="D1311" s="3"/>
      <c r="E1311" s="6"/>
      <c r="F1311" s="6"/>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row>
    <row r="1312" spans="2:195" x14ac:dyDescent="0.2">
      <c r="B1312" s="3"/>
      <c r="C1312" s="3"/>
      <c r="D1312" s="3"/>
      <c r="E1312" s="6"/>
      <c r="F1312" s="6"/>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row>
    <row r="1313" spans="2:195" x14ac:dyDescent="0.2">
      <c r="B1313" s="3"/>
      <c r="C1313" s="3"/>
      <c r="D1313" s="3"/>
      <c r="E1313" s="6"/>
      <c r="F1313" s="6"/>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row>
    <row r="1314" spans="2:195" x14ac:dyDescent="0.2">
      <c r="B1314" s="3"/>
      <c r="C1314" s="3"/>
      <c r="D1314" s="3"/>
      <c r="E1314" s="6"/>
      <c r="F1314" s="6"/>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row>
    <row r="1315" spans="2:195" x14ac:dyDescent="0.2">
      <c r="B1315" s="3"/>
      <c r="C1315" s="3"/>
      <c r="D1315" s="3"/>
      <c r="E1315" s="6"/>
      <c r="F1315" s="6"/>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row>
    <row r="1316" spans="2:195" x14ac:dyDescent="0.2">
      <c r="B1316" s="3"/>
      <c r="C1316" s="3"/>
      <c r="D1316" s="3"/>
      <c r="E1316" s="6"/>
      <c r="F1316" s="6"/>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row>
    <row r="1317" spans="2:195" x14ac:dyDescent="0.2">
      <c r="B1317" s="3"/>
      <c r="C1317" s="3"/>
      <c r="D1317" s="3"/>
      <c r="E1317" s="6"/>
      <c r="F1317" s="6"/>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row>
    <row r="1318" spans="2:195" x14ac:dyDescent="0.2">
      <c r="B1318" s="3"/>
      <c r="C1318" s="3"/>
      <c r="D1318" s="3"/>
      <c r="E1318" s="6"/>
      <c r="F1318" s="6"/>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row>
    <row r="1319" spans="2:195" x14ac:dyDescent="0.2">
      <c r="B1319" s="3"/>
      <c r="C1319" s="3"/>
      <c r="D1319" s="3"/>
      <c r="E1319" s="6"/>
      <c r="F1319" s="6"/>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row>
    <row r="1320" spans="2:195" x14ac:dyDescent="0.2">
      <c r="B1320" s="3"/>
      <c r="C1320" s="3"/>
      <c r="D1320" s="3"/>
      <c r="E1320" s="6"/>
      <c r="F1320" s="6"/>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row>
    <row r="1321" spans="2:195" x14ac:dyDescent="0.2">
      <c r="B1321" s="3"/>
      <c r="C1321" s="3"/>
      <c r="D1321" s="3"/>
      <c r="E1321" s="6"/>
      <c r="F1321" s="6"/>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row>
    <row r="1322" spans="2:195" x14ac:dyDescent="0.2">
      <c r="B1322" s="3"/>
      <c r="C1322" s="3"/>
      <c r="D1322" s="3"/>
      <c r="E1322" s="6"/>
      <c r="F1322" s="6"/>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row>
    <row r="1323" spans="2:195" x14ac:dyDescent="0.2">
      <c r="B1323" s="3"/>
      <c r="C1323" s="3"/>
      <c r="D1323" s="3"/>
      <c r="E1323" s="6"/>
      <c r="F1323" s="6"/>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row>
    <row r="1324" spans="2:195" x14ac:dyDescent="0.2">
      <c r="B1324" s="3"/>
      <c r="C1324" s="3"/>
      <c r="D1324" s="3"/>
      <c r="E1324" s="6"/>
      <c r="F1324" s="6"/>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row>
    <row r="1325" spans="2:195" x14ac:dyDescent="0.2">
      <c r="B1325" s="3"/>
      <c r="C1325" s="3"/>
      <c r="D1325" s="3"/>
      <c r="E1325" s="6"/>
      <c r="F1325" s="6"/>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row>
    <row r="1326" spans="2:195" x14ac:dyDescent="0.2">
      <c r="B1326" s="3"/>
      <c r="C1326" s="3"/>
      <c r="D1326" s="3"/>
      <c r="E1326" s="6"/>
      <c r="F1326" s="6"/>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row>
    <row r="1327" spans="2:195" x14ac:dyDescent="0.2">
      <c r="B1327" s="3"/>
      <c r="C1327" s="3"/>
      <c r="D1327" s="3"/>
      <c r="E1327" s="6"/>
      <c r="F1327" s="6"/>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row>
    <row r="1328" spans="2:195" x14ac:dyDescent="0.2">
      <c r="B1328" s="3"/>
      <c r="C1328" s="3"/>
      <c r="D1328" s="3"/>
      <c r="E1328" s="6"/>
      <c r="F1328" s="6"/>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row>
    <row r="1329" spans="2:195" x14ac:dyDescent="0.2">
      <c r="B1329" s="3"/>
      <c r="C1329" s="3"/>
      <c r="D1329" s="3"/>
      <c r="E1329" s="6"/>
      <c r="F1329" s="6"/>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row>
    <row r="1330" spans="2:195" x14ac:dyDescent="0.2">
      <c r="B1330" s="3"/>
      <c r="C1330" s="3"/>
      <c r="D1330" s="3"/>
      <c r="E1330" s="6"/>
      <c r="F1330" s="6"/>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row>
    <row r="1331" spans="2:195" x14ac:dyDescent="0.2">
      <c r="B1331" s="3"/>
      <c r="C1331" s="3"/>
      <c r="D1331" s="3"/>
      <c r="E1331" s="6"/>
      <c r="F1331" s="6"/>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row>
    <row r="1332" spans="2:195" x14ac:dyDescent="0.2">
      <c r="B1332" s="3"/>
      <c r="C1332" s="3"/>
      <c r="D1332" s="3"/>
      <c r="E1332" s="6"/>
      <c r="F1332" s="6"/>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row>
    <row r="1333" spans="2:195" x14ac:dyDescent="0.2">
      <c r="B1333" s="3"/>
      <c r="C1333" s="3"/>
      <c r="D1333" s="3"/>
      <c r="E1333" s="6"/>
      <c r="F1333" s="6"/>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row>
    <row r="1334" spans="2:195" x14ac:dyDescent="0.2">
      <c r="B1334" s="3"/>
      <c r="C1334" s="3"/>
      <c r="D1334" s="3"/>
      <c r="E1334" s="6"/>
      <c r="F1334" s="6"/>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row>
    <row r="1335" spans="2:195" x14ac:dyDescent="0.2">
      <c r="B1335" s="3"/>
      <c r="C1335" s="3"/>
      <c r="D1335" s="3"/>
      <c r="E1335" s="6"/>
      <c r="F1335" s="6"/>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row>
    <row r="1336" spans="2:195" x14ac:dyDescent="0.2">
      <c r="B1336" s="3"/>
      <c r="C1336" s="3"/>
      <c r="D1336" s="3"/>
      <c r="E1336" s="6"/>
      <c r="F1336" s="6"/>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row>
    <row r="1337" spans="2:195" x14ac:dyDescent="0.2">
      <c r="B1337" s="3"/>
      <c r="C1337" s="3"/>
      <c r="D1337" s="3"/>
      <c r="E1337" s="6"/>
      <c r="F1337" s="6"/>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row>
    <row r="1338" spans="2:195" x14ac:dyDescent="0.2">
      <c r="B1338" s="3"/>
      <c r="C1338" s="3"/>
      <c r="D1338" s="3"/>
      <c r="E1338" s="6"/>
      <c r="F1338" s="6"/>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row>
    <row r="1339" spans="2:195" x14ac:dyDescent="0.2">
      <c r="B1339" s="3"/>
      <c r="C1339" s="3"/>
      <c r="D1339" s="3"/>
      <c r="E1339" s="6"/>
      <c r="F1339" s="6"/>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row>
    <row r="1340" spans="2:195" x14ac:dyDescent="0.2">
      <c r="B1340" s="3"/>
      <c r="C1340" s="3"/>
      <c r="D1340" s="3"/>
      <c r="E1340" s="6"/>
      <c r="F1340" s="6"/>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row>
    <row r="1341" spans="2:195" x14ac:dyDescent="0.2">
      <c r="B1341" s="3"/>
      <c r="C1341" s="3"/>
      <c r="D1341" s="3"/>
      <c r="E1341" s="6"/>
      <c r="F1341" s="6"/>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row>
    <row r="1342" spans="2:195" x14ac:dyDescent="0.2">
      <c r="B1342" s="3"/>
      <c r="C1342" s="3"/>
      <c r="D1342" s="3"/>
      <c r="E1342" s="6"/>
      <c r="F1342" s="6"/>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row>
    <row r="1343" spans="2:195" x14ac:dyDescent="0.2">
      <c r="B1343" s="3"/>
      <c r="C1343" s="3"/>
      <c r="D1343" s="3"/>
      <c r="E1343" s="6"/>
      <c r="F1343" s="6"/>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row>
    <row r="1344" spans="2:195" x14ac:dyDescent="0.2">
      <c r="B1344" s="3"/>
      <c r="C1344" s="3"/>
      <c r="D1344" s="3"/>
      <c r="E1344" s="6"/>
      <c r="F1344" s="6"/>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row>
    <row r="1345" spans="2:195" x14ac:dyDescent="0.2">
      <c r="B1345" s="3"/>
      <c r="C1345" s="3"/>
      <c r="D1345" s="3"/>
      <c r="E1345" s="6"/>
      <c r="F1345" s="6"/>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row>
    <row r="1346" spans="2:195" x14ac:dyDescent="0.2">
      <c r="B1346" s="3"/>
      <c r="C1346" s="3"/>
      <c r="D1346" s="3"/>
      <c r="E1346" s="6"/>
      <c r="F1346" s="6"/>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row>
    <row r="1347" spans="2:195" x14ac:dyDescent="0.2">
      <c r="B1347" s="3"/>
      <c r="C1347" s="3"/>
      <c r="D1347" s="3"/>
      <c r="E1347" s="6"/>
      <c r="F1347" s="6"/>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row>
    <row r="1348" spans="2:195" x14ac:dyDescent="0.2">
      <c r="B1348" s="3"/>
      <c r="C1348" s="3"/>
      <c r="D1348" s="3"/>
      <c r="E1348" s="6"/>
      <c r="F1348" s="6"/>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row>
    <row r="1349" spans="2:195" x14ac:dyDescent="0.2">
      <c r="B1349" s="3"/>
      <c r="C1349" s="3"/>
      <c r="D1349" s="3"/>
      <c r="E1349" s="6"/>
      <c r="F1349" s="6"/>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row>
    <row r="1350" spans="2:195" x14ac:dyDescent="0.2">
      <c r="B1350" s="3"/>
      <c r="C1350" s="3"/>
      <c r="D1350" s="3"/>
      <c r="E1350" s="6"/>
      <c r="F1350" s="6"/>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row>
    <row r="1351" spans="2:195" x14ac:dyDescent="0.2">
      <c r="B1351" s="3"/>
      <c r="C1351" s="3"/>
      <c r="D1351" s="3"/>
      <c r="E1351" s="6"/>
      <c r="F1351" s="6"/>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row>
    <row r="1352" spans="2:195" x14ac:dyDescent="0.2">
      <c r="B1352" s="3"/>
      <c r="C1352" s="3"/>
      <c r="D1352" s="3"/>
      <c r="E1352" s="6"/>
      <c r="F1352" s="6"/>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row>
    <row r="1353" spans="2:195" x14ac:dyDescent="0.2">
      <c r="B1353" s="3"/>
      <c r="C1353" s="3"/>
      <c r="D1353" s="3"/>
      <c r="E1353" s="6"/>
      <c r="F1353" s="6"/>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row>
    <row r="1354" spans="2:195" x14ac:dyDescent="0.2">
      <c r="B1354" s="3"/>
      <c r="C1354" s="3"/>
      <c r="D1354" s="3"/>
      <c r="E1354" s="6"/>
      <c r="F1354" s="6"/>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row>
    <row r="1355" spans="2:195" x14ac:dyDescent="0.2">
      <c r="B1355" s="3"/>
      <c r="C1355" s="3"/>
      <c r="D1355" s="3"/>
      <c r="E1355" s="6"/>
      <c r="F1355" s="6"/>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row>
    <row r="1356" spans="2:195" x14ac:dyDescent="0.2">
      <c r="B1356" s="3"/>
      <c r="C1356" s="3"/>
      <c r="D1356" s="3"/>
      <c r="E1356" s="6"/>
      <c r="F1356" s="6"/>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row>
    <row r="1357" spans="2:195" x14ac:dyDescent="0.2">
      <c r="B1357" s="3"/>
      <c r="C1357" s="3"/>
      <c r="D1357" s="3"/>
      <c r="E1357" s="6"/>
      <c r="F1357" s="6"/>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row>
    <row r="1358" spans="2:195" x14ac:dyDescent="0.2">
      <c r="B1358" s="3"/>
      <c r="C1358" s="3"/>
      <c r="D1358" s="3"/>
      <c r="E1358" s="6"/>
      <c r="F1358" s="6"/>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row>
    <row r="1359" spans="2:195" x14ac:dyDescent="0.2">
      <c r="B1359" s="3"/>
      <c r="C1359" s="3"/>
      <c r="D1359" s="3"/>
      <c r="E1359" s="6"/>
      <c r="F1359" s="6"/>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row>
    <row r="1360" spans="2:195" x14ac:dyDescent="0.2">
      <c r="B1360" s="3"/>
      <c r="C1360" s="3"/>
      <c r="D1360" s="3"/>
      <c r="E1360" s="6"/>
      <c r="F1360" s="6"/>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row>
    <row r="1361" spans="2:195" x14ac:dyDescent="0.2">
      <c r="B1361" s="3"/>
      <c r="C1361" s="3"/>
      <c r="D1361" s="3"/>
      <c r="E1361" s="6"/>
      <c r="F1361" s="6"/>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row>
    <row r="1362" spans="2:195" x14ac:dyDescent="0.2">
      <c r="B1362" s="3"/>
      <c r="C1362" s="3"/>
      <c r="D1362" s="3"/>
      <c r="E1362" s="6"/>
      <c r="F1362" s="6"/>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row>
    <row r="1363" spans="2:195" x14ac:dyDescent="0.2">
      <c r="B1363" s="3"/>
      <c r="C1363" s="3"/>
      <c r="D1363" s="3"/>
      <c r="E1363" s="6"/>
      <c r="F1363" s="6"/>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row>
    <row r="1364" spans="2:195" x14ac:dyDescent="0.2">
      <c r="B1364" s="3"/>
      <c r="C1364" s="3"/>
      <c r="D1364" s="3"/>
      <c r="E1364" s="6"/>
      <c r="F1364" s="6"/>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row>
    <row r="1365" spans="2:195" x14ac:dyDescent="0.2">
      <c r="B1365" s="3"/>
      <c r="C1365" s="3"/>
      <c r="D1365" s="3"/>
      <c r="E1365" s="6"/>
      <c r="F1365" s="6"/>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row>
    <row r="1366" spans="2:195" x14ac:dyDescent="0.2">
      <c r="B1366" s="3"/>
      <c r="C1366" s="3"/>
      <c r="D1366" s="3"/>
      <c r="E1366" s="6"/>
      <c r="F1366" s="6"/>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row>
    <row r="1367" spans="2:195" x14ac:dyDescent="0.2">
      <c r="B1367" s="3"/>
      <c r="C1367" s="3"/>
      <c r="D1367" s="3"/>
      <c r="E1367" s="6"/>
      <c r="F1367" s="6"/>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row>
    <row r="1368" spans="2:195" x14ac:dyDescent="0.2">
      <c r="B1368" s="3"/>
      <c r="C1368" s="3"/>
      <c r="D1368" s="3"/>
      <c r="E1368" s="6"/>
      <c r="F1368" s="6"/>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row>
    <row r="1369" spans="2:195" x14ac:dyDescent="0.2">
      <c r="B1369" s="3"/>
      <c r="C1369" s="3"/>
      <c r="D1369" s="3"/>
      <c r="E1369" s="6"/>
      <c r="F1369" s="6"/>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row>
    <row r="1370" spans="2:195" x14ac:dyDescent="0.2">
      <c r="B1370" s="3"/>
      <c r="C1370" s="3"/>
      <c r="D1370" s="3"/>
      <c r="E1370" s="6"/>
      <c r="F1370" s="6"/>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row>
    <row r="1371" spans="2:195" x14ac:dyDescent="0.2">
      <c r="B1371" s="3"/>
      <c r="C1371" s="3"/>
      <c r="D1371" s="3"/>
      <c r="E1371" s="6"/>
      <c r="F1371" s="6"/>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row>
    <row r="1372" spans="2:195" x14ac:dyDescent="0.2">
      <c r="B1372" s="3"/>
      <c r="C1372" s="3"/>
      <c r="D1372" s="3"/>
      <c r="E1372" s="6"/>
      <c r="F1372" s="6"/>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row>
    <row r="1373" spans="2:195" x14ac:dyDescent="0.2">
      <c r="B1373" s="3"/>
      <c r="C1373" s="3"/>
      <c r="D1373" s="3"/>
      <c r="E1373" s="6"/>
      <c r="F1373" s="6"/>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row>
    <row r="1374" spans="2:195" x14ac:dyDescent="0.2">
      <c r="B1374" s="3"/>
      <c r="C1374" s="3"/>
      <c r="D1374" s="3"/>
      <c r="E1374" s="6"/>
      <c r="F1374" s="6"/>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row>
    <row r="1375" spans="2:195" x14ac:dyDescent="0.2">
      <c r="B1375" s="3"/>
      <c r="C1375" s="3"/>
      <c r="D1375" s="3"/>
      <c r="E1375" s="6"/>
      <c r="F1375" s="6"/>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row>
    <row r="1376" spans="2:195" x14ac:dyDescent="0.2">
      <c r="B1376" s="3"/>
      <c r="C1376" s="3"/>
      <c r="D1376" s="3"/>
      <c r="E1376" s="6"/>
      <c r="F1376" s="6"/>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row>
    <row r="1377" spans="2:195" x14ac:dyDescent="0.2">
      <c r="B1377" s="3"/>
      <c r="C1377" s="3"/>
      <c r="D1377" s="3"/>
      <c r="E1377" s="6"/>
      <c r="F1377" s="6"/>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row>
    <row r="1378" spans="2:195" x14ac:dyDescent="0.2">
      <c r="B1378" s="3"/>
      <c r="C1378" s="3"/>
      <c r="D1378" s="3"/>
      <c r="E1378" s="6"/>
      <c r="F1378" s="6"/>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row>
    <row r="1379" spans="2:195" x14ac:dyDescent="0.2">
      <c r="B1379" s="3"/>
      <c r="C1379" s="3"/>
      <c r="D1379" s="3"/>
      <c r="E1379" s="6"/>
      <c r="F1379" s="6"/>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row>
    <row r="1380" spans="2:195" x14ac:dyDescent="0.2">
      <c r="B1380" s="3"/>
      <c r="C1380" s="3"/>
      <c r="D1380" s="3"/>
      <c r="E1380" s="6"/>
      <c r="F1380" s="6"/>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row>
    <row r="1381" spans="2:195" x14ac:dyDescent="0.2">
      <c r="B1381" s="3"/>
      <c r="C1381" s="3"/>
      <c r="D1381" s="3"/>
      <c r="E1381" s="6"/>
      <c r="F1381" s="6"/>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row>
    <row r="1382" spans="2:195" x14ac:dyDescent="0.2">
      <c r="B1382" s="3"/>
      <c r="C1382" s="3"/>
      <c r="D1382" s="3"/>
      <c r="E1382" s="6"/>
      <c r="F1382" s="6"/>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row>
    <row r="1383" spans="2:195" x14ac:dyDescent="0.2">
      <c r="B1383" s="3"/>
      <c r="C1383" s="3"/>
      <c r="D1383" s="3"/>
      <c r="E1383" s="6"/>
      <c r="F1383" s="6"/>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row>
    <row r="1384" spans="2:195" x14ac:dyDescent="0.2">
      <c r="B1384" s="3"/>
      <c r="C1384" s="3"/>
      <c r="D1384" s="3"/>
      <c r="E1384" s="6"/>
      <c r="F1384" s="6"/>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row>
    <row r="1385" spans="2:195" x14ac:dyDescent="0.2">
      <c r="B1385" s="3"/>
      <c r="C1385" s="3"/>
      <c r="D1385" s="3"/>
      <c r="E1385" s="6"/>
      <c r="F1385" s="6"/>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row>
    <row r="1386" spans="2:195" x14ac:dyDescent="0.2">
      <c r="B1386" s="3"/>
      <c r="C1386" s="3"/>
      <c r="D1386" s="3"/>
      <c r="E1386" s="6"/>
      <c r="F1386" s="6"/>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row>
    <row r="1387" spans="2:195" x14ac:dyDescent="0.2">
      <c r="B1387" s="3"/>
      <c r="C1387" s="3"/>
      <c r="D1387" s="3"/>
      <c r="E1387" s="6"/>
      <c r="F1387" s="6"/>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row>
    <row r="1388" spans="2:195" x14ac:dyDescent="0.2">
      <c r="B1388" s="3"/>
      <c r="C1388" s="3"/>
      <c r="D1388" s="3"/>
      <c r="E1388" s="6"/>
      <c r="F1388" s="6"/>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row>
    <row r="1389" spans="2:195" x14ac:dyDescent="0.2">
      <c r="B1389" s="3"/>
      <c r="C1389" s="3"/>
      <c r="D1389" s="3"/>
      <c r="E1389" s="6"/>
      <c r="F1389" s="6"/>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row>
    <row r="1390" spans="2:195" x14ac:dyDescent="0.2">
      <c r="B1390" s="3"/>
      <c r="C1390" s="3"/>
      <c r="D1390" s="3"/>
      <c r="E1390" s="6"/>
      <c r="F1390" s="6"/>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row>
    <row r="1391" spans="2:195" x14ac:dyDescent="0.2">
      <c r="B1391" s="3"/>
      <c r="C1391" s="3"/>
      <c r="D1391" s="3"/>
      <c r="E1391" s="6"/>
      <c r="F1391" s="6"/>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row>
    <row r="1392" spans="2:195" x14ac:dyDescent="0.2">
      <c r="B1392" s="3"/>
      <c r="C1392" s="3"/>
      <c r="D1392" s="3"/>
      <c r="E1392" s="6"/>
      <c r="F1392" s="6"/>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row>
    <row r="1393" spans="2:195" x14ac:dyDescent="0.2">
      <c r="B1393" s="3"/>
      <c r="C1393" s="3"/>
      <c r="D1393" s="3"/>
      <c r="E1393" s="6"/>
      <c r="F1393" s="6"/>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row>
    <row r="1394" spans="2:195" x14ac:dyDescent="0.2">
      <c r="B1394" s="3"/>
      <c r="C1394" s="3"/>
      <c r="D1394" s="3"/>
      <c r="E1394" s="6"/>
      <c r="F1394" s="6"/>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row>
    <row r="1395" spans="2:195" x14ac:dyDescent="0.2">
      <c r="B1395" s="3"/>
      <c r="C1395" s="3"/>
      <c r="D1395" s="3"/>
      <c r="E1395" s="6"/>
      <c r="F1395" s="6"/>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row>
    <row r="1396" spans="2:195" x14ac:dyDescent="0.2">
      <c r="B1396" s="3"/>
      <c r="C1396" s="3"/>
      <c r="D1396" s="3"/>
      <c r="E1396" s="6"/>
      <c r="F1396" s="6"/>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row>
    <row r="1397" spans="2:195" x14ac:dyDescent="0.2">
      <c r="B1397" s="3"/>
      <c r="C1397" s="3"/>
      <c r="D1397" s="3"/>
      <c r="E1397" s="6"/>
      <c r="F1397" s="6"/>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row>
    <row r="1398" spans="2:195" x14ac:dyDescent="0.2">
      <c r="B1398" s="3"/>
      <c r="C1398" s="3"/>
      <c r="D1398" s="3"/>
      <c r="E1398" s="6"/>
      <c r="F1398" s="6"/>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row>
    <row r="1399" spans="2:195" x14ac:dyDescent="0.2">
      <c r="B1399" s="3"/>
      <c r="C1399" s="3"/>
      <c r="D1399" s="3"/>
      <c r="E1399" s="6"/>
      <c r="F1399" s="6"/>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row>
    <row r="1400" spans="2:195" x14ac:dyDescent="0.2">
      <c r="B1400" s="3"/>
      <c r="C1400" s="3"/>
      <c r="D1400" s="3"/>
      <c r="E1400" s="6"/>
      <c r="F1400" s="6"/>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row>
    <row r="1401" spans="2:195" x14ac:dyDescent="0.2">
      <c r="B1401" s="3"/>
      <c r="C1401" s="3"/>
      <c r="D1401" s="3"/>
      <c r="E1401" s="6"/>
      <c r="F1401" s="6"/>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row>
    <row r="1402" spans="2:195" x14ac:dyDescent="0.2">
      <c r="B1402" s="3"/>
      <c r="C1402" s="3"/>
      <c r="D1402" s="3"/>
      <c r="E1402" s="6"/>
      <c r="F1402" s="6"/>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row>
    <row r="1403" spans="2:195" x14ac:dyDescent="0.2">
      <c r="B1403" s="3"/>
      <c r="C1403" s="3"/>
      <c r="D1403" s="3"/>
      <c r="E1403" s="6"/>
      <c r="F1403" s="6"/>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row>
    <row r="1404" spans="2:195" x14ac:dyDescent="0.2">
      <c r="B1404" s="3"/>
      <c r="C1404" s="3"/>
      <c r="D1404" s="3"/>
      <c r="E1404" s="6"/>
      <c r="F1404" s="6"/>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row>
    <row r="1405" spans="2:195" x14ac:dyDescent="0.2">
      <c r="B1405" s="3"/>
      <c r="C1405" s="3"/>
      <c r="D1405" s="3"/>
      <c r="E1405" s="6"/>
      <c r="F1405" s="6"/>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row>
    <row r="1406" spans="2:195" x14ac:dyDescent="0.2">
      <c r="B1406" s="3"/>
      <c r="C1406" s="3"/>
      <c r="D1406" s="3"/>
      <c r="E1406" s="6"/>
      <c r="F1406" s="6"/>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row>
    <row r="1407" spans="2:195" x14ac:dyDescent="0.2">
      <c r="B1407" s="3"/>
      <c r="C1407" s="3"/>
      <c r="D1407" s="3"/>
      <c r="E1407" s="6"/>
      <c r="F1407" s="6"/>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row>
    <row r="1408" spans="2:195" x14ac:dyDescent="0.2">
      <c r="B1408" s="3"/>
      <c r="C1408" s="3"/>
      <c r="D1408" s="3"/>
      <c r="E1408" s="6"/>
      <c r="F1408" s="6"/>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row>
    <row r="1409" spans="2:195" x14ac:dyDescent="0.2">
      <c r="B1409" s="3"/>
      <c r="C1409" s="3"/>
      <c r="D1409" s="3"/>
      <c r="E1409" s="6"/>
      <c r="F1409" s="6"/>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row>
    <row r="1410" spans="2:195" x14ac:dyDescent="0.2">
      <c r="B1410" s="3"/>
      <c r="C1410" s="3"/>
      <c r="D1410" s="3"/>
      <c r="E1410" s="6"/>
      <c r="F1410" s="6"/>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row>
    <row r="1411" spans="2:195" x14ac:dyDescent="0.2">
      <c r="B1411" s="3"/>
      <c r="C1411" s="3"/>
      <c r="D1411" s="3"/>
      <c r="E1411" s="6"/>
      <c r="F1411" s="6"/>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row>
    <row r="1412" spans="2:195" x14ac:dyDescent="0.2">
      <c r="B1412" s="3"/>
      <c r="C1412" s="3"/>
      <c r="D1412" s="3"/>
      <c r="E1412" s="6"/>
      <c r="F1412" s="6"/>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row>
    <row r="1413" spans="2:195" x14ac:dyDescent="0.2">
      <c r="B1413" s="3"/>
      <c r="C1413" s="3"/>
      <c r="D1413" s="3"/>
      <c r="E1413" s="6"/>
      <c r="F1413" s="6"/>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row>
    <row r="1414" spans="2:195" x14ac:dyDescent="0.2">
      <c r="B1414" s="3"/>
      <c r="C1414" s="3"/>
      <c r="D1414" s="3"/>
      <c r="E1414" s="6"/>
      <c r="F1414" s="6"/>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row>
    <row r="1415" spans="2:195" x14ac:dyDescent="0.2">
      <c r="B1415" s="3"/>
      <c r="C1415" s="3"/>
      <c r="D1415" s="3"/>
      <c r="E1415" s="6"/>
      <c r="F1415" s="6"/>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row>
    <row r="1416" spans="2:195" x14ac:dyDescent="0.2">
      <c r="B1416" s="3"/>
      <c r="C1416" s="3"/>
      <c r="D1416" s="3"/>
      <c r="E1416" s="6"/>
      <c r="F1416" s="6"/>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row>
    <row r="1417" spans="2:195" x14ac:dyDescent="0.2">
      <c r="B1417" s="3"/>
      <c r="C1417" s="3"/>
      <c r="D1417" s="3"/>
      <c r="E1417" s="6"/>
      <c r="F1417" s="6"/>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row>
    <row r="1418" spans="2:195" x14ac:dyDescent="0.2">
      <c r="B1418" s="3"/>
      <c r="C1418" s="3"/>
      <c r="D1418" s="3"/>
      <c r="E1418" s="6"/>
      <c r="F1418" s="6"/>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row>
    <row r="1419" spans="2:195" x14ac:dyDescent="0.2">
      <c r="B1419" s="3"/>
      <c r="C1419" s="3"/>
      <c r="D1419" s="3"/>
      <c r="E1419" s="6"/>
      <c r="F1419" s="6"/>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row>
    <row r="1420" spans="2:195" x14ac:dyDescent="0.2">
      <c r="B1420" s="3"/>
      <c r="C1420" s="3"/>
      <c r="D1420" s="3"/>
      <c r="E1420" s="6"/>
      <c r="F1420" s="6"/>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row>
    <row r="1421" spans="2:195" x14ac:dyDescent="0.2">
      <c r="B1421" s="3"/>
      <c r="C1421" s="3"/>
      <c r="D1421" s="3"/>
      <c r="E1421" s="6"/>
      <c r="F1421" s="6"/>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row>
    <row r="1422" spans="2:195" x14ac:dyDescent="0.2">
      <c r="B1422" s="3"/>
      <c r="C1422" s="3"/>
      <c r="D1422" s="3"/>
      <c r="E1422" s="6"/>
      <c r="F1422" s="6"/>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row>
    <row r="1423" spans="2:195" x14ac:dyDescent="0.2">
      <c r="B1423" s="3"/>
      <c r="C1423" s="3"/>
      <c r="D1423" s="3"/>
      <c r="E1423" s="6"/>
      <c r="F1423" s="6"/>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row>
    <row r="1424" spans="2:195" x14ac:dyDescent="0.2">
      <c r="B1424" s="3"/>
      <c r="C1424" s="3"/>
      <c r="D1424" s="3"/>
      <c r="E1424" s="6"/>
      <c r="F1424" s="6"/>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row>
    <row r="1425" spans="2:195" x14ac:dyDescent="0.2">
      <c r="B1425" s="3"/>
      <c r="C1425" s="3"/>
      <c r="D1425" s="3"/>
      <c r="E1425" s="6"/>
      <c r="F1425" s="6"/>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row>
    <row r="1426" spans="2:195" x14ac:dyDescent="0.2">
      <c r="B1426" s="3"/>
      <c r="C1426" s="3"/>
      <c r="D1426" s="3"/>
      <c r="E1426" s="6"/>
      <c r="F1426" s="6"/>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row>
    <row r="1427" spans="2:195" x14ac:dyDescent="0.2">
      <c r="B1427" s="3"/>
      <c r="C1427" s="3"/>
      <c r="D1427" s="3"/>
      <c r="E1427" s="6"/>
      <c r="F1427" s="6"/>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row>
    <row r="1428" spans="2:195" x14ac:dyDescent="0.2">
      <c r="B1428" s="3"/>
      <c r="C1428" s="3"/>
      <c r="D1428" s="3"/>
      <c r="E1428" s="6"/>
      <c r="F1428" s="6"/>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row>
    <row r="1429" spans="2:195" x14ac:dyDescent="0.2">
      <c r="B1429" s="3"/>
      <c r="C1429" s="3"/>
      <c r="D1429" s="3"/>
      <c r="E1429" s="6"/>
      <c r="F1429" s="6"/>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row>
    <row r="1430" spans="2:195" x14ac:dyDescent="0.2">
      <c r="B1430" s="3"/>
      <c r="C1430" s="3"/>
      <c r="D1430" s="3"/>
      <c r="E1430" s="6"/>
      <c r="F1430" s="6"/>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row>
    <row r="1431" spans="2:195" x14ac:dyDescent="0.2">
      <c r="B1431" s="3"/>
      <c r="C1431" s="3"/>
      <c r="D1431" s="3"/>
      <c r="E1431" s="6"/>
      <c r="F1431" s="6"/>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row>
    <row r="1432" spans="2:195" x14ac:dyDescent="0.2">
      <c r="B1432" s="3"/>
      <c r="C1432" s="3"/>
      <c r="D1432" s="3"/>
      <c r="E1432" s="6"/>
      <c r="F1432" s="6"/>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row>
    <row r="1433" spans="2:195" x14ac:dyDescent="0.2">
      <c r="B1433" s="3"/>
      <c r="C1433" s="3"/>
      <c r="D1433" s="3"/>
      <c r="E1433" s="6"/>
      <c r="F1433" s="6"/>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row>
    <row r="1434" spans="2:195" x14ac:dyDescent="0.2">
      <c r="B1434" s="3"/>
      <c r="C1434" s="3"/>
      <c r="D1434" s="3"/>
      <c r="E1434" s="6"/>
      <c r="F1434" s="6"/>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row>
    <row r="1435" spans="2:195" x14ac:dyDescent="0.2">
      <c r="B1435" s="3"/>
      <c r="C1435" s="3"/>
      <c r="D1435" s="3"/>
      <c r="E1435" s="6"/>
      <c r="F1435" s="6"/>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row>
    <row r="1436" spans="2:195" x14ac:dyDescent="0.2">
      <c r="B1436" s="3"/>
      <c r="C1436" s="3"/>
      <c r="D1436" s="3"/>
      <c r="E1436" s="6"/>
      <c r="F1436" s="6"/>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row>
    <row r="1437" spans="2:195" x14ac:dyDescent="0.2">
      <c r="B1437" s="3"/>
      <c r="C1437" s="3"/>
      <c r="D1437" s="3"/>
      <c r="E1437" s="6"/>
      <c r="F1437" s="6"/>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row>
    <row r="1438" spans="2:195" x14ac:dyDescent="0.2">
      <c r="B1438" s="3"/>
      <c r="C1438" s="3"/>
      <c r="D1438" s="3"/>
      <c r="E1438" s="6"/>
      <c r="F1438" s="6"/>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row>
    <row r="1439" spans="2:195" x14ac:dyDescent="0.2">
      <c r="B1439" s="3"/>
      <c r="C1439" s="3"/>
      <c r="D1439" s="3"/>
      <c r="E1439" s="6"/>
      <c r="F1439" s="6"/>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row>
    <row r="1440" spans="2:195" x14ac:dyDescent="0.2">
      <c r="B1440" s="3"/>
      <c r="C1440" s="3"/>
      <c r="D1440" s="3"/>
      <c r="E1440" s="6"/>
      <c r="F1440" s="6"/>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row>
    <row r="1441" spans="2:195" x14ac:dyDescent="0.2">
      <c r="B1441" s="3"/>
      <c r="C1441" s="3"/>
      <c r="D1441" s="3"/>
      <c r="E1441" s="6"/>
      <c r="F1441" s="6"/>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row>
    <row r="1442" spans="2:195" x14ac:dyDescent="0.2">
      <c r="B1442" s="3"/>
      <c r="C1442" s="3"/>
      <c r="D1442" s="3"/>
      <c r="E1442" s="6"/>
      <c r="F1442" s="6"/>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row>
    <row r="1443" spans="2:195" x14ac:dyDescent="0.2">
      <c r="B1443" s="3"/>
      <c r="C1443" s="3"/>
      <c r="D1443" s="3"/>
      <c r="E1443" s="6"/>
      <c r="F1443" s="6"/>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row>
    <row r="1444" spans="2:195" x14ac:dyDescent="0.2">
      <c r="B1444" s="3"/>
      <c r="C1444" s="3"/>
      <c r="D1444" s="3"/>
      <c r="E1444" s="6"/>
      <c r="F1444" s="6"/>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row>
    <row r="1445" spans="2:195" x14ac:dyDescent="0.2">
      <c r="B1445" s="3"/>
      <c r="C1445" s="3"/>
      <c r="D1445" s="3"/>
      <c r="E1445" s="6"/>
      <c r="F1445" s="6"/>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row>
    <row r="1446" spans="2:195" x14ac:dyDescent="0.2">
      <c r="B1446" s="3"/>
      <c r="C1446" s="3"/>
      <c r="D1446" s="3"/>
      <c r="E1446" s="6"/>
      <c r="F1446" s="6"/>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row>
    <row r="1447" spans="2:195" x14ac:dyDescent="0.2">
      <c r="B1447" s="3"/>
      <c r="C1447" s="3"/>
      <c r="D1447" s="3"/>
      <c r="E1447" s="6"/>
      <c r="F1447" s="6"/>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row>
    <row r="1448" spans="2:195" x14ac:dyDescent="0.2">
      <c r="B1448" s="3"/>
      <c r="C1448" s="3"/>
      <c r="D1448" s="3"/>
      <c r="E1448" s="6"/>
      <c r="F1448" s="6"/>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row>
    <row r="1449" spans="2:195" x14ac:dyDescent="0.2">
      <c r="B1449" s="3"/>
      <c r="C1449" s="3"/>
      <c r="D1449" s="3"/>
      <c r="E1449" s="6"/>
      <c r="F1449" s="6"/>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row>
    <row r="1450" spans="2:195" x14ac:dyDescent="0.2">
      <c r="B1450" s="3"/>
      <c r="C1450" s="3"/>
      <c r="D1450" s="3"/>
      <c r="E1450" s="6"/>
      <c r="F1450" s="6"/>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row>
    <row r="1451" spans="2:195" x14ac:dyDescent="0.2">
      <c r="B1451" s="3"/>
      <c r="C1451" s="3"/>
      <c r="D1451" s="3"/>
      <c r="E1451" s="6"/>
      <c r="F1451" s="6"/>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row>
    <row r="1452" spans="2:195" x14ac:dyDescent="0.2">
      <c r="B1452" s="3"/>
      <c r="C1452" s="3"/>
      <c r="D1452" s="3"/>
      <c r="E1452" s="6"/>
      <c r="F1452" s="6"/>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row>
    <row r="1453" spans="2:195" x14ac:dyDescent="0.2">
      <c r="B1453" s="3"/>
      <c r="C1453" s="3"/>
      <c r="D1453" s="3"/>
      <c r="E1453" s="6"/>
      <c r="F1453" s="6"/>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row>
    <row r="1454" spans="2:195" x14ac:dyDescent="0.2">
      <c r="B1454" s="3"/>
      <c r="C1454" s="3"/>
      <c r="D1454" s="3"/>
      <c r="E1454" s="6"/>
      <c r="F1454" s="6"/>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row>
    <row r="1455" spans="2:195" x14ac:dyDescent="0.2">
      <c r="B1455" s="3"/>
      <c r="C1455" s="3"/>
      <c r="D1455" s="3"/>
      <c r="E1455" s="6"/>
      <c r="F1455" s="6"/>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row>
    <row r="1456" spans="2:195" x14ac:dyDescent="0.2">
      <c r="B1456" s="3"/>
      <c r="C1456" s="3"/>
      <c r="D1456" s="3"/>
      <c r="E1456" s="6"/>
      <c r="F1456" s="6"/>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row>
    <row r="1457" spans="2:195" x14ac:dyDescent="0.2">
      <c r="B1457" s="3"/>
      <c r="C1457" s="3"/>
      <c r="D1457" s="3"/>
      <c r="E1457" s="6"/>
      <c r="F1457" s="6"/>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row>
    <row r="1458" spans="2:195" x14ac:dyDescent="0.2">
      <c r="B1458" s="3"/>
      <c r="C1458" s="3"/>
      <c r="D1458" s="3"/>
      <c r="E1458" s="6"/>
      <c r="F1458" s="6"/>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row>
    <row r="1459" spans="2:195" x14ac:dyDescent="0.2">
      <c r="B1459" s="3"/>
      <c r="C1459" s="3"/>
      <c r="D1459" s="3"/>
      <c r="E1459" s="6"/>
      <c r="F1459" s="6"/>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row>
    <row r="1460" spans="2:195" x14ac:dyDescent="0.2">
      <c r="B1460" s="3"/>
      <c r="C1460" s="3"/>
      <c r="D1460" s="3"/>
      <c r="E1460" s="6"/>
      <c r="F1460" s="6"/>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row>
    <row r="1461" spans="2:195" x14ac:dyDescent="0.2">
      <c r="B1461" s="3"/>
      <c r="C1461" s="3"/>
      <c r="D1461" s="3"/>
      <c r="E1461" s="6"/>
      <c r="F1461" s="6"/>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row>
    <row r="1462" spans="2:195" x14ac:dyDescent="0.2">
      <c r="B1462" s="3"/>
      <c r="C1462" s="3"/>
      <c r="D1462" s="3"/>
      <c r="E1462" s="6"/>
      <c r="F1462" s="6"/>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row>
    <row r="1463" spans="2:195" x14ac:dyDescent="0.2">
      <c r="B1463" s="3"/>
      <c r="C1463" s="3"/>
      <c r="D1463" s="3"/>
      <c r="E1463" s="6"/>
      <c r="F1463" s="6"/>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row>
    <row r="1464" spans="2:195" x14ac:dyDescent="0.2">
      <c r="B1464" s="3"/>
      <c r="C1464" s="3"/>
      <c r="D1464" s="3"/>
      <c r="E1464" s="6"/>
      <c r="F1464" s="6"/>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row>
    <row r="1465" spans="2:195" x14ac:dyDescent="0.2">
      <c r="B1465" s="3"/>
      <c r="C1465" s="3"/>
      <c r="D1465" s="3"/>
      <c r="E1465" s="6"/>
      <c r="F1465" s="6"/>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row>
    <row r="1466" spans="2:195" x14ac:dyDescent="0.2">
      <c r="B1466" s="3"/>
      <c r="C1466" s="3"/>
      <c r="D1466" s="3"/>
      <c r="E1466" s="6"/>
      <c r="F1466" s="6"/>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row>
    <row r="1467" spans="2:195" x14ac:dyDescent="0.2">
      <c r="B1467" s="3"/>
      <c r="C1467" s="3"/>
      <c r="D1467" s="3"/>
      <c r="E1467" s="6"/>
      <c r="F1467" s="6"/>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row>
    <row r="1468" spans="2:195" x14ac:dyDescent="0.2">
      <c r="B1468" s="3"/>
      <c r="C1468" s="3"/>
      <c r="D1468" s="3"/>
      <c r="E1468" s="6"/>
      <c r="F1468" s="6"/>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row>
    <row r="1469" spans="2:195" x14ac:dyDescent="0.2">
      <c r="B1469" s="3"/>
      <c r="C1469" s="3"/>
      <c r="D1469" s="3"/>
      <c r="E1469" s="6"/>
      <c r="F1469" s="6"/>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row>
    <row r="1470" spans="2:195" x14ac:dyDescent="0.2">
      <c r="B1470" s="3"/>
      <c r="C1470" s="3"/>
      <c r="D1470" s="3"/>
      <c r="E1470" s="6"/>
      <c r="F1470" s="6"/>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row>
    <row r="1471" spans="2:195" x14ac:dyDescent="0.2">
      <c r="B1471" s="3"/>
      <c r="C1471" s="3"/>
      <c r="D1471" s="3"/>
      <c r="E1471" s="6"/>
      <c r="F1471" s="6"/>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row>
    <row r="1472" spans="2:195" x14ac:dyDescent="0.2">
      <c r="B1472" s="3"/>
      <c r="C1472" s="3"/>
      <c r="D1472" s="3"/>
      <c r="E1472" s="6"/>
      <c r="F1472" s="6"/>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row>
    <row r="1473" spans="2:195" x14ac:dyDescent="0.2">
      <c r="B1473" s="3"/>
      <c r="C1473" s="3"/>
      <c r="D1473" s="3"/>
      <c r="E1473" s="6"/>
      <c r="F1473" s="6"/>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row>
    <row r="1474" spans="2:195" x14ac:dyDescent="0.2">
      <c r="B1474" s="3"/>
      <c r="C1474" s="3"/>
      <c r="D1474" s="3"/>
      <c r="E1474" s="6"/>
      <c r="F1474" s="6"/>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row>
    <row r="1475" spans="2:195" x14ac:dyDescent="0.2">
      <c r="B1475" s="3"/>
      <c r="C1475" s="3"/>
      <c r="D1475" s="3"/>
      <c r="E1475" s="6"/>
      <c r="F1475" s="6"/>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row>
    <row r="1476" spans="2:195" x14ac:dyDescent="0.2">
      <c r="B1476" s="3"/>
      <c r="C1476" s="3"/>
      <c r="D1476" s="3"/>
      <c r="E1476" s="6"/>
      <c r="F1476" s="6"/>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row>
    <row r="1477" spans="2:195" x14ac:dyDescent="0.2">
      <c r="B1477" s="3"/>
      <c r="C1477" s="3"/>
      <c r="D1477" s="3"/>
      <c r="E1477" s="6"/>
      <c r="F1477" s="6"/>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row>
    <row r="1478" spans="2:195" x14ac:dyDescent="0.2">
      <c r="B1478" s="3"/>
      <c r="C1478" s="3"/>
      <c r="D1478" s="3"/>
      <c r="E1478" s="6"/>
      <c r="F1478" s="6"/>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row>
    <row r="1479" spans="2:195" x14ac:dyDescent="0.2">
      <c r="B1479" s="3"/>
      <c r="C1479" s="3"/>
      <c r="D1479" s="3"/>
      <c r="E1479" s="6"/>
      <c r="F1479" s="6"/>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row>
    <row r="1480" spans="2:195" x14ac:dyDescent="0.2">
      <c r="B1480" s="3"/>
      <c r="C1480" s="3"/>
      <c r="D1480" s="3"/>
      <c r="E1480" s="6"/>
      <c r="F1480" s="6"/>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row>
    <row r="1481" spans="2:195" x14ac:dyDescent="0.2">
      <c r="B1481" s="3"/>
      <c r="C1481" s="3"/>
      <c r="D1481" s="3"/>
      <c r="E1481" s="6"/>
      <c r="F1481" s="6"/>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row>
    <row r="1482" spans="2:195" x14ac:dyDescent="0.2">
      <c r="B1482" s="3"/>
      <c r="C1482" s="3"/>
      <c r="D1482" s="3"/>
      <c r="E1482" s="6"/>
      <c r="F1482" s="6"/>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row>
    <row r="1483" spans="2:195" x14ac:dyDescent="0.2">
      <c r="B1483" s="3"/>
      <c r="C1483" s="3"/>
      <c r="D1483" s="3"/>
      <c r="E1483" s="6"/>
      <c r="F1483" s="6"/>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row>
    <row r="1484" spans="2:195" x14ac:dyDescent="0.2">
      <c r="B1484" s="3"/>
      <c r="C1484" s="3"/>
      <c r="D1484" s="3"/>
      <c r="E1484" s="6"/>
      <c r="F1484" s="6"/>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row>
    <row r="1485" spans="2:195" x14ac:dyDescent="0.2">
      <c r="B1485" s="3"/>
      <c r="C1485" s="3"/>
      <c r="D1485" s="3"/>
      <c r="E1485" s="6"/>
      <c r="F1485" s="6"/>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row>
    <row r="1486" spans="2:195" x14ac:dyDescent="0.2">
      <c r="B1486" s="3"/>
      <c r="C1486" s="3"/>
      <c r="D1486" s="3"/>
      <c r="E1486" s="6"/>
      <c r="F1486" s="6"/>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row>
    <row r="1487" spans="2:195" x14ac:dyDescent="0.2">
      <c r="B1487" s="3"/>
      <c r="C1487" s="3"/>
      <c r="D1487" s="3"/>
      <c r="E1487" s="6"/>
      <c r="F1487" s="6"/>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row>
    <row r="1488" spans="2:195" x14ac:dyDescent="0.2">
      <c r="B1488" s="3"/>
      <c r="C1488" s="3"/>
      <c r="D1488" s="3"/>
      <c r="E1488" s="6"/>
      <c r="F1488" s="6"/>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row>
    <row r="1489" spans="2:195" x14ac:dyDescent="0.2">
      <c r="B1489" s="3"/>
      <c r="C1489" s="3"/>
      <c r="D1489" s="3"/>
      <c r="E1489" s="6"/>
      <c r="F1489" s="6"/>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row>
    <row r="1490" spans="2:195" x14ac:dyDescent="0.2">
      <c r="B1490" s="3"/>
      <c r="C1490" s="3"/>
      <c r="D1490" s="3"/>
      <c r="E1490" s="6"/>
      <c r="F1490" s="6"/>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row>
    <row r="1491" spans="2:195" x14ac:dyDescent="0.2">
      <c r="B1491" s="3"/>
      <c r="C1491" s="3"/>
      <c r="D1491" s="3"/>
      <c r="E1491" s="6"/>
      <c r="F1491" s="6"/>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row>
    <row r="1492" spans="2:195" x14ac:dyDescent="0.2">
      <c r="B1492" s="3"/>
      <c r="C1492" s="3"/>
      <c r="D1492" s="3"/>
      <c r="E1492" s="6"/>
      <c r="F1492" s="6"/>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row>
    <row r="1493" spans="2:195" x14ac:dyDescent="0.2">
      <c r="B1493" s="3"/>
      <c r="C1493" s="3"/>
      <c r="D1493" s="3"/>
      <c r="E1493" s="6"/>
      <c r="F1493" s="6"/>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row>
    <row r="1494" spans="2:195" x14ac:dyDescent="0.2">
      <c r="B1494" s="3"/>
      <c r="C1494" s="3"/>
      <c r="D1494" s="3"/>
      <c r="E1494" s="6"/>
      <c r="F1494" s="6"/>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row>
    <row r="1495" spans="2:195" x14ac:dyDescent="0.2">
      <c r="B1495" s="3"/>
      <c r="C1495" s="3"/>
      <c r="D1495" s="3"/>
      <c r="E1495" s="6"/>
      <c r="F1495" s="6"/>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row>
    <row r="1496" spans="2:195" x14ac:dyDescent="0.2">
      <c r="B1496" s="3"/>
      <c r="C1496" s="3"/>
      <c r="D1496" s="3"/>
      <c r="E1496" s="6"/>
      <c r="F1496" s="6"/>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row>
    <row r="1497" spans="2:195" x14ac:dyDescent="0.2">
      <c r="B1497" s="3"/>
      <c r="C1497" s="3"/>
      <c r="D1497" s="3"/>
      <c r="E1497" s="6"/>
      <c r="F1497" s="6"/>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row>
    <row r="1498" spans="2:195" x14ac:dyDescent="0.2">
      <c r="B1498" s="3"/>
      <c r="C1498" s="3"/>
      <c r="D1498" s="3"/>
      <c r="E1498" s="6"/>
      <c r="F1498" s="6"/>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row>
    <row r="1499" spans="2:195" x14ac:dyDescent="0.2">
      <c r="B1499" s="3"/>
      <c r="C1499" s="3"/>
      <c r="D1499" s="3"/>
      <c r="E1499" s="6"/>
      <c r="F1499" s="6"/>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row>
    <row r="1500" spans="2:195" x14ac:dyDescent="0.2">
      <c r="B1500" s="3"/>
      <c r="C1500" s="3"/>
      <c r="D1500" s="3"/>
      <c r="E1500" s="6"/>
      <c r="F1500" s="6"/>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row>
    <row r="1501" spans="2:195" x14ac:dyDescent="0.2">
      <c r="B1501" s="3"/>
      <c r="C1501" s="3"/>
      <c r="D1501" s="3"/>
      <c r="E1501" s="6"/>
      <c r="F1501" s="6"/>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row>
    <row r="1502" spans="2:195" x14ac:dyDescent="0.2">
      <c r="B1502" s="3"/>
      <c r="C1502" s="3"/>
      <c r="D1502" s="3"/>
      <c r="E1502" s="6"/>
      <c r="F1502" s="6"/>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row>
    <row r="1503" spans="2:195" x14ac:dyDescent="0.2">
      <c r="B1503" s="3"/>
      <c r="C1503" s="3"/>
      <c r="D1503" s="3"/>
      <c r="E1503" s="6"/>
      <c r="F1503" s="6"/>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row>
    <row r="1504" spans="2:195" x14ac:dyDescent="0.2">
      <c r="B1504" s="3"/>
      <c r="C1504" s="3"/>
      <c r="D1504" s="3"/>
      <c r="E1504" s="6"/>
      <c r="F1504" s="6"/>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row>
    <row r="1505" spans="2:195" x14ac:dyDescent="0.2">
      <c r="B1505" s="3"/>
      <c r="C1505" s="3"/>
      <c r="D1505" s="3"/>
      <c r="E1505" s="6"/>
      <c r="F1505" s="6"/>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row>
    <row r="1506" spans="2:195" x14ac:dyDescent="0.2">
      <c r="B1506" s="3"/>
      <c r="C1506" s="3"/>
      <c r="D1506" s="3"/>
      <c r="E1506" s="6"/>
      <c r="F1506" s="6"/>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row>
    <row r="1507" spans="2:195" x14ac:dyDescent="0.2">
      <c r="B1507" s="3"/>
      <c r="C1507" s="3"/>
      <c r="D1507" s="3"/>
      <c r="E1507" s="6"/>
      <c r="F1507" s="6"/>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row>
    <row r="1508" spans="2:195" x14ac:dyDescent="0.2">
      <c r="B1508" s="3"/>
      <c r="C1508" s="3"/>
      <c r="D1508" s="3"/>
      <c r="E1508" s="6"/>
      <c r="F1508" s="6"/>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row>
    <row r="1509" spans="2:195" x14ac:dyDescent="0.2">
      <c r="B1509" s="3"/>
      <c r="C1509" s="3"/>
      <c r="D1509" s="3"/>
      <c r="E1509" s="6"/>
      <c r="F1509" s="6"/>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row>
    <row r="1510" spans="2:195" x14ac:dyDescent="0.2">
      <c r="B1510" s="3"/>
      <c r="C1510" s="3"/>
      <c r="D1510" s="3"/>
      <c r="E1510" s="6"/>
      <c r="F1510" s="6"/>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row>
    <row r="1511" spans="2:195" x14ac:dyDescent="0.2">
      <c r="B1511" s="3"/>
      <c r="C1511" s="3"/>
      <c r="D1511" s="3"/>
      <c r="E1511" s="6"/>
      <c r="F1511" s="6"/>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row>
    <row r="1512" spans="2:195" x14ac:dyDescent="0.2">
      <c r="B1512" s="3"/>
      <c r="C1512" s="3"/>
      <c r="D1512" s="3"/>
      <c r="E1512" s="6"/>
      <c r="F1512" s="6"/>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row>
    <row r="1513" spans="2:195" x14ac:dyDescent="0.2">
      <c r="B1513" s="3"/>
      <c r="C1513" s="3"/>
      <c r="D1513" s="3"/>
      <c r="E1513" s="6"/>
      <c r="F1513" s="6"/>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row>
    <row r="1514" spans="2:195" x14ac:dyDescent="0.2">
      <c r="B1514" s="3"/>
      <c r="C1514" s="3"/>
      <c r="D1514" s="3"/>
      <c r="E1514" s="6"/>
      <c r="F1514" s="6"/>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row>
    <row r="1515" spans="2:195" x14ac:dyDescent="0.2">
      <c r="B1515" s="3"/>
      <c r="C1515" s="3"/>
      <c r="D1515" s="3"/>
      <c r="E1515" s="6"/>
      <c r="F1515" s="6"/>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row>
    <row r="1516" spans="2:195" x14ac:dyDescent="0.2">
      <c r="B1516" s="3"/>
      <c r="C1516" s="3"/>
      <c r="D1516" s="3"/>
      <c r="E1516" s="6"/>
      <c r="F1516" s="6"/>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row>
    <row r="1517" spans="2:195" x14ac:dyDescent="0.2">
      <c r="B1517" s="3"/>
      <c r="C1517" s="3"/>
      <c r="D1517" s="3"/>
      <c r="E1517" s="6"/>
      <c r="F1517" s="6"/>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row>
    <row r="1518" spans="2:195" x14ac:dyDescent="0.2">
      <c r="B1518" s="3"/>
      <c r="C1518" s="3"/>
      <c r="D1518" s="3"/>
      <c r="E1518" s="6"/>
      <c r="F1518" s="6"/>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row>
    <row r="1519" spans="2:195" x14ac:dyDescent="0.2">
      <c r="B1519" s="3"/>
      <c r="C1519" s="3"/>
      <c r="D1519" s="3"/>
      <c r="E1519" s="6"/>
      <c r="F1519" s="6"/>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row>
    <row r="1520" spans="2:195" x14ac:dyDescent="0.2">
      <c r="B1520" s="3"/>
      <c r="C1520" s="3"/>
      <c r="D1520" s="3"/>
      <c r="E1520" s="6"/>
      <c r="F1520" s="6"/>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row>
    <row r="1521" spans="2:195" x14ac:dyDescent="0.2">
      <c r="B1521" s="3"/>
      <c r="C1521" s="3"/>
      <c r="D1521" s="3"/>
      <c r="E1521" s="6"/>
      <c r="F1521" s="6"/>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row>
    <row r="1522" spans="2:195" x14ac:dyDescent="0.2">
      <c r="B1522" s="3"/>
      <c r="C1522" s="3"/>
      <c r="D1522" s="3"/>
      <c r="E1522" s="6"/>
      <c r="F1522" s="6"/>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row>
    <row r="1523" spans="2:195" x14ac:dyDescent="0.2">
      <c r="B1523" s="3"/>
      <c r="C1523" s="3"/>
      <c r="D1523" s="3"/>
      <c r="E1523" s="6"/>
      <c r="F1523" s="6"/>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row>
    <row r="1524" spans="2:195" x14ac:dyDescent="0.2">
      <c r="B1524" s="3"/>
      <c r="C1524" s="3"/>
      <c r="D1524" s="3"/>
      <c r="E1524" s="6"/>
      <c r="F1524" s="6"/>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row>
    <row r="1525" spans="2:195" x14ac:dyDescent="0.2">
      <c r="B1525" s="3"/>
      <c r="C1525" s="3"/>
      <c r="D1525" s="3"/>
      <c r="E1525" s="6"/>
      <c r="F1525" s="6"/>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row>
    <row r="1526" spans="2:195" x14ac:dyDescent="0.2">
      <c r="B1526" s="3"/>
      <c r="C1526" s="3"/>
      <c r="D1526" s="3"/>
      <c r="E1526" s="6"/>
      <c r="F1526" s="6"/>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row>
    <row r="1527" spans="2:195" x14ac:dyDescent="0.2">
      <c r="B1527" s="3"/>
      <c r="C1527" s="3"/>
      <c r="D1527" s="3"/>
      <c r="E1527" s="6"/>
      <c r="F1527" s="6"/>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row>
    <row r="1528" spans="2:195" x14ac:dyDescent="0.2">
      <c r="B1528" s="3"/>
      <c r="C1528" s="3"/>
      <c r="D1528" s="3"/>
      <c r="E1528" s="6"/>
      <c r="F1528" s="6"/>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row>
    <row r="1529" spans="2:195" x14ac:dyDescent="0.2">
      <c r="B1529" s="3"/>
      <c r="C1529" s="3"/>
      <c r="D1529" s="3"/>
      <c r="E1529" s="6"/>
      <c r="F1529" s="6"/>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row>
    <row r="1530" spans="2:195" x14ac:dyDescent="0.2">
      <c r="B1530" s="3"/>
      <c r="C1530" s="3"/>
      <c r="D1530" s="3"/>
      <c r="E1530" s="6"/>
      <c r="F1530" s="6"/>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row>
    <row r="1531" spans="2:195" x14ac:dyDescent="0.2">
      <c r="B1531" s="3"/>
      <c r="C1531" s="3"/>
      <c r="D1531" s="3"/>
      <c r="E1531" s="6"/>
      <c r="F1531" s="6"/>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row>
    <row r="1532" spans="2:195" x14ac:dyDescent="0.2">
      <c r="B1532" s="3"/>
      <c r="C1532" s="3"/>
      <c r="D1532" s="3"/>
      <c r="E1532" s="6"/>
      <c r="F1532" s="6"/>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row>
    <row r="1533" spans="2:195" x14ac:dyDescent="0.2">
      <c r="B1533" s="3"/>
      <c r="C1533" s="3"/>
      <c r="D1533" s="3"/>
      <c r="E1533" s="6"/>
      <c r="F1533" s="6"/>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row>
    <row r="1534" spans="2:195" x14ac:dyDescent="0.2">
      <c r="B1534" s="3"/>
      <c r="C1534" s="3"/>
      <c r="D1534" s="3"/>
      <c r="E1534" s="6"/>
      <c r="F1534" s="6"/>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row>
    <row r="1535" spans="2:195" x14ac:dyDescent="0.2">
      <c r="B1535" s="3"/>
      <c r="C1535" s="3"/>
      <c r="D1535" s="3"/>
      <c r="E1535" s="6"/>
      <c r="F1535" s="6"/>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row>
    <row r="1536" spans="2:195" x14ac:dyDescent="0.2">
      <c r="B1536" s="3"/>
      <c r="C1536" s="3"/>
      <c r="D1536" s="3"/>
      <c r="E1536" s="6"/>
      <c r="F1536" s="6"/>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row>
    <row r="1537" spans="2:195" x14ac:dyDescent="0.2">
      <c r="B1537" s="3"/>
      <c r="C1537" s="3"/>
      <c r="D1537" s="3"/>
      <c r="E1537" s="6"/>
      <c r="F1537" s="6"/>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row>
    <row r="1538" spans="2:195" x14ac:dyDescent="0.2">
      <c r="B1538" s="3"/>
      <c r="C1538" s="3"/>
      <c r="D1538" s="3"/>
      <c r="E1538" s="6"/>
      <c r="F1538" s="6"/>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row>
    <row r="1539" spans="2:195" x14ac:dyDescent="0.2">
      <c r="B1539" s="3"/>
      <c r="C1539" s="3"/>
      <c r="D1539" s="3"/>
      <c r="E1539" s="6"/>
      <c r="F1539" s="6"/>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row>
    <row r="1540" spans="2:195" x14ac:dyDescent="0.2">
      <c r="B1540" s="3"/>
      <c r="C1540" s="3"/>
      <c r="D1540" s="3"/>
      <c r="E1540" s="6"/>
      <c r="F1540" s="6"/>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row>
    <row r="1541" spans="2:195" x14ac:dyDescent="0.2">
      <c r="B1541" s="3"/>
      <c r="C1541" s="3"/>
      <c r="D1541" s="3"/>
      <c r="E1541" s="6"/>
      <c r="F1541" s="6"/>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row>
    <row r="1542" spans="2:195" x14ac:dyDescent="0.2">
      <c r="B1542" s="3"/>
      <c r="C1542" s="3"/>
      <c r="D1542" s="3"/>
      <c r="E1542" s="6"/>
      <c r="F1542" s="6"/>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row>
    <row r="1543" spans="2:195" x14ac:dyDescent="0.2">
      <c r="B1543" s="3"/>
      <c r="C1543" s="3"/>
      <c r="D1543" s="3"/>
      <c r="E1543" s="6"/>
      <c r="F1543" s="6"/>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row>
    <row r="1544" spans="2:195" x14ac:dyDescent="0.2">
      <c r="B1544" s="3"/>
      <c r="C1544" s="3"/>
      <c r="D1544" s="3"/>
      <c r="E1544" s="6"/>
      <c r="F1544" s="6"/>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row>
    <row r="1545" spans="2:195" x14ac:dyDescent="0.2">
      <c r="B1545" s="3"/>
      <c r="C1545" s="3"/>
      <c r="D1545" s="3"/>
      <c r="E1545" s="6"/>
      <c r="F1545" s="6"/>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row>
    <row r="1546" spans="2:195" x14ac:dyDescent="0.2">
      <c r="B1546" s="3"/>
      <c r="C1546" s="3"/>
      <c r="D1546" s="3"/>
      <c r="E1546" s="6"/>
      <c r="F1546" s="6"/>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row>
    <row r="1547" spans="2:195" x14ac:dyDescent="0.2">
      <c r="B1547" s="3"/>
      <c r="C1547" s="3"/>
      <c r="D1547" s="3"/>
      <c r="E1547" s="6"/>
      <c r="F1547" s="6"/>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row>
    <row r="1548" spans="2:195" x14ac:dyDescent="0.2">
      <c r="B1548" s="3"/>
      <c r="C1548" s="3"/>
      <c r="D1548" s="3"/>
      <c r="E1548" s="6"/>
      <c r="F1548" s="6"/>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row>
    <row r="1549" spans="2:195" x14ac:dyDescent="0.2">
      <c r="B1549" s="3"/>
      <c r="C1549" s="3"/>
      <c r="D1549" s="3"/>
      <c r="E1549" s="6"/>
      <c r="F1549" s="6"/>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row>
    <row r="1550" spans="2:195" x14ac:dyDescent="0.2">
      <c r="B1550" s="3"/>
      <c r="C1550" s="3"/>
      <c r="D1550" s="3"/>
      <c r="E1550" s="6"/>
      <c r="F1550" s="6"/>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row>
    <row r="1551" spans="2:195" x14ac:dyDescent="0.2">
      <c r="B1551" s="3"/>
      <c r="C1551" s="3"/>
      <c r="D1551" s="3"/>
      <c r="E1551" s="6"/>
      <c r="F1551" s="6"/>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row>
    <row r="1552" spans="2:195" x14ac:dyDescent="0.2">
      <c r="B1552" s="3"/>
      <c r="C1552" s="3"/>
      <c r="D1552" s="3"/>
      <c r="E1552" s="6"/>
      <c r="F1552" s="6"/>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row>
    <row r="1553" spans="2:195" x14ac:dyDescent="0.2">
      <c r="B1553" s="3"/>
      <c r="C1553" s="3"/>
      <c r="D1553" s="3"/>
      <c r="E1553" s="6"/>
      <c r="F1553" s="6"/>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row>
    <row r="1554" spans="2:195" x14ac:dyDescent="0.2">
      <c r="B1554" s="3"/>
      <c r="C1554" s="3"/>
      <c r="D1554" s="3"/>
      <c r="E1554" s="6"/>
      <c r="F1554" s="6"/>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row>
    <row r="1555" spans="2:195" x14ac:dyDescent="0.2">
      <c r="B1555" s="3"/>
      <c r="C1555" s="3"/>
      <c r="D1555" s="3"/>
      <c r="E1555" s="6"/>
      <c r="F1555" s="6"/>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row>
    <row r="1556" spans="2:195" x14ac:dyDescent="0.2">
      <c r="B1556" s="3"/>
      <c r="C1556" s="3"/>
      <c r="D1556" s="3"/>
      <c r="E1556" s="6"/>
      <c r="F1556" s="6"/>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row>
    <row r="1557" spans="2:195" x14ac:dyDescent="0.2">
      <c r="B1557" s="3"/>
      <c r="C1557" s="3"/>
      <c r="D1557" s="3"/>
      <c r="E1557" s="6"/>
      <c r="F1557" s="6"/>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row>
    <row r="1558" spans="2:195" x14ac:dyDescent="0.2">
      <c r="B1558" s="3"/>
      <c r="C1558" s="3"/>
      <c r="D1558" s="3"/>
      <c r="E1558" s="6"/>
      <c r="F1558" s="6"/>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row>
    <row r="1559" spans="2:195" x14ac:dyDescent="0.2">
      <c r="B1559" s="3"/>
      <c r="C1559" s="3"/>
      <c r="D1559" s="3"/>
      <c r="E1559" s="6"/>
      <c r="F1559" s="6"/>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row>
    <row r="1560" spans="2:195" x14ac:dyDescent="0.2">
      <c r="B1560" s="3"/>
      <c r="C1560" s="3"/>
      <c r="D1560" s="3"/>
      <c r="E1560" s="6"/>
      <c r="F1560" s="6"/>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row>
    <row r="1561" spans="2:195" x14ac:dyDescent="0.2">
      <c r="B1561" s="3"/>
      <c r="C1561" s="3"/>
      <c r="D1561" s="3"/>
      <c r="E1561" s="6"/>
      <c r="F1561" s="6"/>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row>
    <row r="1562" spans="2:195" x14ac:dyDescent="0.2">
      <c r="B1562" s="3"/>
      <c r="C1562" s="3"/>
      <c r="D1562" s="3"/>
      <c r="E1562" s="6"/>
      <c r="F1562" s="6"/>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row>
    <row r="1563" spans="2:195" x14ac:dyDescent="0.2">
      <c r="B1563" s="3"/>
      <c r="C1563" s="3"/>
      <c r="D1563" s="3"/>
      <c r="E1563" s="6"/>
      <c r="F1563" s="6"/>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row>
    <row r="1564" spans="2:195" x14ac:dyDescent="0.2">
      <c r="B1564" s="3"/>
      <c r="C1564" s="3"/>
      <c r="D1564" s="3"/>
      <c r="E1564" s="6"/>
      <c r="F1564" s="6"/>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row>
    <row r="1565" spans="2:195" x14ac:dyDescent="0.2">
      <c r="B1565" s="3"/>
      <c r="C1565" s="3"/>
      <c r="D1565" s="3"/>
      <c r="E1565" s="6"/>
      <c r="F1565" s="6"/>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row>
    <row r="1566" spans="2:195" x14ac:dyDescent="0.2">
      <c r="B1566" s="3"/>
      <c r="C1566" s="3"/>
      <c r="D1566" s="3"/>
      <c r="E1566" s="6"/>
      <c r="F1566" s="6"/>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row>
    <row r="1567" spans="2:195" x14ac:dyDescent="0.2">
      <c r="B1567" s="3"/>
      <c r="C1567" s="3"/>
      <c r="D1567" s="3"/>
      <c r="E1567" s="6"/>
      <c r="F1567" s="6"/>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row>
    <row r="1568" spans="2:195" x14ac:dyDescent="0.2">
      <c r="B1568" s="3"/>
      <c r="C1568" s="3"/>
      <c r="D1568" s="3"/>
      <c r="E1568" s="6"/>
      <c r="F1568" s="6"/>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row>
    <row r="1569" spans="2:195" x14ac:dyDescent="0.2">
      <c r="B1569" s="3"/>
      <c r="C1569" s="3"/>
      <c r="D1569" s="3"/>
      <c r="E1569" s="6"/>
      <c r="F1569" s="6"/>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row>
    <row r="1570" spans="2:195" x14ac:dyDescent="0.2">
      <c r="B1570" s="3"/>
      <c r="C1570" s="3"/>
      <c r="D1570" s="3"/>
      <c r="E1570" s="6"/>
      <c r="F1570" s="6"/>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row>
    <row r="1571" spans="2:195" x14ac:dyDescent="0.2">
      <c r="B1571" s="3"/>
      <c r="C1571" s="3"/>
      <c r="D1571" s="3"/>
      <c r="E1571" s="6"/>
      <c r="F1571" s="6"/>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row>
    <row r="1572" spans="2:195" x14ac:dyDescent="0.2">
      <c r="B1572" s="3"/>
      <c r="C1572" s="3"/>
      <c r="D1572" s="3"/>
      <c r="E1572" s="6"/>
      <c r="F1572" s="6"/>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row>
    <row r="1573" spans="2:195" x14ac:dyDescent="0.2">
      <c r="B1573" s="3"/>
      <c r="C1573" s="3"/>
      <c r="D1573" s="3"/>
      <c r="E1573" s="6"/>
      <c r="F1573" s="6"/>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row>
    <row r="1574" spans="2:195" x14ac:dyDescent="0.2">
      <c r="B1574" s="3"/>
      <c r="C1574" s="3"/>
      <c r="D1574" s="3"/>
      <c r="E1574" s="6"/>
      <c r="F1574" s="6"/>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row>
    <row r="1575" spans="2:195" x14ac:dyDescent="0.2">
      <c r="B1575" s="3"/>
      <c r="C1575" s="3"/>
      <c r="D1575" s="3"/>
      <c r="E1575" s="6"/>
      <c r="F1575" s="6"/>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row>
    <row r="1576" spans="2:195" x14ac:dyDescent="0.2">
      <c r="B1576" s="3"/>
      <c r="C1576" s="3"/>
      <c r="D1576" s="3"/>
      <c r="E1576" s="6"/>
      <c r="F1576" s="6"/>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row>
    <row r="1577" spans="2:195" x14ac:dyDescent="0.2">
      <c r="B1577" s="3"/>
      <c r="C1577" s="3"/>
      <c r="D1577" s="3"/>
      <c r="E1577" s="6"/>
      <c r="F1577" s="6"/>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row>
    <row r="1578" spans="2:195" x14ac:dyDescent="0.2">
      <c r="B1578" s="3"/>
      <c r="C1578" s="3"/>
      <c r="D1578" s="3"/>
      <c r="E1578" s="6"/>
      <c r="F1578" s="6"/>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row>
    <row r="1579" spans="2:195" x14ac:dyDescent="0.2">
      <c r="B1579" s="3"/>
      <c r="C1579" s="3"/>
      <c r="D1579" s="3"/>
      <c r="E1579" s="6"/>
      <c r="F1579" s="6"/>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row>
    <row r="1580" spans="2:195" x14ac:dyDescent="0.2">
      <c r="B1580" s="3"/>
      <c r="C1580" s="3"/>
      <c r="D1580" s="3"/>
      <c r="E1580" s="6"/>
      <c r="F1580" s="6"/>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row>
    <row r="1581" spans="2:195" x14ac:dyDescent="0.2">
      <c r="B1581" s="3"/>
      <c r="C1581" s="3"/>
      <c r="D1581" s="3"/>
      <c r="E1581" s="6"/>
      <c r="F1581" s="6"/>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row>
    <row r="1582" spans="2:195" x14ac:dyDescent="0.2">
      <c r="B1582" s="3"/>
      <c r="C1582" s="3"/>
      <c r="D1582" s="3"/>
      <c r="E1582" s="6"/>
      <c r="F1582" s="6"/>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row>
    <row r="1583" spans="2:195" x14ac:dyDescent="0.2">
      <c r="B1583" s="3"/>
      <c r="C1583" s="3"/>
      <c r="D1583" s="3"/>
      <c r="E1583" s="6"/>
      <c r="F1583" s="6"/>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row>
    <row r="1584" spans="2:195" x14ac:dyDescent="0.2">
      <c r="B1584" s="3"/>
      <c r="C1584" s="3"/>
      <c r="D1584" s="3"/>
      <c r="E1584" s="6"/>
      <c r="F1584" s="6"/>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row>
    <row r="1585" spans="2:195" x14ac:dyDescent="0.2">
      <c r="B1585" s="3"/>
      <c r="C1585" s="3"/>
      <c r="D1585" s="3"/>
      <c r="E1585" s="6"/>
      <c r="F1585" s="6"/>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row>
    <row r="1586" spans="2:195" x14ac:dyDescent="0.2">
      <c r="B1586" s="3"/>
      <c r="C1586" s="3"/>
      <c r="D1586" s="3"/>
      <c r="E1586" s="6"/>
      <c r="F1586" s="6"/>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row>
    <row r="1587" spans="2:195" x14ac:dyDescent="0.2">
      <c r="B1587" s="3"/>
      <c r="C1587" s="3"/>
      <c r="D1587" s="3"/>
      <c r="E1587" s="6"/>
      <c r="F1587" s="6"/>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row>
    <row r="1588" spans="2:195" x14ac:dyDescent="0.2">
      <c r="B1588" s="3"/>
      <c r="C1588" s="3"/>
      <c r="D1588" s="3"/>
      <c r="E1588" s="6"/>
      <c r="F1588" s="6"/>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row>
    <row r="1589" spans="2:195" x14ac:dyDescent="0.2">
      <c r="B1589" s="3"/>
      <c r="C1589" s="3"/>
      <c r="D1589" s="3"/>
      <c r="E1589" s="6"/>
      <c r="F1589" s="6"/>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row>
    <row r="1590" spans="2:195" x14ac:dyDescent="0.2">
      <c r="B1590" s="3"/>
      <c r="C1590" s="3"/>
      <c r="D1590" s="3"/>
      <c r="E1590" s="6"/>
      <c r="F1590" s="6"/>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row>
    <row r="1591" spans="2:195" x14ac:dyDescent="0.2">
      <c r="B1591" s="3"/>
      <c r="C1591" s="3"/>
      <c r="D1591" s="3"/>
      <c r="E1591" s="6"/>
      <c r="F1591" s="6"/>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row>
    <row r="1592" spans="2:195" x14ac:dyDescent="0.2">
      <c r="B1592" s="3"/>
      <c r="C1592" s="3"/>
      <c r="D1592" s="3"/>
      <c r="E1592" s="6"/>
      <c r="F1592" s="6"/>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row>
    <row r="1593" spans="2:195" x14ac:dyDescent="0.2">
      <c r="B1593" s="3"/>
      <c r="C1593" s="3"/>
      <c r="D1593" s="3"/>
      <c r="E1593" s="6"/>
      <c r="F1593" s="6"/>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row>
    <row r="1594" spans="2:195" x14ac:dyDescent="0.2">
      <c r="B1594" s="3"/>
      <c r="C1594" s="3"/>
      <c r="D1594" s="3"/>
      <c r="E1594" s="6"/>
      <c r="F1594" s="6"/>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row>
    <row r="1595" spans="2:195" x14ac:dyDescent="0.2">
      <c r="B1595" s="3"/>
      <c r="C1595" s="3"/>
      <c r="D1595" s="3"/>
      <c r="E1595" s="6"/>
      <c r="F1595" s="6"/>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row>
    <row r="1596" spans="2:195" x14ac:dyDescent="0.2">
      <c r="B1596" s="3"/>
      <c r="C1596" s="3"/>
      <c r="D1596" s="3"/>
      <c r="E1596" s="6"/>
      <c r="F1596" s="6"/>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row>
    <row r="1597" spans="2:195" x14ac:dyDescent="0.2">
      <c r="B1597" s="3"/>
      <c r="C1597" s="3"/>
      <c r="D1597" s="3"/>
      <c r="E1597" s="6"/>
      <c r="F1597" s="6"/>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row>
    <row r="1598" spans="2:195" x14ac:dyDescent="0.2">
      <c r="B1598" s="3"/>
      <c r="C1598" s="3"/>
      <c r="D1598" s="3"/>
      <c r="E1598" s="6"/>
      <c r="F1598" s="6"/>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row>
    <row r="1599" spans="2:195" x14ac:dyDescent="0.2">
      <c r="B1599" s="3"/>
      <c r="C1599" s="3"/>
      <c r="D1599" s="3"/>
      <c r="E1599" s="6"/>
      <c r="F1599" s="6"/>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row>
    <row r="1600" spans="2:195" x14ac:dyDescent="0.2">
      <c r="B1600" s="3"/>
      <c r="C1600" s="3"/>
      <c r="D1600" s="3"/>
      <c r="E1600" s="6"/>
      <c r="F1600" s="6"/>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row>
    <row r="1601" spans="2:195" x14ac:dyDescent="0.2">
      <c r="B1601" s="3"/>
      <c r="C1601" s="3"/>
      <c r="D1601" s="3"/>
      <c r="E1601" s="6"/>
      <c r="F1601" s="6"/>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row>
    <row r="1602" spans="2:195" x14ac:dyDescent="0.2">
      <c r="B1602" s="3"/>
      <c r="C1602" s="3"/>
      <c r="D1602" s="3"/>
      <c r="E1602" s="6"/>
      <c r="F1602" s="6"/>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row>
    <row r="1603" spans="2:195" x14ac:dyDescent="0.2">
      <c r="B1603" s="3"/>
      <c r="C1603" s="3"/>
      <c r="D1603" s="3"/>
      <c r="E1603" s="6"/>
      <c r="F1603" s="6"/>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row>
    <row r="1604" spans="2:195" x14ac:dyDescent="0.2">
      <c r="B1604" s="3"/>
      <c r="C1604" s="3"/>
      <c r="D1604" s="3"/>
      <c r="E1604" s="6"/>
      <c r="F1604" s="6"/>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row>
    <row r="1605" spans="2:195" x14ac:dyDescent="0.2">
      <c r="B1605" s="3"/>
      <c r="C1605" s="3"/>
      <c r="D1605" s="3"/>
      <c r="E1605" s="6"/>
      <c r="F1605" s="6"/>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row>
    <row r="1606" spans="2:195" x14ac:dyDescent="0.2">
      <c r="B1606" s="3"/>
      <c r="C1606" s="3"/>
      <c r="D1606" s="3"/>
      <c r="E1606" s="6"/>
      <c r="F1606" s="6"/>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row>
    <row r="1607" spans="2:195" x14ac:dyDescent="0.2">
      <c r="B1607" s="3"/>
      <c r="C1607" s="3"/>
      <c r="D1607" s="3"/>
      <c r="E1607" s="6"/>
      <c r="F1607" s="6"/>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row>
    <row r="1608" spans="2:195" x14ac:dyDescent="0.2">
      <c r="B1608" s="3"/>
      <c r="C1608" s="3"/>
      <c r="D1608" s="3"/>
      <c r="E1608" s="6"/>
      <c r="F1608" s="6"/>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row>
    <row r="1609" spans="2:195" x14ac:dyDescent="0.2">
      <c r="B1609" s="3"/>
      <c r="C1609" s="3"/>
      <c r="D1609" s="3"/>
      <c r="E1609" s="6"/>
      <c r="F1609" s="6"/>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row>
    <row r="1610" spans="2:195" x14ac:dyDescent="0.2">
      <c r="B1610" s="3"/>
      <c r="C1610" s="3"/>
      <c r="D1610" s="3"/>
      <c r="E1610" s="6"/>
      <c r="F1610" s="6"/>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row>
    <row r="1611" spans="2:195" x14ac:dyDescent="0.2">
      <c r="B1611" s="3"/>
      <c r="C1611" s="3"/>
      <c r="D1611" s="3"/>
      <c r="E1611" s="6"/>
      <c r="F1611" s="6"/>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row>
    <row r="1612" spans="2:195" x14ac:dyDescent="0.2">
      <c r="B1612" s="3"/>
      <c r="C1612" s="3"/>
      <c r="D1612" s="3"/>
      <c r="E1612" s="6"/>
      <c r="F1612" s="6"/>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row>
    <row r="1613" spans="2:195" x14ac:dyDescent="0.2">
      <c r="B1613" s="3"/>
      <c r="C1613" s="3"/>
      <c r="D1613" s="3"/>
      <c r="E1613" s="6"/>
      <c r="F1613" s="6"/>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row>
    <row r="1614" spans="2:195" x14ac:dyDescent="0.2">
      <c r="B1614" s="3"/>
      <c r="C1614" s="3"/>
      <c r="D1614" s="3"/>
      <c r="E1614" s="6"/>
      <c r="F1614" s="6"/>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row>
    <row r="1615" spans="2:195" x14ac:dyDescent="0.2">
      <c r="B1615" s="3"/>
      <c r="C1615" s="3"/>
      <c r="D1615" s="3"/>
      <c r="E1615" s="6"/>
      <c r="F1615" s="6"/>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row>
    <row r="1616" spans="2:195" x14ac:dyDescent="0.2">
      <c r="B1616" s="3"/>
      <c r="C1616" s="3"/>
      <c r="D1616" s="3"/>
      <c r="E1616" s="6"/>
      <c r="F1616" s="6"/>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row>
    <row r="1617" spans="2:195" x14ac:dyDescent="0.2">
      <c r="B1617" s="3"/>
      <c r="C1617" s="3"/>
      <c r="D1617" s="3"/>
      <c r="E1617" s="6"/>
      <c r="F1617" s="6"/>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row>
    <row r="1618" spans="2:195" x14ac:dyDescent="0.2">
      <c r="B1618" s="3"/>
      <c r="C1618" s="3"/>
      <c r="D1618" s="3"/>
      <c r="E1618" s="6"/>
      <c r="F1618" s="6"/>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row>
    <row r="1619" spans="2:195" x14ac:dyDescent="0.2">
      <c r="B1619" s="3"/>
      <c r="C1619" s="3"/>
      <c r="D1619" s="3"/>
      <c r="E1619" s="6"/>
      <c r="F1619" s="6"/>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row>
    <row r="1620" spans="2:195" x14ac:dyDescent="0.2">
      <c r="B1620" s="3"/>
      <c r="C1620" s="3"/>
      <c r="D1620" s="3"/>
      <c r="E1620" s="6"/>
      <c r="F1620" s="6"/>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row>
    <row r="1621" spans="2:195" x14ac:dyDescent="0.2">
      <c r="B1621" s="3"/>
      <c r="C1621" s="3"/>
      <c r="D1621" s="3"/>
      <c r="E1621" s="6"/>
      <c r="F1621" s="6"/>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row>
    <row r="1622" spans="2:195" x14ac:dyDescent="0.2">
      <c r="B1622" s="3"/>
      <c r="C1622" s="3"/>
      <c r="D1622" s="3"/>
      <c r="E1622" s="6"/>
      <c r="F1622" s="6"/>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row>
    <row r="1623" spans="2:195" x14ac:dyDescent="0.2">
      <c r="B1623" s="3"/>
      <c r="C1623" s="3"/>
      <c r="D1623" s="3"/>
      <c r="E1623" s="6"/>
      <c r="F1623" s="6"/>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row>
    <row r="1624" spans="2:195" x14ac:dyDescent="0.2">
      <c r="B1624" s="3"/>
      <c r="C1624" s="3"/>
      <c r="D1624" s="3"/>
      <c r="E1624" s="6"/>
      <c r="F1624" s="6"/>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row>
    <row r="1625" spans="2:195" x14ac:dyDescent="0.2">
      <c r="B1625" s="3"/>
      <c r="C1625" s="3"/>
      <c r="D1625" s="3"/>
      <c r="E1625" s="6"/>
      <c r="F1625" s="6"/>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row>
    <row r="1626" spans="2:195" x14ac:dyDescent="0.2">
      <c r="B1626" s="3"/>
      <c r="C1626" s="3"/>
      <c r="D1626" s="3"/>
      <c r="E1626" s="6"/>
      <c r="F1626" s="6"/>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row>
    <row r="1627" spans="2:195" x14ac:dyDescent="0.2">
      <c r="B1627" s="3"/>
      <c r="C1627" s="3"/>
      <c r="D1627" s="3"/>
      <c r="E1627" s="6"/>
      <c r="F1627" s="6"/>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row>
    <row r="1628" spans="2:195" x14ac:dyDescent="0.2">
      <c r="B1628" s="3"/>
      <c r="C1628" s="3"/>
      <c r="D1628" s="3"/>
      <c r="E1628" s="6"/>
      <c r="F1628" s="6"/>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row>
    <row r="1629" spans="2:195" x14ac:dyDescent="0.2">
      <c r="B1629" s="3"/>
      <c r="C1629" s="3"/>
      <c r="D1629" s="3"/>
      <c r="E1629" s="6"/>
      <c r="F1629" s="6"/>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row>
    <row r="1630" spans="2:195" x14ac:dyDescent="0.2">
      <c r="B1630" s="3"/>
      <c r="C1630" s="3"/>
      <c r="D1630" s="3"/>
      <c r="E1630" s="6"/>
      <c r="F1630" s="6"/>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row>
    <row r="1631" spans="2:195" x14ac:dyDescent="0.2">
      <c r="B1631" s="3"/>
      <c r="C1631" s="3"/>
      <c r="D1631" s="3"/>
      <c r="E1631" s="6"/>
      <c r="F1631" s="6"/>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row>
    <row r="1632" spans="2:195" x14ac:dyDescent="0.2">
      <c r="B1632" s="3"/>
      <c r="C1632" s="3"/>
      <c r="D1632" s="3"/>
      <c r="E1632" s="6"/>
      <c r="F1632" s="6"/>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row>
    <row r="1633" spans="2:195" x14ac:dyDescent="0.2">
      <c r="B1633" s="3"/>
      <c r="C1633" s="3"/>
      <c r="D1633" s="3"/>
      <c r="E1633" s="6"/>
      <c r="F1633" s="6"/>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row>
    <row r="1634" spans="2:195" x14ac:dyDescent="0.2">
      <c r="B1634" s="3"/>
      <c r="C1634" s="3"/>
      <c r="D1634" s="3"/>
      <c r="E1634" s="6"/>
      <c r="F1634" s="6"/>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row>
    <row r="1635" spans="2:195" x14ac:dyDescent="0.2">
      <c r="B1635" s="3"/>
      <c r="C1635" s="3"/>
      <c r="D1635" s="3"/>
      <c r="E1635" s="6"/>
      <c r="F1635" s="6"/>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row>
    <row r="1636" spans="2:195" x14ac:dyDescent="0.2">
      <c r="B1636" s="3"/>
      <c r="C1636" s="3"/>
      <c r="D1636" s="3"/>
      <c r="E1636" s="6"/>
      <c r="F1636" s="6"/>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row>
    <row r="1637" spans="2:195" x14ac:dyDescent="0.2">
      <c r="B1637" s="3"/>
      <c r="C1637" s="3"/>
      <c r="D1637" s="3"/>
      <c r="E1637" s="6"/>
      <c r="F1637" s="6"/>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row>
    <row r="1638" spans="2:195" x14ac:dyDescent="0.2">
      <c r="B1638" s="3"/>
      <c r="C1638" s="3"/>
      <c r="D1638" s="3"/>
      <c r="E1638" s="6"/>
      <c r="F1638" s="6"/>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row>
    <row r="1639" spans="2:195" x14ac:dyDescent="0.2">
      <c r="B1639" s="3"/>
      <c r="C1639" s="3"/>
      <c r="D1639" s="3"/>
      <c r="E1639" s="6"/>
      <c r="F1639" s="6"/>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row>
    <row r="1640" spans="2:195" x14ac:dyDescent="0.2">
      <c r="B1640" s="3"/>
      <c r="C1640" s="3"/>
      <c r="D1640" s="3"/>
      <c r="E1640" s="6"/>
      <c r="F1640" s="6"/>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row>
    <row r="1641" spans="2:195" x14ac:dyDescent="0.2">
      <c r="B1641" s="3"/>
      <c r="C1641" s="3"/>
      <c r="D1641" s="3"/>
      <c r="E1641" s="6"/>
      <c r="F1641" s="6"/>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row>
    <row r="1642" spans="2:195" x14ac:dyDescent="0.2">
      <c r="B1642" s="3"/>
      <c r="C1642" s="3"/>
      <c r="D1642" s="3"/>
      <c r="E1642" s="6"/>
      <c r="F1642" s="6"/>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row>
    <row r="1643" spans="2:195" x14ac:dyDescent="0.2">
      <c r="B1643" s="3"/>
      <c r="C1643" s="3"/>
      <c r="D1643" s="3"/>
      <c r="E1643" s="6"/>
      <c r="F1643" s="6"/>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row>
    <row r="1644" spans="2:195" x14ac:dyDescent="0.2">
      <c r="B1644" s="3"/>
      <c r="C1644" s="3"/>
      <c r="D1644" s="3"/>
      <c r="E1644" s="6"/>
      <c r="F1644" s="6"/>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row>
    <row r="1645" spans="2:195" x14ac:dyDescent="0.2">
      <c r="B1645" s="3"/>
      <c r="C1645" s="3"/>
      <c r="D1645" s="3"/>
      <c r="E1645" s="6"/>
      <c r="F1645" s="6"/>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row>
    <row r="1646" spans="2:195" x14ac:dyDescent="0.2">
      <c r="B1646" s="3"/>
      <c r="C1646" s="3"/>
      <c r="D1646" s="3"/>
      <c r="E1646" s="6"/>
      <c r="F1646" s="6"/>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row>
    <row r="1647" spans="2:195" x14ac:dyDescent="0.2">
      <c r="B1647" s="3"/>
      <c r="C1647" s="3"/>
      <c r="D1647" s="3"/>
      <c r="E1647" s="6"/>
      <c r="F1647" s="6"/>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row>
    <row r="1648" spans="2:195" x14ac:dyDescent="0.2">
      <c r="B1648" s="3"/>
      <c r="C1648" s="3"/>
      <c r="D1648" s="3"/>
      <c r="E1648" s="6"/>
      <c r="F1648" s="6"/>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row>
    <row r="1649" spans="2:195" x14ac:dyDescent="0.2">
      <c r="B1649" s="3"/>
      <c r="C1649" s="3"/>
      <c r="D1649" s="3"/>
      <c r="E1649" s="6"/>
      <c r="F1649" s="6"/>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row>
    <row r="1650" spans="2:195" x14ac:dyDescent="0.2">
      <c r="B1650" s="3"/>
      <c r="C1650" s="3"/>
      <c r="D1650" s="3"/>
      <c r="E1650" s="6"/>
      <c r="F1650" s="6"/>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row>
    <row r="1651" spans="2:195" x14ac:dyDescent="0.2">
      <c r="B1651" s="3"/>
      <c r="C1651" s="3"/>
      <c r="D1651" s="3"/>
      <c r="E1651" s="6"/>
      <c r="F1651" s="6"/>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row>
    <row r="1652" spans="2:195" x14ac:dyDescent="0.2">
      <c r="B1652" s="3"/>
      <c r="C1652" s="3"/>
      <c r="D1652" s="3"/>
      <c r="E1652" s="6"/>
      <c r="F1652" s="6"/>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row>
    <row r="1653" spans="2:195" x14ac:dyDescent="0.2">
      <c r="B1653" s="3"/>
      <c r="C1653" s="3"/>
      <c r="D1653" s="3"/>
      <c r="E1653" s="6"/>
      <c r="F1653" s="6"/>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row>
    <row r="1654" spans="2:195" x14ac:dyDescent="0.2">
      <c r="B1654" s="3"/>
      <c r="C1654" s="3"/>
      <c r="D1654" s="3"/>
      <c r="E1654" s="6"/>
      <c r="F1654" s="6"/>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row>
    <row r="1655" spans="2:195" x14ac:dyDescent="0.2">
      <c r="B1655" s="3"/>
      <c r="C1655" s="3"/>
      <c r="D1655" s="3"/>
      <c r="E1655" s="6"/>
      <c r="F1655" s="6"/>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row>
    <row r="1656" spans="2:195" x14ac:dyDescent="0.2">
      <c r="B1656" s="3"/>
      <c r="C1656" s="3"/>
      <c r="D1656" s="3"/>
      <c r="E1656" s="6"/>
      <c r="F1656" s="6"/>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row>
    <row r="1657" spans="2:195" x14ac:dyDescent="0.2">
      <c r="B1657" s="3"/>
      <c r="C1657" s="3"/>
      <c r="D1657" s="3"/>
      <c r="E1657" s="6"/>
      <c r="F1657" s="6"/>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row>
    <row r="1658" spans="2:195" x14ac:dyDescent="0.2">
      <c r="B1658" s="3"/>
      <c r="C1658" s="3"/>
      <c r="D1658" s="3"/>
      <c r="E1658" s="6"/>
      <c r="F1658" s="6"/>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row>
    <row r="1659" spans="2:195" x14ac:dyDescent="0.2">
      <c r="B1659" s="3"/>
      <c r="C1659" s="3"/>
      <c r="D1659" s="3"/>
      <c r="E1659" s="6"/>
      <c r="F1659" s="6"/>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row>
    <row r="1660" spans="2:195" x14ac:dyDescent="0.2">
      <c r="B1660" s="3"/>
      <c r="C1660" s="3"/>
      <c r="D1660" s="3"/>
      <c r="E1660" s="6"/>
      <c r="F1660" s="6"/>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row>
    <row r="1661" spans="2:195" x14ac:dyDescent="0.2">
      <c r="B1661" s="3"/>
      <c r="C1661" s="3"/>
      <c r="D1661" s="3"/>
      <c r="E1661" s="6"/>
      <c r="F1661" s="6"/>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row>
    <row r="1662" spans="2:195" x14ac:dyDescent="0.2">
      <c r="B1662" s="3"/>
      <c r="C1662" s="3"/>
      <c r="D1662" s="3"/>
      <c r="E1662" s="6"/>
      <c r="F1662" s="6"/>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row>
    <row r="1663" spans="2:195" x14ac:dyDescent="0.2">
      <c r="B1663" s="3"/>
      <c r="C1663" s="3"/>
      <c r="D1663" s="3"/>
      <c r="E1663" s="6"/>
      <c r="F1663" s="6"/>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row>
    <row r="1664" spans="2:195" x14ac:dyDescent="0.2">
      <c r="B1664" s="3"/>
      <c r="C1664" s="3"/>
      <c r="D1664" s="3"/>
      <c r="E1664" s="6"/>
      <c r="F1664" s="6"/>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row>
    <row r="1665" spans="2:195" x14ac:dyDescent="0.2">
      <c r="B1665" s="3"/>
      <c r="C1665" s="3"/>
      <c r="D1665" s="3"/>
      <c r="E1665" s="6"/>
      <c r="F1665" s="6"/>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row>
    <row r="1666" spans="2:195" x14ac:dyDescent="0.2">
      <c r="B1666" s="3"/>
      <c r="C1666" s="3"/>
      <c r="D1666" s="3"/>
      <c r="E1666" s="6"/>
      <c r="F1666" s="6"/>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row>
    <row r="1667" spans="2:195" x14ac:dyDescent="0.2">
      <c r="B1667" s="3"/>
      <c r="C1667" s="3"/>
      <c r="D1667" s="3"/>
      <c r="E1667" s="6"/>
      <c r="F1667" s="6"/>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row>
    <row r="1668" spans="2:195" x14ac:dyDescent="0.2">
      <c r="B1668" s="3"/>
      <c r="C1668" s="3"/>
      <c r="D1668" s="3"/>
      <c r="E1668" s="6"/>
      <c r="F1668" s="6"/>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row>
    <row r="1669" spans="2:195" x14ac:dyDescent="0.2">
      <c r="B1669" s="3"/>
      <c r="C1669" s="3"/>
      <c r="D1669" s="3"/>
      <c r="E1669" s="6"/>
      <c r="F1669" s="6"/>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row>
    <row r="1670" spans="2:195" x14ac:dyDescent="0.2">
      <c r="B1670" s="3"/>
      <c r="C1670" s="3"/>
      <c r="D1670" s="3"/>
      <c r="E1670" s="6"/>
      <c r="F1670" s="6"/>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row>
    <row r="1671" spans="2:195" x14ac:dyDescent="0.2">
      <c r="B1671" s="3"/>
      <c r="C1671" s="3"/>
      <c r="D1671" s="3"/>
      <c r="E1671" s="6"/>
      <c r="F1671" s="6"/>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row>
    <row r="1672" spans="2:195" x14ac:dyDescent="0.2">
      <c r="B1672" s="3"/>
      <c r="C1672" s="3"/>
      <c r="D1672" s="3"/>
      <c r="E1672" s="6"/>
      <c r="F1672" s="6"/>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row>
    <row r="1673" spans="2:195" x14ac:dyDescent="0.2">
      <c r="B1673" s="3"/>
      <c r="C1673" s="3"/>
      <c r="D1673" s="3"/>
      <c r="E1673" s="6"/>
      <c r="F1673" s="6"/>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row>
    <row r="1674" spans="2:195" x14ac:dyDescent="0.2">
      <c r="B1674" s="3"/>
      <c r="C1674" s="3"/>
      <c r="D1674" s="3"/>
      <c r="E1674" s="6"/>
      <c r="F1674" s="6"/>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row>
    <row r="1675" spans="2:195" x14ac:dyDescent="0.2">
      <c r="B1675" s="3"/>
      <c r="C1675" s="3"/>
      <c r="D1675" s="3"/>
      <c r="E1675" s="6"/>
      <c r="F1675" s="6"/>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row>
    <row r="1676" spans="2:195" x14ac:dyDescent="0.2">
      <c r="B1676" s="3"/>
      <c r="C1676" s="3"/>
      <c r="D1676" s="3"/>
      <c r="E1676" s="6"/>
      <c r="F1676" s="6"/>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row>
    <row r="1677" spans="2:195" x14ac:dyDescent="0.2">
      <c r="B1677" s="3"/>
      <c r="C1677" s="3"/>
      <c r="D1677" s="3"/>
      <c r="E1677" s="6"/>
      <c r="F1677" s="6"/>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row>
    <row r="1678" spans="2:195" x14ac:dyDescent="0.2">
      <c r="B1678" s="3"/>
      <c r="C1678" s="3"/>
      <c r="D1678" s="3"/>
      <c r="E1678" s="6"/>
      <c r="F1678" s="6"/>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row>
    <row r="1679" spans="2:195" x14ac:dyDescent="0.2">
      <c r="B1679" s="3"/>
      <c r="C1679" s="3"/>
      <c r="D1679" s="3"/>
      <c r="E1679" s="6"/>
      <c r="F1679" s="6"/>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row>
    <row r="1680" spans="2:195" x14ac:dyDescent="0.2">
      <c r="B1680" s="3"/>
      <c r="C1680" s="3"/>
      <c r="D1680" s="3"/>
      <c r="E1680" s="6"/>
      <c r="F1680" s="6"/>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row>
    <row r="1681" spans="2:195" x14ac:dyDescent="0.2">
      <c r="B1681" s="3"/>
      <c r="C1681" s="3"/>
      <c r="D1681" s="3"/>
      <c r="E1681" s="6"/>
      <c r="F1681" s="6"/>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row>
    <row r="1682" spans="2:195" x14ac:dyDescent="0.2">
      <c r="B1682" s="3"/>
      <c r="C1682" s="3"/>
      <c r="D1682" s="3"/>
      <c r="E1682" s="6"/>
      <c r="F1682" s="6"/>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row>
    <row r="1683" spans="2:195" x14ac:dyDescent="0.2">
      <c r="B1683" s="3"/>
      <c r="C1683" s="3"/>
      <c r="D1683" s="3"/>
      <c r="E1683" s="6"/>
      <c r="F1683" s="6"/>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row>
    <row r="1684" spans="2:195" x14ac:dyDescent="0.2">
      <c r="B1684" s="3"/>
      <c r="C1684" s="3"/>
      <c r="D1684" s="3"/>
      <c r="E1684" s="6"/>
      <c r="F1684" s="6"/>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row>
    <row r="1685" spans="2:195" x14ac:dyDescent="0.2">
      <c r="B1685" s="3"/>
      <c r="C1685" s="3"/>
      <c r="D1685" s="3"/>
      <c r="E1685" s="6"/>
      <c r="F1685" s="6"/>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row>
    <row r="1686" spans="2:195" x14ac:dyDescent="0.2">
      <c r="B1686" s="3"/>
      <c r="C1686" s="3"/>
      <c r="D1686" s="3"/>
      <c r="E1686" s="6"/>
      <c r="F1686" s="6"/>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row>
    <row r="1687" spans="2:195" x14ac:dyDescent="0.2">
      <c r="B1687" s="3"/>
      <c r="C1687" s="3"/>
      <c r="D1687" s="3"/>
      <c r="E1687" s="6"/>
      <c r="F1687" s="6"/>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row>
    <row r="1688" spans="2:195" x14ac:dyDescent="0.2">
      <c r="B1688" s="3"/>
      <c r="C1688" s="3"/>
      <c r="D1688" s="3"/>
      <c r="E1688" s="6"/>
      <c r="F1688" s="6"/>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row>
    <row r="1689" spans="2:195" x14ac:dyDescent="0.2">
      <c r="B1689" s="3"/>
      <c r="C1689" s="3"/>
      <c r="D1689" s="3"/>
      <c r="E1689" s="6"/>
      <c r="F1689" s="6"/>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row>
    <row r="1690" spans="2:195" x14ac:dyDescent="0.2">
      <c r="B1690" s="3"/>
      <c r="C1690" s="3"/>
      <c r="D1690" s="3"/>
      <c r="E1690" s="6"/>
      <c r="F1690" s="6"/>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row>
    <row r="1691" spans="2:195" x14ac:dyDescent="0.2">
      <c r="B1691" s="3"/>
      <c r="C1691" s="3"/>
      <c r="D1691" s="3"/>
      <c r="E1691" s="6"/>
      <c r="F1691" s="6"/>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row>
    <row r="1692" spans="2:195" x14ac:dyDescent="0.2">
      <c r="B1692" s="3"/>
      <c r="C1692" s="3"/>
      <c r="D1692" s="3"/>
      <c r="E1692" s="6"/>
      <c r="F1692" s="6"/>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row>
    <row r="1693" spans="2:195" x14ac:dyDescent="0.2">
      <c r="B1693" s="3"/>
      <c r="C1693" s="3"/>
      <c r="D1693" s="3"/>
      <c r="E1693" s="6"/>
      <c r="F1693" s="6"/>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row>
    <row r="1694" spans="2:195" x14ac:dyDescent="0.2">
      <c r="B1694" s="3"/>
      <c r="C1694" s="3"/>
      <c r="D1694" s="3"/>
      <c r="E1694" s="6"/>
      <c r="F1694" s="6"/>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row>
    <row r="1695" spans="2:195" x14ac:dyDescent="0.2">
      <c r="B1695" s="3"/>
      <c r="C1695" s="3"/>
      <c r="D1695" s="3"/>
      <c r="E1695" s="6"/>
      <c r="F1695" s="6"/>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row>
    <row r="1696" spans="2:195" x14ac:dyDescent="0.2">
      <c r="B1696" s="3"/>
      <c r="C1696" s="3"/>
      <c r="D1696" s="3"/>
      <c r="E1696" s="6"/>
      <c r="F1696" s="6"/>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row>
    <row r="1697" spans="2:195" x14ac:dyDescent="0.2">
      <c r="B1697" s="3"/>
      <c r="C1697" s="3"/>
      <c r="D1697" s="3"/>
      <c r="E1697" s="6"/>
      <c r="F1697" s="6"/>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row>
    <row r="1698" spans="2:195" x14ac:dyDescent="0.2">
      <c r="B1698" s="3"/>
      <c r="C1698" s="3"/>
      <c r="D1698" s="3"/>
      <c r="E1698" s="6"/>
      <c r="F1698" s="6"/>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row>
    <row r="1699" spans="2:195" x14ac:dyDescent="0.2">
      <c r="B1699" s="3"/>
      <c r="C1699" s="3"/>
      <c r="D1699" s="3"/>
      <c r="E1699" s="6"/>
      <c r="F1699" s="6"/>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row>
    <row r="1700" spans="2:195" x14ac:dyDescent="0.2">
      <c r="B1700" s="3"/>
      <c r="C1700" s="3"/>
      <c r="D1700" s="3"/>
      <c r="E1700" s="6"/>
      <c r="F1700" s="6"/>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row>
    <row r="1701" spans="2:195" x14ac:dyDescent="0.2">
      <c r="B1701" s="3"/>
      <c r="C1701" s="3"/>
      <c r="D1701" s="3"/>
      <c r="E1701" s="6"/>
      <c r="F1701" s="6"/>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row>
    <row r="1702" spans="2:195" x14ac:dyDescent="0.2">
      <c r="B1702" s="3"/>
      <c r="C1702" s="3"/>
      <c r="D1702" s="3"/>
      <c r="E1702" s="6"/>
      <c r="F1702" s="6"/>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row>
    <row r="1703" spans="2:195" x14ac:dyDescent="0.2">
      <c r="B1703" s="3"/>
      <c r="C1703" s="3"/>
      <c r="D1703" s="3"/>
      <c r="E1703" s="6"/>
      <c r="F1703" s="6"/>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row>
    <row r="1704" spans="2:195" x14ac:dyDescent="0.2">
      <c r="B1704" s="3"/>
      <c r="C1704" s="3"/>
      <c r="D1704" s="3"/>
      <c r="E1704" s="6"/>
      <c r="F1704" s="6"/>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row>
    <row r="1705" spans="2:195" x14ac:dyDescent="0.2">
      <c r="B1705" s="3"/>
      <c r="C1705" s="3"/>
      <c r="D1705" s="3"/>
      <c r="E1705" s="6"/>
      <c r="F1705" s="6"/>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row>
    <row r="1706" spans="2:195" x14ac:dyDescent="0.2">
      <c r="B1706" s="3"/>
      <c r="C1706" s="3"/>
      <c r="D1706" s="3"/>
      <c r="E1706" s="6"/>
      <c r="F1706" s="6"/>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row>
    <row r="1707" spans="2:195" x14ac:dyDescent="0.2">
      <c r="B1707" s="3"/>
      <c r="C1707" s="3"/>
      <c r="D1707" s="3"/>
      <c r="E1707" s="6"/>
      <c r="F1707" s="6"/>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row>
    <row r="1708" spans="2:195" x14ac:dyDescent="0.2">
      <c r="B1708" s="3"/>
      <c r="C1708" s="3"/>
      <c r="D1708" s="3"/>
      <c r="E1708" s="6"/>
      <c r="F1708" s="6"/>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row>
    <row r="1709" spans="2:195" x14ac:dyDescent="0.2">
      <c r="B1709" s="3"/>
      <c r="C1709" s="3"/>
      <c r="D1709" s="3"/>
      <c r="E1709" s="6"/>
      <c r="F1709" s="6"/>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row>
    <row r="1710" spans="2:195" x14ac:dyDescent="0.2">
      <c r="B1710" s="3"/>
      <c r="C1710" s="3"/>
      <c r="D1710" s="3"/>
      <c r="E1710" s="6"/>
      <c r="F1710" s="6"/>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row>
    <row r="1711" spans="2:195" x14ac:dyDescent="0.2">
      <c r="B1711" s="3"/>
      <c r="C1711" s="3"/>
      <c r="D1711" s="3"/>
      <c r="E1711" s="6"/>
      <c r="F1711" s="6"/>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row>
    <row r="1712" spans="2:195" x14ac:dyDescent="0.2">
      <c r="B1712" s="3"/>
      <c r="C1712" s="3"/>
      <c r="D1712" s="3"/>
      <c r="E1712" s="6"/>
      <c r="F1712" s="6"/>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row>
    <row r="1713" spans="2:195" x14ac:dyDescent="0.2">
      <c r="B1713" s="3"/>
      <c r="C1713" s="3"/>
      <c r="D1713" s="3"/>
      <c r="E1713" s="6"/>
      <c r="F1713" s="6"/>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row>
    <row r="1714" spans="2:195" x14ac:dyDescent="0.2">
      <c r="B1714" s="3"/>
      <c r="C1714" s="3"/>
      <c r="D1714" s="3"/>
      <c r="E1714" s="6"/>
      <c r="F1714" s="6"/>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row>
    <row r="1715" spans="2:195" x14ac:dyDescent="0.2">
      <c r="B1715" s="3"/>
      <c r="C1715" s="3"/>
      <c r="D1715" s="3"/>
      <c r="E1715" s="6"/>
      <c r="F1715" s="6"/>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row>
    <row r="1716" spans="2:195" x14ac:dyDescent="0.2">
      <c r="B1716" s="3"/>
      <c r="C1716" s="3"/>
      <c r="D1716" s="3"/>
      <c r="E1716" s="6"/>
      <c r="F1716" s="6"/>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row>
    <row r="1717" spans="2:195" x14ac:dyDescent="0.2">
      <c r="B1717" s="3"/>
      <c r="C1717" s="3"/>
      <c r="D1717" s="3"/>
      <c r="E1717" s="6"/>
      <c r="F1717" s="6"/>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row>
    <row r="1718" spans="2:195" x14ac:dyDescent="0.2">
      <c r="B1718" s="3"/>
      <c r="C1718" s="3"/>
      <c r="D1718" s="3"/>
      <c r="E1718" s="6"/>
      <c r="F1718" s="6"/>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row>
    <row r="1719" spans="2:195" x14ac:dyDescent="0.2">
      <c r="B1719" s="3"/>
      <c r="C1719" s="3"/>
      <c r="D1719" s="3"/>
      <c r="E1719" s="6"/>
      <c r="F1719" s="6"/>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row>
    <row r="1720" spans="2:195" x14ac:dyDescent="0.2">
      <c r="B1720" s="3"/>
      <c r="C1720" s="3"/>
      <c r="D1720" s="3"/>
      <c r="E1720" s="6"/>
      <c r="F1720" s="6"/>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row>
    <row r="1721" spans="2:195" x14ac:dyDescent="0.2">
      <c r="B1721" s="3"/>
      <c r="C1721" s="3"/>
      <c r="D1721" s="3"/>
      <c r="E1721" s="6"/>
      <c r="F1721" s="6"/>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row>
    <row r="1722" spans="2:195" x14ac:dyDescent="0.2">
      <c r="B1722" s="3"/>
      <c r="C1722" s="3"/>
      <c r="D1722" s="3"/>
      <c r="E1722" s="6"/>
      <c r="F1722" s="6"/>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row>
    <row r="1723" spans="2:195" x14ac:dyDescent="0.2">
      <c r="B1723" s="3"/>
      <c r="C1723" s="3"/>
      <c r="D1723" s="3"/>
      <c r="E1723" s="6"/>
      <c r="F1723" s="6"/>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row>
    <row r="1724" spans="2:195" x14ac:dyDescent="0.2">
      <c r="B1724" s="3"/>
      <c r="C1724" s="3"/>
      <c r="D1724" s="3"/>
      <c r="E1724" s="6"/>
      <c r="F1724" s="6"/>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row>
    <row r="1725" spans="2:195" x14ac:dyDescent="0.2">
      <c r="B1725" s="3"/>
      <c r="C1725" s="3"/>
      <c r="D1725" s="3"/>
      <c r="E1725" s="6"/>
      <c r="F1725" s="6"/>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row>
    <row r="1726" spans="2:195" x14ac:dyDescent="0.2">
      <c r="B1726" s="3"/>
      <c r="C1726" s="3"/>
      <c r="D1726" s="3"/>
      <c r="E1726" s="6"/>
      <c r="F1726" s="6"/>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row>
    <row r="1727" spans="2:195" x14ac:dyDescent="0.2">
      <c r="B1727" s="3"/>
      <c r="C1727" s="3"/>
      <c r="D1727" s="3"/>
      <c r="E1727" s="6"/>
      <c r="F1727" s="6"/>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row>
    <row r="1728" spans="2:195" x14ac:dyDescent="0.2">
      <c r="B1728" s="3"/>
      <c r="C1728" s="3"/>
      <c r="D1728" s="3"/>
      <c r="E1728" s="6"/>
      <c r="F1728" s="6"/>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row>
    <row r="1729" spans="2:195" x14ac:dyDescent="0.2">
      <c r="B1729" s="3"/>
      <c r="C1729" s="3"/>
      <c r="D1729" s="3"/>
      <c r="E1729" s="6"/>
      <c r="F1729" s="6"/>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row>
    <row r="1730" spans="2:195" x14ac:dyDescent="0.2">
      <c r="B1730" s="3"/>
      <c r="C1730" s="3"/>
      <c r="D1730" s="3"/>
      <c r="E1730" s="6"/>
      <c r="F1730" s="6"/>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row>
    <row r="1731" spans="2:195" x14ac:dyDescent="0.2">
      <c r="B1731" s="3"/>
      <c r="C1731" s="3"/>
      <c r="D1731" s="3"/>
      <c r="E1731" s="6"/>
      <c r="F1731" s="6"/>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row>
    <row r="1732" spans="2:195" x14ac:dyDescent="0.2">
      <c r="B1732" s="3"/>
      <c r="C1732" s="3"/>
      <c r="D1732" s="3"/>
      <c r="E1732" s="6"/>
      <c r="F1732" s="6"/>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row>
    <row r="1733" spans="2:195" x14ac:dyDescent="0.2">
      <c r="B1733" s="3"/>
      <c r="C1733" s="3"/>
      <c r="D1733" s="3"/>
      <c r="E1733" s="6"/>
      <c r="F1733" s="6"/>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row>
    <row r="1734" spans="2:195" x14ac:dyDescent="0.2">
      <c r="B1734" s="3"/>
      <c r="C1734" s="3"/>
      <c r="D1734" s="3"/>
      <c r="E1734" s="6"/>
      <c r="F1734" s="6"/>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row>
    <row r="1735" spans="2:195" x14ac:dyDescent="0.2">
      <c r="B1735" s="3"/>
      <c r="C1735" s="3"/>
      <c r="D1735" s="3"/>
      <c r="E1735" s="6"/>
      <c r="F1735" s="6"/>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row>
    <row r="1736" spans="2:195" x14ac:dyDescent="0.2">
      <c r="B1736" s="3"/>
      <c r="C1736" s="3"/>
      <c r="D1736" s="3"/>
      <c r="E1736" s="6"/>
      <c r="F1736" s="6"/>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row>
    <row r="1737" spans="2:195" x14ac:dyDescent="0.2">
      <c r="B1737" s="3"/>
      <c r="C1737" s="3"/>
      <c r="D1737" s="3"/>
      <c r="E1737" s="6"/>
      <c r="F1737" s="6"/>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row>
    <row r="1738" spans="2:195" x14ac:dyDescent="0.2">
      <c r="B1738" s="3"/>
      <c r="C1738" s="3"/>
      <c r="D1738" s="3"/>
      <c r="E1738" s="6"/>
      <c r="F1738" s="6"/>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row>
    <row r="1739" spans="2:195" x14ac:dyDescent="0.2">
      <c r="B1739" s="3"/>
      <c r="C1739" s="3"/>
      <c r="D1739" s="3"/>
      <c r="E1739" s="6"/>
      <c r="F1739" s="6"/>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row>
    <row r="1740" spans="2:195" x14ac:dyDescent="0.2">
      <c r="B1740" s="3"/>
      <c r="C1740" s="3"/>
      <c r="D1740" s="3"/>
      <c r="E1740" s="6"/>
      <c r="F1740" s="6"/>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row>
    <row r="1741" spans="2:195" x14ac:dyDescent="0.2">
      <c r="B1741" s="3"/>
      <c r="C1741" s="3"/>
      <c r="D1741" s="3"/>
      <c r="E1741" s="6"/>
      <c r="F1741" s="6"/>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row>
    <row r="1742" spans="2:195" x14ac:dyDescent="0.2">
      <c r="B1742" s="3"/>
      <c r="C1742" s="3"/>
      <c r="D1742" s="3"/>
      <c r="E1742" s="6"/>
      <c r="F1742" s="6"/>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row>
    <row r="1743" spans="2:195" x14ac:dyDescent="0.2">
      <c r="B1743" s="3"/>
      <c r="C1743" s="3"/>
      <c r="D1743" s="3"/>
      <c r="E1743" s="6"/>
      <c r="F1743" s="6"/>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row>
    <row r="1744" spans="2:195" x14ac:dyDescent="0.2">
      <c r="B1744" s="3"/>
      <c r="C1744" s="3"/>
      <c r="D1744" s="3"/>
      <c r="E1744" s="6"/>
      <c r="F1744" s="6"/>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row>
    <row r="1745" spans="2:195" x14ac:dyDescent="0.2">
      <c r="B1745" s="3"/>
      <c r="C1745" s="3"/>
      <c r="D1745" s="3"/>
      <c r="E1745" s="6"/>
      <c r="F1745" s="6"/>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row>
    <row r="1746" spans="2:195" x14ac:dyDescent="0.2">
      <c r="B1746" s="3"/>
      <c r="C1746" s="3"/>
      <c r="D1746" s="3"/>
      <c r="E1746" s="6"/>
      <c r="F1746" s="6"/>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row>
    <row r="1747" spans="2:195" x14ac:dyDescent="0.2">
      <c r="B1747" s="3"/>
      <c r="C1747" s="3"/>
      <c r="D1747" s="3"/>
      <c r="E1747" s="6"/>
      <c r="F1747" s="6"/>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row>
    <row r="1748" spans="2:195" x14ac:dyDescent="0.2">
      <c r="B1748" s="3"/>
      <c r="C1748" s="3"/>
      <c r="D1748" s="3"/>
      <c r="E1748" s="6"/>
      <c r="F1748" s="6"/>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row>
    <row r="1749" spans="2:195" x14ac:dyDescent="0.2">
      <c r="B1749" s="3"/>
      <c r="C1749" s="3"/>
      <c r="D1749" s="3"/>
      <c r="E1749" s="6"/>
      <c r="F1749" s="6"/>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row>
    <row r="1750" spans="2:195" x14ac:dyDescent="0.2">
      <c r="B1750" s="3"/>
      <c r="C1750" s="3"/>
      <c r="D1750" s="3"/>
      <c r="E1750" s="6"/>
      <c r="F1750" s="6"/>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row>
    <row r="1751" spans="2:195" x14ac:dyDescent="0.2">
      <c r="B1751" s="3"/>
      <c r="C1751" s="3"/>
      <c r="D1751" s="3"/>
      <c r="E1751" s="6"/>
      <c r="F1751" s="6"/>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row>
    <row r="1752" spans="2:195" x14ac:dyDescent="0.2">
      <c r="B1752" s="3"/>
      <c r="C1752" s="3"/>
      <c r="D1752" s="3"/>
      <c r="E1752" s="6"/>
      <c r="F1752" s="6"/>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row>
    <row r="1753" spans="2:195" x14ac:dyDescent="0.2">
      <c r="B1753" s="3"/>
      <c r="C1753" s="3"/>
      <c r="D1753" s="3"/>
      <c r="E1753" s="6"/>
      <c r="F1753" s="6"/>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row>
    <row r="1754" spans="2:195" x14ac:dyDescent="0.2">
      <c r="B1754" s="3"/>
      <c r="C1754" s="3"/>
      <c r="D1754" s="3"/>
      <c r="E1754" s="6"/>
      <c r="F1754" s="6"/>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row>
    <row r="1755" spans="2:195" x14ac:dyDescent="0.2">
      <c r="B1755" s="3"/>
      <c r="C1755" s="3"/>
      <c r="D1755" s="3"/>
      <c r="E1755" s="6"/>
      <c r="F1755" s="6"/>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row>
    <row r="1756" spans="2:195" x14ac:dyDescent="0.2">
      <c r="B1756" s="3"/>
      <c r="C1756" s="3"/>
      <c r="D1756" s="3"/>
      <c r="E1756" s="6"/>
      <c r="F1756" s="6"/>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row>
    <row r="1757" spans="2:195" x14ac:dyDescent="0.2">
      <c r="B1757" s="3"/>
      <c r="C1757" s="3"/>
      <c r="D1757" s="3"/>
      <c r="E1757" s="6"/>
      <c r="F1757" s="6"/>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row>
    <row r="1758" spans="2:195" x14ac:dyDescent="0.2">
      <c r="B1758" s="3"/>
      <c r="C1758" s="3"/>
      <c r="D1758" s="3"/>
      <c r="E1758" s="6"/>
      <c r="F1758" s="6"/>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row>
    <row r="1759" spans="2:195" x14ac:dyDescent="0.2">
      <c r="B1759" s="3"/>
      <c r="C1759" s="3"/>
      <c r="D1759" s="3"/>
      <c r="E1759" s="6"/>
      <c r="F1759" s="6"/>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row>
    <row r="1760" spans="2:195" x14ac:dyDescent="0.2">
      <c r="B1760" s="3"/>
      <c r="C1760" s="3"/>
      <c r="D1760" s="3"/>
      <c r="E1760" s="6"/>
      <c r="F1760" s="6"/>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row>
    <row r="1761" spans="2:195" x14ac:dyDescent="0.2">
      <c r="B1761" s="3"/>
      <c r="C1761" s="3"/>
      <c r="D1761" s="3"/>
      <c r="E1761" s="6"/>
      <c r="F1761" s="6"/>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row>
    <row r="1762" spans="2:195" x14ac:dyDescent="0.2">
      <c r="B1762" s="3"/>
      <c r="C1762" s="3"/>
      <c r="D1762" s="3"/>
      <c r="E1762" s="6"/>
      <c r="F1762" s="6"/>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row>
    <row r="1763" spans="2:195" x14ac:dyDescent="0.2">
      <c r="B1763" s="3"/>
      <c r="C1763" s="3"/>
      <c r="D1763" s="3"/>
      <c r="E1763" s="6"/>
      <c r="F1763" s="6"/>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row>
    <row r="1764" spans="2:195" x14ac:dyDescent="0.2">
      <c r="B1764" s="3"/>
      <c r="C1764" s="3"/>
      <c r="D1764" s="3"/>
      <c r="E1764" s="6"/>
      <c r="F1764" s="6"/>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row>
    <row r="1765" spans="2:195" x14ac:dyDescent="0.2">
      <c r="B1765" s="3"/>
      <c r="C1765" s="3"/>
      <c r="D1765" s="3"/>
      <c r="E1765" s="6"/>
      <c r="F1765" s="6"/>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row>
    <row r="1766" spans="2:195" x14ac:dyDescent="0.2">
      <c r="B1766" s="3"/>
      <c r="C1766" s="3"/>
      <c r="D1766" s="3"/>
      <c r="E1766" s="6"/>
      <c r="F1766" s="6"/>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row>
    <row r="1767" spans="2:195" x14ac:dyDescent="0.2">
      <c r="B1767" s="3"/>
      <c r="C1767" s="3"/>
      <c r="D1767" s="3"/>
      <c r="E1767" s="6"/>
      <c r="F1767" s="6"/>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row>
    <row r="1768" spans="2:195" x14ac:dyDescent="0.2">
      <c r="B1768" s="3"/>
      <c r="C1768" s="3"/>
      <c r="D1768" s="3"/>
      <c r="E1768" s="6"/>
      <c r="F1768" s="6"/>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row>
    <row r="1769" spans="2:195" x14ac:dyDescent="0.2">
      <c r="B1769" s="3"/>
      <c r="C1769" s="3"/>
      <c r="D1769" s="3"/>
      <c r="E1769" s="6"/>
      <c r="F1769" s="6"/>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row>
    <row r="1770" spans="2:195" x14ac:dyDescent="0.2">
      <c r="B1770" s="3"/>
      <c r="C1770" s="3"/>
      <c r="D1770" s="3"/>
      <c r="E1770" s="6"/>
      <c r="F1770" s="6"/>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row>
    <row r="1771" spans="2:195" x14ac:dyDescent="0.2">
      <c r="B1771" s="3"/>
      <c r="C1771" s="3"/>
      <c r="D1771" s="3"/>
      <c r="E1771" s="6"/>
      <c r="F1771" s="6"/>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row>
    <row r="1772" spans="2:195" x14ac:dyDescent="0.2">
      <c r="B1772" s="3"/>
      <c r="C1772" s="3"/>
      <c r="D1772" s="3"/>
      <c r="E1772" s="6"/>
      <c r="F1772" s="6"/>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row>
    <row r="1773" spans="2:195" x14ac:dyDescent="0.2">
      <c r="B1773" s="3"/>
      <c r="C1773" s="3"/>
      <c r="D1773" s="3"/>
      <c r="E1773" s="6"/>
      <c r="F1773" s="6"/>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row>
    <row r="1774" spans="2:195" x14ac:dyDescent="0.2">
      <c r="B1774" s="3"/>
      <c r="C1774" s="3"/>
      <c r="D1774" s="3"/>
      <c r="E1774" s="6"/>
      <c r="F1774" s="6"/>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row>
    <row r="1775" spans="2:195" x14ac:dyDescent="0.2">
      <c r="B1775" s="3"/>
      <c r="C1775" s="3"/>
      <c r="D1775" s="3"/>
      <c r="E1775" s="6"/>
      <c r="F1775" s="6"/>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row>
    <row r="1776" spans="2:195" x14ac:dyDescent="0.2">
      <c r="B1776" s="3"/>
      <c r="C1776" s="3"/>
      <c r="D1776" s="3"/>
      <c r="E1776" s="6"/>
      <c r="F1776" s="6"/>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row>
    <row r="1777" spans="2:195" x14ac:dyDescent="0.2">
      <c r="B1777" s="3"/>
      <c r="C1777" s="3"/>
      <c r="D1777" s="3"/>
      <c r="E1777" s="6"/>
      <c r="F1777" s="6"/>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row>
    <row r="1778" spans="2:195" x14ac:dyDescent="0.2">
      <c r="B1778" s="3"/>
      <c r="C1778" s="3"/>
      <c r="D1778" s="3"/>
      <c r="E1778" s="6"/>
      <c r="F1778" s="6"/>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row>
    <row r="1779" spans="2:195" x14ac:dyDescent="0.2">
      <c r="B1779" s="3"/>
      <c r="C1779" s="3"/>
      <c r="D1779" s="3"/>
      <c r="E1779" s="6"/>
      <c r="F1779" s="6"/>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row>
    <row r="1780" spans="2:195" x14ac:dyDescent="0.2">
      <c r="B1780" s="3"/>
      <c r="C1780" s="3"/>
      <c r="D1780" s="3"/>
      <c r="E1780" s="6"/>
      <c r="F1780" s="6"/>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row>
    <row r="1781" spans="2:195" x14ac:dyDescent="0.2">
      <c r="B1781" s="3"/>
      <c r="C1781" s="3"/>
      <c r="D1781" s="3"/>
      <c r="E1781" s="6"/>
      <c r="F1781" s="6"/>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row>
    <row r="1782" spans="2:195" x14ac:dyDescent="0.2">
      <c r="B1782" s="3"/>
      <c r="C1782" s="3"/>
      <c r="D1782" s="3"/>
      <c r="E1782" s="6"/>
      <c r="F1782" s="6"/>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row>
    <row r="1783" spans="2:195" x14ac:dyDescent="0.2">
      <c r="B1783" s="3"/>
      <c r="C1783" s="3"/>
      <c r="D1783" s="3"/>
      <c r="E1783" s="6"/>
      <c r="F1783" s="6"/>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row>
    <row r="1784" spans="2:195" x14ac:dyDescent="0.2">
      <c r="B1784" s="3"/>
      <c r="C1784" s="3"/>
      <c r="D1784" s="3"/>
      <c r="E1784" s="6"/>
      <c r="F1784" s="6"/>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row>
    <row r="1785" spans="2:195" x14ac:dyDescent="0.2">
      <c r="B1785" s="3"/>
      <c r="C1785" s="3"/>
      <c r="D1785" s="3"/>
      <c r="E1785" s="6"/>
      <c r="F1785" s="6"/>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row>
    <row r="1786" spans="2:195" x14ac:dyDescent="0.2">
      <c r="B1786" s="3"/>
      <c r="C1786" s="3"/>
      <c r="D1786" s="3"/>
      <c r="E1786" s="6"/>
      <c r="F1786" s="6"/>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row>
    <row r="1787" spans="2:195" x14ac:dyDescent="0.2">
      <c r="B1787" s="3"/>
      <c r="C1787" s="3"/>
      <c r="D1787" s="3"/>
      <c r="E1787" s="6"/>
      <c r="F1787" s="6"/>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row>
    <row r="1788" spans="2:195" x14ac:dyDescent="0.2">
      <c r="B1788" s="3"/>
      <c r="C1788" s="3"/>
      <c r="D1788" s="3"/>
      <c r="E1788" s="6"/>
      <c r="F1788" s="6"/>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row>
    <row r="1789" spans="2:195" x14ac:dyDescent="0.2">
      <c r="B1789" s="3"/>
      <c r="C1789" s="3"/>
      <c r="D1789" s="3"/>
      <c r="E1789" s="6"/>
      <c r="F1789" s="6"/>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row>
    <row r="1790" spans="2:195" x14ac:dyDescent="0.2">
      <c r="B1790" s="3"/>
      <c r="C1790" s="3"/>
      <c r="D1790" s="3"/>
      <c r="E1790" s="6"/>
      <c r="F1790" s="6"/>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row>
    <row r="1791" spans="2:195" x14ac:dyDescent="0.2">
      <c r="B1791" s="3"/>
      <c r="C1791" s="3"/>
      <c r="D1791" s="3"/>
      <c r="E1791" s="6"/>
      <c r="F1791" s="6"/>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row>
    <row r="1792" spans="2:195" x14ac:dyDescent="0.2">
      <c r="B1792" s="3"/>
      <c r="C1792" s="3"/>
      <c r="D1792" s="3"/>
      <c r="E1792" s="6"/>
      <c r="F1792" s="6"/>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row>
    <row r="1793" spans="2:195" x14ac:dyDescent="0.2">
      <c r="B1793" s="3"/>
      <c r="C1793" s="3"/>
      <c r="D1793" s="3"/>
      <c r="E1793" s="6"/>
      <c r="F1793" s="6"/>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row>
    <row r="1794" spans="2:195" x14ac:dyDescent="0.2">
      <c r="B1794" s="3"/>
      <c r="C1794" s="3"/>
      <c r="D1794" s="3"/>
      <c r="E1794" s="6"/>
      <c r="F1794" s="6"/>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row>
    <row r="1795" spans="2:195" x14ac:dyDescent="0.2">
      <c r="B1795" s="3"/>
      <c r="C1795" s="3"/>
      <c r="D1795" s="3"/>
      <c r="E1795" s="6"/>
      <c r="F1795" s="6"/>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row>
    <row r="1796" spans="2:195" x14ac:dyDescent="0.2">
      <c r="B1796" s="3"/>
      <c r="C1796" s="3"/>
      <c r="D1796" s="3"/>
      <c r="E1796" s="6"/>
      <c r="F1796" s="6"/>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row>
    <row r="1797" spans="2:195" x14ac:dyDescent="0.2">
      <c r="B1797" s="3"/>
      <c r="C1797" s="3"/>
      <c r="D1797" s="3"/>
      <c r="E1797" s="6"/>
      <c r="F1797" s="6"/>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row>
    <row r="1798" spans="2:195" x14ac:dyDescent="0.2">
      <c r="B1798" s="3"/>
      <c r="C1798" s="3"/>
      <c r="D1798" s="3"/>
      <c r="E1798" s="6"/>
      <c r="F1798" s="6"/>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row>
    <row r="1799" spans="2:195" x14ac:dyDescent="0.2">
      <c r="B1799" s="3"/>
      <c r="C1799" s="3"/>
      <c r="D1799" s="3"/>
      <c r="E1799" s="6"/>
      <c r="F1799" s="6"/>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row>
    <row r="1800" spans="2:195" x14ac:dyDescent="0.2">
      <c r="B1800" s="3"/>
      <c r="C1800" s="3"/>
      <c r="D1800" s="3"/>
      <c r="E1800" s="6"/>
      <c r="F1800" s="6"/>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row>
    <row r="1801" spans="2:195" x14ac:dyDescent="0.2">
      <c r="B1801" s="3"/>
      <c r="C1801" s="3"/>
      <c r="D1801" s="3"/>
      <c r="E1801" s="6"/>
      <c r="F1801" s="6"/>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row>
    <row r="1802" spans="2:195" x14ac:dyDescent="0.2">
      <c r="B1802" s="3"/>
      <c r="C1802" s="3"/>
      <c r="D1802" s="3"/>
      <c r="E1802" s="6"/>
      <c r="F1802" s="6"/>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row>
    <row r="1803" spans="2:195" x14ac:dyDescent="0.2">
      <c r="B1803" s="3"/>
      <c r="C1803" s="3"/>
      <c r="D1803" s="3"/>
      <c r="E1803" s="6"/>
      <c r="F1803" s="6"/>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row>
    <row r="1804" spans="2:195" x14ac:dyDescent="0.2">
      <c r="B1804" s="3"/>
      <c r="C1804" s="3"/>
      <c r="D1804" s="3"/>
      <c r="E1804" s="6"/>
      <c r="F1804" s="6"/>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row>
    <row r="1805" spans="2:195" x14ac:dyDescent="0.2">
      <c r="B1805" s="3"/>
      <c r="C1805" s="3"/>
      <c r="D1805" s="3"/>
      <c r="E1805" s="6"/>
      <c r="F1805" s="6"/>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row>
    <row r="1806" spans="2:195" x14ac:dyDescent="0.2">
      <c r="B1806" s="3"/>
      <c r="C1806" s="3"/>
      <c r="D1806" s="3"/>
      <c r="E1806" s="6"/>
      <c r="F1806" s="6"/>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row>
    <row r="1807" spans="2:195" x14ac:dyDescent="0.2">
      <c r="B1807" s="3"/>
      <c r="C1807" s="3"/>
      <c r="D1807" s="3"/>
      <c r="E1807" s="6"/>
      <c r="F1807" s="6"/>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row>
    <row r="1808" spans="2:195" x14ac:dyDescent="0.2">
      <c r="B1808" s="3"/>
      <c r="C1808" s="3"/>
      <c r="D1808" s="3"/>
      <c r="E1808" s="6"/>
      <c r="F1808" s="6"/>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row>
    <row r="1809" spans="2:195" x14ac:dyDescent="0.2">
      <c r="B1809" s="3"/>
      <c r="C1809" s="3"/>
      <c r="D1809" s="3"/>
      <c r="E1809" s="6"/>
      <c r="F1809" s="6"/>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row>
    <row r="1810" spans="2:195" x14ac:dyDescent="0.2">
      <c r="B1810" s="3"/>
      <c r="C1810" s="3"/>
      <c r="D1810" s="3"/>
      <c r="E1810" s="6"/>
      <c r="F1810" s="6"/>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row>
    <row r="1811" spans="2:195" x14ac:dyDescent="0.2">
      <c r="B1811" s="3"/>
      <c r="C1811" s="3"/>
      <c r="D1811" s="3"/>
      <c r="E1811" s="6"/>
      <c r="F1811" s="6"/>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row>
    <row r="1812" spans="2:195" x14ac:dyDescent="0.2">
      <c r="B1812" s="3"/>
      <c r="C1812" s="3"/>
      <c r="D1812" s="3"/>
      <c r="E1812" s="6"/>
      <c r="F1812" s="6"/>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row>
    <row r="1813" spans="2:195" x14ac:dyDescent="0.2">
      <c r="B1813" s="3"/>
      <c r="C1813" s="3"/>
      <c r="D1813" s="3"/>
      <c r="E1813" s="6"/>
      <c r="F1813" s="6"/>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row>
    <row r="1814" spans="2:195" x14ac:dyDescent="0.2">
      <c r="B1814" s="3"/>
      <c r="C1814" s="3"/>
      <c r="D1814" s="3"/>
      <c r="E1814" s="6"/>
      <c r="F1814" s="6"/>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row>
    <row r="1815" spans="2:195" x14ac:dyDescent="0.2">
      <c r="B1815" s="3"/>
      <c r="C1815" s="3"/>
      <c r="D1815" s="3"/>
      <c r="E1815" s="6"/>
      <c r="F1815" s="6"/>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row>
    <row r="1816" spans="2:195" x14ac:dyDescent="0.2">
      <c r="B1816" s="3"/>
      <c r="C1816" s="3"/>
      <c r="D1816" s="3"/>
      <c r="E1816" s="6"/>
      <c r="F1816" s="6"/>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row>
    <row r="1817" spans="2:195" x14ac:dyDescent="0.2">
      <c r="B1817" s="3"/>
      <c r="C1817" s="3"/>
      <c r="D1817" s="3"/>
      <c r="E1817" s="6"/>
      <c r="F1817" s="6"/>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row>
    <row r="1818" spans="2:195" x14ac:dyDescent="0.2">
      <c r="B1818" s="3"/>
      <c r="C1818" s="3"/>
      <c r="D1818" s="3"/>
      <c r="E1818" s="6"/>
      <c r="F1818" s="6"/>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row>
    <row r="1819" spans="2:195" x14ac:dyDescent="0.2">
      <c r="B1819" s="3"/>
      <c r="C1819" s="3"/>
      <c r="D1819" s="3"/>
      <c r="E1819" s="6"/>
      <c r="F1819" s="6"/>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row>
    <row r="1820" spans="2:195" x14ac:dyDescent="0.2">
      <c r="B1820" s="3"/>
      <c r="C1820" s="3"/>
      <c r="D1820" s="3"/>
      <c r="E1820" s="6"/>
      <c r="F1820" s="6"/>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row>
    <row r="1821" spans="2:195" x14ac:dyDescent="0.2">
      <c r="B1821" s="3"/>
      <c r="C1821" s="3"/>
      <c r="D1821" s="3"/>
      <c r="E1821" s="6"/>
      <c r="F1821" s="6"/>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row>
    <row r="1822" spans="2:195" x14ac:dyDescent="0.2">
      <c r="B1822" s="3"/>
      <c r="C1822" s="3"/>
      <c r="D1822" s="3"/>
      <c r="E1822" s="6"/>
      <c r="F1822" s="6"/>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row>
    <row r="1823" spans="2:195" x14ac:dyDescent="0.2">
      <c r="B1823" s="3"/>
      <c r="C1823" s="3"/>
      <c r="D1823" s="3"/>
      <c r="E1823" s="6"/>
      <c r="F1823" s="6"/>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row>
    <row r="1824" spans="2:195" x14ac:dyDescent="0.2">
      <c r="B1824" s="3"/>
      <c r="C1824" s="3"/>
      <c r="D1824" s="3"/>
      <c r="E1824" s="6"/>
      <c r="F1824" s="6"/>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row>
    <row r="1825" spans="2:195" x14ac:dyDescent="0.2">
      <c r="B1825" s="3"/>
      <c r="C1825" s="3"/>
      <c r="D1825" s="3"/>
      <c r="E1825" s="6"/>
      <c r="F1825" s="6"/>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row>
    <row r="1826" spans="2:195" x14ac:dyDescent="0.2">
      <c r="B1826" s="3"/>
      <c r="C1826" s="3"/>
      <c r="D1826" s="3"/>
      <c r="E1826" s="6"/>
      <c r="F1826" s="6"/>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row>
    <row r="1827" spans="2:195" x14ac:dyDescent="0.2">
      <c r="B1827" s="3"/>
      <c r="C1827" s="3"/>
      <c r="D1827" s="3"/>
      <c r="E1827" s="6"/>
      <c r="F1827" s="6"/>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row>
    <row r="1828" spans="2:195" x14ac:dyDescent="0.2">
      <c r="B1828" s="3"/>
      <c r="C1828" s="3"/>
      <c r="D1828" s="3"/>
      <c r="E1828" s="6"/>
      <c r="F1828" s="6"/>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row>
    <row r="1829" spans="2:195" x14ac:dyDescent="0.2">
      <c r="B1829" s="3"/>
      <c r="C1829" s="3"/>
      <c r="D1829" s="3"/>
      <c r="E1829" s="6"/>
      <c r="F1829" s="6"/>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row>
    <row r="1830" spans="2:195" x14ac:dyDescent="0.2">
      <c r="B1830" s="3"/>
      <c r="C1830" s="3"/>
      <c r="D1830" s="3"/>
      <c r="E1830" s="6"/>
      <c r="F1830" s="6"/>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row>
    <row r="1831" spans="2:195" x14ac:dyDescent="0.2">
      <c r="B1831" s="3"/>
      <c r="C1831" s="3"/>
      <c r="D1831" s="3"/>
      <c r="E1831" s="6"/>
      <c r="F1831" s="6"/>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row>
    <row r="1832" spans="2:195" x14ac:dyDescent="0.2">
      <c r="B1832" s="3"/>
      <c r="C1832" s="3"/>
      <c r="D1832" s="3"/>
      <c r="E1832" s="6"/>
      <c r="F1832" s="6"/>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row>
    <row r="1833" spans="2:195" x14ac:dyDescent="0.2">
      <c r="B1833" s="3"/>
      <c r="C1833" s="3"/>
      <c r="D1833" s="3"/>
      <c r="E1833" s="6"/>
      <c r="F1833" s="6"/>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row>
    <row r="1834" spans="2:195" x14ac:dyDescent="0.2">
      <c r="B1834" s="3"/>
      <c r="C1834" s="3"/>
      <c r="D1834" s="3"/>
      <c r="E1834" s="6"/>
      <c r="F1834" s="6"/>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row>
    <row r="1835" spans="2:195" x14ac:dyDescent="0.2">
      <c r="B1835" s="3"/>
      <c r="C1835" s="3"/>
      <c r="D1835" s="3"/>
      <c r="E1835" s="6"/>
      <c r="F1835" s="6"/>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row>
    <row r="1836" spans="2:195" x14ac:dyDescent="0.2">
      <c r="B1836" s="3"/>
      <c r="C1836" s="3"/>
      <c r="D1836" s="3"/>
      <c r="E1836" s="6"/>
      <c r="F1836" s="6"/>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row>
    <row r="1837" spans="2:195" x14ac:dyDescent="0.2">
      <c r="B1837" s="3"/>
      <c r="C1837" s="3"/>
      <c r="D1837" s="3"/>
      <c r="E1837" s="6"/>
      <c r="F1837" s="6"/>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row>
    <row r="1838" spans="2:195" x14ac:dyDescent="0.2">
      <c r="B1838" s="3"/>
      <c r="C1838" s="3"/>
      <c r="D1838" s="3"/>
      <c r="E1838" s="6"/>
      <c r="F1838" s="6"/>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row>
    <row r="1839" spans="2:195" x14ac:dyDescent="0.2">
      <c r="B1839" s="3"/>
      <c r="C1839" s="3"/>
      <c r="D1839" s="3"/>
      <c r="E1839" s="6"/>
      <c r="F1839" s="6"/>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row>
    <row r="1840" spans="2:195" x14ac:dyDescent="0.2">
      <c r="B1840" s="3"/>
      <c r="C1840" s="3"/>
      <c r="D1840" s="3"/>
      <c r="E1840" s="6"/>
      <c r="F1840" s="6"/>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row>
    <row r="1841" spans="2:195" x14ac:dyDescent="0.2">
      <c r="B1841" s="3"/>
      <c r="C1841" s="3"/>
      <c r="D1841" s="3"/>
      <c r="E1841" s="6"/>
      <c r="F1841" s="6"/>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row>
    <row r="1842" spans="2:195" x14ac:dyDescent="0.2">
      <c r="B1842" s="3"/>
      <c r="C1842" s="3"/>
      <c r="D1842" s="3"/>
      <c r="E1842" s="6"/>
      <c r="F1842" s="6"/>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row>
    <row r="1843" spans="2:195" x14ac:dyDescent="0.2">
      <c r="B1843" s="3"/>
      <c r="C1843" s="3"/>
      <c r="D1843" s="3"/>
      <c r="E1843" s="6"/>
      <c r="F1843" s="6"/>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row>
    <row r="1844" spans="2:195" x14ac:dyDescent="0.2">
      <c r="B1844" s="3"/>
      <c r="C1844" s="3"/>
      <c r="D1844" s="3"/>
      <c r="E1844" s="6"/>
      <c r="F1844" s="6"/>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row>
    <row r="1845" spans="2:195" x14ac:dyDescent="0.2">
      <c r="B1845" s="3"/>
      <c r="C1845" s="3"/>
      <c r="D1845" s="3"/>
      <c r="E1845" s="6"/>
      <c r="F1845" s="6"/>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row>
    <row r="1846" spans="2:195" x14ac:dyDescent="0.2">
      <c r="B1846" s="3"/>
      <c r="C1846" s="3"/>
      <c r="D1846" s="3"/>
      <c r="E1846" s="6"/>
      <c r="F1846" s="6"/>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row>
    <row r="1847" spans="2:195" x14ac:dyDescent="0.2">
      <c r="B1847" s="3"/>
      <c r="C1847" s="3"/>
      <c r="D1847" s="3"/>
      <c r="E1847" s="6"/>
      <c r="F1847" s="6"/>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row>
    <row r="1848" spans="2:195" x14ac:dyDescent="0.2">
      <c r="B1848" s="3"/>
      <c r="C1848" s="3"/>
      <c r="D1848" s="3"/>
      <c r="E1848" s="6"/>
      <c r="F1848" s="6"/>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row>
    <row r="1849" spans="2:195" x14ac:dyDescent="0.2">
      <c r="B1849" s="3"/>
      <c r="C1849" s="3"/>
      <c r="D1849" s="3"/>
      <c r="E1849" s="6"/>
      <c r="F1849" s="6"/>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row>
    <row r="1850" spans="2:195" x14ac:dyDescent="0.2">
      <c r="B1850" s="3"/>
      <c r="C1850" s="3"/>
      <c r="D1850" s="3"/>
      <c r="E1850" s="6"/>
      <c r="F1850" s="6"/>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row>
    <row r="1851" spans="2:195" x14ac:dyDescent="0.2">
      <c r="B1851" s="3"/>
      <c r="C1851" s="3"/>
      <c r="D1851" s="3"/>
      <c r="E1851" s="6"/>
      <c r="F1851" s="6"/>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row>
    <row r="1852" spans="2:195" x14ac:dyDescent="0.2">
      <c r="B1852" s="3"/>
      <c r="C1852" s="3"/>
      <c r="D1852" s="3"/>
      <c r="E1852" s="6"/>
      <c r="F1852" s="6"/>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row>
    <row r="1853" spans="2:195" x14ac:dyDescent="0.2">
      <c r="B1853" s="3"/>
      <c r="C1853" s="3"/>
      <c r="D1853" s="3"/>
      <c r="E1853" s="6"/>
      <c r="F1853" s="6"/>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row>
    <row r="1854" spans="2:195" x14ac:dyDescent="0.2">
      <c r="B1854" s="3"/>
      <c r="C1854" s="3"/>
      <c r="D1854" s="3"/>
      <c r="E1854" s="6"/>
      <c r="F1854" s="6"/>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row>
    <row r="1855" spans="2:195" x14ac:dyDescent="0.2">
      <c r="B1855" s="3"/>
      <c r="C1855" s="3"/>
      <c r="D1855" s="3"/>
      <c r="E1855" s="6"/>
      <c r="F1855" s="6"/>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row>
    <row r="1856" spans="2:195" x14ac:dyDescent="0.2">
      <c r="B1856" s="3"/>
      <c r="C1856" s="3"/>
      <c r="D1856" s="3"/>
      <c r="E1856" s="6"/>
      <c r="F1856" s="6"/>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row>
    <row r="1857" spans="2:195" x14ac:dyDescent="0.2">
      <c r="B1857" s="3"/>
      <c r="C1857" s="3"/>
      <c r="D1857" s="3"/>
      <c r="E1857" s="6"/>
      <c r="F1857" s="6"/>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row>
    <row r="1858" spans="2:195" x14ac:dyDescent="0.2">
      <c r="B1858" s="3"/>
      <c r="C1858" s="3"/>
      <c r="D1858" s="3"/>
      <c r="E1858" s="6"/>
      <c r="F1858" s="6"/>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row>
    <row r="1859" spans="2:195" x14ac:dyDescent="0.2">
      <c r="B1859" s="3"/>
      <c r="C1859" s="3"/>
      <c r="D1859" s="3"/>
      <c r="E1859" s="6"/>
      <c r="F1859" s="6"/>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row>
    <row r="1860" spans="2:195" x14ac:dyDescent="0.2">
      <c r="B1860" s="3"/>
      <c r="C1860" s="3"/>
      <c r="D1860" s="3"/>
      <c r="E1860" s="6"/>
      <c r="F1860" s="6"/>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row>
    <row r="1861" spans="2:195" x14ac:dyDescent="0.2">
      <c r="B1861" s="3"/>
      <c r="C1861" s="3"/>
      <c r="D1861" s="3"/>
      <c r="E1861" s="6"/>
      <c r="F1861" s="6"/>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row>
    <row r="1862" spans="2:195" x14ac:dyDescent="0.2">
      <c r="B1862" s="3"/>
      <c r="C1862" s="3"/>
      <c r="D1862" s="3"/>
      <c r="E1862" s="6"/>
      <c r="F1862" s="6"/>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row>
    <row r="1863" spans="2:195" x14ac:dyDescent="0.2">
      <c r="B1863" s="3"/>
      <c r="C1863" s="3"/>
      <c r="D1863" s="3"/>
      <c r="E1863" s="6"/>
      <c r="F1863" s="6"/>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row>
    <row r="1864" spans="2:195" x14ac:dyDescent="0.2">
      <c r="B1864" s="3"/>
      <c r="C1864" s="3"/>
      <c r="D1864" s="3"/>
      <c r="E1864" s="6"/>
      <c r="F1864" s="6"/>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row>
    <row r="1865" spans="2:195" x14ac:dyDescent="0.2">
      <c r="B1865" s="3"/>
      <c r="C1865" s="3"/>
      <c r="D1865" s="3"/>
      <c r="E1865" s="6"/>
      <c r="F1865" s="6"/>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row>
    <row r="1866" spans="2:195" x14ac:dyDescent="0.2">
      <c r="B1866" s="3"/>
      <c r="C1866" s="3"/>
      <c r="D1866" s="3"/>
      <c r="E1866" s="6"/>
      <c r="F1866" s="6"/>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row>
    <row r="1867" spans="2:195" x14ac:dyDescent="0.2">
      <c r="B1867" s="3"/>
      <c r="C1867" s="3"/>
      <c r="D1867" s="3"/>
      <c r="E1867" s="6"/>
      <c r="F1867" s="6"/>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row>
    <row r="1868" spans="2:195" x14ac:dyDescent="0.2">
      <c r="B1868" s="3"/>
      <c r="C1868" s="3"/>
      <c r="D1868" s="3"/>
      <c r="E1868" s="6"/>
      <c r="F1868" s="6"/>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row>
    <row r="1869" spans="2:195" x14ac:dyDescent="0.2">
      <c r="B1869" s="3"/>
      <c r="C1869" s="3"/>
      <c r="D1869" s="3"/>
      <c r="E1869" s="6"/>
      <c r="F1869" s="6"/>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row>
    <row r="1870" spans="2:195" x14ac:dyDescent="0.2">
      <c r="B1870" s="3"/>
      <c r="C1870" s="3"/>
      <c r="D1870" s="3"/>
      <c r="E1870" s="6"/>
      <c r="F1870" s="6"/>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row>
    <row r="1871" spans="2:195" x14ac:dyDescent="0.2">
      <c r="B1871" s="3"/>
      <c r="C1871" s="3"/>
      <c r="D1871" s="3"/>
      <c r="E1871" s="6"/>
      <c r="F1871" s="6"/>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row>
    <row r="1872" spans="2:195" x14ac:dyDescent="0.2">
      <c r="B1872" s="3"/>
      <c r="C1872" s="3"/>
      <c r="D1872" s="3"/>
      <c r="E1872" s="6"/>
      <c r="F1872" s="6"/>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row>
    <row r="1873" spans="2:195" x14ac:dyDescent="0.2">
      <c r="B1873" s="3"/>
      <c r="C1873" s="3"/>
      <c r="D1873" s="3"/>
      <c r="E1873" s="6"/>
      <c r="F1873" s="6"/>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row>
    <row r="1874" spans="2:195" x14ac:dyDescent="0.2">
      <c r="B1874" s="3"/>
      <c r="C1874" s="3"/>
      <c r="D1874" s="3"/>
      <c r="E1874" s="6"/>
      <c r="F1874" s="6"/>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row>
    <row r="1875" spans="2:195" x14ac:dyDescent="0.2">
      <c r="B1875" s="3"/>
      <c r="C1875" s="3"/>
      <c r="D1875" s="3"/>
      <c r="E1875" s="6"/>
      <c r="F1875" s="6"/>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row>
    <row r="1876" spans="2:195" x14ac:dyDescent="0.2">
      <c r="B1876" s="3"/>
      <c r="C1876" s="3"/>
      <c r="D1876" s="3"/>
      <c r="E1876" s="6"/>
      <c r="F1876" s="6"/>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row>
    <row r="1877" spans="2:195" x14ac:dyDescent="0.2">
      <c r="B1877" s="3"/>
      <c r="C1877" s="3"/>
      <c r="D1877" s="3"/>
      <c r="E1877" s="6"/>
      <c r="F1877" s="6"/>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row>
    <row r="1878" spans="2:195" x14ac:dyDescent="0.2">
      <c r="B1878" s="3"/>
      <c r="C1878" s="3"/>
      <c r="D1878" s="3"/>
      <c r="E1878" s="6"/>
      <c r="F1878" s="6"/>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row>
    <row r="1879" spans="2:195" x14ac:dyDescent="0.2">
      <c r="B1879" s="3"/>
      <c r="C1879" s="3"/>
      <c r="D1879" s="3"/>
      <c r="E1879" s="6"/>
      <c r="F1879" s="6"/>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row>
    <row r="1880" spans="2:195" x14ac:dyDescent="0.2">
      <c r="B1880" s="3"/>
      <c r="C1880" s="3"/>
      <c r="D1880" s="3"/>
      <c r="E1880" s="6"/>
      <c r="F1880" s="6"/>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row>
    <row r="1881" spans="2:195" x14ac:dyDescent="0.2">
      <c r="B1881" s="3"/>
      <c r="C1881" s="3"/>
      <c r="D1881" s="3"/>
      <c r="E1881" s="6"/>
      <c r="F1881" s="6"/>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row>
    <row r="1882" spans="2:195" x14ac:dyDescent="0.2">
      <c r="B1882" s="3"/>
      <c r="C1882" s="3"/>
      <c r="D1882" s="3"/>
      <c r="E1882" s="6"/>
      <c r="F1882" s="6"/>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row>
    <row r="1883" spans="2:195" x14ac:dyDescent="0.2">
      <c r="B1883" s="3"/>
      <c r="C1883" s="3"/>
      <c r="D1883" s="3"/>
      <c r="E1883" s="6"/>
      <c r="F1883" s="6"/>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row>
    <row r="1884" spans="2:195" x14ac:dyDescent="0.2">
      <c r="B1884" s="3"/>
      <c r="C1884" s="3"/>
      <c r="D1884" s="3"/>
      <c r="E1884" s="6"/>
      <c r="F1884" s="6"/>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row>
    <row r="1885" spans="2:195" x14ac:dyDescent="0.2">
      <c r="B1885" s="3"/>
      <c r="C1885" s="3"/>
      <c r="D1885" s="3"/>
      <c r="E1885" s="6"/>
      <c r="F1885" s="6"/>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row>
    <row r="1886" spans="2:195" x14ac:dyDescent="0.2">
      <c r="B1886" s="3"/>
      <c r="C1886" s="3"/>
      <c r="D1886" s="3"/>
      <c r="E1886" s="6"/>
      <c r="F1886" s="6"/>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row>
    <row r="1887" spans="2:195" x14ac:dyDescent="0.2">
      <c r="B1887" s="3"/>
      <c r="C1887" s="3"/>
      <c r="D1887" s="3"/>
      <c r="E1887" s="6"/>
      <c r="F1887" s="6"/>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row>
    <row r="1888" spans="2:195" x14ac:dyDescent="0.2">
      <c r="B1888" s="3"/>
      <c r="C1888" s="3"/>
      <c r="D1888" s="3"/>
      <c r="E1888" s="6"/>
      <c r="F1888" s="6"/>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row>
    <row r="1889" spans="2:195" x14ac:dyDescent="0.2">
      <c r="B1889" s="3"/>
      <c r="C1889" s="3"/>
      <c r="D1889" s="3"/>
      <c r="E1889" s="6"/>
      <c r="F1889" s="6"/>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row>
    <row r="1890" spans="2:195" x14ac:dyDescent="0.2">
      <c r="B1890" s="3"/>
      <c r="C1890" s="3"/>
      <c r="D1890" s="3"/>
      <c r="E1890" s="6"/>
      <c r="F1890" s="6"/>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row>
    <row r="1891" spans="2:195" x14ac:dyDescent="0.2">
      <c r="B1891" s="3"/>
      <c r="C1891" s="3"/>
      <c r="D1891" s="3"/>
      <c r="E1891" s="6"/>
      <c r="F1891" s="6"/>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row>
    <row r="1892" spans="2:195" x14ac:dyDescent="0.2">
      <c r="B1892" s="3"/>
      <c r="C1892" s="3"/>
      <c r="D1892" s="3"/>
      <c r="E1892" s="6"/>
      <c r="F1892" s="6"/>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row>
    <row r="1893" spans="2:195" x14ac:dyDescent="0.2">
      <c r="B1893" s="3"/>
      <c r="C1893" s="3"/>
      <c r="D1893" s="3"/>
      <c r="E1893" s="6"/>
      <c r="F1893" s="6"/>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row>
    <row r="1894" spans="2:195" x14ac:dyDescent="0.2">
      <c r="B1894" s="3"/>
      <c r="C1894" s="3"/>
      <c r="D1894" s="3"/>
      <c r="E1894" s="6"/>
      <c r="F1894" s="6"/>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row>
    <row r="1895" spans="2:195" x14ac:dyDescent="0.2">
      <c r="B1895" s="3"/>
      <c r="C1895" s="3"/>
      <c r="D1895" s="3"/>
      <c r="E1895" s="6"/>
      <c r="F1895" s="6"/>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row>
    <row r="1896" spans="2:195" x14ac:dyDescent="0.2">
      <c r="B1896" s="3"/>
      <c r="C1896" s="3"/>
      <c r="D1896" s="3"/>
      <c r="E1896" s="6"/>
      <c r="F1896" s="6"/>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row>
    <row r="1897" spans="2:195" x14ac:dyDescent="0.2">
      <c r="B1897" s="3"/>
      <c r="C1897" s="3"/>
      <c r="D1897" s="3"/>
      <c r="E1897" s="6"/>
      <c r="F1897" s="6"/>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row>
    <row r="1898" spans="2:195" x14ac:dyDescent="0.2">
      <c r="B1898" s="3"/>
      <c r="C1898" s="3"/>
      <c r="D1898" s="3"/>
      <c r="E1898" s="6"/>
      <c r="F1898" s="6"/>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row>
    <row r="1899" spans="2:195" x14ac:dyDescent="0.2">
      <c r="B1899" s="3"/>
      <c r="C1899" s="3"/>
      <c r="D1899" s="3"/>
      <c r="E1899" s="6"/>
      <c r="F1899" s="6"/>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row>
    <row r="1900" spans="2:195" x14ac:dyDescent="0.2">
      <c r="B1900" s="3"/>
      <c r="C1900" s="3"/>
      <c r="D1900" s="3"/>
      <c r="E1900" s="6"/>
      <c r="F1900" s="6"/>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row>
    <row r="1901" spans="2:195" x14ac:dyDescent="0.2">
      <c r="B1901" s="3"/>
      <c r="C1901" s="3"/>
      <c r="D1901" s="3"/>
      <c r="E1901" s="6"/>
      <c r="F1901" s="6"/>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row>
    <row r="1902" spans="2:195" x14ac:dyDescent="0.2">
      <c r="B1902" s="3"/>
      <c r="C1902" s="3"/>
      <c r="D1902" s="3"/>
      <c r="E1902" s="6"/>
      <c r="F1902" s="6"/>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row>
    <row r="1903" spans="2:195" x14ac:dyDescent="0.2">
      <c r="B1903" s="3"/>
      <c r="C1903" s="3"/>
      <c r="D1903" s="3"/>
      <c r="E1903" s="6"/>
      <c r="F1903" s="6"/>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row>
    <row r="1904" spans="2:195" x14ac:dyDescent="0.2">
      <c r="B1904" s="3"/>
      <c r="C1904" s="3"/>
      <c r="D1904" s="3"/>
      <c r="E1904" s="6"/>
      <c r="F1904" s="6"/>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row>
    <row r="1905" spans="2:195" x14ac:dyDescent="0.2">
      <c r="B1905" s="3"/>
      <c r="C1905" s="3"/>
      <c r="D1905" s="3"/>
      <c r="E1905" s="6"/>
      <c r="F1905" s="6"/>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row>
    <row r="1906" spans="2:195" x14ac:dyDescent="0.2">
      <c r="B1906" s="3"/>
      <c r="C1906" s="3"/>
      <c r="D1906" s="3"/>
      <c r="E1906" s="6"/>
      <c r="F1906" s="6"/>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row>
    <row r="1907" spans="2:195" x14ac:dyDescent="0.2">
      <c r="B1907" s="3"/>
      <c r="C1907" s="3"/>
      <c r="D1907" s="3"/>
      <c r="E1907" s="6"/>
      <c r="F1907" s="6"/>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row>
    <row r="1908" spans="2:195" x14ac:dyDescent="0.2">
      <c r="B1908" s="3"/>
      <c r="C1908" s="3"/>
      <c r="D1908" s="3"/>
      <c r="E1908" s="6"/>
      <c r="F1908" s="6"/>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row>
    <row r="1909" spans="2:195" x14ac:dyDescent="0.2">
      <c r="B1909" s="3"/>
      <c r="C1909" s="3"/>
      <c r="D1909" s="3"/>
      <c r="E1909" s="6"/>
      <c r="F1909" s="6"/>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row>
    <row r="1910" spans="2:195" x14ac:dyDescent="0.2">
      <c r="B1910" s="3"/>
      <c r="C1910" s="3"/>
      <c r="D1910" s="3"/>
      <c r="E1910" s="6"/>
      <c r="F1910" s="6"/>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row>
    <row r="1911" spans="2:195" x14ac:dyDescent="0.2">
      <c r="B1911" s="3"/>
      <c r="C1911" s="3"/>
      <c r="D1911" s="3"/>
      <c r="E1911" s="6"/>
      <c r="F1911" s="6"/>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row>
    <row r="1912" spans="2:195" x14ac:dyDescent="0.2">
      <c r="B1912" s="3"/>
      <c r="C1912" s="3"/>
      <c r="D1912" s="3"/>
      <c r="E1912" s="6"/>
      <c r="F1912" s="6"/>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row>
    <row r="1913" spans="2:195" x14ac:dyDescent="0.2">
      <c r="B1913" s="3"/>
      <c r="C1913" s="3"/>
      <c r="D1913" s="3"/>
      <c r="E1913" s="6"/>
      <c r="F1913" s="6"/>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row>
    <row r="1914" spans="2:195" x14ac:dyDescent="0.2">
      <c r="B1914" s="3"/>
      <c r="C1914" s="3"/>
      <c r="D1914" s="3"/>
      <c r="E1914" s="6"/>
      <c r="F1914" s="6"/>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row>
    <row r="1915" spans="2:195" x14ac:dyDescent="0.2">
      <c r="B1915" s="3"/>
      <c r="C1915" s="3"/>
      <c r="D1915" s="3"/>
      <c r="E1915" s="6"/>
      <c r="F1915" s="6"/>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row>
    <row r="1916" spans="2:195" x14ac:dyDescent="0.2">
      <c r="B1916" s="3"/>
      <c r="C1916" s="3"/>
      <c r="D1916" s="3"/>
      <c r="E1916" s="6"/>
      <c r="F1916" s="6"/>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row>
    <row r="1917" spans="2:195" x14ac:dyDescent="0.2">
      <c r="B1917" s="3"/>
      <c r="C1917" s="3"/>
      <c r="D1917" s="3"/>
      <c r="E1917" s="6"/>
      <c r="F1917" s="6"/>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row>
    <row r="1918" spans="2:195" x14ac:dyDescent="0.2">
      <c r="B1918" s="3"/>
      <c r="C1918" s="3"/>
      <c r="D1918" s="3"/>
      <c r="E1918" s="6"/>
      <c r="F1918" s="6"/>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row>
    <row r="1919" spans="2:195" x14ac:dyDescent="0.2">
      <c r="B1919" s="3"/>
      <c r="C1919" s="3"/>
      <c r="D1919" s="3"/>
      <c r="E1919" s="6"/>
      <c r="F1919" s="6"/>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row>
    <row r="1920" spans="2:195" x14ac:dyDescent="0.2">
      <c r="B1920" s="3"/>
      <c r="C1920" s="3"/>
      <c r="D1920" s="3"/>
      <c r="E1920" s="6"/>
      <c r="F1920" s="6"/>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row>
    <row r="1921" spans="2:195" x14ac:dyDescent="0.2">
      <c r="B1921" s="3"/>
      <c r="C1921" s="3"/>
      <c r="D1921" s="3"/>
      <c r="E1921" s="6"/>
      <c r="F1921" s="6"/>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row>
    <row r="1922" spans="2:195" x14ac:dyDescent="0.2">
      <c r="B1922" s="3"/>
      <c r="C1922" s="3"/>
      <c r="D1922" s="3"/>
      <c r="E1922" s="6"/>
      <c r="F1922" s="6"/>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row>
    <row r="1923" spans="2:195" x14ac:dyDescent="0.2">
      <c r="B1923" s="3"/>
      <c r="C1923" s="3"/>
      <c r="D1923" s="3"/>
      <c r="E1923" s="6"/>
      <c r="F1923" s="6"/>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row>
    <row r="1924" spans="2:195" x14ac:dyDescent="0.2">
      <c r="B1924" s="3"/>
      <c r="C1924" s="3"/>
      <c r="D1924" s="3"/>
      <c r="E1924" s="6"/>
      <c r="F1924" s="6"/>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row>
    <row r="1925" spans="2:195" x14ac:dyDescent="0.2">
      <c r="B1925" s="3"/>
      <c r="C1925" s="3"/>
      <c r="D1925" s="3"/>
      <c r="E1925" s="6"/>
      <c r="F1925" s="6"/>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row>
    <row r="1926" spans="2:195" x14ac:dyDescent="0.2">
      <c r="B1926" s="3"/>
      <c r="C1926" s="3"/>
      <c r="D1926" s="3"/>
      <c r="E1926" s="6"/>
      <c r="F1926" s="6"/>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row>
    <row r="1927" spans="2:195" x14ac:dyDescent="0.2">
      <c r="B1927" s="3"/>
      <c r="C1927" s="3"/>
      <c r="D1927" s="3"/>
      <c r="E1927" s="6"/>
      <c r="F1927" s="6"/>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row>
    <row r="1928" spans="2:195" x14ac:dyDescent="0.2">
      <c r="B1928" s="3"/>
      <c r="C1928" s="3"/>
      <c r="D1928" s="3"/>
      <c r="E1928" s="6"/>
      <c r="F1928" s="6"/>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row>
    <row r="1929" spans="2:195" x14ac:dyDescent="0.2">
      <c r="B1929" s="3"/>
      <c r="C1929" s="3"/>
      <c r="D1929" s="3"/>
      <c r="E1929" s="6"/>
      <c r="F1929" s="6"/>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row>
    <row r="1930" spans="2:195" x14ac:dyDescent="0.2">
      <c r="B1930" s="3"/>
      <c r="C1930" s="3"/>
      <c r="D1930" s="3"/>
      <c r="E1930" s="6"/>
      <c r="F1930" s="6"/>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row>
    <row r="1931" spans="2:195" x14ac:dyDescent="0.2">
      <c r="B1931" s="3"/>
      <c r="C1931" s="3"/>
      <c r="D1931" s="3"/>
      <c r="E1931" s="6"/>
      <c r="F1931" s="6"/>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row>
    <row r="1932" spans="2:195" x14ac:dyDescent="0.2">
      <c r="B1932" s="3"/>
      <c r="C1932" s="3"/>
      <c r="D1932" s="3"/>
      <c r="E1932" s="6"/>
      <c r="F1932" s="6"/>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row>
    <row r="1933" spans="2:195" x14ac:dyDescent="0.2">
      <c r="B1933" s="3"/>
      <c r="C1933" s="3"/>
      <c r="D1933" s="3"/>
      <c r="E1933" s="6"/>
      <c r="F1933" s="6"/>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row>
    <row r="1934" spans="2:195" x14ac:dyDescent="0.2">
      <c r="B1934" s="3"/>
      <c r="C1934" s="3"/>
      <c r="D1934" s="3"/>
      <c r="E1934" s="6"/>
      <c r="F1934" s="6"/>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row>
    <row r="1935" spans="2:195" x14ac:dyDescent="0.2">
      <c r="B1935" s="3"/>
      <c r="C1935" s="3"/>
      <c r="D1935" s="3"/>
      <c r="E1935" s="6"/>
      <c r="F1935" s="6"/>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row>
    <row r="1936" spans="2:195" x14ac:dyDescent="0.2">
      <c r="B1936" s="3"/>
      <c r="C1936" s="3"/>
      <c r="D1936" s="3"/>
      <c r="E1936" s="6"/>
      <c r="F1936" s="6"/>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row>
    <row r="1937" spans="2:195" x14ac:dyDescent="0.2">
      <c r="B1937" s="3"/>
      <c r="C1937" s="3"/>
      <c r="D1937" s="3"/>
      <c r="E1937" s="6"/>
      <c r="F1937" s="6"/>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row>
    <row r="1938" spans="2:195" x14ac:dyDescent="0.2">
      <c r="B1938" s="3"/>
      <c r="C1938" s="3"/>
      <c r="D1938" s="3"/>
      <c r="E1938" s="6"/>
      <c r="F1938" s="6"/>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row>
    <row r="1939" spans="2:195" x14ac:dyDescent="0.2">
      <c r="B1939" s="3"/>
      <c r="C1939" s="3"/>
      <c r="D1939" s="3"/>
      <c r="E1939" s="6"/>
      <c r="F1939" s="6"/>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row>
    <row r="1940" spans="2:195" x14ac:dyDescent="0.2">
      <c r="B1940" s="3"/>
      <c r="C1940" s="3"/>
      <c r="D1940" s="3"/>
      <c r="E1940" s="6"/>
      <c r="F1940" s="6"/>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row>
    <row r="1941" spans="2:195" x14ac:dyDescent="0.2">
      <c r="B1941" s="3"/>
      <c r="C1941" s="3"/>
      <c r="D1941" s="3"/>
      <c r="E1941" s="6"/>
      <c r="F1941" s="6"/>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row>
    <row r="1942" spans="2:195" x14ac:dyDescent="0.2">
      <c r="B1942" s="3"/>
      <c r="C1942" s="3"/>
      <c r="D1942" s="3"/>
      <c r="E1942" s="6"/>
      <c r="F1942" s="6"/>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row>
    <row r="1943" spans="2:195" x14ac:dyDescent="0.2">
      <c r="B1943" s="3"/>
      <c r="C1943" s="3"/>
      <c r="D1943" s="3"/>
      <c r="E1943" s="6"/>
      <c r="F1943" s="6"/>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row>
    <row r="1944" spans="2:195" x14ac:dyDescent="0.2">
      <c r="B1944" s="3"/>
      <c r="C1944" s="3"/>
      <c r="D1944" s="3"/>
      <c r="E1944" s="6"/>
      <c r="F1944" s="6"/>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row>
    <row r="1945" spans="2:195" x14ac:dyDescent="0.2">
      <c r="B1945" s="3"/>
      <c r="C1945" s="3"/>
      <c r="D1945" s="3"/>
      <c r="E1945" s="6"/>
      <c r="F1945" s="6"/>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row>
    <row r="1946" spans="2:195" x14ac:dyDescent="0.2">
      <c r="B1946" s="3"/>
      <c r="C1946" s="3"/>
      <c r="D1946" s="3"/>
      <c r="E1946" s="6"/>
      <c r="F1946" s="6"/>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row>
    <row r="1947" spans="2:195" x14ac:dyDescent="0.2">
      <c r="B1947" s="3"/>
      <c r="C1947" s="3"/>
      <c r="D1947" s="3"/>
      <c r="E1947" s="6"/>
      <c r="F1947" s="6"/>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row>
    <row r="1948" spans="2:195" x14ac:dyDescent="0.2">
      <c r="B1948" s="3"/>
      <c r="C1948" s="3"/>
      <c r="D1948" s="3"/>
      <c r="E1948" s="6"/>
      <c r="F1948" s="6"/>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row>
    <row r="1949" spans="2:195" x14ac:dyDescent="0.2">
      <c r="B1949" s="3"/>
      <c r="C1949" s="3"/>
      <c r="D1949" s="3"/>
      <c r="E1949" s="6"/>
      <c r="F1949" s="6"/>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row>
    <row r="1950" spans="2:195" x14ac:dyDescent="0.2">
      <c r="B1950" s="3"/>
      <c r="C1950" s="3"/>
      <c r="D1950" s="3"/>
      <c r="E1950" s="6"/>
      <c r="F1950" s="6"/>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row>
    <row r="1951" spans="2:195" x14ac:dyDescent="0.2">
      <c r="B1951" s="3"/>
      <c r="C1951" s="3"/>
      <c r="D1951" s="3"/>
      <c r="E1951" s="6"/>
      <c r="F1951" s="6"/>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row>
    <row r="1952" spans="2:195" x14ac:dyDescent="0.2">
      <c r="B1952" s="3"/>
      <c r="C1952" s="3"/>
      <c r="D1952" s="3"/>
      <c r="E1952" s="6"/>
      <c r="F1952" s="6"/>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row>
    <row r="1953" spans="2:195" x14ac:dyDescent="0.2">
      <c r="B1953" s="3"/>
      <c r="C1953" s="3"/>
      <c r="D1953" s="3"/>
      <c r="E1953" s="6"/>
      <c r="F1953" s="6"/>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row>
    <row r="1954" spans="2:195" x14ac:dyDescent="0.2">
      <c r="B1954" s="3"/>
      <c r="C1954" s="3"/>
      <c r="D1954" s="3"/>
      <c r="E1954" s="6"/>
      <c r="F1954" s="6"/>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row>
    <row r="1955" spans="2:195" x14ac:dyDescent="0.2">
      <c r="B1955" s="3"/>
      <c r="C1955" s="3"/>
      <c r="D1955" s="3"/>
      <c r="E1955" s="6"/>
      <c r="F1955" s="6"/>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row>
    <row r="1956" spans="2:195" x14ac:dyDescent="0.2">
      <c r="B1956" s="3"/>
      <c r="C1956" s="3"/>
      <c r="D1956" s="3"/>
      <c r="E1956" s="6"/>
      <c r="F1956" s="6"/>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row>
    <row r="1957" spans="2:195" x14ac:dyDescent="0.2">
      <c r="B1957" s="3"/>
      <c r="C1957" s="3"/>
      <c r="D1957" s="3"/>
      <c r="E1957" s="6"/>
      <c r="F1957" s="6"/>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row>
    <row r="1958" spans="2:195" x14ac:dyDescent="0.2">
      <c r="B1958" s="3"/>
      <c r="C1958" s="3"/>
      <c r="D1958" s="3"/>
      <c r="E1958" s="6"/>
      <c r="F1958" s="6"/>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row>
    <row r="1959" spans="2:195" x14ac:dyDescent="0.2">
      <c r="B1959" s="3"/>
      <c r="C1959" s="3"/>
      <c r="D1959" s="3"/>
      <c r="E1959" s="6"/>
      <c r="F1959" s="6"/>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row>
    <row r="1960" spans="2:195" x14ac:dyDescent="0.2">
      <c r="B1960" s="3"/>
      <c r="C1960" s="3"/>
      <c r="D1960" s="3"/>
      <c r="E1960" s="6"/>
      <c r="F1960" s="6"/>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row>
    <row r="1961" spans="2:195" x14ac:dyDescent="0.2">
      <c r="B1961" s="3"/>
      <c r="C1961" s="3"/>
      <c r="D1961" s="3"/>
      <c r="E1961" s="6"/>
      <c r="F1961" s="6"/>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row>
    <row r="1962" spans="2:195" x14ac:dyDescent="0.2">
      <c r="B1962" s="3"/>
      <c r="C1962" s="3"/>
      <c r="D1962" s="3"/>
      <c r="E1962" s="6"/>
      <c r="F1962" s="6"/>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row>
    <row r="1963" spans="2:195" x14ac:dyDescent="0.2">
      <c r="B1963" s="3"/>
      <c r="C1963" s="3"/>
      <c r="D1963" s="3"/>
      <c r="E1963" s="6"/>
      <c r="F1963" s="6"/>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row>
    <row r="1964" spans="2:195" x14ac:dyDescent="0.2">
      <c r="B1964" s="3"/>
      <c r="C1964" s="3"/>
      <c r="D1964" s="3"/>
      <c r="E1964" s="6"/>
      <c r="F1964" s="6"/>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row>
    <row r="1965" spans="2:195" x14ac:dyDescent="0.2">
      <c r="B1965" s="3"/>
      <c r="C1965" s="3"/>
      <c r="D1965" s="3"/>
      <c r="E1965" s="6"/>
      <c r="F1965" s="6"/>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row>
    <row r="1966" spans="2:195" x14ac:dyDescent="0.2">
      <c r="B1966" s="3"/>
      <c r="C1966" s="3"/>
      <c r="D1966" s="3"/>
      <c r="E1966" s="6"/>
      <c r="F1966" s="6"/>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row>
    <row r="1967" spans="2:195" x14ac:dyDescent="0.2">
      <c r="B1967" s="3"/>
      <c r="C1967" s="3"/>
      <c r="D1967" s="3"/>
      <c r="E1967" s="6"/>
      <c r="F1967" s="6"/>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row>
    <row r="1968" spans="2:195" x14ac:dyDescent="0.2">
      <c r="B1968" s="3"/>
      <c r="C1968" s="3"/>
      <c r="D1968" s="3"/>
      <c r="E1968" s="6"/>
      <c r="F1968" s="6"/>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row>
    <row r="1969" spans="2:195" x14ac:dyDescent="0.2">
      <c r="B1969" s="3"/>
      <c r="C1969" s="3"/>
      <c r="D1969" s="3"/>
      <c r="E1969" s="6"/>
      <c r="F1969" s="6"/>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row>
    <row r="1970" spans="2:195" x14ac:dyDescent="0.2">
      <c r="B1970" s="3"/>
      <c r="C1970" s="3"/>
      <c r="D1970" s="3"/>
      <c r="E1970" s="6"/>
      <c r="F1970" s="6"/>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row>
    <row r="1971" spans="2:195" x14ac:dyDescent="0.2">
      <c r="B1971" s="3"/>
      <c r="C1971" s="3"/>
      <c r="D1971" s="3"/>
      <c r="E1971" s="6"/>
      <c r="F1971" s="6"/>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row>
    <row r="1972" spans="2:195" x14ac:dyDescent="0.2">
      <c r="B1972" s="3"/>
      <c r="C1972" s="3"/>
      <c r="D1972" s="3"/>
      <c r="E1972" s="6"/>
      <c r="F1972" s="6"/>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row>
    <row r="1973" spans="2:195" x14ac:dyDescent="0.2">
      <c r="B1973" s="3"/>
      <c r="C1973" s="3"/>
      <c r="D1973" s="3"/>
      <c r="E1973" s="6"/>
      <c r="F1973" s="6"/>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row>
    <row r="1974" spans="2:195" x14ac:dyDescent="0.2">
      <c r="B1974" s="3"/>
      <c r="C1974" s="3"/>
      <c r="D1974" s="3"/>
      <c r="E1974" s="6"/>
      <c r="F1974" s="6"/>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row>
    <row r="1975" spans="2:195" x14ac:dyDescent="0.2">
      <c r="B1975" s="3"/>
      <c r="C1975" s="3"/>
      <c r="D1975" s="3"/>
      <c r="E1975" s="6"/>
      <c r="F1975" s="6"/>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row>
    <row r="1976" spans="2:195" x14ac:dyDescent="0.2">
      <c r="B1976" s="3"/>
      <c r="C1976" s="3"/>
      <c r="D1976" s="3"/>
      <c r="E1976" s="6"/>
      <c r="F1976" s="6"/>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row>
    <row r="1977" spans="2:195" x14ac:dyDescent="0.2">
      <c r="B1977" s="3"/>
      <c r="C1977" s="3"/>
      <c r="D1977" s="3"/>
      <c r="E1977" s="6"/>
      <c r="F1977" s="6"/>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row>
    <row r="1978" spans="2:195" x14ac:dyDescent="0.2">
      <c r="B1978" s="3"/>
      <c r="C1978" s="3"/>
      <c r="D1978" s="3"/>
      <c r="E1978" s="6"/>
      <c r="F1978" s="6"/>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row>
    <row r="1979" spans="2:195" x14ac:dyDescent="0.2">
      <c r="B1979" s="3"/>
      <c r="C1979" s="3"/>
      <c r="D1979" s="3"/>
      <c r="E1979" s="6"/>
      <c r="F1979" s="6"/>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row>
    <row r="1980" spans="2:195" x14ac:dyDescent="0.2">
      <c r="B1980" s="3"/>
      <c r="C1980" s="3"/>
      <c r="D1980" s="3"/>
      <c r="E1980" s="6"/>
      <c r="F1980" s="6"/>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row>
    <row r="1981" spans="2:195" x14ac:dyDescent="0.2">
      <c r="B1981" s="3"/>
      <c r="C1981" s="3"/>
      <c r="D1981" s="3"/>
      <c r="E1981" s="6"/>
      <c r="F1981" s="6"/>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row>
    <row r="1982" spans="2:195" x14ac:dyDescent="0.2">
      <c r="B1982" s="3"/>
      <c r="C1982" s="3"/>
      <c r="D1982" s="3"/>
      <c r="E1982" s="6"/>
      <c r="F1982" s="6"/>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row>
    <row r="1983" spans="2:195" x14ac:dyDescent="0.2">
      <c r="B1983" s="3"/>
      <c r="C1983" s="3"/>
      <c r="D1983" s="3"/>
      <c r="E1983" s="6"/>
      <c r="F1983" s="6"/>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row>
    <row r="1984" spans="2:195" x14ac:dyDescent="0.2">
      <c r="B1984" s="3"/>
      <c r="C1984" s="3"/>
      <c r="D1984" s="3"/>
      <c r="E1984" s="6"/>
      <c r="F1984" s="6"/>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row>
    <row r="1985" spans="2:195" x14ac:dyDescent="0.2">
      <c r="B1985" s="3"/>
      <c r="C1985" s="3"/>
      <c r="D1985" s="3"/>
      <c r="E1985" s="6"/>
      <c r="F1985" s="6"/>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row>
    <row r="1986" spans="2:195" x14ac:dyDescent="0.2">
      <c r="B1986" s="3"/>
      <c r="C1986" s="3"/>
      <c r="D1986" s="3"/>
      <c r="E1986" s="6"/>
      <c r="F1986" s="6"/>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row>
    <row r="1987" spans="2:195" x14ac:dyDescent="0.2">
      <c r="B1987" s="3"/>
      <c r="C1987" s="3"/>
      <c r="D1987" s="3"/>
      <c r="E1987" s="6"/>
      <c r="F1987" s="6"/>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row>
    <row r="1988" spans="2:195" x14ac:dyDescent="0.2">
      <c r="B1988" s="3"/>
      <c r="C1988" s="3"/>
      <c r="D1988" s="3"/>
      <c r="E1988" s="6"/>
      <c r="F1988" s="6"/>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row>
    <row r="1989" spans="2:195" x14ac:dyDescent="0.2">
      <c r="B1989" s="3"/>
      <c r="C1989" s="3"/>
      <c r="D1989" s="3"/>
      <c r="E1989" s="6"/>
      <c r="F1989" s="6"/>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row>
    <row r="1990" spans="2:195" x14ac:dyDescent="0.2">
      <c r="B1990" s="3"/>
      <c r="C1990" s="3"/>
      <c r="D1990" s="3"/>
      <c r="E1990" s="6"/>
      <c r="F1990" s="6"/>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row>
    <row r="1991" spans="2:195" x14ac:dyDescent="0.2">
      <c r="B1991" s="3"/>
      <c r="C1991" s="3"/>
      <c r="D1991" s="3"/>
      <c r="E1991" s="6"/>
      <c r="F1991" s="6"/>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row>
    <row r="1992" spans="2:195" x14ac:dyDescent="0.2">
      <c r="B1992" s="3"/>
      <c r="C1992" s="3"/>
      <c r="D1992" s="3"/>
      <c r="E1992" s="6"/>
      <c r="F1992" s="6"/>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row>
    <row r="1993" spans="2:195" x14ac:dyDescent="0.2">
      <c r="B1993" s="3"/>
      <c r="C1993" s="3"/>
      <c r="D1993" s="3"/>
      <c r="E1993" s="6"/>
      <c r="F1993" s="6"/>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row>
    <row r="1994" spans="2:195" x14ac:dyDescent="0.2">
      <c r="B1994" s="3"/>
      <c r="C1994" s="3"/>
      <c r="D1994" s="3"/>
      <c r="E1994" s="6"/>
      <c r="F1994" s="6"/>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row>
    <row r="1995" spans="2:195" x14ac:dyDescent="0.2">
      <c r="B1995" s="3"/>
      <c r="C1995" s="3"/>
      <c r="D1995" s="3"/>
      <c r="E1995" s="6"/>
      <c r="F1995" s="6"/>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row>
    <row r="1996" spans="2:195" x14ac:dyDescent="0.2">
      <c r="B1996" s="3"/>
      <c r="C1996" s="3"/>
      <c r="D1996" s="3"/>
      <c r="E1996" s="6"/>
      <c r="F1996" s="6"/>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row>
    <row r="1997" spans="2:195" x14ac:dyDescent="0.2">
      <c r="B1997" s="3"/>
      <c r="C1997" s="3"/>
      <c r="D1997" s="3"/>
      <c r="E1997" s="6"/>
      <c r="F1997" s="6"/>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row>
    <row r="1998" spans="2:195" x14ac:dyDescent="0.2">
      <c r="B1998" s="3"/>
      <c r="C1998" s="3"/>
      <c r="D1998" s="3"/>
      <c r="E1998" s="6"/>
      <c r="F1998" s="6"/>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row>
    <row r="1999" spans="2:195" x14ac:dyDescent="0.2">
      <c r="B1999" s="3"/>
      <c r="C1999" s="3"/>
      <c r="D1999" s="3"/>
      <c r="E1999" s="6"/>
      <c r="F1999" s="6"/>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row>
    <row r="2000" spans="2:195" x14ac:dyDescent="0.2">
      <c r="B2000" s="3"/>
      <c r="C2000" s="3"/>
      <c r="D2000" s="3"/>
      <c r="E2000" s="6"/>
      <c r="F2000" s="6"/>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row>
    <row r="2001" spans="2:195" x14ac:dyDescent="0.2">
      <c r="B2001" s="3"/>
      <c r="C2001" s="3"/>
      <c r="D2001" s="3"/>
      <c r="E2001" s="6"/>
      <c r="F2001" s="6"/>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row>
    <row r="2002" spans="2:195" x14ac:dyDescent="0.2">
      <c r="B2002" s="3"/>
      <c r="C2002" s="3"/>
      <c r="D2002" s="3"/>
      <c r="E2002" s="6"/>
      <c r="F2002" s="6"/>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row>
    <row r="2003" spans="2:195" x14ac:dyDescent="0.2">
      <c r="B2003" s="3"/>
      <c r="C2003" s="3"/>
      <c r="D2003" s="3"/>
      <c r="E2003" s="6"/>
      <c r="F2003" s="6"/>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row>
    <row r="2004" spans="2:195" x14ac:dyDescent="0.2">
      <c r="B2004" s="3"/>
      <c r="C2004" s="3"/>
      <c r="D2004" s="3"/>
      <c r="E2004" s="6"/>
      <c r="F2004" s="6"/>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row>
    <row r="2005" spans="2:195" x14ac:dyDescent="0.2">
      <c r="B2005" s="3"/>
      <c r="C2005" s="3"/>
      <c r="D2005" s="3"/>
      <c r="E2005" s="6"/>
      <c r="F2005" s="6"/>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row>
    <row r="2006" spans="2:195" x14ac:dyDescent="0.2">
      <c r="B2006" s="3"/>
      <c r="C2006" s="3"/>
      <c r="D2006" s="3"/>
      <c r="E2006" s="6"/>
      <c r="F2006" s="6"/>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row>
    <row r="2007" spans="2:195" x14ac:dyDescent="0.2">
      <c r="B2007" s="3"/>
      <c r="C2007" s="3"/>
      <c r="D2007" s="3"/>
      <c r="E2007" s="6"/>
      <c r="F2007" s="6"/>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row>
    <row r="2008" spans="2:195" x14ac:dyDescent="0.2">
      <c r="B2008" s="3"/>
      <c r="C2008" s="3"/>
      <c r="D2008" s="3"/>
      <c r="E2008" s="6"/>
      <c r="F2008" s="6"/>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row>
    <row r="2009" spans="2:195" x14ac:dyDescent="0.2">
      <c r="B2009" s="3"/>
      <c r="C2009" s="3"/>
      <c r="D2009" s="3"/>
      <c r="E2009" s="6"/>
      <c r="F2009" s="6"/>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row>
    <row r="2010" spans="2:195" x14ac:dyDescent="0.2">
      <c r="B2010" s="3"/>
      <c r="C2010" s="3"/>
      <c r="D2010" s="3"/>
      <c r="E2010" s="6"/>
      <c r="F2010" s="6"/>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row>
    <row r="2011" spans="2:195" x14ac:dyDescent="0.2">
      <c r="B2011" s="3"/>
      <c r="C2011" s="3"/>
      <c r="D2011" s="3"/>
      <c r="E2011" s="6"/>
      <c r="F2011" s="6"/>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row>
    <row r="2012" spans="2:195" x14ac:dyDescent="0.2">
      <c r="B2012" s="3"/>
      <c r="C2012" s="3"/>
      <c r="D2012" s="3"/>
      <c r="E2012" s="6"/>
      <c r="F2012" s="6"/>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row>
    <row r="2013" spans="2:195" x14ac:dyDescent="0.2">
      <c r="B2013" s="3"/>
      <c r="C2013" s="3"/>
      <c r="D2013" s="3"/>
      <c r="E2013" s="6"/>
      <c r="F2013" s="6"/>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row>
    <row r="2014" spans="2:195" x14ac:dyDescent="0.2">
      <c r="B2014" s="3"/>
      <c r="C2014" s="3"/>
      <c r="D2014" s="3"/>
      <c r="E2014" s="6"/>
      <c r="F2014" s="6"/>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row>
    <row r="2015" spans="2:195" x14ac:dyDescent="0.2">
      <c r="B2015" s="3"/>
      <c r="C2015" s="3"/>
      <c r="D2015" s="3"/>
      <c r="E2015" s="6"/>
      <c r="F2015" s="6"/>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row>
    <row r="2016" spans="2:195" x14ac:dyDescent="0.2">
      <c r="B2016" s="3"/>
      <c r="C2016" s="3"/>
      <c r="D2016" s="3"/>
      <c r="E2016" s="6"/>
      <c r="F2016" s="6"/>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row>
    <row r="2017" spans="2:195" x14ac:dyDescent="0.2">
      <c r="B2017" s="3"/>
      <c r="C2017" s="3"/>
      <c r="D2017" s="3"/>
      <c r="E2017" s="6"/>
      <c r="F2017" s="6"/>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row>
    <row r="2018" spans="2:195" x14ac:dyDescent="0.2">
      <c r="B2018" s="3"/>
      <c r="C2018" s="3"/>
      <c r="D2018" s="3"/>
      <c r="E2018" s="6"/>
      <c r="F2018" s="6"/>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row>
    <row r="2019" spans="2:195" x14ac:dyDescent="0.2">
      <c r="B2019" s="3"/>
      <c r="C2019" s="3"/>
      <c r="D2019" s="3"/>
      <c r="E2019" s="6"/>
      <c r="F2019" s="6"/>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row>
    <row r="2020" spans="2:195" x14ac:dyDescent="0.2">
      <c r="B2020" s="3"/>
      <c r="C2020" s="3"/>
      <c r="D2020" s="3"/>
      <c r="E2020" s="6"/>
      <c r="F2020" s="6"/>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row>
    <row r="2021" spans="2:195" x14ac:dyDescent="0.2">
      <c r="B2021" s="3"/>
      <c r="C2021" s="3"/>
      <c r="D2021" s="3"/>
      <c r="E2021" s="6"/>
      <c r="F2021" s="6"/>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row>
    <row r="2022" spans="2:195" x14ac:dyDescent="0.2">
      <c r="B2022" s="3"/>
      <c r="C2022" s="3"/>
      <c r="D2022" s="3"/>
      <c r="E2022" s="6"/>
      <c r="F2022" s="6"/>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row>
    <row r="2023" spans="2:195" x14ac:dyDescent="0.2">
      <c r="B2023" s="3"/>
      <c r="C2023" s="3"/>
      <c r="D2023" s="3"/>
      <c r="E2023" s="6"/>
      <c r="F2023" s="6"/>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row>
    <row r="2024" spans="2:195" x14ac:dyDescent="0.2">
      <c r="B2024" s="3"/>
      <c r="C2024" s="3"/>
      <c r="D2024" s="3"/>
      <c r="E2024" s="6"/>
      <c r="F2024" s="6"/>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row>
    <row r="2025" spans="2:195" x14ac:dyDescent="0.2">
      <c r="B2025" s="3"/>
      <c r="C2025" s="3"/>
      <c r="D2025" s="3"/>
      <c r="E2025" s="6"/>
      <c r="F2025" s="6"/>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row>
    <row r="2026" spans="2:195" x14ac:dyDescent="0.2">
      <c r="B2026" s="3"/>
      <c r="C2026" s="3"/>
      <c r="D2026" s="3"/>
      <c r="E2026" s="6"/>
      <c r="F2026" s="6"/>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row>
    <row r="2027" spans="2:195" x14ac:dyDescent="0.2">
      <c r="B2027" s="3"/>
      <c r="C2027" s="3"/>
      <c r="D2027" s="3"/>
      <c r="E2027" s="6"/>
      <c r="F2027" s="6"/>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row>
    <row r="2028" spans="2:195" x14ac:dyDescent="0.2">
      <c r="B2028" s="3"/>
      <c r="C2028" s="3"/>
      <c r="D2028" s="3"/>
      <c r="E2028" s="6"/>
      <c r="F2028" s="6"/>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row>
    <row r="2029" spans="2:195" x14ac:dyDescent="0.2">
      <c r="B2029" s="3"/>
      <c r="C2029" s="3"/>
      <c r="D2029" s="3"/>
      <c r="E2029" s="6"/>
      <c r="F2029" s="6"/>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row>
    <row r="2030" spans="2:195" x14ac:dyDescent="0.2">
      <c r="B2030" s="3"/>
      <c r="C2030" s="3"/>
      <c r="D2030" s="3"/>
      <c r="E2030" s="6"/>
      <c r="F2030" s="6"/>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row>
    <row r="2031" spans="2:195" x14ac:dyDescent="0.2">
      <c r="B2031" s="3"/>
      <c r="C2031" s="3"/>
      <c r="D2031" s="3"/>
      <c r="E2031" s="6"/>
      <c r="F2031" s="6"/>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row>
    <row r="2032" spans="2:195" x14ac:dyDescent="0.2">
      <c r="B2032" s="3"/>
      <c r="C2032" s="3"/>
      <c r="D2032" s="3"/>
      <c r="E2032" s="6"/>
      <c r="F2032" s="6"/>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row>
    <row r="2033" spans="2:195" x14ac:dyDescent="0.2">
      <c r="B2033" s="3"/>
      <c r="C2033" s="3"/>
      <c r="D2033" s="3"/>
      <c r="E2033" s="6"/>
      <c r="F2033" s="6"/>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row>
    <row r="2034" spans="2:195" x14ac:dyDescent="0.2">
      <c r="B2034" s="3"/>
      <c r="C2034" s="3"/>
      <c r="D2034" s="3"/>
      <c r="E2034" s="6"/>
      <c r="F2034" s="6"/>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row>
    <row r="2035" spans="2:195" x14ac:dyDescent="0.2">
      <c r="B2035" s="3"/>
      <c r="C2035" s="3"/>
      <c r="D2035" s="3"/>
      <c r="E2035" s="6"/>
      <c r="F2035" s="6"/>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row>
    <row r="2036" spans="2:195" x14ac:dyDescent="0.2">
      <c r="B2036" s="3"/>
      <c r="C2036" s="3"/>
      <c r="D2036" s="3"/>
      <c r="E2036" s="6"/>
      <c r="F2036" s="6"/>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row>
    <row r="2037" spans="2:195" x14ac:dyDescent="0.2">
      <c r="B2037" s="3"/>
      <c r="C2037" s="3"/>
      <c r="D2037" s="3"/>
      <c r="E2037" s="6"/>
      <c r="F2037" s="6"/>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row>
    <row r="2038" spans="2:195" x14ac:dyDescent="0.2">
      <c r="B2038" s="3"/>
      <c r="C2038" s="3"/>
      <c r="D2038" s="3"/>
      <c r="E2038" s="6"/>
      <c r="F2038" s="6"/>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row>
    <row r="2039" spans="2:195" x14ac:dyDescent="0.2">
      <c r="B2039" s="3"/>
      <c r="C2039" s="3"/>
      <c r="D2039" s="3"/>
      <c r="E2039" s="6"/>
      <c r="F2039" s="6"/>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row>
    <row r="2040" spans="2:195" x14ac:dyDescent="0.2">
      <c r="B2040" s="3"/>
      <c r="C2040" s="3"/>
      <c r="D2040" s="3"/>
      <c r="E2040" s="6"/>
      <c r="F2040" s="6"/>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row>
    <row r="2041" spans="2:195" x14ac:dyDescent="0.2">
      <c r="B2041" s="3"/>
      <c r="C2041" s="3"/>
      <c r="D2041" s="3"/>
      <c r="E2041" s="6"/>
      <c r="F2041" s="6"/>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row>
    <row r="2042" spans="2:195" x14ac:dyDescent="0.2">
      <c r="B2042" s="3"/>
      <c r="C2042" s="3"/>
      <c r="D2042" s="3"/>
      <c r="E2042" s="6"/>
      <c r="F2042" s="6"/>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row>
    <row r="2043" spans="2:195" x14ac:dyDescent="0.2">
      <c r="B2043" s="3"/>
      <c r="C2043" s="3"/>
      <c r="D2043" s="3"/>
      <c r="E2043" s="6"/>
      <c r="F2043" s="6"/>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row>
    <row r="2044" spans="2:195" x14ac:dyDescent="0.2">
      <c r="B2044" s="3"/>
      <c r="C2044" s="3"/>
      <c r="D2044" s="3"/>
      <c r="E2044" s="6"/>
      <c r="F2044" s="6"/>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row>
    <row r="2045" spans="2:195" x14ac:dyDescent="0.2">
      <c r="B2045" s="3"/>
      <c r="C2045" s="3"/>
      <c r="D2045" s="3"/>
      <c r="E2045" s="6"/>
      <c r="F2045" s="6"/>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row>
    <row r="2046" spans="2:195" x14ac:dyDescent="0.2">
      <c r="B2046" s="3"/>
      <c r="C2046" s="3"/>
      <c r="D2046" s="3"/>
      <c r="E2046" s="6"/>
      <c r="F2046" s="6"/>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row>
    <row r="2047" spans="2:195" x14ac:dyDescent="0.2">
      <c r="B2047" s="3"/>
      <c r="C2047" s="3"/>
      <c r="D2047" s="3"/>
      <c r="E2047" s="6"/>
      <c r="F2047" s="6"/>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row>
    <row r="2048" spans="2:195" x14ac:dyDescent="0.2">
      <c r="B2048" s="3"/>
      <c r="C2048" s="3"/>
      <c r="D2048" s="3"/>
      <c r="E2048" s="6"/>
      <c r="F2048" s="6"/>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row>
    <row r="2049" spans="2:195" x14ac:dyDescent="0.2">
      <c r="B2049" s="3"/>
      <c r="C2049" s="3"/>
      <c r="D2049" s="3"/>
      <c r="E2049" s="6"/>
      <c r="F2049" s="6"/>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row>
    <row r="2050" spans="2:195" x14ac:dyDescent="0.2">
      <c r="B2050" s="3"/>
      <c r="C2050" s="3"/>
      <c r="D2050" s="3"/>
      <c r="E2050" s="6"/>
      <c r="F2050" s="6"/>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row>
    <row r="2051" spans="2:195" x14ac:dyDescent="0.2">
      <c r="B2051" s="3"/>
      <c r="C2051" s="3"/>
      <c r="D2051" s="3"/>
      <c r="E2051" s="6"/>
      <c r="F2051" s="6"/>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row>
    <row r="2052" spans="2:195" x14ac:dyDescent="0.2">
      <c r="B2052" s="3"/>
      <c r="C2052" s="3"/>
      <c r="D2052" s="3"/>
      <c r="E2052" s="6"/>
      <c r="F2052" s="6"/>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row>
    <row r="2053" spans="2:195" x14ac:dyDescent="0.2">
      <c r="B2053" s="3"/>
      <c r="C2053" s="3"/>
      <c r="D2053" s="3"/>
      <c r="E2053" s="6"/>
      <c r="F2053" s="6"/>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row>
    <row r="2054" spans="2:195" x14ac:dyDescent="0.2">
      <c r="B2054" s="3"/>
      <c r="C2054" s="3"/>
      <c r="D2054" s="3"/>
      <c r="E2054" s="6"/>
      <c r="F2054" s="6"/>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row>
    <row r="2055" spans="2:195" x14ac:dyDescent="0.2">
      <c r="B2055" s="3"/>
      <c r="C2055" s="3"/>
      <c r="D2055" s="3"/>
      <c r="E2055" s="6"/>
      <c r="F2055" s="6"/>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row>
    <row r="2056" spans="2:195" x14ac:dyDescent="0.2">
      <c r="B2056" s="3"/>
      <c r="C2056" s="3"/>
      <c r="D2056" s="3"/>
      <c r="E2056" s="6"/>
      <c r="F2056" s="6"/>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row>
    <row r="2057" spans="2:195" x14ac:dyDescent="0.2">
      <c r="B2057" s="3"/>
      <c r="C2057" s="3"/>
      <c r="D2057" s="3"/>
      <c r="E2057" s="6"/>
      <c r="F2057" s="6"/>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row>
    <row r="2058" spans="2:195" x14ac:dyDescent="0.2">
      <c r="B2058" s="3"/>
      <c r="C2058" s="3"/>
      <c r="D2058" s="3"/>
      <c r="E2058" s="6"/>
      <c r="F2058" s="6"/>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row>
    <row r="2059" spans="2:195" x14ac:dyDescent="0.2">
      <c r="B2059" s="3"/>
      <c r="C2059" s="3"/>
      <c r="D2059" s="3"/>
      <c r="E2059" s="6"/>
      <c r="F2059" s="6"/>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row>
    <row r="2060" spans="2:195" x14ac:dyDescent="0.2">
      <c r="B2060" s="3"/>
      <c r="C2060" s="3"/>
      <c r="D2060" s="3"/>
      <c r="E2060" s="6"/>
      <c r="F2060" s="6"/>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row>
    <row r="2061" spans="2:195" x14ac:dyDescent="0.2">
      <c r="B2061" s="3"/>
      <c r="C2061" s="3"/>
      <c r="D2061" s="3"/>
      <c r="E2061" s="6"/>
      <c r="F2061" s="6"/>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row>
    <row r="2062" spans="2:195" x14ac:dyDescent="0.2">
      <c r="B2062" s="3"/>
      <c r="C2062" s="3"/>
      <c r="D2062" s="3"/>
      <c r="E2062" s="6"/>
      <c r="F2062" s="6"/>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row>
    <row r="2063" spans="2:195" x14ac:dyDescent="0.2">
      <c r="B2063" s="3"/>
      <c r="C2063" s="3"/>
      <c r="D2063" s="3"/>
      <c r="E2063" s="6"/>
      <c r="F2063" s="6"/>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row>
    <row r="2064" spans="2:195" x14ac:dyDescent="0.2">
      <c r="B2064" s="3"/>
      <c r="C2064" s="3"/>
      <c r="D2064" s="3"/>
      <c r="E2064" s="6"/>
      <c r="F2064" s="6"/>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row>
    <row r="2065" spans="2:195" x14ac:dyDescent="0.2">
      <c r="B2065" s="3"/>
      <c r="C2065" s="3"/>
      <c r="D2065" s="3"/>
      <c r="E2065" s="6"/>
      <c r="F2065" s="6"/>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row>
    <row r="2066" spans="2:195" x14ac:dyDescent="0.2">
      <c r="B2066" s="3"/>
      <c r="C2066" s="3"/>
      <c r="D2066" s="3"/>
      <c r="E2066" s="6"/>
      <c r="F2066" s="6"/>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row>
    <row r="2067" spans="2:195" x14ac:dyDescent="0.2">
      <c r="B2067" s="3"/>
      <c r="C2067" s="3"/>
      <c r="D2067" s="3"/>
      <c r="E2067" s="6"/>
      <c r="F2067" s="6"/>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row>
    <row r="2068" spans="2:195" x14ac:dyDescent="0.2">
      <c r="B2068" s="3"/>
      <c r="C2068" s="3"/>
      <c r="D2068" s="3"/>
      <c r="E2068" s="6"/>
      <c r="F2068" s="6"/>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row>
    <row r="2069" spans="2:195" x14ac:dyDescent="0.2">
      <c r="B2069" s="3"/>
      <c r="C2069" s="3"/>
      <c r="D2069" s="3"/>
      <c r="E2069" s="6"/>
      <c r="F2069" s="6"/>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row>
    <row r="2070" spans="2:195" x14ac:dyDescent="0.2">
      <c r="B2070" s="3"/>
      <c r="C2070" s="3"/>
      <c r="D2070" s="3"/>
      <c r="E2070" s="6"/>
      <c r="F2070" s="6"/>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row>
    <row r="2071" spans="2:195" x14ac:dyDescent="0.2">
      <c r="B2071" s="3"/>
      <c r="C2071" s="3"/>
      <c r="D2071" s="3"/>
      <c r="E2071" s="6"/>
      <c r="F2071" s="6"/>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row>
    <row r="2072" spans="2:195" x14ac:dyDescent="0.2">
      <c r="B2072" s="3"/>
      <c r="C2072" s="3"/>
      <c r="D2072" s="3"/>
      <c r="E2072" s="6"/>
      <c r="F2072" s="6"/>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row>
    <row r="2073" spans="2:195" x14ac:dyDescent="0.2">
      <c r="B2073" s="3"/>
      <c r="C2073" s="3"/>
      <c r="D2073" s="3"/>
      <c r="E2073" s="6"/>
      <c r="F2073" s="6"/>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row>
    <row r="2074" spans="2:195" x14ac:dyDescent="0.2">
      <c r="B2074" s="3"/>
      <c r="C2074" s="3"/>
      <c r="D2074" s="3"/>
      <c r="E2074" s="6"/>
      <c r="F2074" s="6"/>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row>
    <row r="2075" spans="2:195" x14ac:dyDescent="0.2">
      <c r="B2075" s="3"/>
      <c r="C2075" s="3"/>
      <c r="D2075" s="3"/>
      <c r="E2075" s="6"/>
      <c r="F2075" s="6"/>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row>
    <row r="2076" spans="2:195" x14ac:dyDescent="0.2">
      <c r="B2076" s="3"/>
      <c r="C2076" s="3"/>
      <c r="D2076" s="3"/>
      <c r="E2076" s="6"/>
      <c r="F2076" s="6"/>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row>
    <row r="2077" spans="2:195" x14ac:dyDescent="0.2">
      <c r="B2077" s="3"/>
      <c r="C2077" s="3"/>
      <c r="D2077" s="3"/>
      <c r="E2077" s="6"/>
      <c r="F2077" s="6"/>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row>
    <row r="2078" spans="2:195" x14ac:dyDescent="0.2">
      <c r="B2078" s="3"/>
      <c r="C2078" s="3"/>
      <c r="D2078" s="3"/>
      <c r="E2078" s="6"/>
      <c r="F2078" s="6"/>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row>
    <row r="2079" spans="2:195" x14ac:dyDescent="0.2">
      <c r="B2079" s="3"/>
      <c r="C2079" s="3"/>
      <c r="D2079" s="3"/>
      <c r="E2079" s="6"/>
      <c r="F2079" s="6"/>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row>
    <row r="2080" spans="2:195" x14ac:dyDescent="0.2">
      <c r="B2080" s="3"/>
      <c r="C2080" s="3"/>
      <c r="D2080" s="3"/>
      <c r="E2080" s="6"/>
      <c r="F2080" s="6"/>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row>
    <row r="2081" spans="2:195" x14ac:dyDescent="0.2">
      <c r="B2081" s="3"/>
      <c r="C2081" s="3"/>
      <c r="D2081" s="3"/>
      <c r="E2081" s="6"/>
      <c r="F2081" s="6"/>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row>
    <row r="2082" spans="2:195" x14ac:dyDescent="0.2">
      <c r="B2082" s="3"/>
      <c r="C2082" s="3"/>
      <c r="D2082" s="3"/>
      <c r="E2082" s="6"/>
      <c r="F2082" s="6"/>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row>
    <row r="2083" spans="2:195" x14ac:dyDescent="0.2">
      <c r="B2083" s="3"/>
      <c r="C2083" s="3"/>
      <c r="D2083" s="3"/>
      <c r="E2083" s="6"/>
      <c r="F2083" s="6"/>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row>
    <row r="2084" spans="2:195" x14ac:dyDescent="0.2">
      <c r="B2084" s="3"/>
      <c r="C2084" s="3"/>
      <c r="D2084" s="3"/>
      <c r="E2084" s="6"/>
      <c r="F2084" s="6"/>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row>
    <row r="2085" spans="2:195" x14ac:dyDescent="0.2">
      <c r="B2085" s="3"/>
      <c r="C2085" s="3"/>
      <c r="D2085" s="3"/>
      <c r="E2085" s="6"/>
      <c r="F2085" s="6"/>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row>
    <row r="2086" spans="2:195" x14ac:dyDescent="0.2">
      <c r="B2086" s="3"/>
      <c r="C2086" s="3"/>
      <c r="D2086" s="3"/>
      <c r="E2086" s="6"/>
      <c r="F2086" s="6"/>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row>
    <row r="2087" spans="2:195" x14ac:dyDescent="0.2">
      <c r="B2087" s="3"/>
      <c r="C2087" s="3"/>
      <c r="D2087" s="3"/>
      <c r="E2087" s="6"/>
      <c r="F2087" s="6"/>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row>
    <row r="2088" spans="2:195" x14ac:dyDescent="0.2">
      <c r="B2088" s="3"/>
      <c r="C2088" s="3"/>
      <c r="D2088" s="3"/>
      <c r="E2088" s="6"/>
      <c r="F2088" s="6"/>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row>
    <row r="2089" spans="2:195" x14ac:dyDescent="0.2">
      <c r="B2089" s="3"/>
      <c r="C2089" s="3"/>
      <c r="D2089" s="3"/>
      <c r="E2089" s="6"/>
      <c r="F2089" s="6"/>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row>
    <row r="2090" spans="2:195" x14ac:dyDescent="0.2">
      <c r="B2090" s="3"/>
      <c r="C2090" s="3"/>
      <c r="D2090" s="3"/>
      <c r="E2090" s="6"/>
      <c r="F2090" s="6"/>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row>
    <row r="2091" spans="2:195" x14ac:dyDescent="0.2">
      <c r="B2091" s="3"/>
      <c r="C2091" s="3"/>
      <c r="D2091" s="3"/>
      <c r="E2091" s="6"/>
      <c r="F2091" s="6"/>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row>
    <row r="2092" spans="2:195" x14ac:dyDescent="0.2">
      <c r="B2092" s="3"/>
      <c r="C2092" s="3"/>
      <c r="D2092" s="3"/>
      <c r="E2092" s="6"/>
      <c r="F2092" s="6"/>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row>
    <row r="2093" spans="2:195" x14ac:dyDescent="0.2">
      <c r="B2093" s="3"/>
      <c r="C2093" s="3"/>
      <c r="D2093" s="3"/>
      <c r="E2093" s="6"/>
      <c r="F2093" s="6"/>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row>
    <row r="2094" spans="2:195" x14ac:dyDescent="0.2">
      <c r="B2094" s="3"/>
      <c r="C2094" s="3"/>
      <c r="D2094" s="3"/>
      <c r="E2094" s="6"/>
      <c r="F2094" s="6"/>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row>
    <row r="2095" spans="2:195" x14ac:dyDescent="0.2">
      <c r="B2095" s="3"/>
      <c r="C2095" s="3"/>
      <c r="D2095" s="3"/>
      <c r="E2095" s="6"/>
      <c r="F2095" s="6"/>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row>
    <row r="2096" spans="2:195" x14ac:dyDescent="0.2">
      <c r="B2096" s="3"/>
      <c r="C2096" s="3"/>
      <c r="D2096" s="3"/>
      <c r="E2096" s="6"/>
      <c r="F2096" s="6"/>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row>
    <row r="2097" spans="2:195" x14ac:dyDescent="0.2">
      <c r="B2097" s="3"/>
      <c r="C2097" s="3"/>
      <c r="D2097" s="3"/>
      <c r="E2097" s="6"/>
      <c r="F2097" s="6"/>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row>
    <row r="2098" spans="2:195" x14ac:dyDescent="0.2">
      <c r="B2098" s="3"/>
      <c r="C2098" s="3"/>
      <c r="D2098" s="3"/>
      <c r="E2098" s="6"/>
      <c r="F2098" s="6"/>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row>
    <row r="2099" spans="2:195" x14ac:dyDescent="0.2">
      <c r="B2099" s="3"/>
      <c r="C2099" s="3"/>
      <c r="D2099" s="3"/>
      <c r="E2099" s="6"/>
      <c r="F2099" s="6"/>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row>
    <row r="2100" spans="2:195" x14ac:dyDescent="0.2">
      <c r="B2100" s="3"/>
      <c r="C2100" s="3"/>
      <c r="D2100" s="3"/>
      <c r="E2100" s="6"/>
      <c r="F2100" s="6"/>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row>
    <row r="2101" spans="2:195" x14ac:dyDescent="0.2">
      <c r="B2101" s="3"/>
      <c r="C2101" s="3"/>
      <c r="D2101" s="3"/>
      <c r="E2101" s="6"/>
      <c r="F2101" s="6"/>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row>
    <row r="2102" spans="2:195" x14ac:dyDescent="0.2">
      <c r="B2102" s="3"/>
      <c r="C2102" s="3"/>
      <c r="D2102" s="3"/>
      <c r="E2102" s="6"/>
      <c r="F2102" s="6"/>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row>
    <row r="2103" spans="2:195" x14ac:dyDescent="0.2">
      <c r="B2103" s="3"/>
      <c r="C2103" s="3"/>
      <c r="D2103" s="3"/>
      <c r="E2103" s="6"/>
      <c r="F2103" s="6"/>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row>
    <row r="2104" spans="2:195" x14ac:dyDescent="0.2">
      <c r="B2104" s="3"/>
      <c r="C2104" s="3"/>
      <c r="D2104" s="3"/>
      <c r="E2104" s="6"/>
      <c r="F2104" s="6"/>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row>
    <row r="2105" spans="2:195" x14ac:dyDescent="0.2">
      <c r="B2105" s="3"/>
      <c r="C2105" s="3"/>
      <c r="D2105" s="3"/>
      <c r="E2105" s="6"/>
      <c r="F2105" s="6"/>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row>
    <row r="2106" spans="2:195" x14ac:dyDescent="0.2">
      <c r="B2106" s="3"/>
      <c r="C2106" s="3"/>
      <c r="D2106" s="3"/>
      <c r="E2106" s="6"/>
      <c r="F2106" s="6"/>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row>
    <row r="2107" spans="2:195" x14ac:dyDescent="0.2">
      <c r="B2107" s="3"/>
      <c r="C2107" s="3"/>
      <c r="D2107" s="3"/>
      <c r="E2107" s="6"/>
      <c r="F2107" s="6"/>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row>
    <row r="2108" spans="2:195" x14ac:dyDescent="0.2">
      <c r="B2108" s="3"/>
      <c r="C2108" s="3"/>
      <c r="D2108" s="3"/>
      <c r="E2108" s="6"/>
      <c r="F2108" s="6"/>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row>
    <row r="2109" spans="2:195" x14ac:dyDescent="0.2">
      <c r="B2109" s="3"/>
      <c r="C2109" s="3"/>
      <c r="D2109" s="3"/>
      <c r="E2109" s="6"/>
      <c r="F2109" s="6"/>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row>
    <row r="2110" spans="2:195" x14ac:dyDescent="0.2">
      <c r="B2110" s="3"/>
      <c r="C2110" s="3"/>
      <c r="D2110" s="3"/>
      <c r="E2110" s="6"/>
      <c r="F2110" s="6"/>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row>
    <row r="2111" spans="2:195" x14ac:dyDescent="0.2">
      <c r="B2111" s="3"/>
      <c r="C2111" s="3"/>
      <c r="D2111" s="3"/>
      <c r="E2111" s="6"/>
      <c r="F2111" s="6"/>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row>
    <row r="2112" spans="2:195" x14ac:dyDescent="0.2">
      <c r="B2112" s="3"/>
      <c r="C2112" s="3"/>
      <c r="D2112" s="3"/>
      <c r="E2112" s="6"/>
      <c r="F2112" s="6"/>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row>
    <row r="2113" spans="2:195" x14ac:dyDescent="0.2">
      <c r="B2113" s="3"/>
      <c r="C2113" s="3"/>
      <c r="D2113" s="3"/>
      <c r="E2113" s="6"/>
      <c r="F2113" s="6"/>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row>
    <row r="2114" spans="2:195" x14ac:dyDescent="0.2">
      <c r="B2114" s="3"/>
      <c r="C2114" s="3"/>
      <c r="D2114" s="3"/>
      <c r="E2114" s="6"/>
      <c r="F2114" s="6"/>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row>
    <row r="2115" spans="2:195" x14ac:dyDescent="0.2">
      <c r="B2115" s="3"/>
      <c r="C2115" s="3"/>
      <c r="D2115" s="3"/>
      <c r="E2115" s="6"/>
      <c r="F2115" s="6"/>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row>
    <row r="2116" spans="2:195" x14ac:dyDescent="0.2">
      <c r="B2116" s="3"/>
      <c r="C2116" s="3"/>
      <c r="D2116" s="3"/>
      <c r="E2116" s="6"/>
      <c r="F2116" s="6"/>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row>
    <row r="2117" spans="2:195" x14ac:dyDescent="0.2">
      <c r="B2117" s="3"/>
      <c r="C2117" s="3"/>
      <c r="D2117" s="3"/>
      <c r="E2117" s="6"/>
      <c r="F2117" s="6"/>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row>
    <row r="2118" spans="2:195" x14ac:dyDescent="0.2">
      <c r="B2118" s="3"/>
      <c r="C2118" s="3"/>
      <c r="D2118" s="3"/>
      <c r="E2118" s="6"/>
      <c r="F2118" s="6"/>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row>
    <row r="2119" spans="2:195" x14ac:dyDescent="0.2">
      <c r="B2119" s="3"/>
      <c r="C2119" s="3"/>
      <c r="D2119" s="3"/>
      <c r="E2119" s="6"/>
      <c r="F2119" s="6"/>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row>
    <row r="2120" spans="2:195" x14ac:dyDescent="0.2">
      <c r="B2120" s="3"/>
      <c r="C2120" s="3"/>
      <c r="D2120" s="3"/>
      <c r="E2120" s="6"/>
      <c r="F2120" s="6"/>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row>
    <row r="2121" spans="2:195" x14ac:dyDescent="0.2">
      <c r="B2121" s="3"/>
      <c r="C2121" s="3"/>
      <c r="D2121" s="3"/>
      <c r="E2121" s="6"/>
      <c r="F2121" s="6"/>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row>
    <row r="2122" spans="2:195" x14ac:dyDescent="0.2">
      <c r="B2122" s="3"/>
      <c r="C2122" s="3"/>
      <c r="D2122" s="3"/>
      <c r="E2122" s="6"/>
      <c r="F2122" s="6"/>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row>
    <row r="2123" spans="2:195" x14ac:dyDescent="0.2">
      <c r="B2123" s="3"/>
      <c r="C2123" s="3"/>
      <c r="D2123" s="3"/>
      <c r="E2123" s="6"/>
      <c r="F2123" s="6"/>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row>
    <row r="2124" spans="2:195" x14ac:dyDescent="0.2">
      <c r="B2124" s="3"/>
      <c r="C2124" s="3"/>
      <c r="D2124" s="3"/>
      <c r="E2124" s="6"/>
      <c r="F2124" s="6"/>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row>
    <row r="2125" spans="2:195" x14ac:dyDescent="0.2">
      <c r="B2125" s="3"/>
      <c r="C2125" s="3"/>
      <c r="D2125" s="3"/>
      <c r="E2125" s="6"/>
      <c r="F2125" s="6"/>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row>
    <row r="2126" spans="2:195" x14ac:dyDescent="0.2">
      <c r="B2126" s="3"/>
      <c r="C2126" s="3"/>
      <c r="D2126" s="3"/>
      <c r="E2126" s="6"/>
      <c r="F2126" s="6"/>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row>
    <row r="2127" spans="2:195" x14ac:dyDescent="0.2">
      <c r="B2127" s="3"/>
      <c r="C2127" s="3"/>
      <c r="D2127" s="3"/>
      <c r="E2127" s="6"/>
      <c r="F2127" s="6"/>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row>
    <row r="2128" spans="2:195" x14ac:dyDescent="0.2">
      <c r="B2128" s="3"/>
      <c r="C2128" s="3"/>
      <c r="D2128" s="3"/>
      <c r="E2128" s="6"/>
      <c r="F2128" s="6"/>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row>
    <row r="2129" spans="2:195" x14ac:dyDescent="0.2">
      <c r="B2129" s="3"/>
      <c r="C2129" s="3"/>
      <c r="D2129" s="3"/>
      <c r="E2129" s="6"/>
      <c r="F2129" s="6"/>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row>
    <row r="2130" spans="2:195" x14ac:dyDescent="0.2">
      <c r="B2130" s="3"/>
      <c r="C2130" s="3"/>
      <c r="D2130" s="3"/>
      <c r="E2130" s="6"/>
      <c r="F2130" s="6"/>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row>
    <row r="2131" spans="2:195" x14ac:dyDescent="0.2">
      <c r="B2131" s="3"/>
      <c r="C2131" s="3"/>
      <c r="D2131" s="3"/>
      <c r="E2131" s="6"/>
      <c r="F2131" s="6"/>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row>
    <row r="2132" spans="2:195" x14ac:dyDescent="0.2">
      <c r="B2132" s="3"/>
      <c r="C2132" s="3"/>
      <c r="D2132" s="3"/>
      <c r="E2132" s="6"/>
      <c r="F2132" s="6"/>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row>
    <row r="2133" spans="2:195" x14ac:dyDescent="0.2">
      <c r="B2133" s="3"/>
      <c r="C2133" s="3"/>
      <c r="D2133" s="3"/>
      <c r="E2133" s="6"/>
      <c r="F2133" s="6"/>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row>
    <row r="2134" spans="2:195" x14ac:dyDescent="0.2">
      <c r="B2134" s="3"/>
      <c r="C2134" s="3"/>
      <c r="D2134" s="3"/>
      <c r="E2134" s="6"/>
      <c r="F2134" s="6"/>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row>
    <row r="2135" spans="2:195" x14ac:dyDescent="0.2">
      <c r="B2135" s="3"/>
      <c r="C2135" s="3"/>
      <c r="D2135" s="3"/>
      <c r="E2135" s="6"/>
      <c r="F2135" s="6"/>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row>
    <row r="2136" spans="2:195" x14ac:dyDescent="0.2">
      <c r="B2136" s="3"/>
      <c r="C2136" s="3"/>
      <c r="D2136" s="3"/>
      <c r="E2136" s="6"/>
      <c r="F2136" s="6"/>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row>
    <row r="2137" spans="2:195" x14ac:dyDescent="0.2">
      <c r="B2137" s="3"/>
      <c r="C2137" s="3"/>
      <c r="D2137" s="3"/>
      <c r="E2137" s="6"/>
      <c r="F2137" s="6"/>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row>
    <row r="2138" spans="2:195" x14ac:dyDescent="0.2">
      <c r="B2138" s="3"/>
      <c r="C2138" s="3"/>
      <c r="D2138" s="3"/>
      <c r="E2138" s="6"/>
      <c r="F2138" s="6"/>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row>
    <row r="2139" spans="2:195" x14ac:dyDescent="0.2">
      <c r="B2139" s="3"/>
      <c r="C2139" s="3"/>
      <c r="D2139" s="3"/>
      <c r="E2139" s="6"/>
      <c r="F2139" s="6"/>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row>
    <row r="2140" spans="2:195" x14ac:dyDescent="0.2">
      <c r="B2140" s="3"/>
      <c r="C2140" s="3"/>
      <c r="D2140" s="3"/>
      <c r="E2140" s="6"/>
      <c r="F2140" s="6"/>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row>
    <row r="2141" spans="2:195" x14ac:dyDescent="0.2">
      <c r="B2141" s="3"/>
      <c r="C2141" s="3"/>
      <c r="D2141" s="3"/>
      <c r="E2141" s="6"/>
      <c r="F2141" s="6"/>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row>
    <row r="2142" spans="2:195" x14ac:dyDescent="0.2">
      <c r="B2142" s="3"/>
      <c r="C2142" s="3"/>
      <c r="D2142" s="3"/>
      <c r="E2142" s="6"/>
      <c r="F2142" s="6"/>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row>
    <row r="2143" spans="2:195" x14ac:dyDescent="0.2">
      <c r="B2143" s="3"/>
      <c r="C2143" s="3"/>
      <c r="D2143" s="3"/>
      <c r="E2143" s="6"/>
      <c r="F2143" s="6"/>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row>
    <row r="2144" spans="2:195" x14ac:dyDescent="0.2">
      <c r="B2144" s="3"/>
      <c r="C2144" s="3"/>
      <c r="D2144" s="3"/>
      <c r="E2144" s="6"/>
      <c r="F2144" s="6"/>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row>
    <row r="2145" spans="2:195" x14ac:dyDescent="0.2">
      <c r="B2145" s="3"/>
      <c r="C2145" s="3"/>
      <c r="D2145" s="3"/>
      <c r="E2145" s="6"/>
      <c r="F2145" s="6"/>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row>
    <row r="2146" spans="2:195" x14ac:dyDescent="0.2">
      <c r="B2146" s="3"/>
      <c r="C2146" s="3"/>
      <c r="D2146" s="3"/>
      <c r="E2146" s="6"/>
      <c r="F2146" s="6"/>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row>
    <row r="2147" spans="2:195" x14ac:dyDescent="0.2">
      <c r="B2147" s="3"/>
      <c r="C2147" s="3"/>
      <c r="D2147" s="3"/>
      <c r="E2147" s="6"/>
      <c r="F2147" s="6"/>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row>
    <row r="2148" spans="2:195" x14ac:dyDescent="0.2">
      <c r="B2148" s="3"/>
      <c r="C2148" s="3"/>
      <c r="D2148" s="3"/>
      <c r="E2148" s="6"/>
      <c r="F2148" s="6"/>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row>
    <row r="2149" spans="2:195" x14ac:dyDescent="0.2">
      <c r="B2149" s="3"/>
      <c r="C2149" s="3"/>
      <c r="D2149" s="3"/>
      <c r="E2149" s="6"/>
      <c r="F2149" s="6"/>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row>
    <row r="2150" spans="2:195" x14ac:dyDescent="0.2">
      <c r="B2150" s="3"/>
      <c r="C2150" s="3"/>
      <c r="D2150" s="3"/>
      <c r="E2150" s="6"/>
      <c r="F2150" s="6"/>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row>
    <row r="2151" spans="2:195" x14ac:dyDescent="0.2">
      <c r="B2151" s="3"/>
      <c r="C2151" s="3"/>
      <c r="D2151" s="3"/>
      <c r="E2151" s="6"/>
      <c r="F2151" s="6"/>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row>
    <row r="2152" spans="2:195" x14ac:dyDescent="0.2">
      <c r="B2152" s="3"/>
      <c r="C2152" s="3"/>
      <c r="D2152" s="3"/>
      <c r="E2152" s="6"/>
      <c r="F2152" s="6"/>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row>
    <row r="2153" spans="2:195" x14ac:dyDescent="0.2">
      <c r="B2153" s="3"/>
      <c r="C2153" s="3"/>
      <c r="D2153" s="3"/>
      <c r="E2153" s="6"/>
      <c r="F2153" s="6"/>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row>
    <row r="2154" spans="2:195" x14ac:dyDescent="0.2">
      <c r="B2154" s="3"/>
      <c r="C2154" s="3"/>
      <c r="D2154" s="3"/>
      <c r="E2154" s="6"/>
      <c r="F2154" s="6"/>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row>
    <row r="2155" spans="2:195" x14ac:dyDescent="0.2">
      <c r="B2155" s="3"/>
      <c r="C2155" s="3"/>
      <c r="D2155" s="3"/>
      <c r="E2155" s="6"/>
      <c r="F2155" s="6"/>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row>
    <row r="2156" spans="2:195" x14ac:dyDescent="0.2">
      <c r="B2156" s="3"/>
      <c r="C2156" s="3"/>
      <c r="D2156" s="3"/>
      <c r="E2156" s="6"/>
      <c r="F2156" s="6"/>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row>
    <row r="2157" spans="2:195" x14ac:dyDescent="0.2">
      <c r="B2157" s="3"/>
      <c r="C2157" s="3"/>
      <c r="D2157" s="3"/>
      <c r="E2157" s="6"/>
      <c r="F2157" s="6"/>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row>
    <row r="2158" spans="2:195" x14ac:dyDescent="0.2">
      <c r="B2158" s="3"/>
      <c r="C2158" s="3"/>
      <c r="D2158" s="3"/>
      <c r="E2158" s="6"/>
      <c r="F2158" s="6"/>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row>
    <row r="2159" spans="2:195" x14ac:dyDescent="0.2">
      <c r="B2159" s="3"/>
      <c r="C2159" s="3"/>
      <c r="D2159" s="3"/>
      <c r="E2159" s="6"/>
      <c r="F2159" s="6"/>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row>
    <row r="2160" spans="2:195" x14ac:dyDescent="0.2">
      <c r="B2160" s="3"/>
      <c r="C2160" s="3"/>
      <c r="D2160" s="3"/>
      <c r="E2160" s="6"/>
      <c r="F2160" s="6"/>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row>
    <row r="2161" spans="2:195" x14ac:dyDescent="0.2">
      <c r="B2161" s="3"/>
      <c r="C2161" s="3"/>
      <c r="D2161" s="3"/>
      <c r="E2161" s="6"/>
      <c r="F2161" s="6"/>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row>
    <row r="2162" spans="2:195" x14ac:dyDescent="0.2">
      <c r="B2162" s="3"/>
      <c r="C2162" s="3"/>
      <c r="D2162" s="3"/>
      <c r="E2162" s="6"/>
      <c r="F2162" s="6"/>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row>
    <row r="2163" spans="2:195" x14ac:dyDescent="0.2">
      <c r="B2163" s="3"/>
      <c r="C2163" s="3"/>
      <c r="D2163" s="3"/>
      <c r="E2163" s="6"/>
      <c r="F2163" s="6"/>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row>
    <row r="2164" spans="2:195" x14ac:dyDescent="0.2">
      <c r="B2164" s="3"/>
      <c r="C2164" s="3"/>
      <c r="D2164" s="3"/>
      <c r="E2164" s="6"/>
      <c r="F2164" s="6"/>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row>
    <row r="2165" spans="2:195" x14ac:dyDescent="0.2">
      <c r="B2165" s="3"/>
      <c r="C2165" s="3"/>
      <c r="D2165" s="3"/>
      <c r="E2165" s="6"/>
      <c r="F2165" s="6"/>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row>
    <row r="2166" spans="2:195" x14ac:dyDescent="0.2">
      <c r="B2166" s="3"/>
      <c r="C2166" s="3"/>
      <c r="D2166" s="3"/>
      <c r="E2166" s="6"/>
      <c r="F2166" s="6"/>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row>
    <row r="2167" spans="2:195" x14ac:dyDescent="0.2">
      <c r="B2167" s="3"/>
      <c r="C2167" s="3"/>
      <c r="D2167" s="3"/>
      <c r="E2167" s="6"/>
      <c r="F2167" s="6"/>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row>
    <row r="2168" spans="2:195" x14ac:dyDescent="0.2">
      <c r="B2168" s="3"/>
      <c r="C2168" s="3"/>
      <c r="D2168" s="3"/>
      <c r="E2168" s="6"/>
      <c r="F2168" s="6"/>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row>
    <row r="2169" spans="2:195" x14ac:dyDescent="0.2">
      <c r="B2169" s="3"/>
      <c r="C2169" s="3"/>
      <c r="D2169" s="3"/>
      <c r="E2169" s="6"/>
      <c r="F2169" s="6"/>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row>
    <row r="2170" spans="2:195" x14ac:dyDescent="0.2">
      <c r="B2170" s="3"/>
      <c r="C2170" s="3"/>
      <c r="D2170" s="3"/>
      <c r="E2170" s="6"/>
      <c r="F2170" s="6"/>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row>
    <row r="2171" spans="2:195" x14ac:dyDescent="0.2">
      <c r="B2171" s="3"/>
      <c r="C2171" s="3"/>
      <c r="D2171" s="3"/>
      <c r="E2171" s="6"/>
      <c r="F2171" s="6"/>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row>
    <row r="2172" spans="2:195" x14ac:dyDescent="0.2">
      <c r="B2172" s="3"/>
      <c r="C2172" s="3"/>
      <c r="D2172" s="3"/>
      <c r="E2172" s="6"/>
      <c r="F2172" s="6"/>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row>
    <row r="2173" spans="2:195" x14ac:dyDescent="0.2">
      <c r="B2173" s="3"/>
      <c r="C2173" s="3"/>
      <c r="D2173" s="3"/>
      <c r="E2173" s="6"/>
      <c r="F2173" s="6"/>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row>
    <row r="2174" spans="2:195" x14ac:dyDescent="0.2">
      <c r="B2174" s="3"/>
      <c r="C2174" s="3"/>
      <c r="D2174" s="3"/>
      <c r="E2174" s="6"/>
      <c r="F2174" s="6"/>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c r="EO2174" s="3"/>
      <c r="EP2174" s="3"/>
      <c r="EQ2174" s="3"/>
      <c r="ER2174" s="3"/>
      <c r="ES2174" s="3"/>
      <c r="ET2174" s="3"/>
      <c r="EU2174" s="3"/>
      <c r="EV2174" s="3"/>
      <c r="EW2174" s="3"/>
      <c r="EX2174" s="3"/>
      <c r="EY2174" s="3"/>
      <c r="EZ2174" s="3"/>
      <c r="FA2174" s="3"/>
      <c r="FB2174" s="3"/>
      <c r="FC2174" s="3"/>
      <c r="FD2174" s="3"/>
      <c r="FE2174" s="3"/>
      <c r="FF2174" s="3"/>
      <c r="FG2174" s="3"/>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row>
    <row r="2175" spans="2:195" x14ac:dyDescent="0.2">
      <c r="B2175" s="3"/>
      <c r="C2175" s="3"/>
      <c r="D2175" s="3"/>
      <c r="E2175" s="6"/>
      <c r="F2175" s="6"/>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c r="DP2175" s="3"/>
      <c r="DQ2175" s="3"/>
      <c r="DR2175" s="3"/>
      <c r="DS2175" s="3"/>
      <c r="DT2175" s="3"/>
      <c r="DU2175" s="3"/>
      <c r="DV2175" s="3"/>
      <c r="DW2175" s="3"/>
      <c r="DX2175" s="3"/>
      <c r="DY2175" s="3"/>
      <c r="DZ2175" s="3"/>
      <c r="EA2175" s="3"/>
      <c r="EB2175" s="3"/>
      <c r="EC2175" s="3"/>
      <c r="ED2175" s="3"/>
      <c r="EE2175" s="3"/>
      <c r="EF2175" s="3"/>
      <c r="EG2175" s="3"/>
      <c r="EH2175" s="3"/>
      <c r="EI2175" s="3"/>
      <c r="EJ2175" s="3"/>
      <c r="EK2175" s="3"/>
      <c r="EL2175" s="3"/>
      <c r="EM2175" s="3"/>
      <c r="EN2175" s="3"/>
      <c r="EO2175" s="3"/>
      <c r="EP2175" s="3"/>
      <c r="EQ2175" s="3"/>
      <c r="ER2175" s="3"/>
      <c r="ES2175" s="3"/>
      <c r="ET2175" s="3"/>
      <c r="EU2175" s="3"/>
      <c r="EV2175" s="3"/>
      <c r="EW2175" s="3"/>
      <c r="EX2175" s="3"/>
      <c r="EY2175" s="3"/>
      <c r="EZ2175" s="3"/>
      <c r="FA2175" s="3"/>
      <c r="FB2175" s="3"/>
      <c r="FC2175" s="3"/>
      <c r="FD2175" s="3"/>
      <c r="FE2175" s="3"/>
      <c r="FF2175" s="3"/>
      <c r="FG2175" s="3"/>
      <c r="FH2175" s="3"/>
      <c r="FI2175" s="3"/>
      <c r="FJ2175" s="3"/>
      <c r="FK2175" s="3"/>
      <c r="FL2175" s="3"/>
      <c r="FM2175" s="3"/>
      <c r="FN2175" s="3"/>
      <c r="FO2175" s="3"/>
      <c r="FP2175" s="3"/>
      <c r="FQ2175" s="3"/>
      <c r="FR2175" s="3"/>
      <c r="FS2175" s="3"/>
      <c r="FT2175" s="3"/>
      <c r="FU2175" s="3"/>
      <c r="FV2175" s="3"/>
      <c r="FW2175" s="3"/>
      <c r="FX2175" s="3"/>
      <c r="FY2175" s="3"/>
      <c r="FZ2175" s="3"/>
      <c r="GA2175" s="3"/>
      <c r="GB2175" s="3"/>
      <c r="GC2175" s="3"/>
      <c r="GD2175" s="3"/>
      <c r="GE2175" s="3"/>
      <c r="GF2175" s="3"/>
      <c r="GG2175" s="3"/>
      <c r="GH2175" s="3"/>
      <c r="GI2175" s="3"/>
      <c r="GJ2175" s="3"/>
      <c r="GK2175" s="3"/>
      <c r="GL2175" s="3"/>
      <c r="GM2175" s="3"/>
    </row>
    <row r="2176" spans="2:195" x14ac:dyDescent="0.2">
      <c r="B2176" s="3"/>
      <c r="C2176" s="3"/>
      <c r="D2176" s="3"/>
      <c r="E2176" s="6"/>
      <c r="F2176" s="6"/>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c r="DP2176" s="3"/>
      <c r="DQ2176" s="3"/>
      <c r="DR2176" s="3"/>
      <c r="DS2176" s="3"/>
      <c r="DT2176" s="3"/>
      <c r="DU2176" s="3"/>
      <c r="DV2176" s="3"/>
      <c r="DW2176" s="3"/>
      <c r="DX2176" s="3"/>
      <c r="DY2176" s="3"/>
      <c r="DZ2176" s="3"/>
      <c r="EA2176" s="3"/>
      <c r="EB2176" s="3"/>
      <c r="EC2176" s="3"/>
      <c r="ED2176" s="3"/>
      <c r="EE2176" s="3"/>
      <c r="EF2176" s="3"/>
      <c r="EG2176" s="3"/>
      <c r="EH2176" s="3"/>
      <c r="EI2176" s="3"/>
      <c r="EJ2176" s="3"/>
      <c r="EK2176" s="3"/>
      <c r="EL2176" s="3"/>
      <c r="EM2176" s="3"/>
      <c r="EN2176" s="3"/>
      <c r="EO2176" s="3"/>
      <c r="EP2176" s="3"/>
      <c r="EQ2176" s="3"/>
      <c r="ER2176" s="3"/>
      <c r="ES2176" s="3"/>
      <c r="ET2176" s="3"/>
      <c r="EU2176" s="3"/>
      <c r="EV2176" s="3"/>
      <c r="EW2176" s="3"/>
      <c r="EX2176" s="3"/>
      <c r="EY2176" s="3"/>
      <c r="EZ2176" s="3"/>
      <c r="FA2176" s="3"/>
      <c r="FB2176" s="3"/>
      <c r="FC2176" s="3"/>
      <c r="FD2176" s="3"/>
      <c r="FE2176" s="3"/>
      <c r="FF2176" s="3"/>
      <c r="FG2176" s="3"/>
      <c r="FH2176" s="3"/>
      <c r="FI2176" s="3"/>
      <c r="FJ2176" s="3"/>
      <c r="FK2176" s="3"/>
      <c r="FL2176" s="3"/>
      <c r="FM2176" s="3"/>
      <c r="FN2176" s="3"/>
      <c r="FO2176" s="3"/>
      <c r="FP2176" s="3"/>
      <c r="FQ2176" s="3"/>
      <c r="FR2176" s="3"/>
      <c r="FS2176" s="3"/>
      <c r="FT2176" s="3"/>
      <c r="FU2176" s="3"/>
      <c r="FV2176" s="3"/>
      <c r="FW2176" s="3"/>
      <c r="FX2176" s="3"/>
      <c r="FY2176" s="3"/>
      <c r="FZ2176" s="3"/>
      <c r="GA2176" s="3"/>
      <c r="GB2176" s="3"/>
      <c r="GC2176" s="3"/>
      <c r="GD2176" s="3"/>
      <c r="GE2176" s="3"/>
      <c r="GF2176" s="3"/>
      <c r="GG2176" s="3"/>
      <c r="GH2176" s="3"/>
      <c r="GI2176" s="3"/>
      <c r="GJ2176" s="3"/>
      <c r="GK2176" s="3"/>
      <c r="GL2176" s="3"/>
      <c r="GM2176" s="3"/>
    </row>
    <row r="2177" spans="2:195" x14ac:dyDescent="0.2">
      <c r="B2177" s="3"/>
      <c r="C2177" s="3"/>
      <c r="D2177" s="3"/>
      <c r="E2177" s="6"/>
      <c r="F2177" s="6"/>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c r="DP2177" s="3"/>
      <c r="DQ2177" s="3"/>
      <c r="DR2177" s="3"/>
      <c r="DS2177" s="3"/>
      <c r="DT2177" s="3"/>
      <c r="DU2177" s="3"/>
      <c r="DV2177" s="3"/>
      <c r="DW2177" s="3"/>
      <c r="DX2177" s="3"/>
      <c r="DY2177" s="3"/>
      <c r="DZ2177" s="3"/>
      <c r="EA2177" s="3"/>
      <c r="EB2177" s="3"/>
      <c r="EC2177" s="3"/>
      <c r="ED2177" s="3"/>
      <c r="EE2177" s="3"/>
      <c r="EF2177" s="3"/>
      <c r="EG2177" s="3"/>
      <c r="EH2177" s="3"/>
      <c r="EI2177" s="3"/>
      <c r="EJ2177" s="3"/>
      <c r="EK2177" s="3"/>
      <c r="EL2177" s="3"/>
      <c r="EM2177" s="3"/>
      <c r="EN2177" s="3"/>
      <c r="EO2177" s="3"/>
      <c r="EP2177" s="3"/>
      <c r="EQ2177" s="3"/>
      <c r="ER2177" s="3"/>
      <c r="ES2177" s="3"/>
      <c r="ET2177" s="3"/>
      <c r="EU2177" s="3"/>
      <c r="EV2177" s="3"/>
      <c r="EW2177" s="3"/>
      <c r="EX2177" s="3"/>
      <c r="EY2177" s="3"/>
      <c r="EZ2177" s="3"/>
      <c r="FA2177" s="3"/>
      <c r="FB2177" s="3"/>
      <c r="FC2177" s="3"/>
      <c r="FD2177" s="3"/>
      <c r="FE2177" s="3"/>
      <c r="FF2177" s="3"/>
      <c r="FG2177" s="3"/>
      <c r="FH2177" s="3"/>
      <c r="FI2177" s="3"/>
      <c r="FJ2177" s="3"/>
      <c r="FK2177" s="3"/>
      <c r="FL2177" s="3"/>
      <c r="FM2177" s="3"/>
      <c r="FN2177" s="3"/>
      <c r="FO2177" s="3"/>
      <c r="FP2177" s="3"/>
      <c r="FQ2177" s="3"/>
      <c r="FR2177" s="3"/>
      <c r="FS2177" s="3"/>
      <c r="FT2177" s="3"/>
      <c r="FU2177" s="3"/>
      <c r="FV2177" s="3"/>
      <c r="FW2177" s="3"/>
      <c r="FX2177" s="3"/>
      <c r="FY2177" s="3"/>
      <c r="FZ2177" s="3"/>
      <c r="GA2177" s="3"/>
      <c r="GB2177" s="3"/>
      <c r="GC2177" s="3"/>
      <c r="GD2177" s="3"/>
      <c r="GE2177" s="3"/>
      <c r="GF2177" s="3"/>
      <c r="GG2177" s="3"/>
      <c r="GH2177" s="3"/>
      <c r="GI2177" s="3"/>
      <c r="GJ2177" s="3"/>
      <c r="GK2177" s="3"/>
      <c r="GL2177" s="3"/>
      <c r="GM2177" s="3"/>
    </row>
    <row r="2178" spans="2:195" x14ac:dyDescent="0.2">
      <c r="B2178" s="3"/>
      <c r="C2178" s="3"/>
      <c r="D2178" s="3"/>
      <c r="E2178" s="6"/>
      <c r="F2178" s="6"/>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c r="DP2178" s="3"/>
      <c r="DQ2178" s="3"/>
      <c r="DR2178" s="3"/>
      <c r="DS2178" s="3"/>
      <c r="DT2178" s="3"/>
      <c r="DU2178" s="3"/>
      <c r="DV2178" s="3"/>
      <c r="DW2178" s="3"/>
      <c r="DX2178" s="3"/>
      <c r="DY2178" s="3"/>
      <c r="DZ2178" s="3"/>
      <c r="EA2178" s="3"/>
      <c r="EB2178" s="3"/>
      <c r="EC2178" s="3"/>
      <c r="ED2178" s="3"/>
      <c r="EE2178" s="3"/>
      <c r="EF2178" s="3"/>
      <c r="EG2178" s="3"/>
      <c r="EH2178" s="3"/>
      <c r="EI2178" s="3"/>
      <c r="EJ2178" s="3"/>
      <c r="EK2178" s="3"/>
      <c r="EL2178" s="3"/>
      <c r="EM2178" s="3"/>
      <c r="EN2178" s="3"/>
      <c r="EO2178" s="3"/>
      <c r="EP2178" s="3"/>
      <c r="EQ2178" s="3"/>
      <c r="ER2178" s="3"/>
      <c r="ES2178" s="3"/>
      <c r="ET2178" s="3"/>
      <c r="EU2178" s="3"/>
      <c r="EV2178" s="3"/>
      <c r="EW2178" s="3"/>
      <c r="EX2178" s="3"/>
      <c r="EY2178" s="3"/>
      <c r="EZ2178" s="3"/>
      <c r="FA2178" s="3"/>
      <c r="FB2178" s="3"/>
      <c r="FC2178" s="3"/>
      <c r="FD2178" s="3"/>
      <c r="FE2178" s="3"/>
      <c r="FF2178" s="3"/>
      <c r="FG2178" s="3"/>
      <c r="FH2178" s="3"/>
      <c r="FI2178" s="3"/>
      <c r="FJ2178" s="3"/>
      <c r="FK2178" s="3"/>
      <c r="FL2178" s="3"/>
      <c r="FM2178" s="3"/>
      <c r="FN2178" s="3"/>
      <c r="FO2178" s="3"/>
      <c r="FP2178" s="3"/>
      <c r="FQ2178" s="3"/>
      <c r="FR2178" s="3"/>
      <c r="FS2178" s="3"/>
      <c r="FT2178" s="3"/>
      <c r="FU2178" s="3"/>
      <c r="FV2178" s="3"/>
      <c r="FW2178" s="3"/>
      <c r="FX2178" s="3"/>
      <c r="FY2178" s="3"/>
      <c r="FZ2178" s="3"/>
      <c r="GA2178" s="3"/>
      <c r="GB2178" s="3"/>
      <c r="GC2178" s="3"/>
      <c r="GD2178" s="3"/>
      <c r="GE2178" s="3"/>
      <c r="GF2178" s="3"/>
      <c r="GG2178" s="3"/>
      <c r="GH2178" s="3"/>
      <c r="GI2178" s="3"/>
      <c r="GJ2178" s="3"/>
      <c r="GK2178" s="3"/>
      <c r="GL2178" s="3"/>
      <c r="GM2178" s="3"/>
    </row>
    <row r="2179" spans="2:195" x14ac:dyDescent="0.2">
      <c r="B2179" s="3"/>
      <c r="C2179" s="3"/>
      <c r="D2179" s="3"/>
      <c r="E2179" s="6"/>
      <c r="F2179" s="6"/>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c r="DP2179" s="3"/>
      <c r="DQ2179" s="3"/>
      <c r="DR2179" s="3"/>
      <c r="DS2179" s="3"/>
      <c r="DT2179" s="3"/>
      <c r="DU2179" s="3"/>
      <c r="DV2179" s="3"/>
      <c r="DW2179" s="3"/>
      <c r="DX2179" s="3"/>
      <c r="DY2179" s="3"/>
      <c r="DZ2179" s="3"/>
      <c r="EA2179" s="3"/>
      <c r="EB2179" s="3"/>
      <c r="EC2179" s="3"/>
      <c r="ED2179" s="3"/>
      <c r="EE2179" s="3"/>
      <c r="EF2179" s="3"/>
      <c r="EG2179" s="3"/>
      <c r="EH2179" s="3"/>
      <c r="EI2179" s="3"/>
      <c r="EJ2179" s="3"/>
      <c r="EK2179" s="3"/>
      <c r="EL2179" s="3"/>
      <c r="EM2179" s="3"/>
      <c r="EN2179" s="3"/>
      <c r="EO2179" s="3"/>
      <c r="EP2179" s="3"/>
      <c r="EQ2179" s="3"/>
      <c r="ER2179" s="3"/>
      <c r="ES2179" s="3"/>
      <c r="ET2179" s="3"/>
      <c r="EU2179" s="3"/>
      <c r="EV2179" s="3"/>
      <c r="EW2179" s="3"/>
      <c r="EX2179" s="3"/>
      <c r="EY2179" s="3"/>
      <c r="EZ2179" s="3"/>
      <c r="FA2179" s="3"/>
      <c r="FB2179" s="3"/>
      <c r="FC2179" s="3"/>
      <c r="FD2179" s="3"/>
      <c r="FE2179" s="3"/>
      <c r="FF2179" s="3"/>
      <c r="FG2179" s="3"/>
      <c r="FH2179" s="3"/>
      <c r="FI2179" s="3"/>
      <c r="FJ2179" s="3"/>
      <c r="FK2179" s="3"/>
      <c r="FL2179" s="3"/>
      <c r="FM2179" s="3"/>
      <c r="FN2179" s="3"/>
      <c r="FO2179" s="3"/>
      <c r="FP2179" s="3"/>
      <c r="FQ2179" s="3"/>
      <c r="FR2179" s="3"/>
      <c r="FS2179" s="3"/>
      <c r="FT2179" s="3"/>
      <c r="FU2179" s="3"/>
      <c r="FV2179" s="3"/>
      <c r="FW2179" s="3"/>
      <c r="FX2179" s="3"/>
      <c r="FY2179" s="3"/>
      <c r="FZ2179" s="3"/>
      <c r="GA2179" s="3"/>
      <c r="GB2179" s="3"/>
      <c r="GC2179" s="3"/>
      <c r="GD2179" s="3"/>
      <c r="GE2179" s="3"/>
      <c r="GF2179" s="3"/>
      <c r="GG2179" s="3"/>
      <c r="GH2179" s="3"/>
      <c r="GI2179" s="3"/>
      <c r="GJ2179" s="3"/>
      <c r="GK2179" s="3"/>
      <c r="GL2179" s="3"/>
      <c r="GM2179" s="3"/>
    </row>
    <row r="2180" spans="2:195" x14ac:dyDescent="0.2">
      <c r="B2180" s="3"/>
      <c r="C2180" s="3"/>
      <c r="D2180" s="3"/>
      <c r="E2180" s="6"/>
      <c r="F2180" s="6"/>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c r="DP2180" s="3"/>
      <c r="DQ2180" s="3"/>
      <c r="DR2180" s="3"/>
      <c r="DS2180" s="3"/>
      <c r="DT2180" s="3"/>
      <c r="DU2180" s="3"/>
      <c r="DV2180" s="3"/>
      <c r="DW2180" s="3"/>
      <c r="DX2180" s="3"/>
      <c r="DY2180" s="3"/>
      <c r="DZ2180" s="3"/>
      <c r="EA2180" s="3"/>
      <c r="EB2180" s="3"/>
      <c r="EC2180" s="3"/>
      <c r="ED2180" s="3"/>
      <c r="EE2180" s="3"/>
      <c r="EF2180" s="3"/>
      <c r="EG2180" s="3"/>
      <c r="EH2180" s="3"/>
      <c r="EI2180" s="3"/>
      <c r="EJ2180" s="3"/>
      <c r="EK2180" s="3"/>
      <c r="EL2180" s="3"/>
      <c r="EM2180" s="3"/>
      <c r="EN2180" s="3"/>
      <c r="EO2180" s="3"/>
      <c r="EP2180" s="3"/>
      <c r="EQ2180" s="3"/>
      <c r="ER2180" s="3"/>
      <c r="ES2180" s="3"/>
      <c r="ET2180" s="3"/>
      <c r="EU2180" s="3"/>
      <c r="EV2180" s="3"/>
      <c r="EW2180" s="3"/>
      <c r="EX2180" s="3"/>
      <c r="EY2180" s="3"/>
      <c r="EZ2180" s="3"/>
      <c r="FA2180" s="3"/>
      <c r="FB2180" s="3"/>
      <c r="FC2180" s="3"/>
      <c r="FD2180" s="3"/>
      <c r="FE2180" s="3"/>
      <c r="FF2180" s="3"/>
      <c r="FG2180" s="3"/>
      <c r="FH2180" s="3"/>
      <c r="FI2180" s="3"/>
      <c r="FJ2180" s="3"/>
      <c r="FK2180" s="3"/>
      <c r="FL2180" s="3"/>
      <c r="FM2180" s="3"/>
      <c r="FN2180" s="3"/>
      <c r="FO2180" s="3"/>
      <c r="FP2180" s="3"/>
      <c r="FQ2180" s="3"/>
      <c r="FR2180" s="3"/>
      <c r="FS2180" s="3"/>
      <c r="FT2180" s="3"/>
      <c r="FU2180" s="3"/>
      <c r="FV2180" s="3"/>
      <c r="FW2180" s="3"/>
      <c r="FX2180" s="3"/>
      <c r="FY2180" s="3"/>
      <c r="FZ2180" s="3"/>
      <c r="GA2180" s="3"/>
      <c r="GB2180" s="3"/>
      <c r="GC2180" s="3"/>
      <c r="GD2180" s="3"/>
      <c r="GE2180" s="3"/>
      <c r="GF2180" s="3"/>
      <c r="GG2180" s="3"/>
      <c r="GH2180" s="3"/>
      <c r="GI2180" s="3"/>
      <c r="GJ2180" s="3"/>
      <c r="GK2180" s="3"/>
      <c r="GL2180" s="3"/>
      <c r="GM2180" s="3"/>
    </row>
    <row r="2181" spans="2:195" x14ac:dyDescent="0.2">
      <c r="B2181" s="3"/>
      <c r="C2181" s="3"/>
      <c r="D2181" s="3"/>
      <c r="E2181" s="6"/>
      <c r="F2181" s="6"/>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c r="DP2181" s="3"/>
      <c r="DQ2181" s="3"/>
      <c r="DR2181" s="3"/>
      <c r="DS2181" s="3"/>
      <c r="DT2181" s="3"/>
      <c r="DU2181" s="3"/>
      <c r="DV2181" s="3"/>
      <c r="DW2181" s="3"/>
      <c r="DX2181" s="3"/>
      <c r="DY2181" s="3"/>
      <c r="DZ2181" s="3"/>
      <c r="EA2181" s="3"/>
      <c r="EB2181" s="3"/>
      <c r="EC2181" s="3"/>
      <c r="ED2181" s="3"/>
      <c r="EE2181" s="3"/>
      <c r="EF2181" s="3"/>
      <c r="EG2181" s="3"/>
      <c r="EH2181" s="3"/>
      <c r="EI2181" s="3"/>
      <c r="EJ2181" s="3"/>
      <c r="EK2181" s="3"/>
      <c r="EL2181" s="3"/>
      <c r="EM2181" s="3"/>
      <c r="EN2181" s="3"/>
      <c r="EO2181" s="3"/>
      <c r="EP2181" s="3"/>
      <c r="EQ2181" s="3"/>
      <c r="ER2181" s="3"/>
      <c r="ES2181" s="3"/>
      <c r="ET2181" s="3"/>
      <c r="EU2181" s="3"/>
      <c r="EV2181" s="3"/>
      <c r="EW2181" s="3"/>
      <c r="EX2181" s="3"/>
      <c r="EY2181" s="3"/>
      <c r="EZ2181" s="3"/>
      <c r="FA2181" s="3"/>
      <c r="FB2181" s="3"/>
      <c r="FC2181" s="3"/>
      <c r="FD2181" s="3"/>
      <c r="FE2181" s="3"/>
      <c r="FF2181" s="3"/>
      <c r="FG2181" s="3"/>
      <c r="FH2181" s="3"/>
      <c r="FI2181" s="3"/>
      <c r="FJ2181" s="3"/>
      <c r="FK2181" s="3"/>
      <c r="FL2181" s="3"/>
      <c r="FM2181" s="3"/>
      <c r="FN2181" s="3"/>
      <c r="FO2181" s="3"/>
      <c r="FP2181" s="3"/>
      <c r="FQ2181" s="3"/>
      <c r="FR2181" s="3"/>
      <c r="FS2181" s="3"/>
      <c r="FT2181" s="3"/>
      <c r="FU2181" s="3"/>
      <c r="FV2181" s="3"/>
      <c r="FW2181" s="3"/>
      <c r="FX2181" s="3"/>
      <c r="FY2181" s="3"/>
      <c r="FZ2181" s="3"/>
      <c r="GA2181" s="3"/>
      <c r="GB2181" s="3"/>
      <c r="GC2181" s="3"/>
      <c r="GD2181" s="3"/>
      <c r="GE2181" s="3"/>
      <c r="GF2181" s="3"/>
      <c r="GG2181" s="3"/>
      <c r="GH2181" s="3"/>
      <c r="GI2181" s="3"/>
      <c r="GJ2181" s="3"/>
      <c r="GK2181" s="3"/>
      <c r="GL2181" s="3"/>
      <c r="GM2181" s="3"/>
    </row>
    <row r="2182" spans="2:195" x14ac:dyDescent="0.2">
      <c r="B2182" s="3"/>
      <c r="C2182" s="3"/>
      <c r="D2182" s="3"/>
      <c r="E2182" s="6"/>
      <c r="F2182" s="6"/>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c r="DP2182" s="3"/>
      <c r="DQ2182" s="3"/>
      <c r="DR2182" s="3"/>
      <c r="DS2182" s="3"/>
      <c r="DT2182" s="3"/>
      <c r="DU2182" s="3"/>
      <c r="DV2182" s="3"/>
      <c r="DW2182" s="3"/>
      <c r="DX2182" s="3"/>
      <c r="DY2182" s="3"/>
      <c r="DZ2182" s="3"/>
      <c r="EA2182" s="3"/>
      <c r="EB2182" s="3"/>
      <c r="EC2182" s="3"/>
      <c r="ED2182" s="3"/>
      <c r="EE2182" s="3"/>
      <c r="EF2182" s="3"/>
      <c r="EG2182" s="3"/>
      <c r="EH2182" s="3"/>
      <c r="EI2182" s="3"/>
      <c r="EJ2182" s="3"/>
      <c r="EK2182" s="3"/>
      <c r="EL2182" s="3"/>
      <c r="EM2182" s="3"/>
      <c r="EN2182" s="3"/>
      <c r="EO2182" s="3"/>
      <c r="EP2182" s="3"/>
      <c r="EQ2182" s="3"/>
      <c r="ER2182" s="3"/>
      <c r="ES2182" s="3"/>
      <c r="ET2182" s="3"/>
      <c r="EU2182" s="3"/>
      <c r="EV2182" s="3"/>
      <c r="EW2182" s="3"/>
      <c r="EX2182" s="3"/>
      <c r="EY2182" s="3"/>
      <c r="EZ2182" s="3"/>
      <c r="FA2182" s="3"/>
      <c r="FB2182" s="3"/>
      <c r="FC2182" s="3"/>
      <c r="FD2182" s="3"/>
      <c r="FE2182" s="3"/>
      <c r="FF2182" s="3"/>
      <c r="FG2182" s="3"/>
      <c r="FH2182" s="3"/>
      <c r="FI2182" s="3"/>
      <c r="FJ2182" s="3"/>
      <c r="FK2182" s="3"/>
      <c r="FL2182" s="3"/>
      <c r="FM2182" s="3"/>
      <c r="FN2182" s="3"/>
      <c r="FO2182" s="3"/>
      <c r="FP2182" s="3"/>
      <c r="FQ2182" s="3"/>
      <c r="FR2182" s="3"/>
      <c r="FS2182" s="3"/>
      <c r="FT2182" s="3"/>
      <c r="FU2182" s="3"/>
      <c r="FV2182" s="3"/>
      <c r="FW2182" s="3"/>
      <c r="FX2182" s="3"/>
      <c r="FY2182" s="3"/>
      <c r="FZ2182" s="3"/>
      <c r="GA2182" s="3"/>
      <c r="GB2182" s="3"/>
      <c r="GC2182" s="3"/>
      <c r="GD2182" s="3"/>
      <c r="GE2182" s="3"/>
      <c r="GF2182" s="3"/>
      <c r="GG2182" s="3"/>
      <c r="GH2182" s="3"/>
      <c r="GI2182" s="3"/>
      <c r="GJ2182" s="3"/>
      <c r="GK2182" s="3"/>
      <c r="GL2182" s="3"/>
      <c r="GM2182" s="3"/>
    </row>
    <row r="2183" spans="2:195" x14ac:dyDescent="0.2">
      <c r="B2183" s="3"/>
      <c r="C2183" s="3"/>
      <c r="D2183" s="3"/>
      <c r="E2183" s="6"/>
      <c r="F2183" s="6"/>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c r="DP2183" s="3"/>
      <c r="DQ2183" s="3"/>
      <c r="DR2183" s="3"/>
      <c r="DS2183" s="3"/>
      <c r="DT2183" s="3"/>
      <c r="DU2183" s="3"/>
      <c r="DV2183" s="3"/>
      <c r="DW2183" s="3"/>
      <c r="DX2183" s="3"/>
      <c r="DY2183" s="3"/>
      <c r="DZ2183" s="3"/>
      <c r="EA2183" s="3"/>
      <c r="EB2183" s="3"/>
      <c r="EC2183" s="3"/>
      <c r="ED2183" s="3"/>
      <c r="EE2183" s="3"/>
      <c r="EF2183" s="3"/>
      <c r="EG2183" s="3"/>
      <c r="EH2183" s="3"/>
      <c r="EI2183" s="3"/>
      <c r="EJ2183" s="3"/>
      <c r="EK2183" s="3"/>
      <c r="EL2183" s="3"/>
      <c r="EM2183" s="3"/>
      <c r="EN2183" s="3"/>
      <c r="EO2183" s="3"/>
      <c r="EP2183" s="3"/>
      <c r="EQ2183" s="3"/>
      <c r="ER2183" s="3"/>
      <c r="ES2183" s="3"/>
      <c r="ET2183" s="3"/>
      <c r="EU2183" s="3"/>
      <c r="EV2183" s="3"/>
      <c r="EW2183" s="3"/>
      <c r="EX2183" s="3"/>
      <c r="EY2183" s="3"/>
      <c r="EZ2183" s="3"/>
      <c r="FA2183" s="3"/>
      <c r="FB2183" s="3"/>
      <c r="FC2183" s="3"/>
      <c r="FD2183" s="3"/>
      <c r="FE2183" s="3"/>
      <c r="FF2183" s="3"/>
      <c r="FG2183" s="3"/>
      <c r="FH2183" s="3"/>
      <c r="FI2183" s="3"/>
      <c r="FJ2183" s="3"/>
      <c r="FK2183" s="3"/>
      <c r="FL2183" s="3"/>
      <c r="FM2183" s="3"/>
      <c r="FN2183" s="3"/>
      <c r="FO2183" s="3"/>
      <c r="FP2183" s="3"/>
      <c r="FQ2183" s="3"/>
      <c r="FR2183" s="3"/>
      <c r="FS2183" s="3"/>
      <c r="FT2183" s="3"/>
      <c r="FU2183" s="3"/>
      <c r="FV2183" s="3"/>
      <c r="FW2183" s="3"/>
      <c r="FX2183" s="3"/>
      <c r="FY2183" s="3"/>
      <c r="FZ2183" s="3"/>
      <c r="GA2183" s="3"/>
      <c r="GB2183" s="3"/>
      <c r="GC2183" s="3"/>
      <c r="GD2183" s="3"/>
      <c r="GE2183" s="3"/>
      <c r="GF2183" s="3"/>
      <c r="GG2183" s="3"/>
      <c r="GH2183" s="3"/>
      <c r="GI2183" s="3"/>
      <c r="GJ2183" s="3"/>
      <c r="GK2183" s="3"/>
      <c r="GL2183" s="3"/>
      <c r="GM2183" s="3"/>
    </row>
    <row r="2184" spans="2:195" x14ac:dyDescent="0.2">
      <c r="B2184" s="3"/>
      <c r="C2184" s="3"/>
      <c r="D2184" s="3"/>
      <c r="E2184" s="6"/>
      <c r="F2184" s="6"/>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c r="DP2184" s="3"/>
      <c r="DQ2184" s="3"/>
      <c r="DR2184" s="3"/>
      <c r="DS2184" s="3"/>
      <c r="DT2184" s="3"/>
      <c r="DU2184" s="3"/>
      <c r="DV2184" s="3"/>
      <c r="DW2184" s="3"/>
      <c r="DX2184" s="3"/>
      <c r="DY2184" s="3"/>
      <c r="DZ2184" s="3"/>
      <c r="EA2184" s="3"/>
      <c r="EB2184" s="3"/>
      <c r="EC2184" s="3"/>
      <c r="ED2184" s="3"/>
      <c r="EE2184" s="3"/>
      <c r="EF2184" s="3"/>
      <c r="EG2184" s="3"/>
      <c r="EH2184" s="3"/>
      <c r="EI2184" s="3"/>
      <c r="EJ2184" s="3"/>
      <c r="EK2184" s="3"/>
      <c r="EL2184" s="3"/>
      <c r="EM2184" s="3"/>
      <c r="EN2184" s="3"/>
      <c r="EO2184" s="3"/>
      <c r="EP2184" s="3"/>
      <c r="EQ2184" s="3"/>
      <c r="ER2184" s="3"/>
      <c r="ES2184" s="3"/>
      <c r="ET2184" s="3"/>
      <c r="EU2184" s="3"/>
      <c r="EV2184" s="3"/>
      <c r="EW2184" s="3"/>
      <c r="EX2184" s="3"/>
      <c r="EY2184" s="3"/>
      <c r="EZ2184" s="3"/>
      <c r="FA2184" s="3"/>
      <c r="FB2184" s="3"/>
      <c r="FC2184" s="3"/>
      <c r="FD2184" s="3"/>
      <c r="FE2184" s="3"/>
      <c r="FF2184" s="3"/>
      <c r="FG2184" s="3"/>
      <c r="FH2184" s="3"/>
      <c r="FI2184" s="3"/>
      <c r="FJ2184" s="3"/>
      <c r="FK2184" s="3"/>
      <c r="FL2184" s="3"/>
      <c r="FM2184" s="3"/>
      <c r="FN2184" s="3"/>
      <c r="FO2184" s="3"/>
      <c r="FP2184" s="3"/>
      <c r="FQ2184" s="3"/>
      <c r="FR2184" s="3"/>
      <c r="FS2184" s="3"/>
      <c r="FT2184" s="3"/>
      <c r="FU2184" s="3"/>
      <c r="FV2184" s="3"/>
      <c r="FW2184" s="3"/>
      <c r="FX2184" s="3"/>
      <c r="FY2184" s="3"/>
      <c r="FZ2184" s="3"/>
      <c r="GA2184" s="3"/>
      <c r="GB2184" s="3"/>
      <c r="GC2184" s="3"/>
      <c r="GD2184" s="3"/>
      <c r="GE2184" s="3"/>
      <c r="GF2184" s="3"/>
      <c r="GG2184" s="3"/>
      <c r="GH2184" s="3"/>
      <c r="GI2184" s="3"/>
      <c r="GJ2184" s="3"/>
      <c r="GK2184" s="3"/>
      <c r="GL2184" s="3"/>
      <c r="GM2184" s="3"/>
    </row>
    <row r="2185" spans="2:195" x14ac:dyDescent="0.2">
      <c r="B2185" s="3"/>
      <c r="C2185" s="3"/>
      <c r="D2185" s="3"/>
      <c r="E2185" s="6"/>
      <c r="F2185" s="6"/>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c r="DP2185" s="3"/>
      <c r="DQ2185" s="3"/>
      <c r="DR2185" s="3"/>
      <c r="DS2185" s="3"/>
      <c r="DT2185" s="3"/>
      <c r="DU2185" s="3"/>
      <c r="DV2185" s="3"/>
      <c r="DW2185" s="3"/>
      <c r="DX2185" s="3"/>
      <c r="DY2185" s="3"/>
      <c r="DZ2185" s="3"/>
      <c r="EA2185" s="3"/>
      <c r="EB2185" s="3"/>
      <c r="EC2185" s="3"/>
      <c r="ED2185" s="3"/>
      <c r="EE2185" s="3"/>
      <c r="EF2185" s="3"/>
      <c r="EG2185" s="3"/>
      <c r="EH2185" s="3"/>
      <c r="EI2185" s="3"/>
      <c r="EJ2185" s="3"/>
      <c r="EK2185" s="3"/>
      <c r="EL2185" s="3"/>
      <c r="EM2185" s="3"/>
      <c r="EN2185" s="3"/>
      <c r="EO2185" s="3"/>
      <c r="EP2185" s="3"/>
      <c r="EQ2185" s="3"/>
      <c r="ER2185" s="3"/>
      <c r="ES2185" s="3"/>
      <c r="ET2185" s="3"/>
      <c r="EU2185" s="3"/>
      <c r="EV2185" s="3"/>
      <c r="EW2185" s="3"/>
      <c r="EX2185" s="3"/>
      <c r="EY2185" s="3"/>
      <c r="EZ2185" s="3"/>
      <c r="FA2185" s="3"/>
      <c r="FB2185" s="3"/>
      <c r="FC2185" s="3"/>
      <c r="FD2185" s="3"/>
      <c r="FE2185" s="3"/>
      <c r="FF2185" s="3"/>
      <c r="FG2185" s="3"/>
      <c r="FH2185" s="3"/>
      <c r="FI2185" s="3"/>
      <c r="FJ2185" s="3"/>
      <c r="FK2185" s="3"/>
      <c r="FL2185" s="3"/>
      <c r="FM2185" s="3"/>
      <c r="FN2185" s="3"/>
      <c r="FO2185" s="3"/>
      <c r="FP2185" s="3"/>
      <c r="FQ2185" s="3"/>
      <c r="FR2185" s="3"/>
      <c r="FS2185" s="3"/>
      <c r="FT2185" s="3"/>
      <c r="FU2185" s="3"/>
      <c r="FV2185" s="3"/>
      <c r="FW2185" s="3"/>
      <c r="FX2185" s="3"/>
      <c r="FY2185" s="3"/>
      <c r="FZ2185" s="3"/>
      <c r="GA2185" s="3"/>
      <c r="GB2185" s="3"/>
      <c r="GC2185" s="3"/>
      <c r="GD2185" s="3"/>
      <c r="GE2185" s="3"/>
      <c r="GF2185" s="3"/>
      <c r="GG2185" s="3"/>
      <c r="GH2185" s="3"/>
      <c r="GI2185" s="3"/>
      <c r="GJ2185" s="3"/>
      <c r="GK2185" s="3"/>
      <c r="GL2185" s="3"/>
      <c r="GM2185" s="3"/>
    </row>
    <row r="2186" spans="2:195" x14ac:dyDescent="0.2">
      <c r="B2186" s="3"/>
      <c r="C2186" s="3"/>
      <c r="D2186" s="3"/>
      <c r="E2186" s="6"/>
      <c r="F2186" s="6"/>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c r="DP2186" s="3"/>
      <c r="DQ2186" s="3"/>
      <c r="DR2186" s="3"/>
      <c r="DS2186" s="3"/>
      <c r="DT2186" s="3"/>
      <c r="DU2186" s="3"/>
      <c r="DV2186" s="3"/>
      <c r="DW2186" s="3"/>
      <c r="DX2186" s="3"/>
      <c r="DY2186" s="3"/>
      <c r="DZ2186" s="3"/>
      <c r="EA2186" s="3"/>
      <c r="EB2186" s="3"/>
      <c r="EC2186" s="3"/>
      <c r="ED2186" s="3"/>
      <c r="EE2186" s="3"/>
      <c r="EF2186" s="3"/>
      <c r="EG2186" s="3"/>
      <c r="EH2186" s="3"/>
      <c r="EI2186" s="3"/>
      <c r="EJ2186" s="3"/>
      <c r="EK2186" s="3"/>
      <c r="EL2186" s="3"/>
      <c r="EM2186" s="3"/>
      <c r="EN2186" s="3"/>
      <c r="EO2186" s="3"/>
      <c r="EP2186" s="3"/>
      <c r="EQ2186" s="3"/>
      <c r="ER2186" s="3"/>
      <c r="ES2186" s="3"/>
      <c r="ET2186" s="3"/>
      <c r="EU2186" s="3"/>
      <c r="EV2186" s="3"/>
      <c r="EW2186" s="3"/>
      <c r="EX2186" s="3"/>
      <c r="EY2186" s="3"/>
      <c r="EZ2186" s="3"/>
      <c r="FA2186" s="3"/>
      <c r="FB2186" s="3"/>
      <c r="FC2186" s="3"/>
      <c r="FD2186" s="3"/>
      <c r="FE2186" s="3"/>
      <c r="FF2186" s="3"/>
      <c r="FG2186" s="3"/>
      <c r="FH2186" s="3"/>
      <c r="FI2186" s="3"/>
      <c r="FJ2186" s="3"/>
      <c r="FK2186" s="3"/>
      <c r="FL2186" s="3"/>
      <c r="FM2186" s="3"/>
      <c r="FN2186" s="3"/>
      <c r="FO2186" s="3"/>
      <c r="FP2186" s="3"/>
      <c r="FQ2186" s="3"/>
      <c r="FR2186" s="3"/>
      <c r="FS2186" s="3"/>
      <c r="FT2186" s="3"/>
      <c r="FU2186" s="3"/>
      <c r="FV2186" s="3"/>
      <c r="FW2186" s="3"/>
      <c r="FX2186" s="3"/>
      <c r="FY2186" s="3"/>
      <c r="FZ2186" s="3"/>
      <c r="GA2186" s="3"/>
      <c r="GB2186" s="3"/>
      <c r="GC2186" s="3"/>
      <c r="GD2186" s="3"/>
      <c r="GE2186" s="3"/>
      <c r="GF2186" s="3"/>
      <c r="GG2186" s="3"/>
      <c r="GH2186" s="3"/>
      <c r="GI2186" s="3"/>
      <c r="GJ2186" s="3"/>
      <c r="GK2186" s="3"/>
      <c r="GL2186" s="3"/>
      <c r="GM2186" s="3"/>
    </row>
    <row r="2187" spans="2:195" x14ac:dyDescent="0.2">
      <c r="B2187" s="3"/>
      <c r="C2187" s="3"/>
      <c r="D2187" s="3"/>
      <c r="E2187" s="6"/>
      <c r="F2187" s="6"/>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c r="DP2187" s="3"/>
      <c r="DQ2187" s="3"/>
      <c r="DR2187" s="3"/>
      <c r="DS2187" s="3"/>
      <c r="DT2187" s="3"/>
      <c r="DU2187" s="3"/>
      <c r="DV2187" s="3"/>
      <c r="DW2187" s="3"/>
      <c r="DX2187" s="3"/>
      <c r="DY2187" s="3"/>
      <c r="DZ2187" s="3"/>
      <c r="EA2187" s="3"/>
      <c r="EB2187" s="3"/>
      <c r="EC2187" s="3"/>
      <c r="ED2187" s="3"/>
      <c r="EE2187" s="3"/>
      <c r="EF2187" s="3"/>
      <c r="EG2187" s="3"/>
      <c r="EH2187" s="3"/>
      <c r="EI2187" s="3"/>
      <c r="EJ2187" s="3"/>
      <c r="EK2187" s="3"/>
      <c r="EL2187" s="3"/>
      <c r="EM2187" s="3"/>
      <c r="EN2187" s="3"/>
      <c r="EO2187" s="3"/>
      <c r="EP2187" s="3"/>
      <c r="EQ2187" s="3"/>
      <c r="ER2187" s="3"/>
      <c r="ES2187" s="3"/>
      <c r="ET2187" s="3"/>
      <c r="EU2187" s="3"/>
      <c r="EV2187" s="3"/>
      <c r="EW2187" s="3"/>
      <c r="EX2187" s="3"/>
      <c r="EY2187" s="3"/>
      <c r="EZ2187" s="3"/>
      <c r="FA2187" s="3"/>
      <c r="FB2187" s="3"/>
      <c r="FC2187" s="3"/>
      <c r="FD2187" s="3"/>
      <c r="FE2187" s="3"/>
      <c r="FF2187" s="3"/>
      <c r="FG2187" s="3"/>
      <c r="FH2187" s="3"/>
      <c r="FI2187" s="3"/>
      <c r="FJ2187" s="3"/>
      <c r="FK2187" s="3"/>
      <c r="FL2187" s="3"/>
      <c r="FM2187" s="3"/>
      <c r="FN2187" s="3"/>
      <c r="FO2187" s="3"/>
      <c r="FP2187" s="3"/>
      <c r="FQ2187" s="3"/>
      <c r="FR2187" s="3"/>
      <c r="FS2187" s="3"/>
      <c r="FT2187" s="3"/>
      <c r="FU2187" s="3"/>
      <c r="FV2187" s="3"/>
      <c r="FW2187" s="3"/>
      <c r="FX2187" s="3"/>
      <c r="FY2187" s="3"/>
      <c r="FZ2187" s="3"/>
      <c r="GA2187" s="3"/>
      <c r="GB2187" s="3"/>
      <c r="GC2187" s="3"/>
      <c r="GD2187" s="3"/>
      <c r="GE2187" s="3"/>
      <c r="GF2187" s="3"/>
      <c r="GG2187" s="3"/>
      <c r="GH2187" s="3"/>
      <c r="GI2187" s="3"/>
      <c r="GJ2187" s="3"/>
      <c r="GK2187" s="3"/>
      <c r="GL2187" s="3"/>
      <c r="GM2187" s="3"/>
    </row>
    <row r="2188" spans="2:195" x14ac:dyDescent="0.2">
      <c r="B2188" s="3"/>
      <c r="C2188" s="3"/>
      <c r="D2188" s="3"/>
      <c r="E2188" s="6"/>
      <c r="F2188" s="6"/>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c r="EO2188" s="3"/>
      <c r="EP2188" s="3"/>
      <c r="EQ2188" s="3"/>
      <c r="ER2188" s="3"/>
      <c r="ES2188" s="3"/>
      <c r="ET2188" s="3"/>
      <c r="EU2188" s="3"/>
      <c r="EV2188" s="3"/>
      <c r="EW2188" s="3"/>
      <c r="EX2188" s="3"/>
      <c r="EY2188" s="3"/>
      <c r="EZ2188" s="3"/>
      <c r="FA2188" s="3"/>
      <c r="FB2188" s="3"/>
      <c r="FC2188" s="3"/>
      <c r="FD2188" s="3"/>
      <c r="FE2188" s="3"/>
      <c r="FF2188" s="3"/>
      <c r="FG2188" s="3"/>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row>
    <row r="2189" spans="2:195" x14ac:dyDescent="0.2">
      <c r="B2189" s="3"/>
      <c r="C2189" s="3"/>
      <c r="D2189" s="3"/>
      <c r="E2189" s="6"/>
      <c r="F2189" s="6"/>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c r="DP2189" s="3"/>
      <c r="DQ2189" s="3"/>
      <c r="DR2189" s="3"/>
      <c r="DS2189" s="3"/>
      <c r="DT2189" s="3"/>
      <c r="DU2189" s="3"/>
      <c r="DV2189" s="3"/>
      <c r="DW2189" s="3"/>
      <c r="DX2189" s="3"/>
      <c r="DY2189" s="3"/>
      <c r="DZ2189" s="3"/>
      <c r="EA2189" s="3"/>
      <c r="EB2189" s="3"/>
      <c r="EC2189" s="3"/>
      <c r="ED2189" s="3"/>
      <c r="EE2189" s="3"/>
      <c r="EF2189" s="3"/>
      <c r="EG2189" s="3"/>
      <c r="EH2189" s="3"/>
      <c r="EI2189" s="3"/>
      <c r="EJ2189" s="3"/>
      <c r="EK2189" s="3"/>
      <c r="EL2189" s="3"/>
      <c r="EM2189" s="3"/>
      <c r="EN2189" s="3"/>
      <c r="EO2189" s="3"/>
      <c r="EP2189" s="3"/>
      <c r="EQ2189" s="3"/>
      <c r="ER2189" s="3"/>
      <c r="ES2189" s="3"/>
      <c r="ET2189" s="3"/>
      <c r="EU2189" s="3"/>
      <c r="EV2189" s="3"/>
      <c r="EW2189" s="3"/>
      <c r="EX2189" s="3"/>
      <c r="EY2189" s="3"/>
      <c r="EZ2189" s="3"/>
      <c r="FA2189" s="3"/>
      <c r="FB2189" s="3"/>
      <c r="FC2189" s="3"/>
      <c r="FD2189" s="3"/>
      <c r="FE2189" s="3"/>
      <c r="FF2189" s="3"/>
      <c r="FG2189" s="3"/>
      <c r="FH2189" s="3"/>
      <c r="FI2189" s="3"/>
      <c r="FJ2189" s="3"/>
      <c r="FK2189" s="3"/>
      <c r="FL2189" s="3"/>
      <c r="FM2189" s="3"/>
      <c r="FN2189" s="3"/>
      <c r="FO2189" s="3"/>
      <c r="FP2189" s="3"/>
      <c r="FQ2189" s="3"/>
      <c r="FR2189" s="3"/>
      <c r="FS2189" s="3"/>
      <c r="FT2189" s="3"/>
      <c r="FU2189" s="3"/>
      <c r="FV2189" s="3"/>
      <c r="FW2189" s="3"/>
      <c r="FX2189" s="3"/>
      <c r="FY2189" s="3"/>
      <c r="FZ2189" s="3"/>
      <c r="GA2189" s="3"/>
      <c r="GB2189" s="3"/>
      <c r="GC2189" s="3"/>
      <c r="GD2189" s="3"/>
      <c r="GE2189" s="3"/>
      <c r="GF2189" s="3"/>
      <c r="GG2189" s="3"/>
      <c r="GH2189" s="3"/>
      <c r="GI2189" s="3"/>
      <c r="GJ2189" s="3"/>
      <c r="GK2189" s="3"/>
      <c r="GL2189" s="3"/>
      <c r="GM2189" s="3"/>
    </row>
    <row r="2190" spans="2:195" x14ac:dyDescent="0.2">
      <c r="B2190" s="3"/>
      <c r="C2190" s="3"/>
      <c r="D2190" s="3"/>
      <c r="E2190" s="6"/>
      <c r="F2190" s="6"/>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c r="DP2190" s="3"/>
      <c r="DQ2190" s="3"/>
      <c r="DR2190" s="3"/>
      <c r="DS2190" s="3"/>
      <c r="DT2190" s="3"/>
      <c r="DU2190" s="3"/>
      <c r="DV2190" s="3"/>
      <c r="DW2190" s="3"/>
      <c r="DX2190" s="3"/>
      <c r="DY2190" s="3"/>
      <c r="DZ2190" s="3"/>
      <c r="EA2190" s="3"/>
      <c r="EB2190" s="3"/>
      <c r="EC2190" s="3"/>
      <c r="ED2190" s="3"/>
      <c r="EE2190" s="3"/>
      <c r="EF2190" s="3"/>
      <c r="EG2190" s="3"/>
      <c r="EH2190" s="3"/>
      <c r="EI2190" s="3"/>
      <c r="EJ2190" s="3"/>
      <c r="EK2190" s="3"/>
      <c r="EL2190" s="3"/>
      <c r="EM2190" s="3"/>
      <c r="EN2190" s="3"/>
      <c r="EO2190" s="3"/>
      <c r="EP2190" s="3"/>
      <c r="EQ2190" s="3"/>
      <c r="ER2190" s="3"/>
      <c r="ES2190" s="3"/>
      <c r="ET2190" s="3"/>
      <c r="EU2190" s="3"/>
      <c r="EV2190" s="3"/>
      <c r="EW2190" s="3"/>
      <c r="EX2190" s="3"/>
      <c r="EY2190" s="3"/>
      <c r="EZ2190" s="3"/>
      <c r="FA2190" s="3"/>
      <c r="FB2190" s="3"/>
      <c r="FC2190" s="3"/>
      <c r="FD2190" s="3"/>
      <c r="FE2190" s="3"/>
      <c r="FF2190" s="3"/>
      <c r="FG2190" s="3"/>
      <c r="FH2190" s="3"/>
      <c r="FI2190" s="3"/>
      <c r="FJ2190" s="3"/>
      <c r="FK2190" s="3"/>
      <c r="FL2190" s="3"/>
      <c r="FM2190" s="3"/>
      <c r="FN2190" s="3"/>
      <c r="FO2190" s="3"/>
      <c r="FP2190" s="3"/>
      <c r="FQ2190" s="3"/>
      <c r="FR2190" s="3"/>
      <c r="FS2190" s="3"/>
      <c r="FT2190" s="3"/>
      <c r="FU2190" s="3"/>
      <c r="FV2190" s="3"/>
      <c r="FW2190" s="3"/>
      <c r="FX2190" s="3"/>
      <c r="FY2190" s="3"/>
      <c r="FZ2190" s="3"/>
      <c r="GA2190" s="3"/>
      <c r="GB2190" s="3"/>
      <c r="GC2190" s="3"/>
      <c r="GD2190" s="3"/>
      <c r="GE2190" s="3"/>
      <c r="GF2190" s="3"/>
      <c r="GG2190" s="3"/>
      <c r="GH2190" s="3"/>
      <c r="GI2190" s="3"/>
      <c r="GJ2190" s="3"/>
      <c r="GK2190" s="3"/>
      <c r="GL2190" s="3"/>
      <c r="GM2190" s="3"/>
    </row>
    <row r="2191" spans="2:195" x14ac:dyDescent="0.2">
      <c r="B2191" s="3"/>
      <c r="C2191" s="3"/>
      <c r="D2191" s="3"/>
      <c r="E2191" s="6"/>
      <c r="F2191" s="6"/>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c r="DP2191" s="3"/>
      <c r="DQ2191" s="3"/>
      <c r="DR2191" s="3"/>
      <c r="DS2191" s="3"/>
      <c r="DT2191" s="3"/>
      <c r="DU2191" s="3"/>
      <c r="DV2191" s="3"/>
      <c r="DW2191" s="3"/>
      <c r="DX2191" s="3"/>
      <c r="DY2191" s="3"/>
      <c r="DZ2191" s="3"/>
      <c r="EA2191" s="3"/>
      <c r="EB2191" s="3"/>
      <c r="EC2191" s="3"/>
      <c r="ED2191" s="3"/>
      <c r="EE2191" s="3"/>
      <c r="EF2191" s="3"/>
      <c r="EG2191" s="3"/>
      <c r="EH2191" s="3"/>
      <c r="EI2191" s="3"/>
      <c r="EJ2191" s="3"/>
      <c r="EK2191" s="3"/>
      <c r="EL2191" s="3"/>
      <c r="EM2191" s="3"/>
      <c r="EN2191" s="3"/>
      <c r="EO2191" s="3"/>
      <c r="EP2191" s="3"/>
      <c r="EQ2191" s="3"/>
      <c r="ER2191" s="3"/>
      <c r="ES2191" s="3"/>
      <c r="ET2191" s="3"/>
      <c r="EU2191" s="3"/>
      <c r="EV2191" s="3"/>
      <c r="EW2191" s="3"/>
      <c r="EX2191" s="3"/>
      <c r="EY2191" s="3"/>
      <c r="EZ2191" s="3"/>
      <c r="FA2191" s="3"/>
      <c r="FB2191" s="3"/>
      <c r="FC2191" s="3"/>
      <c r="FD2191" s="3"/>
      <c r="FE2191" s="3"/>
      <c r="FF2191" s="3"/>
      <c r="FG2191" s="3"/>
      <c r="FH2191" s="3"/>
      <c r="FI2191" s="3"/>
      <c r="FJ2191" s="3"/>
      <c r="FK2191" s="3"/>
      <c r="FL2191" s="3"/>
      <c r="FM2191" s="3"/>
      <c r="FN2191" s="3"/>
      <c r="FO2191" s="3"/>
      <c r="FP2191" s="3"/>
      <c r="FQ2191" s="3"/>
      <c r="FR2191" s="3"/>
      <c r="FS2191" s="3"/>
      <c r="FT2191" s="3"/>
      <c r="FU2191" s="3"/>
      <c r="FV2191" s="3"/>
      <c r="FW2191" s="3"/>
      <c r="FX2191" s="3"/>
      <c r="FY2191" s="3"/>
      <c r="FZ2191" s="3"/>
      <c r="GA2191" s="3"/>
      <c r="GB2191" s="3"/>
      <c r="GC2191" s="3"/>
      <c r="GD2191" s="3"/>
      <c r="GE2191" s="3"/>
      <c r="GF2191" s="3"/>
      <c r="GG2191" s="3"/>
      <c r="GH2191" s="3"/>
      <c r="GI2191" s="3"/>
      <c r="GJ2191" s="3"/>
      <c r="GK2191" s="3"/>
      <c r="GL2191" s="3"/>
      <c r="GM2191" s="3"/>
    </row>
    <row r="2192" spans="2:195" x14ac:dyDescent="0.2">
      <c r="B2192" s="3"/>
      <c r="C2192" s="3"/>
      <c r="D2192" s="3"/>
      <c r="E2192" s="6"/>
      <c r="F2192" s="6"/>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c r="DP2192" s="3"/>
      <c r="DQ2192" s="3"/>
      <c r="DR2192" s="3"/>
      <c r="DS2192" s="3"/>
      <c r="DT2192" s="3"/>
      <c r="DU2192" s="3"/>
      <c r="DV2192" s="3"/>
      <c r="DW2192" s="3"/>
      <c r="DX2192" s="3"/>
      <c r="DY2192" s="3"/>
      <c r="DZ2192" s="3"/>
      <c r="EA2192" s="3"/>
      <c r="EB2192" s="3"/>
      <c r="EC2192" s="3"/>
      <c r="ED2192" s="3"/>
      <c r="EE2192" s="3"/>
      <c r="EF2192" s="3"/>
      <c r="EG2192" s="3"/>
      <c r="EH2192" s="3"/>
      <c r="EI2192" s="3"/>
      <c r="EJ2192" s="3"/>
      <c r="EK2192" s="3"/>
      <c r="EL2192" s="3"/>
      <c r="EM2192" s="3"/>
      <c r="EN2192" s="3"/>
      <c r="EO2192" s="3"/>
      <c r="EP2192" s="3"/>
      <c r="EQ2192" s="3"/>
      <c r="ER2192" s="3"/>
      <c r="ES2192" s="3"/>
      <c r="ET2192" s="3"/>
      <c r="EU2192" s="3"/>
      <c r="EV2192" s="3"/>
      <c r="EW2192" s="3"/>
      <c r="EX2192" s="3"/>
      <c r="EY2192" s="3"/>
      <c r="EZ2192" s="3"/>
      <c r="FA2192" s="3"/>
      <c r="FB2192" s="3"/>
      <c r="FC2192" s="3"/>
      <c r="FD2192" s="3"/>
      <c r="FE2192" s="3"/>
      <c r="FF2192" s="3"/>
      <c r="FG2192" s="3"/>
      <c r="FH2192" s="3"/>
      <c r="FI2192" s="3"/>
      <c r="FJ2192" s="3"/>
      <c r="FK2192" s="3"/>
      <c r="FL2192" s="3"/>
      <c r="FM2192" s="3"/>
      <c r="FN2192" s="3"/>
      <c r="FO2192" s="3"/>
      <c r="FP2192" s="3"/>
      <c r="FQ2192" s="3"/>
      <c r="FR2192" s="3"/>
      <c r="FS2192" s="3"/>
      <c r="FT2192" s="3"/>
      <c r="FU2192" s="3"/>
      <c r="FV2192" s="3"/>
      <c r="FW2192" s="3"/>
      <c r="FX2192" s="3"/>
      <c r="FY2192" s="3"/>
      <c r="FZ2192" s="3"/>
      <c r="GA2192" s="3"/>
      <c r="GB2192" s="3"/>
      <c r="GC2192" s="3"/>
      <c r="GD2192" s="3"/>
      <c r="GE2192" s="3"/>
      <c r="GF2192" s="3"/>
      <c r="GG2192" s="3"/>
      <c r="GH2192" s="3"/>
      <c r="GI2192" s="3"/>
      <c r="GJ2192" s="3"/>
      <c r="GK2192" s="3"/>
      <c r="GL2192" s="3"/>
      <c r="GM2192" s="3"/>
    </row>
    <row r="2193" spans="2:195" x14ac:dyDescent="0.2">
      <c r="B2193" s="3"/>
      <c r="C2193" s="3"/>
      <c r="D2193" s="3"/>
      <c r="E2193" s="6"/>
      <c r="F2193" s="6"/>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c r="DP2193" s="3"/>
      <c r="DQ2193" s="3"/>
      <c r="DR2193" s="3"/>
      <c r="DS2193" s="3"/>
      <c r="DT2193" s="3"/>
      <c r="DU2193" s="3"/>
      <c r="DV2193" s="3"/>
      <c r="DW2193" s="3"/>
      <c r="DX2193" s="3"/>
      <c r="DY2193" s="3"/>
      <c r="DZ2193" s="3"/>
      <c r="EA2193" s="3"/>
      <c r="EB2193" s="3"/>
      <c r="EC2193" s="3"/>
      <c r="ED2193" s="3"/>
      <c r="EE2193" s="3"/>
      <c r="EF2193" s="3"/>
      <c r="EG2193" s="3"/>
      <c r="EH2193" s="3"/>
      <c r="EI2193" s="3"/>
      <c r="EJ2193" s="3"/>
      <c r="EK2193" s="3"/>
      <c r="EL2193" s="3"/>
      <c r="EM2193" s="3"/>
      <c r="EN2193" s="3"/>
      <c r="EO2193" s="3"/>
      <c r="EP2193" s="3"/>
      <c r="EQ2193" s="3"/>
      <c r="ER2193" s="3"/>
      <c r="ES2193" s="3"/>
      <c r="ET2193" s="3"/>
      <c r="EU2193" s="3"/>
      <c r="EV2193" s="3"/>
      <c r="EW2193" s="3"/>
      <c r="EX2193" s="3"/>
      <c r="EY2193" s="3"/>
      <c r="EZ2193" s="3"/>
      <c r="FA2193" s="3"/>
      <c r="FB2193" s="3"/>
      <c r="FC2193" s="3"/>
      <c r="FD2193" s="3"/>
      <c r="FE2193" s="3"/>
      <c r="FF2193" s="3"/>
      <c r="FG2193" s="3"/>
      <c r="FH2193" s="3"/>
      <c r="FI2193" s="3"/>
      <c r="FJ2193" s="3"/>
      <c r="FK2193" s="3"/>
      <c r="FL2193" s="3"/>
      <c r="FM2193" s="3"/>
      <c r="FN2193" s="3"/>
      <c r="FO2193" s="3"/>
      <c r="FP2193" s="3"/>
      <c r="FQ2193" s="3"/>
      <c r="FR2193" s="3"/>
      <c r="FS2193" s="3"/>
      <c r="FT2193" s="3"/>
      <c r="FU2193" s="3"/>
      <c r="FV2193" s="3"/>
      <c r="FW2193" s="3"/>
      <c r="FX2193" s="3"/>
      <c r="FY2193" s="3"/>
      <c r="FZ2193" s="3"/>
      <c r="GA2193" s="3"/>
      <c r="GB2193" s="3"/>
      <c r="GC2193" s="3"/>
      <c r="GD2193" s="3"/>
      <c r="GE2193" s="3"/>
      <c r="GF2193" s="3"/>
      <c r="GG2193" s="3"/>
      <c r="GH2193" s="3"/>
      <c r="GI2193" s="3"/>
      <c r="GJ2193" s="3"/>
      <c r="GK2193" s="3"/>
      <c r="GL2193" s="3"/>
      <c r="GM2193" s="3"/>
    </row>
    <row r="2194" spans="2:195" x14ac:dyDescent="0.2">
      <c r="B2194" s="3"/>
      <c r="C2194" s="3"/>
      <c r="D2194" s="3"/>
      <c r="E2194" s="6"/>
      <c r="F2194" s="6"/>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c r="DP2194" s="3"/>
      <c r="DQ2194" s="3"/>
      <c r="DR2194" s="3"/>
      <c r="DS2194" s="3"/>
      <c r="DT2194" s="3"/>
      <c r="DU2194" s="3"/>
      <c r="DV2194" s="3"/>
      <c r="DW2194" s="3"/>
      <c r="DX2194" s="3"/>
      <c r="DY2194" s="3"/>
      <c r="DZ2194" s="3"/>
      <c r="EA2194" s="3"/>
      <c r="EB2194" s="3"/>
      <c r="EC2194" s="3"/>
      <c r="ED2194" s="3"/>
      <c r="EE2194" s="3"/>
      <c r="EF2194" s="3"/>
      <c r="EG2194" s="3"/>
      <c r="EH2194" s="3"/>
      <c r="EI2194" s="3"/>
      <c r="EJ2194" s="3"/>
      <c r="EK2194" s="3"/>
      <c r="EL2194" s="3"/>
      <c r="EM2194" s="3"/>
      <c r="EN2194" s="3"/>
      <c r="EO2194" s="3"/>
      <c r="EP2194" s="3"/>
      <c r="EQ2194" s="3"/>
      <c r="ER2194" s="3"/>
      <c r="ES2194" s="3"/>
      <c r="ET2194" s="3"/>
      <c r="EU2194" s="3"/>
      <c r="EV2194" s="3"/>
      <c r="EW2194" s="3"/>
      <c r="EX2194" s="3"/>
      <c r="EY2194" s="3"/>
      <c r="EZ2194" s="3"/>
      <c r="FA2194" s="3"/>
      <c r="FB2194" s="3"/>
      <c r="FC2194" s="3"/>
      <c r="FD2194" s="3"/>
      <c r="FE2194" s="3"/>
      <c r="FF2194" s="3"/>
      <c r="FG2194" s="3"/>
      <c r="FH2194" s="3"/>
      <c r="FI2194" s="3"/>
      <c r="FJ2194" s="3"/>
      <c r="FK2194" s="3"/>
      <c r="FL2194" s="3"/>
      <c r="FM2194" s="3"/>
      <c r="FN2194" s="3"/>
      <c r="FO2194" s="3"/>
      <c r="FP2194" s="3"/>
      <c r="FQ2194" s="3"/>
      <c r="FR2194" s="3"/>
      <c r="FS2194" s="3"/>
      <c r="FT2194" s="3"/>
      <c r="FU2194" s="3"/>
      <c r="FV2194" s="3"/>
      <c r="FW2194" s="3"/>
      <c r="FX2194" s="3"/>
      <c r="FY2194" s="3"/>
      <c r="FZ2194" s="3"/>
      <c r="GA2194" s="3"/>
      <c r="GB2194" s="3"/>
      <c r="GC2194" s="3"/>
      <c r="GD2194" s="3"/>
      <c r="GE2194" s="3"/>
      <c r="GF2194" s="3"/>
      <c r="GG2194" s="3"/>
      <c r="GH2194" s="3"/>
      <c r="GI2194" s="3"/>
      <c r="GJ2194" s="3"/>
      <c r="GK2194" s="3"/>
      <c r="GL2194" s="3"/>
      <c r="GM2194" s="3"/>
    </row>
    <row r="2195" spans="2:195" x14ac:dyDescent="0.2">
      <c r="B2195" s="3"/>
      <c r="C2195" s="3"/>
      <c r="D2195" s="3"/>
      <c r="E2195" s="6"/>
      <c r="F2195" s="6"/>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c r="DP2195" s="3"/>
      <c r="DQ2195" s="3"/>
      <c r="DR2195" s="3"/>
      <c r="DS2195" s="3"/>
      <c r="DT2195" s="3"/>
      <c r="DU2195" s="3"/>
      <c r="DV2195" s="3"/>
      <c r="DW2195" s="3"/>
      <c r="DX2195" s="3"/>
      <c r="DY2195" s="3"/>
      <c r="DZ2195" s="3"/>
      <c r="EA2195" s="3"/>
      <c r="EB2195" s="3"/>
      <c r="EC2195" s="3"/>
      <c r="ED2195" s="3"/>
      <c r="EE2195" s="3"/>
      <c r="EF2195" s="3"/>
      <c r="EG2195" s="3"/>
      <c r="EH2195" s="3"/>
      <c r="EI2195" s="3"/>
      <c r="EJ2195" s="3"/>
      <c r="EK2195" s="3"/>
      <c r="EL2195" s="3"/>
      <c r="EM2195" s="3"/>
      <c r="EN2195" s="3"/>
      <c r="EO2195" s="3"/>
      <c r="EP2195" s="3"/>
      <c r="EQ2195" s="3"/>
      <c r="ER2195" s="3"/>
      <c r="ES2195" s="3"/>
      <c r="ET2195" s="3"/>
      <c r="EU2195" s="3"/>
      <c r="EV2195" s="3"/>
      <c r="EW2195" s="3"/>
      <c r="EX2195" s="3"/>
      <c r="EY2195" s="3"/>
      <c r="EZ2195" s="3"/>
      <c r="FA2195" s="3"/>
      <c r="FB2195" s="3"/>
      <c r="FC2195" s="3"/>
      <c r="FD2195" s="3"/>
      <c r="FE2195" s="3"/>
      <c r="FF2195" s="3"/>
      <c r="FG2195" s="3"/>
      <c r="FH2195" s="3"/>
      <c r="FI2195" s="3"/>
      <c r="FJ2195" s="3"/>
      <c r="FK2195" s="3"/>
      <c r="FL2195" s="3"/>
      <c r="FM2195" s="3"/>
      <c r="FN2195" s="3"/>
      <c r="FO2195" s="3"/>
      <c r="FP2195" s="3"/>
      <c r="FQ2195" s="3"/>
      <c r="FR2195" s="3"/>
      <c r="FS2195" s="3"/>
      <c r="FT2195" s="3"/>
      <c r="FU2195" s="3"/>
      <c r="FV2195" s="3"/>
      <c r="FW2195" s="3"/>
      <c r="FX2195" s="3"/>
      <c r="FY2195" s="3"/>
      <c r="FZ2195" s="3"/>
      <c r="GA2195" s="3"/>
      <c r="GB2195" s="3"/>
      <c r="GC2195" s="3"/>
      <c r="GD2195" s="3"/>
      <c r="GE2195" s="3"/>
      <c r="GF2195" s="3"/>
      <c r="GG2195" s="3"/>
      <c r="GH2195" s="3"/>
      <c r="GI2195" s="3"/>
      <c r="GJ2195" s="3"/>
      <c r="GK2195" s="3"/>
      <c r="GL2195" s="3"/>
      <c r="GM2195" s="3"/>
    </row>
    <row r="2196" spans="2:195" x14ac:dyDescent="0.2">
      <c r="B2196" s="3"/>
      <c r="C2196" s="3"/>
      <c r="D2196" s="3"/>
      <c r="E2196" s="6"/>
      <c r="F2196" s="6"/>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c r="DP2196" s="3"/>
      <c r="DQ2196" s="3"/>
      <c r="DR2196" s="3"/>
      <c r="DS2196" s="3"/>
      <c r="DT2196" s="3"/>
      <c r="DU2196" s="3"/>
      <c r="DV2196" s="3"/>
      <c r="DW2196" s="3"/>
      <c r="DX2196" s="3"/>
      <c r="DY2196" s="3"/>
      <c r="DZ2196" s="3"/>
      <c r="EA2196" s="3"/>
      <c r="EB2196" s="3"/>
      <c r="EC2196" s="3"/>
      <c r="ED2196" s="3"/>
      <c r="EE2196" s="3"/>
      <c r="EF2196" s="3"/>
      <c r="EG2196" s="3"/>
      <c r="EH2196" s="3"/>
      <c r="EI2196" s="3"/>
      <c r="EJ2196" s="3"/>
      <c r="EK2196" s="3"/>
      <c r="EL2196" s="3"/>
      <c r="EM2196" s="3"/>
      <c r="EN2196" s="3"/>
      <c r="EO2196" s="3"/>
      <c r="EP2196" s="3"/>
      <c r="EQ2196" s="3"/>
      <c r="ER2196" s="3"/>
      <c r="ES2196" s="3"/>
      <c r="ET2196" s="3"/>
      <c r="EU2196" s="3"/>
      <c r="EV2196" s="3"/>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row>
    <row r="2197" spans="2:195" x14ac:dyDescent="0.2">
      <c r="B2197" s="3"/>
      <c r="C2197" s="3"/>
      <c r="D2197" s="3"/>
      <c r="E2197" s="6"/>
      <c r="F2197" s="6"/>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c r="DP2197" s="3"/>
      <c r="DQ2197" s="3"/>
      <c r="DR2197" s="3"/>
      <c r="DS2197" s="3"/>
      <c r="DT2197" s="3"/>
      <c r="DU2197" s="3"/>
      <c r="DV2197" s="3"/>
      <c r="DW2197" s="3"/>
      <c r="DX2197" s="3"/>
      <c r="DY2197" s="3"/>
      <c r="DZ2197" s="3"/>
      <c r="EA2197" s="3"/>
      <c r="EB2197" s="3"/>
      <c r="EC2197" s="3"/>
      <c r="ED2197" s="3"/>
      <c r="EE2197" s="3"/>
      <c r="EF2197" s="3"/>
      <c r="EG2197" s="3"/>
      <c r="EH2197" s="3"/>
      <c r="EI2197" s="3"/>
      <c r="EJ2197" s="3"/>
      <c r="EK2197" s="3"/>
      <c r="EL2197" s="3"/>
      <c r="EM2197" s="3"/>
      <c r="EN2197" s="3"/>
      <c r="EO2197" s="3"/>
      <c r="EP2197" s="3"/>
      <c r="EQ2197" s="3"/>
      <c r="ER2197" s="3"/>
      <c r="ES2197" s="3"/>
      <c r="ET2197" s="3"/>
      <c r="EU2197" s="3"/>
      <c r="EV2197" s="3"/>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row>
    <row r="2198" spans="2:195" x14ac:dyDescent="0.2">
      <c r="B2198" s="3"/>
      <c r="C2198" s="3"/>
      <c r="D2198" s="3"/>
      <c r="E2198" s="6"/>
      <c r="F2198" s="6"/>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c r="DP2198" s="3"/>
      <c r="DQ2198" s="3"/>
      <c r="DR2198" s="3"/>
      <c r="DS2198" s="3"/>
      <c r="DT2198" s="3"/>
      <c r="DU2198" s="3"/>
      <c r="DV2198" s="3"/>
      <c r="DW2198" s="3"/>
      <c r="DX2198" s="3"/>
      <c r="DY2198" s="3"/>
      <c r="DZ2198" s="3"/>
      <c r="EA2198" s="3"/>
      <c r="EB2198" s="3"/>
      <c r="EC2198" s="3"/>
      <c r="ED2198" s="3"/>
      <c r="EE2198" s="3"/>
      <c r="EF2198" s="3"/>
      <c r="EG2198" s="3"/>
      <c r="EH2198" s="3"/>
      <c r="EI2198" s="3"/>
      <c r="EJ2198" s="3"/>
      <c r="EK2198" s="3"/>
      <c r="EL2198" s="3"/>
      <c r="EM2198" s="3"/>
      <c r="EN2198" s="3"/>
      <c r="EO2198" s="3"/>
      <c r="EP2198" s="3"/>
      <c r="EQ2198" s="3"/>
      <c r="ER2198" s="3"/>
      <c r="ES2198" s="3"/>
      <c r="ET2198" s="3"/>
      <c r="EU2198" s="3"/>
      <c r="EV2198" s="3"/>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row>
    <row r="2199" spans="2:195" x14ac:dyDescent="0.2">
      <c r="B2199" s="3"/>
      <c r="C2199" s="3"/>
      <c r="D2199" s="3"/>
      <c r="E2199" s="6"/>
      <c r="F2199" s="6"/>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c r="DP2199" s="3"/>
      <c r="DQ2199" s="3"/>
      <c r="DR2199" s="3"/>
      <c r="DS2199" s="3"/>
      <c r="DT2199" s="3"/>
      <c r="DU2199" s="3"/>
      <c r="DV2199" s="3"/>
      <c r="DW2199" s="3"/>
      <c r="DX2199" s="3"/>
      <c r="DY2199" s="3"/>
      <c r="DZ2199" s="3"/>
      <c r="EA2199" s="3"/>
      <c r="EB2199" s="3"/>
      <c r="EC2199" s="3"/>
      <c r="ED2199" s="3"/>
      <c r="EE2199" s="3"/>
      <c r="EF2199" s="3"/>
      <c r="EG2199" s="3"/>
      <c r="EH2199" s="3"/>
      <c r="EI2199" s="3"/>
      <c r="EJ2199" s="3"/>
      <c r="EK2199" s="3"/>
      <c r="EL2199" s="3"/>
      <c r="EM2199" s="3"/>
      <c r="EN2199" s="3"/>
      <c r="EO2199" s="3"/>
      <c r="EP2199" s="3"/>
      <c r="EQ2199" s="3"/>
      <c r="ER2199" s="3"/>
      <c r="ES2199" s="3"/>
      <c r="ET2199" s="3"/>
      <c r="EU2199" s="3"/>
      <c r="EV2199" s="3"/>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row>
    <row r="2200" spans="2:195" x14ac:dyDescent="0.2">
      <c r="B2200" s="3"/>
      <c r="C2200" s="3"/>
      <c r="D2200" s="3"/>
      <c r="E2200" s="6"/>
      <c r="F2200" s="6"/>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c r="DP2200" s="3"/>
      <c r="DQ2200" s="3"/>
      <c r="DR2200" s="3"/>
      <c r="DS2200" s="3"/>
      <c r="DT2200" s="3"/>
      <c r="DU2200" s="3"/>
      <c r="DV2200" s="3"/>
      <c r="DW2200" s="3"/>
      <c r="DX2200" s="3"/>
      <c r="DY2200" s="3"/>
      <c r="DZ2200" s="3"/>
      <c r="EA2200" s="3"/>
      <c r="EB2200" s="3"/>
      <c r="EC2200" s="3"/>
      <c r="ED2200" s="3"/>
      <c r="EE2200" s="3"/>
      <c r="EF2200" s="3"/>
      <c r="EG2200" s="3"/>
      <c r="EH2200" s="3"/>
      <c r="EI2200" s="3"/>
      <c r="EJ2200" s="3"/>
      <c r="EK2200" s="3"/>
      <c r="EL2200" s="3"/>
      <c r="EM2200" s="3"/>
      <c r="EN2200" s="3"/>
      <c r="EO2200" s="3"/>
      <c r="EP2200" s="3"/>
      <c r="EQ2200" s="3"/>
      <c r="ER2200" s="3"/>
      <c r="ES2200" s="3"/>
      <c r="ET2200" s="3"/>
      <c r="EU2200" s="3"/>
      <c r="EV2200" s="3"/>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row>
    <row r="2201" spans="2:195" x14ac:dyDescent="0.2">
      <c r="B2201" s="3"/>
      <c r="C2201" s="3"/>
      <c r="D2201" s="3"/>
      <c r="E2201" s="6"/>
      <c r="F2201" s="6"/>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c r="DP2201" s="3"/>
      <c r="DQ2201" s="3"/>
      <c r="DR2201" s="3"/>
      <c r="DS2201" s="3"/>
      <c r="DT2201" s="3"/>
      <c r="DU2201" s="3"/>
      <c r="DV2201" s="3"/>
      <c r="DW2201" s="3"/>
      <c r="DX2201" s="3"/>
      <c r="DY2201" s="3"/>
      <c r="DZ2201" s="3"/>
      <c r="EA2201" s="3"/>
      <c r="EB2201" s="3"/>
      <c r="EC2201" s="3"/>
      <c r="ED2201" s="3"/>
      <c r="EE2201" s="3"/>
      <c r="EF2201" s="3"/>
      <c r="EG2201" s="3"/>
      <c r="EH2201" s="3"/>
      <c r="EI2201" s="3"/>
      <c r="EJ2201" s="3"/>
      <c r="EK2201" s="3"/>
      <c r="EL2201" s="3"/>
      <c r="EM2201" s="3"/>
      <c r="EN2201" s="3"/>
      <c r="EO2201" s="3"/>
      <c r="EP2201" s="3"/>
      <c r="EQ2201" s="3"/>
      <c r="ER2201" s="3"/>
      <c r="ES2201" s="3"/>
      <c r="ET2201" s="3"/>
      <c r="EU2201" s="3"/>
      <c r="EV2201" s="3"/>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row>
    <row r="2202" spans="2:195" x14ac:dyDescent="0.2">
      <c r="B2202" s="3"/>
      <c r="C2202" s="3"/>
      <c r="D2202" s="3"/>
      <c r="E2202" s="6"/>
      <c r="F2202" s="6"/>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c r="DP2202" s="3"/>
      <c r="DQ2202" s="3"/>
      <c r="DR2202" s="3"/>
      <c r="DS2202" s="3"/>
      <c r="DT2202" s="3"/>
      <c r="DU2202" s="3"/>
      <c r="DV2202" s="3"/>
      <c r="DW2202" s="3"/>
      <c r="DX2202" s="3"/>
      <c r="DY2202" s="3"/>
      <c r="DZ2202" s="3"/>
      <c r="EA2202" s="3"/>
      <c r="EB2202" s="3"/>
      <c r="EC2202" s="3"/>
      <c r="ED2202" s="3"/>
      <c r="EE2202" s="3"/>
      <c r="EF2202" s="3"/>
      <c r="EG2202" s="3"/>
      <c r="EH2202" s="3"/>
      <c r="EI2202" s="3"/>
      <c r="EJ2202" s="3"/>
      <c r="EK2202" s="3"/>
      <c r="EL2202" s="3"/>
      <c r="EM2202" s="3"/>
      <c r="EN2202" s="3"/>
      <c r="EO2202" s="3"/>
      <c r="EP2202" s="3"/>
      <c r="EQ2202" s="3"/>
      <c r="ER2202" s="3"/>
      <c r="ES2202" s="3"/>
      <c r="ET2202" s="3"/>
      <c r="EU2202" s="3"/>
      <c r="EV2202" s="3"/>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row>
    <row r="2203" spans="2:195" x14ac:dyDescent="0.2">
      <c r="B2203" s="3"/>
      <c r="C2203" s="3"/>
      <c r="D2203" s="3"/>
      <c r="E2203" s="6"/>
      <c r="F2203" s="6"/>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c r="DP2203" s="3"/>
      <c r="DQ2203" s="3"/>
      <c r="DR2203" s="3"/>
      <c r="DS2203" s="3"/>
      <c r="DT2203" s="3"/>
      <c r="DU2203" s="3"/>
      <c r="DV2203" s="3"/>
      <c r="DW2203" s="3"/>
      <c r="DX2203" s="3"/>
      <c r="DY2203" s="3"/>
      <c r="DZ2203" s="3"/>
      <c r="EA2203" s="3"/>
      <c r="EB2203" s="3"/>
      <c r="EC2203" s="3"/>
      <c r="ED2203" s="3"/>
      <c r="EE2203" s="3"/>
      <c r="EF2203" s="3"/>
      <c r="EG2203" s="3"/>
      <c r="EH2203" s="3"/>
      <c r="EI2203" s="3"/>
      <c r="EJ2203" s="3"/>
      <c r="EK2203" s="3"/>
      <c r="EL2203" s="3"/>
      <c r="EM2203" s="3"/>
      <c r="EN2203" s="3"/>
      <c r="EO2203" s="3"/>
      <c r="EP2203" s="3"/>
      <c r="EQ2203" s="3"/>
      <c r="ER2203" s="3"/>
      <c r="ES2203" s="3"/>
      <c r="ET2203" s="3"/>
      <c r="EU2203" s="3"/>
      <c r="EV2203" s="3"/>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row>
    <row r="2204" spans="2:195" x14ac:dyDescent="0.2">
      <c r="B2204" s="3"/>
      <c r="C2204" s="3"/>
      <c r="D2204" s="3"/>
      <c r="E2204" s="6"/>
      <c r="F2204" s="6"/>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c r="DP2204" s="3"/>
      <c r="DQ2204" s="3"/>
      <c r="DR2204" s="3"/>
      <c r="DS2204" s="3"/>
      <c r="DT2204" s="3"/>
      <c r="DU2204" s="3"/>
      <c r="DV2204" s="3"/>
      <c r="DW2204" s="3"/>
      <c r="DX2204" s="3"/>
      <c r="DY2204" s="3"/>
      <c r="DZ2204" s="3"/>
      <c r="EA2204" s="3"/>
      <c r="EB2204" s="3"/>
      <c r="EC2204" s="3"/>
      <c r="ED2204" s="3"/>
      <c r="EE2204" s="3"/>
      <c r="EF2204" s="3"/>
      <c r="EG2204" s="3"/>
      <c r="EH2204" s="3"/>
      <c r="EI2204" s="3"/>
      <c r="EJ2204" s="3"/>
      <c r="EK2204" s="3"/>
      <c r="EL2204" s="3"/>
      <c r="EM2204" s="3"/>
      <c r="EN2204" s="3"/>
      <c r="EO2204" s="3"/>
      <c r="EP2204" s="3"/>
      <c r="EQ2204" s="3"/>
      <c r="ER2204" s="3"/>
      <c r="ES2204" s="3"/>
      <c r="ET2204" s="3"/>
      <c r="EU2204" s="3"/>
      <c r="EV2204" s="3"/>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row>
    <row r="2205" spans="2:195" x14ac:dyDescent="0.2">
      <c r="B2205" s="3"/>
      <c r="C2205" s="3"/>
      <c r="D2205" s="3"/>
      <c r="E2205" s="6"/>
      <c r="F2205" s="6"/>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c r="DP2205" s="3"/>
      <c r="DQ2205" s="3"/>
      <c r="DR2205" s="3"/>
      <c r="DS2205" s="3"/>
      <c r="DT2205" s="3"/>
      <c r="DU2205" s="3"/>
      <c r="DV2205" s="3"/>
      <c r="DW2205" s="3"/>
      <c r="DX2205" s="3"/>
      <c r="DY2205" s="3"/>
      <c r="DZ2205" s="3"/>
      <c r="EA2205" s="3"/>
      <c r="EB2205" s="3"/>
      <c r="EC2205" s="3"/>
      <c r="ED2205" s="3"/>
      <c r="EE2205" s="3"/>
      <c r="EF2205" s="3"/>
      <c r="EG2205" s="3"/>
      <c r="EH2205" s="3"/>
      <c r="EI2205" s="3"/>
      <c r="EJ2205" s="3"/>
      <c r="EK2205" s="3"/>
      <c r="EL2205" s="3"/>
      <c r="EM2205" s="3"/>
      <c r="EN2205" s="3"/>
      <c r="EO2205" s="3"/>
      <c r="EP2205" s="3"/>
      <c r="EQ2205" s="3"/>
      <c r="ER2205" s="3"/>
      <c r="ES2205" s="3"/>
      <c r="ET2205" s="3"/>
      <c r="EU2205" s="3"/>
      <c r="EV2205" s="3"/>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row>
    <row r="2206" spans="2:195" x14ac:dyDescent="0.2">
      <c r="B2206" s="3"/>
      <c r="C2206" s="3"/>
      <c r="D2206" s="3"/>
      <c r="E2206" s="6"/>
      <c r="F2206" s="6"/>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c r="DP2206" s="3"/>
      <c r="DQ2206" s="3"/>
      <c r="DR2206" s="3"/>
      <c r="DS2206" s="3"/>
      <c r="DT2206" s="3"/>
      <c r="DU2206" s="3"/>
      <c r="DV2206" s="3"/>
      <c r="DW2206" s="3"/>
      <c r="DX2206" s="3"/>
      <c r="DY2206" s="3"/>
      <c r="DZ2206" s="3"/>
      <c r="EA2206" s="3"/>
      <c r="EB2206" s="3"/>
      <c r="EC2206" s="3"/>
      <c r="ED2206" s="3"/>
      <c r="EE2206" s="3"/>
      <c r="EF2206" s="3"/>
      <c r="EG2206" s="3"/>
      <c r="EH2206" s="3"/>
      <c r="EI2206" s="3"/>
      <c r="EJ2206" s="3"/>
      <c r="EK2206" s="3"/>
      <c r="EL2206" s="3"/>
      <c r="EM2206" s="3"/>
      <c r="EN2206" s="3"/>
      <c r="EO2206" s="3"/>
      <c r="EP2206" s="3"/>
      <c r="EQ2206" s="3"/>
      <c r="ER2206" s="3"/>
      <c r="ES2206" s="3"/>
      <c r="ET2206" s="3"/>
      <c r="EU2206" s="3"/>
      <c r="EV2206" s="3"/>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row>
    <row r="2207" spans="2:195" x14ac:dyDescent="0.2">
      <c r="B2207" s="3"/>
      <c r="C2207" s="3"/>
      <c r="D2207" s="3"/>
      <c r="E2207" s="6"/>
      <c r="F2207" s="6"/>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c r="DP2207" s="3"/>
      <c r="DQ2207" s="3"/>
      <c r="DR2207" s="3"/>
      <c r="DS2207" s="3"/>
      <c r="DT2207" s="3"/>
      <c r="DU2207" s="3"/>
      <c r="DV2207" s="3"/>
      <c r="DW2207" s="3"/>
      <c r="DX2207" s="3"/>
      <c r="DY2207" s="3"/>
      <c r="DZ2207" s="3"/>
      <c r="EA2207" s="3"/>
      <c r="EB2207" s="3"/>
      <c r="EC2207" s="3"/>
      <c r="ED2207" s="3"/>
      <c r="EE2207" s="3"/>
      <c r="EF2207" s="3"/>
      <c r="EG2207" s="3"/>
      <c r="EH2207" s="3"/>
      <c r="EI2207" s="3"/>
      <c r="EJ2207" s="3"/>
      <c r="EK2207" s="3"/>
      <c r="EL2207" s="3"/>
      <c r="EM2207" s="3"/>
      <c r="EN2207" s="3"/>
      <c r="EO2207" s="3"/>
      <c r="EP2207" s="3"/>
      <c r="EQ2207" s="3"/>
      <c r="ER2207" s="3"/>
      <c r="ES2207" s="3"/>
      <c r="ET2207" s="3"/>
      <c r="EU2207" s="3"/>
      <c r="EV2207" s="3"/>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row>
    <row r="2208" spans="2:195" x14ac:dyDescent="0.2">
      <c r="B2208" s="3"/>
      <c r="C2208" s="3"/>
      <c r="D2208" s="3"/>
      <c r="E2208" s="6"/>
      <c r="F2208" s="6"/>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c r="DP2208" s="3"/>
      <c r="DQ2208" s="3"/>
      <c r="DR2208" s="3"/>
      <c r="DS2208" s="3"/>
      <c r="DT2208" s="3"/>
      <c r="DU2208" s="3"/>
      <c r="DV2208" s="3"/>
      <c r="DW2208" s="3"/>
      <c r="DX2208" s="3"/>
      <c r="DY2208" s="3"/>
      <c r="DZ2208" s="3"/>
      <c r="EA2208" s="3"/>
      <c r="EB2208" s="3"/>
      <c r="EC2208" s="3"/>
      <c r="ED2208" s="3"/>
      <c r="EE2208" s="3"/>
      <c r="EF2208" s="3"/>
      <c r="EG2208" s="3"/>
      <c r="EH2208" s="3"/>
      <c r="EI2208" s="3"/>
      <c r="EJ2208" s="3"/>
      <c r="EK2208" s="3"/>
      <c r="EL2208" s="3"/>
      <c r="EM2208" s="3"/>
      <c r="EN2208" s="3"/>
      <c r="EO2208" s="3"/>
      <c r="EP2208" s="3"/>
      <c r="EQ2208" s="3"/>
      <c r="ER2208" s="3"/>
      <c r="ES2208" s="3"/>
      <c r="ET2208" s="3"/>
      <c r="EU2208" s="3"/>
      <c r="EV2208" s="3"/>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row>
    <row r="2209" spans="2:195" x14ac:dyDescent="0.2">
      <c r="B2209" s="3"/>
      <c r="C2209" s="3"/>
      <c r="D2209" s="3"/>
      <c r="E2209" s="6"/>
      <c r="F2209" s="6"/>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c r="DP2209" s="3"/>
      <c r="DQ2209" s="3"/>
      <c r="DR2209" s="3"/>
      <c r="DS2209" s="3"/>
      <c r="DT2209" s="3"/>
      <c r="DU2209" s="3"/>
      <c r="DV2209" s="3"/>
      <c r="DW2209" s="3"/>
      <c r="DX2209" s="3"/>
      <c r="DY2209" s="3"/>
      <c r="DZ2209" s="3"/>
      <c r="EA2209" s="3"/>
      <c r="EB2209" s="3"/>
      <c r="EC2209" s="3"/>
      <c r="ED2209" s="3"/>
      <c r="EE2209" s="3"/>
      <c r="EF2209" s="3"/>
      <c r="EG2209" s="3"/>
      <c r="EH2209" s="3"/>
      <c r="EI2209" s="3"/>
      <c r="EJ2209" s="3"/>
      <c r="EK2209" s="3"/>
      <c r="EL2209" s="3"/>
      <c r="EM2209" s="3"/>
      <c r="EN2209" s="3"/>
      <c r="EO2209" s="3"/>
      <c r="EP2209" s="3"/>
      <c r="EQ2209" s="3"/>
      <c r="ER2209" s="3"/>
      <c r="ES2209" s="3"/>
      <c r="ET2209" s="3"/>
      <c r="EU2209" s="3"/>
      <c r="EV2209" s="3"/>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row>
    <row r="2210" spans="2:195" x14ac:dyDescent="0.2">
      <c r="B2210" s="3"/>
      <c r="C2210" s="3"/>
      <c r="D2210" s="3"/>
      <c r="E2210" s="6"/>
      <c r="F2210" s="6"/>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c r="DP2210" s="3"/>
      <c r="DQ2210" s="3"/>
      <c r="DR2210" s="3"/>
      <c r="DS2210" s="3"/>
      <c r="DT2210" s="3"/>
      <c r="DU2210" s="3"/>
      <c r="DV2210" s="3"/>
      <c r="DW2210" s="3"/>
      <c r="DX2210" s="3"/>
      <c r="DY2210" s="3"/>
      <c r="DZ2210" s="3"/>
      <c r="EA2210" s="3"/>
      <c r="EB2210" s="3"/>
      <c r="EC2210" s="3"/>
      <c r="ED2210" s="3"/>
      <c r="EE2210" s="3"/>
      <c r="EF2210" s="3"/>
      <c r="EG2210" s="3"/>
      <c r="EH2210" s="3"/>
      <c r="EI2210" s="3"/>
      <c r="EJ2210" s="3"/>
      <c r="EK2210" s="3"/>
      <c r="EL2210" s="3"/>
      <c r="EM2210" s="3"/>
      <c r="EN2210" s="3"/>
      <c r="EO2210" s="3"/>
      <c r="EP2210" s="3"/>
      <c r="EQ2210" s="3"/>
      <c r="ER2210" s="3"/>
      <c r="ES2210" s="3"/>
      <c r="ET2210" s="3"/>
      <c r="EU2210" s="3"/>
      <c r="EV2210" s="3"/>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row>
    <row r="2211" spans="2:195" x14ac:dyDescent="0.2">
      <c r="B2211" s="3"/>
      <c r="C2211" s="3"/>
      <c r="D2211" s="3"/>
      <c r="E2211" s="6"/>
      <c r="F2211" s="6"/>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c r="DP2211" s="3"/>
      <c r="DQ2211" s="3"/>
      <c r="DR2211" s="3"/>
      <c r="DS2211" s="3"/>
      <c r="DT2211" s="3"/>
      <c r="DU2211" s="3"/>
      <c r="DV2211" s="3"/>
      <c r="DW2211" s="3"/>
      <c r="DX2211" s="3"/>
      <c r="DY2211" s="3"/>
      <c r="DZ2211" s="3"/>
      <c r="EA2211" s="3"/>
      <c r="EB2211" s="3"/>
      <c r="EC2211" s="3"/>
      <c r="ED2211" s="3"/>
      <c r="EE2211" s="3"/>
      <c r="EF2211" s="3"/>
      <c r="EG2211" s="3"/>
      <c r="EH2211" s="3"/>
      <c r="EI2211" s="3"/>
      <c r="EJ2211" s="3"/>
      <c r="EK2211" s="3"/>
      <c r="EL2211" s="3"/>
      <c r="EM2211" s="3"/>
      <c r="EN2211" s="3"/>
      <c r="EO2211" s="3"/>
      <c r="EP2211" s="3"/>
      <c r="EQ2211" s="3"/>
      <c r="ER2211" s="3"/>
      <c r="ES2211" s="3"/>
      <c r="ET2211" s="3"/>
      <c r="EU2211" s="3"/>
      <c r="EV2211" s="3"/>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row>
    <row r="2212" spans="2:195" x14ac:dyDescent="0.2">
      <c r="B2212" s="3"/>
      <c r="C2212" s="3"/>
      <c r="D2212" s="3"/>
      <c r="E2212" s="6"/>
      <c r="F2212" s="6"/>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c r="DP2212" s="3"/>
      <c r="DQ2212" s="3"/>
      <c r="DR2212" s="3"/>
      <c r="DS2212" s="3"/>
      <c r="DT2212" s="3"/>
      <c r="DU2212" s="3"/>
      <c r="DV2212" s="3"/>
      <c r="DW2212" s="3"/>
      <c r="DX2212" s="3"/>
      <c r="DY2212" s="3"/>
      <c r="DZ2212" s="3"/>
      <c r="EA2212" s="3"/>
      <c r="EB2212" s="3"/>
      <c r="EC2212" s="3"/>
      <c r="ED2212" s="3"/>
      <c r="EE2212" s="3"/>
      <c r="EF2212" s="3"/>
      <c r="EG2212" s="3"/>
      <c r="EH2212" s="3"/>
      <c r="EI2212" s="3"/>
      <c r="EJ2212" s="3"/>
      <c r="EK2212" s="3"/>
      <c r="EL2212" s="3"/>
      <c r="EM2212" s="3"/>
      <c r="EN2212" s="3"/>
      <c r="EO2212" s="3"/>
      <c r="EP2212" s="3"/>
      <c r="EQ2212" s="3"/>
      <c r="ER2212" s="3"/>
      <c r="ES2212" s="3"/>
      <c r="ET2212" s="3"/>
      <c r="EU2212" s="3"/>
      <c r="EV2212" s="3"/>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row>
    <row r="2213" spans="2:195" x14ac:dyDescent="0.2">
      <c r="B2213" s="3"/>
      <c r="C2213" s="3"/>
      <c r="D2213" s="3"/>
      <c r="E2213" s="6"/>
      <c r="F2213" s="6"/>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c r="DP2213" s="3"/>
      <c r="DQ2213" s="3"/>
      <c r="DR2213" s="3"/>
      <c r="DS2213" s="3"/>
      <c r="DT2213" s="3"/>
      <c r="DU2213" s="3"/>
      <c r="DV2213" s="3"/>
      <c r="DW2213" s="3"/>
      <c r="DX2213" s="3"/>
      <c r="DY2213" s="3"/>
      <c r="DZ2213" s="3"/>
      <c r="EA2213" s="3"/>
      <c r="EB2213" s="3"/>
      <c r="EC2213" s="3"/>
      <c r="ED2213" s="3"/>
      <c r="EE2213" s="3"/>
      <c r="EF2213" s="3"/>
      <c r="EG2213" s="3"/>
      <c r="EH2213" s="3"/>
      <c r="EI2213" s="3"/>
      <c r="EJ2213" s="3"/>
      <c r="EK2213" s="3"/>
      <c r="EL2213" s="3"/>
      <c r="EM2213" s="3"/>
      <c r="EN2213" s="3"/>
      <c r="EO2213" s="3"/>
      <c r="EP2213" s="3"/>
      <c r="EQ2213" s="3"/>
      <c r="ER2213" s="3"/>
      <c r="ES2213" s="3"/>
      <c r="ET2213" s="3"/>
      <c r="EU2213" s="3"/>
      <c r="EV2213" s="3"/>
      <c r="EW2213" s="3"/>
      <c r="EX2213" s="3"/>
      <c r="EY2213" s="3"/>
      <c r="EZ2213" s="3"/>
      <c r="FA2213" s="3"/>
      <c r="FB2213" s="3"/>
      <c r="FC2213" s="3"/>
      <c r="FD2213" s="3"/>
      <c r="FE2213" s="3"/>
      <c r="FF2213" s="3"/>
      <c r="FG2213" s="3"/>
      <c r="FH2213" s="3"/>
      <c r="FI2213" s="3"/>
      <c r="FJ2213" s="3"/>
      <c r="FK2213" s="3"/>
      <c r="FL2213" s="3"/>
      <c r="FM2213" s="3"/>
      <c r="FN2213" s="3"/>
      <c r="FO2213" s="3"/>
      <c r="FP2213" s="3"/>
      <c r="FQ2213" s="3"/>
      <c r="FR2213" s="3"/>
      <c r="FS2213" s="3"/>
      <c r="FT2213" s="3"/>
      <c r="FU2213" s="3"/>
      <c r="FV2213" s="3"/>
      <c r="FW2213" s="3"/>
      <c r="FX2213" s="3"/>
      <c r="FY2213" s="3"/>
      <c r="FZ2213" s="3"/>
      <c r="GA2213" s="3"/>
      <c r="GB2213" s="3"/>
      <c r="GC2213" s="3"/>
      <c r="GD2213" s="3"/>
      <c r="GE2213" s="3"/>
      <c r="GF2213" s="3"/>
      <c r="GG2213" s="3"/>
      <c r="GH2213" s="3"/>
      <c r="GI2213" s="3"/>
      <c r="GJ2213" s="3"/>
      <c r="GK2213" s="3"/>
      <c r="GL2213" s="3"/>
      <c r="GM2213" s="3"/>
    </row>
    <row r="2214" spans="2:195" x14ac:dyDescent="0.2">
      <c r="B2214" s="3"/>
      <c r="C2214" s="3"/>
      <c r="D2214" s="3"/>
      <c r="E2214" s="6"/>
      <c r="F2214" s="6"/>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c r="DP2214" s="3"/>
      <c r="DQ2214" s="3"/>
      <c r="DR2214" s="3"/>
      <c r="DS2214" s="3"/>
      <c r="DT2214" s="3"/>
      <c r="DU2214" s="3"/>
      <c r="DV2214" s="3"/>
      <c r="DW2214" s="3"/>
      <c r="DX2214" s="3"/>
      <c r="DY2214" s="3"/>
      <c r="DZ2214" s="3"/>
      <c r="EA2214" s="3"/>
      <c r="EB2214" s="3"/>
      <c r="EC2214" s="3"/>
      <c r="ED2214" s="3"/>
      <c r="EE2214" s="3"/>
      <c r="EF2214" s="3"/>
      <c r="EG2214" s="3"/>
      <c r="EH2214" s="3"/>
      <c r="EI2214" s="3"/>
      <c r="EJ2214" s="3"/>
      <c r="EK2214" s="3"/>
      <c r="EL2214" s="3"/>
      <c r="EM2214" s="3"/>
      <c r="EN2214" s="3"/>
      <c r="EO2214" s="3"/>
      <c r="EP2214" s="3"/>
      <c r="EQ2214" s="3"/>
      <c r="ER2214" s="3"/>
      <c r="ES2214" s="3"/>
      <c r="ET2214" s="3"/>
      <c r="EU2214" s="3"/>
      <c r="EV2214" s="3"/>
      <c r="EW2214" s="3"/>
      <c r="EX2214" s="3"/>
      <c r="EY2214" s="3"/>
      <c r="EZ2214" s="3"/>
      <c r="FA2214" s="3"/>
      <c r="FB2214" s="3"/>
      <c r="FC2214" s="3"/>
      <c r="FD2214" s="3"/>
      <c r="FE2214" s="3"/>
      <c r="FF2214" s="3"/>
      <c r="FG2214" s="3"/>
      <c r="FH2214" s="3"/>
      <c r="FI2214" s="3"/>
      <c r="FJ2214" s="3"/>
      <c r="FK2214" s="3"/>
      <c r="FL2214" s="3"/>
      <c r="FM2214" s="3"/>
      <c r="FN2214" s="3"/>
      <c r="FO2214" s="3"/>
      <c r="FP2214" s="3"/>
      <c r="FQ2214" s="3"/>
      <c r="FR2214" s="3"/>
      <c r="FS2214" s="3"/>
      <c r="FT2214" s="3"/>
      <c r="FU2214" s="3"/>
      <c r="FV2214" s="3"/>
      <c r="FW2214" s="3"/>
      <c r="FX2214" s="3"/>
      <c r="FY2214" s="3"/>
      <c r="FZ2214" s="3"/>
      <c r="GA2214" s="3"/>
      <c r="GB2214" s="3"/>
      <c r="GC2214" s="3"/>
      <c r="GD2214" s="3"/>
      <c r="GE2214" s="3"/>
      <c r="GF2214" s="3"/>
      <c r="GG2214" s="3"/>
      <c r="GH2214" s="3"/>
      <c r="GI2214" s="3"/>
      <c r="GJ2214" s="3"/>
      <c r="GK2214" s="3"/>
      <c r="GL2214" s="3"/>
      <c r="GM2214" s="3"/>
    </row>
    <row r="2215" spans="2:195" x14ac:dyDescent="0.2">
      <c r="B2215" s="3"/>
      <c r="C2215" s="3"/>
      <c r="D2215" s="3"/>
      <c r="E2215" s="6"/>
      <c r="F2215" s="6"/>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c r="DP2215" s="3"/>
      <c r="DQ2215" s="3"/>
      <c r="DR2215" s="3"/>
      <c r="DS2215" s="3"/>
      <c r="DT2215" s="3"/>
      <c r="DU2215" s="3"/>
      <c r="DV2215" s="3"/>
      <c r="DW2215" s="3"/>
      <c r="DX2215" s="3"/>
      <c r="DY2215" s="3"/>
      <c r="DZ2215" s="3"/>
      <c r="EA2215" s="3"/>
      <c r="EB2215" s="3"/>
      <c r="EC2215" s="3"/>
      <c r="ED2215" s="3"/>
      <c r="EE2215" s="3"/>
      <c r="EF2215" s="3"/>
      <c r="EG2215" s="3"/>
      <c r="EH2215" s="3"/>
      <c r="EI2215" s="3"/>
      <c r="EJ2215" s="3"/>
      <c r="EK2215" s="3"/>
      <c r="EL2215" s="3"/>
      <c r="EM2215" s="3"/>
      <c r="EN2215" s="3"/>
      <c r="EO2215" s="3"/>
      <c r="EP2215" s="3"/>
      <c r="EQ2215" s="3"/>
      <c r="ER2215" s="3"/>
      <c r="ES2215" s="3"/>
      <c r="ET2215" s="3"/>
      <c r="EU2215" s="3"/>
      <c r="EV2215" s="3"/>
      <c r="EW2215" s="3"/>
      <c r="EX2215" s="3"/>
      <c r="EY2215" s="3"/>
      <c r="EZ2215" s="3"/>
      <c r="FA2215" s="3"/>
      <c r="FB2215" s="3"/>
      <c r="FC2215" s="3"/>
      <c r="FD2215" s="3"/>
      <c r="FE2215" s="3"/>
      <c r="FF2215" s="3"/>
      <c r="FG2215" s="3"/>
      <c r="FH2215" s="3"/>
      <c r="FI2215" s="3"/>
      <c r="FJ2215" s="3"/>
      <c r="FK2215" s="3"/>
      <c r="FL2215" s="3"/>
      <c r="FM2215" s="3"/>
      <c r="FN2215" s="3"/>
      <c r="FO2215" s="3"/>
      <c r="FP2215" s="3"/>
      <c r="FQ2215" s="3"/>
      <c r="FR2215" s="3"/>
      <c r="FS2215" s="3"/>
      <c r="FT2215" s="3"/>
      <c r="FU2215" s="3"/>
      <c r="FV2215" s="3"/>
      <c r="FW2215" s="3"/>
      <c r="FX2215" s="3"/>
      <c r="FY2215" s="3"/>
      <c r="FZ2215" s="3"/>
      <c r="GA2215" s="3"/>
      <c r="GB2215" s="3"/>
      <c r="GC2215" s="3"/>
      <c r="GD2215" s="3"/>
      <c r="GE2215" s="3"/>
      <c r="GF2215" s="3"/>
      <c r="GG2215" s="3"/>
      <c r="GH2215" s="3"/>
      <c r="GI2215" s="3"/>
      <c r="GJ2215" s="3"/>
      <c r="GK2215" s="3"/>
      <c r="GL2215" s="3"/>
      <c r="GM2215" s="3"/>
    </row>
    <row r="2216" spans="2:195" x14ac:dyDescent="0.2">
      <c r="B2216" s="3"/>
      <c r="C2216" s="3"/>
      <c r="D2216" s="3"/>
      <c r="E2216" s="6"/>
      <c r="F2216" s="6"/>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c r="DP2216" s="3"/>
      <c r="DQ2216" s="3"/>
      <c r="DR2216" s="3"/>
      <c r="DS2216" s="3"/>
      <c r="DT2216" s="3"/>
      <c r="DU2216" s="3"/>
      <c r="DV2216" s="3"/>
      <c r="DW2216" s="3"/>
      <c r="DX2216" s="3"/>
      <c r="DY2216" s="3"/>
      <c r="DZ2216" s="3"/>
      <c r="EA2216" s="3"/>
      <c r="EB2216" s="3"/>
      <c r="EC2216" s="3"/>
      <c r="ED2216" s="3"/>
      <c r="EE2216" s="3"/>
      <c r="EF2216" s="3"/>
      <c r="EG2216" s="3"/>
      <c r="EH2216" s="3"/>
      <c r="EI2216" s="3"/>
      <c r="EJ2216" s="3"/>
      <c r="EK2216" s="3"/>
      <c r="EL2216" s="3"/>
      <c r="EM2216" s="3"/>
      <c r="EN2216" s="3"/>
      <c r="EO2216" s="3"/>
      <c r="EP2216" s="3"/>
      <c r="EQ2216" s="3"/>
      <c r="ER2216" s="3"/>
      <c r="ES2216" s="3"/>
      <c r="ET2216" s="3"/>
      <c r="EU2216" s="3"/>
      <c r="EV2216" s="3"/>
      <c r="EW2216" s="3"/>
      <c r="EX2216" s="3"/>
      <c r="EY2216" s="3"/>
      <c r="EZ2216" s="3"/>
      <c r="FA2216" s="3"/>
      <c r="FB2216" s="3"/>
      <c r="FC2216" s="3"/>
      <c r="FD2216" s="3"/>
      <c r="FE2216" s="3"/>
      <c r="FF2216" s="3"/>
      <c r="FG2216" s="3"/>
      <c r="FH2216" s="3"/>
      <c r="FI2216" s="3"/>
      <c r="FJ2216" s="3"/>
      <c r="FK2216" s="3"/>
      <c r="FL2216" s="3"/>
      <c r="FM2216" s="3"/>
      <c r="FN2216" s="3"/>
      <c r="FO2216" s="3"/>
      <c r="FP2216" s="3"/>
      <c r="FQ2216" s="3"/>
      <c r="FR2216" s="3"/>
      <c r="FS2216" s="3"/>
      <c r="FT2216" s="3"/>
      <c r="FU2216" s="3"/>
      <c r="FV2216" s="3"/>
      <c r="FW2216" s="3"/>
      <c r="FX2216" s="3"/>
      <c r="FY2216" s="3"/>
      <c r="FZ2216" s="3"/>
      <c r="GA2216" s="3"/>
      <c r="GB2216" s="3"/>
      <c r="GC2216" s="3"/>
      <c r="GD2216" s="3"/>
      <c r="GE2216" s="3"/>
      <c r="GF2216" s="3"/>
      <c r="GG2216" s="3"/>
      <c r="GH2216" s="3"/>
      <c r="GI2216" s="3"/>
      <c r="GJ2216" s="3"/>
      <c r="GK2216" s="3"/>
      <c r="GL2216" s="3"/>
      <c r="GM2216" s="3"/>
    </row>
    <row r="2217" spans="2:195" x14ac:dyDescent="0.2">
      <c r="B2217" s="3"/>
      <c r="C2217" s="3"/>
      <c r="D2217" s="3"/>
      <c r="E2217" s="6"/>
      <c r="F2217" s="6"/>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c r="DP2217" s="3"/>
      <c r="DQ2217" s="3"/>
      <c r="DR2217" s="3"/>
      <c r="DS2217" s="3"/>
      <c r="DT2217" s="3"/>
      <c r="DU2217" s="3"/>
      <c r="DV2217" s="3"/>
      <c r="DW2217" s="3"/>
      <c r="DX2217" s="3"/>
      <c r="DY2217" s="3"/>
      <c r="DZ2217" s="3"/>
      <c r="EA2217" s="3"/>
      <c r="EB2217" s="3"/>
      <c r="EC2217" s="3"/>
      <c r="ED2217" s="3"/>
      <c r="EE2217" s="3"/>
      <c r="EF2217" s="3"/>
      <c r="EG2217" s="3"/>
      <c r="EH2217" s="3"/>
      <c r="EI2217" s="3"/>
      <c r="EJ2217" s="3"/>
      <c r="EK2217" s="3"/>
      <c r="EL2217" s="3"/>
      <c r="EM2217" s="3"/>
      <c r="EN2217" s="3"/>
      <c r="EO2217" s="3"/>
      <c r="EP2217" s="3"/>
      <c r="EQ2217" s="3"/>
      <c r="ER2217" s="3"/>
      <c r="ES2217" s="3"/>
      <c r="ET2217" s="3"/>
      <c r="EU2217" s="3"/>
      <c r="EV2217" s="3"/>
      <c r="EW2217" s="3"/>
      <c r="EX2217" s="3"/>
      <c r="EY2217" s="3"/>
      <c r="EZ2217" s="3"/>
      <c r="FA2217" s="3"/>
      <c r="FB2217" s="3"/>
      <c r="FC2217" s="3"/>
      <c r="FD2217" s="3"/>
      <c r="FE2217" s="3"/>
      <c r="FF2217" s="3"/>
      <c r="FG2217" s="3"/>
      <c r="FH2217" s="3"/>
      <c r="FI2217" s="3"/>
      <c r="FJ2217" s="3"/>
      <c r="FK2217" s="3"/>
      <c r="FL2217" s="3"/>
      <c r="FM2217" s="3"/>
      <c r="FN2217" s="3"/>
      <c r="FO2217" s="3"/>
      <c r="FP2217" s="3"/>
      <c r="FQ2217" s="3"/>
      <c r="FR2217" s="3"/>
      <c r="FS2217" s="3"/>
      <c r="FT2217" s="3"/>
      <c r="FU2217" s="3"/>
      <c r="FV2217" s="3"/>
      <c r="FW2217" s="3"/>
      <c r="FX2217" s="3"/>
      <c r="FY2217" s="3"/>
      <c r="FZ2217" s="3"/>
      <c r="GA2217" s="3"/>
      <c r="GB2217" s="3"/>
      <c r="GC2217" s="3"/>
      <c r="GD2217" s="3"/>
      <c r="GE2217" s="3"/>
      <c r="GF2217" s="3"/>
      <c r="GG2217" s="3"/>
      <c r="GH2217" s="3"/>
      <c r="GI2217" s="3"/>
      <c r="GJ2217" s="3"/>
      <c r="GK2217" s="3"/>
      <c r="GL2217" s="3"/>
      <c r="GM2217" s="3"/>
    </row>
    <row r="2218" spans="2:195" x14ac:dyDescent="0.2">
      <c r="B2218" s="3"/>
      <c r="C2218" s="3"/>
      <c r="D2218" s="3"/>
      <c r="E2218" s="6"/>
      <c r="F2218" s="6"/>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c r="DP2218" s="3"/>
      <c r="DQ2218" s="3"/>
      <c r="DR2218" s="3"/>
      <c r="DS2218" s="3"/>
      <c r="DT2218" s="3"/>
      <c r="DU2218" s="3"/>
      <c r="DV2218" s="3"/>
      <c r="DW2218" s="3"/>
      <c r="DX2218" s="3"/>
      <c r="DY2218" s="3"/>
      <c r="DZ2218" s="3"/>
      <c r="EA2218" s="3"/>
      <c r="EB2218" s="3"/>
      <c r="EC2218" s="3"/>
      <c r="ED2218" s="3"/>
      <c r="EE2218" s="3"/>
      <c r="EF2218" s="3"/>
      <c r="EG2218" s="3"/>
      <c r="EH2218" s="3"/>
      <c r="EI2218" s="3"/>
      <c r="EJ2218" s="3"/>
      <c r="EK2218" s="3"/>
      <c r="EL2218" s="3"/>
      <c r="EM2218" s="3"/>
      <c r="EN2218" s="3"/>
      <c r="EO2218" s="3"/>
      <c r="EP2218" s="3"/>
      <c r="EQ2218" s="3"/>
      <c r="ER2218" s="3"/>
      <c r="ES2218" s="3"/>
      <c r="ET2218" s="3"/>
      <c r="EU2218" s="3"/>
      <c r="EV2218" s="3"/>
      <c r="EW2218" s="3"/>
      <c r="EX2218" s="3"/>
      <c r="EY2218" s="3"/>
      <c r="EZ2218" s="3"/>
      <c r="FA2218" s="3"/>
      <c r="FB2218" s="3"/>
      <c r="FC2218" s="3"/>
      <c r="FD2218" s="3"/>
      <c r="FE2218" s="3"/>
      <c r="FF2218" s="3"/>
      <c r="FG2218" s="3"/>
      <c r="FH2218" s="3"/>
      <c r="FI2218" s="3"/>
      <c r="FJ2218" s="3"/>
      <c r="FK2218" s="3"/>
      <c r="FL2218" s="3"/>
      <c r="FM2218" s="3"/>
      <c r="FN2218" s="3"/>
      <c r="FO2218" s="3"/>
      <c r="FP2218" s="3"/>
      <c r="FQ2218" s="3"/>
      <c r="FR2218" s="3"/>
      <c r="FS2218" s="3"/>
      <c r="FT2218" s="3"/>
      <c r="FU2218" s="3"/>
      <c r="FV2218" s="3"/>
      <c r="FW2218" s="3"/>
      <c r="FX2218" s="3"/>
      <c r="FY2218" s="3"/>
      <c r="FZ2218" s="3"/>
      <c r="GA2218" s="3"/>
      <c r="GB2218" s="3"/>
      <c r="GC2218" s="3"/>
      <c r="GD2218" s="3"/>
      <c r="GE2218" s="3"/>
      <c r="GF2218" s="3"/>
      <c r="GG2218" s="3"/>
      <c r="GH2218" s="3"/>
      <c r="GI2218" s="3"/>
      <c r="GJ2218" s="3"/>
      <c r="GK2218" s="3"/>
      <c r="GL2218" s="3"/>
      <c r="GM2218" s="3"/>
    </row>
    <row r="2219" spans="2:195" x14ac:dyDescent="0.2">
      <c r="B2219" s="3"/>
      <c r="C2219" s="3"/>
      <c r="D2219" s="3"/>
      <c r="E2219" s="6"/>
      <c r="F2219" s="6"/>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c r="DP2219" s="3"/>
      <c r="DQ2219" s="3"/>
      <c r="DR2219" s="3"/>
      <c r="DS2219" s="3"/>
      <c r="DT2219" s="3"/>
      <c r="DU2219" s="3"/>
      <c r="DV2219" s="3"/>
      <c r="DW2219" s="3"/>
      <c r="DX2219" s="3"/>
      <c r="DY2219" s="3"/>
      <c r="DZ2219" s="3"/>
      <c r="EA2219" s="3"/>
      <c r="EB2219" s="3"/>
      <c r="EC2219" s="3"/>
      <c r="ED2219" s="3"/>
      <c r="EE2219" s="3"/>
      <c r="EF2219" s="3"/>
      <c r="EG2219" s="3"/>
      <c r="EH2219" s="3"/>
      <c r="EI2219" s="3"/>
      <c r="EJ2219" s="3"/>
      <c r="EK2219" s="3"/>
      <c r="EL2219" s="3"/>
      <c r="EM2219" s="3"/>
      <c r="EN2219" s="3"/>
      <c r="EO2219" s="3"/>
      <c r="EP2219" s="3"/>
      <c r="EQ2219" s="3"/>
      <c r="ER2219" s="3"/>
      <c r="ES2219" s="3"/>
      <c r="ET2219" s="3"/>
      <c r="EU2219" s="3"/>
      <c r="EV2219" s="3"/>
      <c r="EW2219" s="3"/>
      <c r="EX2219" s="3"/>
      <c r="EY2219" s="3"/>
      <c r="EZ2219" s="3"/>
      <c r="FA2219" s="3"/>
      <c r="FB2219" s="3"/>
      <c r="FC2219" s="3"/>
      <c r="FD2219" s="3"/>
      <c r="FE2219" s="3"/>
      <c r="FF2219" s="3"/>
      <c r="FG2219" s="3"/>
      <c r="FH2219" s="3"/>
      <c r="FI2219" s="3"/>
      <c r="FJ2219" s="3"/>
      <c r="FK2219" s="3"/>
      <c r="FL2219" s="3"/>
      <c r="FM2219" s="3"/>
      <c r="FN2219" s="3"/>
      <c r="FO2219" s="3"/>
      <c r="FP2219" s="3"/>
      <c r="FQ2219" s="3"/>
      <c r="FR2219" s="3"/>
      <c r="FS2219" s="3"/>
      <c r="FT2219" s="3"/>
      <c r="FU2219" s="3"/>
      <c r="FV2219" s="3"/>
      <c r="FW2219" s="3"/>
      <c r="FX2219" s="3"/>
      <c r="FY2219" s="3"/>
      <c r="FZ2219" s="3"/>
      <c r="GA2219" s="3"/>
      <c r="GB2219" s="3"/>
      <c r="GC2219" s="3"/>
      <c r="GD2219" s="3"/>
      <c r="GE2219" s="3"/>
      <c r="GF2219" s="3"/>
      <c r="GG2219" s="3"/>
      <c r="GH2219" s="3"/>
      <c r="GI2219" s="3"/>
      <c r="GJ2219" s="3"/>
      <c r="GK2219" s="3"/>
      <c r="GL2219" s="3"/>
      <c r="GM2219" s="3"/>
    </row>
    <row r="2220" spans="2:195" x14ac:dyDescent="0.2">
      <c r="B2220" s="3"/>
      <c r="C2220" s="3"/>
      <c r="D2220" s="3"/>
      <c r="E2220" s="6"/>
      <c r="F2220" s="6"/>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c r="DP2220" s="3"/>
      <c r="DQ2220" s="3"/>
      <c r="DR2220" s="3"/>
      <c r="DS2220" s="3"/>
      <c r="DT2220" s="3"/>
      <c r="DU2220" s="3"/>
      <c r="DV2220" s="3"/>
      <c r="DW2220" s="3"/>
      <c r="DX2220" s="3"/>
      <c r="DY2220" s="3"/>
      <c r="DZ2220" s="3"/>
      <c r="EA2220" s="3"/>
      <c r="EB2220" s="3"/>
      <c r="EC2220" s="3"/>
      <c r="ED2220" s="3"/>
      <c r="EE2220" s="3"/>
      <c r="EF2220" s="3"/>
      <c r="EG2220" s="3"/>
      <c r="EH2220" s="3"/>
      <c r="EI2220" s="3"/>
      <c r="EJ2220" s="3"/>
      <c r="EK2220" s="3"/>
      <c r="EL2220" s="3"/>
      <c r="EM2220" s="3"/>
      <c r="EN2220" s="3"/>
      <c r="EO2220" s="3"/>
      <c r="EP2220" s="3"/>
      <c r="EQ2220" s="3"/>
      <c r="ER2220" s="3"/>
      <c r="ES2220" s="3"/>
      <c r="ET2220" s="3"/>
      <c r="EU2220" s="3"/>
      <c r="EV2220" s="3"/>
      <c r="EW2220" s="3"/>
      <c r="EX2220" s="3"/>
      <c r="EY2220" s="3"/>
      <c r="EZ2220" s="3"/>
      <c r="FA2220" s="3"/>
      <c r="FB2220" s="3"/>
      <c r="FC2220" s="3"/>
      <c r="FD2220" s="3"/>
      <c r="FE2220" s="3"/>
      <c r="FF2220" s="3"/>
      <c r="FG2220" s="3"/>
      <c r="FH2220" s="3"/>
      <c r="FI2220" s="3"/>
      <c r="FJ2220" s="3"/>
      <c r="FK2220" s="3"/>
      <c r="FL2220" s="3"/>
      <c r="FM2220" s="3"/>
      <c r="FN2220" s="3"/>
      <c r="FO2220" s="3"/>
      <c r="FP2220" s="3"/>
      <c r="FQ2220" s="3"/>
      <c r="FR2220" s="3"/>
      <c r="FS2220" s="3"/>
      <c r="FT2220" s="3"/>
      <c r="FU2220" s="3"/>
      <c r="FV2220" s="3"/>
      <c r="FW2220" s="3"/>
      <c r="FX2220" s="3"/>
      <c r="FY2220" s="3"/>
      <c r="FZ2220" s="3"/>
      <c r="GA2220" s="3"/>
      <c r="GB2220" s="3"/>
      <c r="GC2220" s="3"/>
      <c r="GD2220" s="3"/>
      <c r="GE2220" s="3"/>
      <c r="GF2220" s="3"/>
      <c r="GG2220" s="3"/>
      <c r="GH2220" s="3"/>
      <c r="GI2220" s="3"/>
      <c r="GJ2220" s="3"/>
      <c r="GK2220" s="3"/>
      <c r="GL2220" s="3"/>
      <c r="GM2220" s="3"/>
    </row>
    <row r="2221" spans="2:195" x14ac:dyDescent="0.2">
      <c r="B2221" s="3"/>
      <c r="C2221" s="3"/>
      <c r="D2221" s="3"/>
      <c r="E2221" s="6"/>
      <c r="F2221" s="6"/>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c r="DP2221" s="3"/>
      <c r="DQ2221" s="3"/>
      <c r="DR2221" s="3"/>
      <c r="DS2221" s="3"/>
      <c r="DT2221" s="3"/>
      <c r="DU2221" s="3"/>
      <c r="DV2221" s="3"/>
      <c r="DW2221" s="3"/>
      <c r="DX2221" s="3"/>
      <c r="DY2221" s="3"/>
      <c r="DZ2221" s="3"/>
      <c r="EA2221" s="3"/>
      <c r="EB2221" s="3"/>
      <c r="EC2221" s="3"/>
      <c r="ED2221" s="3"/>
      <c r="EE2221" s="3"/>
      <c r="EF2221" s="3"/>
      <c r="EG2221" s="3"/>
      <c r="EH2221" s="3"/>
      <c r="EI2221" s="3"/>
      <c r="EJ2221" s="3"/>
      <c r="EK2221" s="3"/>
      <c r="EL2221" s="3"/>
      <c r="EM2221" s="3"/>
      <c r="EN2221" s="3"/>
      <c r="EO2221" s="3"/>
      <c r="EP2221" s="3"/>
      <c r="EQ2221" s="3"/>
      <c r="ER2221" s="3"/>
      <c r="ES2221" s="3"/>
      <c r="ET2221" s="3"/>
      <c r="EU2221" s="3"/>
      <c r="EV2221" s="3"/>
      <c r="EW2221" s="3"/>
      <c r="EX2221" s="3"/>
      <c r="EY2221" s="3"/>
      <c r="EZ2221" s="3"/>
      <c r="FA2221" s="3"/>
      <c r="FB2221" s="3"/>
      <c r="FC2221" s="3"/>
      <c r="FD2221" s="3"/>
      <c r="FE2221" s="3"/>
      <c r="FF2221" s="3"/>
      <c r="FG2221" s="3"/>
      <c r="FH2221" s="3"/>
      <c r="FI2221" s="3"/>
      <c r="FJ2221" s="3"/>
      <c r="FK2221" s="3"/>
      <c r="FL2221" s="3"/>
      <c r="FM2221" s="3"/>
      <c r="FN2221" s="3"/>
      <c r="FO2221" s="3"/>
      <c r="FP2221" s="3"/>
      <c r="FQ2221" s="3"/>
      <c r="FR2221" s="3"/>
      <c r="FS2221" s="3"/>
      <c r="FT2221" s="3"/>
      <c r="FU2221" s="3"/>
      <c r="FV2221" s="3"/>
      <c r="FW2221" s="3"/>
      <c r="FX2221" s="3"/>
      <c r="FY2221" s="3"/>
      <c r="FZ2221" s="3"/>
      <c r="GA2221" s="3"/>
      <c r="GB2221" s="3"/>
      <c r="GC2221" s="3"/>
      <c r="GD2221" s="3"/>
      <c r="GE2221" s="3"/>
      <c r="GF2221" s="3"/>
      <c r="GG2221" s="3"/>
      <c r="GH2221" s="3"/>
      <c r="GI2221" s="3"/>
      <c r="GJ2221" s="3"/>
      <c r="GK2221" s="3"/>
      <c r="GL2221" s="3"/>
      <c r="GM2221" s="3"/>
    </row>
    <row r="2222" spans="2:195" x14ac:dyDescent="0.2">
      <c r="B2222" s="3"/>
      <c r="C2222" s="3"/>
      <c r="D2222" s="3"/>
      <c r="E2222" s="6"/>
      <c r="F2222" s="6"/>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c r="DP2222" s="3"/>
      <c r="DQ2222" s="3"/>
      <c r="DR2222" s="3"/>
      <c r="DS2222" s="3"/>
      <c r="DT2222" s="3"/>
      <c r="DU2222" s="3"/>
      <c r="DV2222" s="3"/>
      <c r="DW2222" s="3"/>
      <c r="DX2222" s="3"/>
      <c r="DY2222" s="3"/>
      <c r="DZ2222" s="3"/>
      <c r="EA2222" s="3"/>
      <c r="EB2222" s="3"/>
      <c r="EC2222" s="3"/>
      <c r="ED2222" s="3"/>
      <c r="EE2222" s="3"/>
      <c r="EF2222" s="3"/>
      <c r="EG2222" s="3"/>
      <c r="EH2222" s="3"/>
      <c r="EI2222" s="3"/>
      <c r="EJ2222" s="3"/>
      <c r="EK2222" s="3"/>
      <c r="EL2222" s="3"/>
      <c r="EM2222" s="3"/>
      <c r="EN2222" s="3"/>
      <c r="EO2222" s="3"/>
      <c r="EP2222" s="3"/>
      <c r="EQ2222" s="3"/>
      <c r="ER2222" s="3"/>
      <c r="ES2222" s="3"/>
      <c r="ET2222" s="3"/>
      <c r="EU2222" s="3"/>
      <c r="EV2222" s="3"/>
      <c r="EW2222" s="3"/>
      <c r="EX2222" s="3"/>
      <c r="EY2222" s="3"/>
      <c r="EZ2222" s="3"/>
      <c r="FA2222" s="3"/>
      <c r="FB2222" s="3"/>
      <c r="FC2222" s="3"/>
      <c r="FD2222" s="3"/>
      <c r="FE2222" s="3"/>
      <c r="FF2222" s="3"/>
      <c r="FG2222" s="3"/>
      <c r="FH2222" s="3"/>
      <c r="FI2222" s="3"/>
      <c r="FJ2222" s="3"/>
      <c r="FK2222" s="3"/>
      <c r="FL2222" s="3"/>
      <c r="FM2222" s="3"/>
      <c r="FN2222" s="3"/>
      <c r="FO2222" s="3"/>
      <c r="FP2222" s="3"/>
      <c r="FQ2222" s="3"/>
      <c r="FR2222" s="3"/>
      <c r="FS2222" s="3"/>
      <c r="FT2222" s="3"/>
      <c r="FU2222" s="3"/>
      <c r="FV2222" s="3"/>
      <c r="FW2222" s="3"/>
      <c r="FX2222" s="3"/>
      <c r="FY2222" s="3"/>
      <c r="FZ2222" s="3"/>
      <c r="GA2222" s="3"/>
      <c r="GB2222" s="3"/>
      <c r="GC2222" s="3"/>
      <c r="GD2222" s="3"/>
      <c r="GE2222" s="3"/>
      <c r="GF2222" s="3"/>
      <c r="GG2222" s="3"/>
      <c r="GH2222" s="3"/>
      <c r="GI2222" s="3"/>
      <c r="GJ2222" s="3"/>
      <c r="GK2222" s="3"/>
      <c r="GL2222" s="3"/>
      <c r="GM2222" s="3"/>
    </row>
    <row r="2223" spans="2:195" x14ac:dyDescent="0.2">
      <c r="B2223" s="3"/>
      <c r="C2223" s="3"/>
      <c r="D2223" s="3"/>
      <c r="E2223" s="6"/>
      <c r="F2223" s="6"/>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c r="DP2223" s="3"/>
      <c r="DQ2223" s="3"/>
      <c r="DR2223" s="3"/>
      <c r="DS2223" s="3"/>
      <c r="DT2223" s="3"/>
      <c r="DU2223" s="3"/>
      <c r="DV2223" s="3"/>
      <c r="DW2223" s="3"/>
      <c r="DX2223" s="3"/>
      <c r="DY2223" s="3"/>
      <c r="DZ2223" s="3"/>
      <c r="EA2223" s="3"/>
      <c r="EB2223" s="3"/>
      <c r="EC2223" s="3"/>
      <c r="ED2223" s="3"/>
      <c r="EE2223" s="3"/>
      <c r="EF2223" s="3"/>
      <c r="EG2223" s="3"/>
      <c r="EH2223" s="3"/>
      <c r="EI2223" s="3"/>
      <c r="EJ2223" s="3"/>
      <c r="EK2223" s="3"/>
      <c r="EL2223" s="3"/>
      <c r="EM2223" s="3"/>
      <c r="EN2223" s="3"/>
      <c r="EO2223" s="3"/>
      <c r="EP2223" s="3"/>
      <c r="EQ2223" s="3"/>
      <c r="ER2223" s="3"/>
      <c r="ES2223" s="3"/>
      <c r="ET2223" s="3"/>
      <c r="EU2223" s="3"/>
      <c r="EV2223" s="3"/>
      <c r="EW2223" s="3"/>
      <c r="EX2223" s="3"/>
      <c r="EY2223" s="3"/>
      <c r="EZ2223" s="3"/>
      <c r="FA2223" s="3"/>
      <c r="FB2223" s="3"/>
      <c r="FC2223" s="3"/>
      <c r="FD2223" s="3"/>
      <c r="FE2223" s="3"/>
      <c r="FF2223" s="3"/>
      <c r="FG2223" s="3"/>
      <c r="FH2223" s="3"/>
      <c r="FI2223" s="3"/>
      <c r="FJ2223" s="3"/>
      <c r="FK2223" s="3"/>
      <c r="FL2223" s="3"/>
      <c r="FM2223" s="3"/>
      <c r="FN2223" s="3"/>
      <c r="FO2223" s="3"/>
      <c r="FP2223" s="3"/>
      <c r="FQ2223" s="3"/>
      <c r="FR2223" s="3"/>
      <c r="FS2223" s="3"/>
      <c r="FT2223" s="3"/>
      <c r="FU2223" s="3"/>
      <c r="FV2223" s="3"/>
      <c r="FW2223" s="3"/>
      <c r="FX2223" s="3"/>
      <c r="FY2223" s="3"/>
      <c r="FZ2223" s="3"/>
      <c r="GA2223" s="3"/>
      <c r="GB2223" s="3"/>
      <c r="GC2223" s="3"/>
      <c r="GD2223" s="3"/>
      <c r="GE2223" s="3"/>
      <c r="GF2223" s="3"/>
      <c r="GG2223" s="3"/>
      <c r="GH2223" s="3"/>
      <c r="GI2223" s="3"/>
      <c r="GJ2223" s="3"/>
      <c r="GK2223" s="3"/>
      <c r="GL2223" s="3"/>
      <c r="GM2223" s="3"/>
    </row>
    <row r="2224" spans="2:195" x14ac:dyDescent="0.2">
      <c r="B2224" s="3"/>
      <c r="C2224" s="3"/>
      <c r="D2224" s="3"/>
      <c r="E2224" s="6"/>
      <c r="F2224" s="6"/>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c r="DP2224" s="3"/>
      <c r="DQ2224" s="3"/>
      <c r="DR2224" s="3"/>
      <c r="DS2224" s="3"/>
      <c r="DT2224" s="3"/>
      <c r="DU2224" s="3"/>
      <c r="DV2224" s="3"/>
      <c r="DW2224" s="3"/>
      <c r="DX2224" s="3"/>
      <c r="DY2224" s="3"/>
      <c r="DZ2224" s="3"/>
      <c r="EA2224" s="3"/>
      <c r="EB2224" s="3"/>
      <c r="EC2224" s="3"/>
      <c r="ED2224" s="3"/>
      <c r="EE2224" s="3"/>
      <c r="EF2224" s="3"/>
      <c r="EG2224" s="3"/>
      <c r="EH2224" s="3"/>
      <c r="EI2224" s="3"/>
      <c r="EJ2224" s="3"/>
      <c r="EK2224" s="3"/>
      <c r="EL2224" s="3"/>
      <c r="EM2224" s="3"/>
      <c r="EN2224" s="3"/>
      <c r="EO2224" s="3"/>
      <c r="EP2224" s="3"/>
      <c r="EQ2224" s="3"/>
      <c r="ER2224" s="3"/>
      <c r="ES2224" s="3"/>
      <c r="ET2224" s="3"/>
      <c r="EU2224" s="3"/>
      <c r="EV2224" s="3"/>
      <c r="EW2224" s="3"/>
      <c r="EX2224" s="3"/>
      <c r="EY2224" s="3"/>
      <c r="EZ2224" s="3"/>
      <c r="FA2224" s="3"/>
      <c r="FB2224" s="3"/>
      <c r="FC2224" s="3"/>
      <c r="FD2224" s="3"/>
      <c r="FE2224" s="3"/>
      <c r="FF2224" s="3"/>
      <c r="FG2224" s="3"/>
      <c r="FH2224" s="3"/>
      <c r="FI2224" s="3"/>
      <c r="FJ2224" s="3"/>
      <c r="FK2224" s="3"/>
      <c r="FL2224" s="3"/>
      <c r="FM2224" s="3"/>
      <c r="FN2224" s="3"/>
      <c r="FO2224" s="3"/>
      <c r="FP2224" s="3"/>
      <c r="FQ2224" s="3"/>
      <c r="FR2224" s="3"/>
      <c r="FS2224" s="3"/>
      <c r="FT2224" s="3"/>
      <c r="FU2224" s="3"/>
      <c r="FV2224" s="3"/>
      <c r="FW2224" s="3"/>
      <c r="FX2224" s="3"/>
      <c r="FY2224" s="3"/>
      <c r="FZ2224" s="3"/>
      <c r="GA2224" s="3"/>
      <c r="GB2224" s="3"/>
      <c r="GC2224" s="3"/>
      <c r="GD2224" s="3"/>
      <c r="GE2224" s="3"/>
      <c r="GF2224" s="3"/>
      <c r="GG2224" s="3"/>
      <c r="GH2224" s="3"/>
      <c r="GI2224" s="3"/>
      <c r="GJ2224" s="3"/>
      <c r="GK2224" s="3"/>
      <c r="GL2224" s="3"/>
      <c r="GM2224" s="3"/>
    </row>
    <row r="2225" spans="2:195" x14ac:dyDescent="0.2">
      <c r="B2225" s="3"/>
      <c r="C2225" s="3"/>
      <c r="D2225" s="3"/>
      <c r="E2225" s="6"/>
      <c r="F2225" s="6"/>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c r="DP2225" s="3"/>
      <c r="DQ2225" s="3"/>
      <c r="DR2225" s="3"/>
      <c r="DS2225" s="3"/>
      <c r="DT2225" s="3"/>
      <c r="DU2225" s="3"/>
      <c r="DV2225" s="3"/>
      <c r="DW2225" s="3"/>
      <c r="DX2225" s="3"/>
      <c r="DY2225" s="3"/>
      <c r="DZ2225" s="3"/>
      <c r="EA2225" s="3"/>
      <c r="EB2225" s="3"/>
      <c r="EC2225" s="3"/>
      <c r="ED2225" s="3"/>
      <c r="EE2225" s="3"/>
      <c r="EF2225" s="3"/>
      <c r="EG2225" s="3"/>
      <c r="EH2225" s="3"/>
      <c r="EI2225" s="3"/>
      <c r="EJ2225" s="3"/>
      <c r="EK2225" s="3"/>
      <c r="EL2225" s="3"/>
      <c r="EM2225" s="3"/>
      <c r="EN2225" s="3"/>
      <c r="EO2225" s="3"/>
      <c r="EP2225" s="3"/>
      <c r="EQ2225" s="3"/>
      <c r="ER2225" s="3"/>
      <c r="ES2225" s="3"/>
      <c r="ET2225" s="3"/>
      <c r="EU2225" s="3"/>
      <c r="EV2225" s="3"/>
      <c r="EW2225" s="3"/>
      <c r="EX2225" s="3"/>
      <c r="EY2225" s="3"/>
      <c r="EZ2225" s="3"/>
      <c r="FA2225" s="3"/>
      <c r="FB2225" s="3"/>
      <c r="FC2225" s="3"/>
      <c r="FD2225" s="3"/>
      <c r="FE2225" s="3"/>
      <c r="FF2225" s="3"/>
      <c r="FG2225" s="3"/>
      <c r="FH2225" s="3"/>
      <c r="FI2225" s="3"/>
      <c r="FJ2225" s="3"/>
      <c r="FK2225" s="3"/>
      <c r="FL2225" s="3"/>
      <c r="FM2225" s="3"/>
      <c r="FN2225" s="3"/>
      <c r="FO2225" s="3"/>
      <c r="FP2225" s="3"/>
      <c r="FQ2225" s="3"/>
      <c r="FR2225" s="3"/>
      <c r="FS2225" s="3"/>
      <c r="FT2225" s="3"/>
      <c r="FU2225" s="3"/>
      <c r="FV2225" s="3"/>
      <c r="FW2225" s="3"/>
      <c r="FX2225" s="3"/>
      <c r="FY2225" s="3"/>
      <c r="FZ2225" s="3"/>
      <c r="GA2225" s="3"/>
      <c r="GB2225" s="3"/>
      <c r="GC2225" s="3"/>
      <c r="GD2225" s="3"/>
      <c r="GE2225" s="3"/>
      <c r="GF2225" s="3"/>
      <c r="GG2225" s="3"/>
      <c r="GH2225" s="3"/>
      <c r="GI2225" s="3"/>
      <c r="GJ2225" s="3"/>
      <c r="GK2225" s="3"/>
      <c r="GL2225" s="3"/>
      <c r="GM2225" s="3"/>
    </row>
    <row r="2226" spans="2:195" x14ac:dyDescent="0.2">
      <c r="B2226" s="3"/>
      <c r="C2226" s="3"/>
      <c r="D2226" s="3"/>
      <c r="E2226" s="6"/>
      <c r="F2226" s="6"/>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c r="DP2226" s="3"/>
      <c r="DQ2226" s="3"/>
      <c r="DR2226" s="3"/>
      <c r="DS2226" s="3"/>
      <c r="DT2226" s="3"/>
      <c r="DU2226" s="3"/>
      <c r="DV2226" s="3"/>
      <c r="DW2226" s="3"/>
      <c r="DX2226" s="3"/>
      <c r="DY2226" s="3"/>
      <c r="DZ2226" s="3"/>
      <c r="EA2226" s="3"/>
      <c r="EB2226" s="3"/>
      <c r="EC2226" s="3"/>
      <c r="ED2226" s="3"/>
      <c r="EE2226" s="3"/>
      <c r="EF2226" s="3"/>
      <c r="EG2226" s="3"/>
      <c r="EH2226" s="3"/>
      <c r="EI2226" s="3"/>
      <c r="EJ2226" s="3"/>
      <c r="EK2226" s="3"/>
      <c r="EL2226" s="3"/>
      <c r="EM2226" s="3"/>
      <c r="EN2226" s="3"/>
      <c r="EO2226" s="3"/>
      <c r="EP2226" s="3"/>
      <c r="EQ2226" s="3"/>
      <c r="ER2226" s="3"/>
      <c r="ES2226" s="3"/>
      <c r="ET2226" s="3"/>
      <c r="EU2226" s="3"/>
      <c r="EV2226" s="3"/>
      <c r="EW2226" s="3"/>
      <c r="EX2226" s="3"/>
      <c r="EY2226" s="3"/>
      <c r="EZ2226" s="3"/>
      <c r="FA2226" s="3"/>
      <c r="FB2226" s="3"/>
      <c r="FC2226" s="3"/>
      <c r="FD2226" s="3"/>
      <c r="FE2226" s="3"/>
      <c r="FF2226" s="3"/>
      <c r="FG2226" s="3"/>
      <c r="FH2226" s="3"/>
      <c r="FI2226" s="3"/>
      <c r="FJ2226" s="3"/>
      <c r="FK2226" s="3"/>
      <c r="FL2226" s="3"/>
      <c r="FM2226" s="3"/>
      <c r="FN2226" s="3"/>
      <c r="FO2226" s="3"/>
      <c r="FP2226" s="3"/>
      <c r="FQ2226" s="3"/>
      <c r="FR2226" s="3"/>
      <c r="FS2226" s="3"/>
      <c r="FT2226" s="3"/>
      <c r="FU2226" s="3"/>
      <c r="FV2226" s="3"/>
      <c r="FW2226" s="3"/>
      <c r="FX2226" s="3"/>
      <c r="FY2226" s="3"/>
      <c r="FZ2226" s="3"/>
      <c r="GA2226" s="3"/>
      <c r="GB2226" s="3"/>
      <c r="GC2226" s="3"/>
      <c r="GD2226" s="3"/>
      <c r="GE2226" s="3"/>
      <c r="GF2226" s="3"/>
      <c r="GG2226" s="3"/>
      <c r="GH2226" s="3"/>
      <c r="GI2226" s="3"/>
      <c r="GJ2226" s="3"/>
      <c r="GK2226" s="3"/>
      <c r="GL2226" s="3"/>
      <c r="GM2226" s="3"/>
    </row>
    <row r="2227" spans="2:195" x14ac:dyDescent="0.2">
      <c r="B2227" s="3"/>
      <c r="C2227" s="3"/>
      <c r="D2227" s="3"/>
      <c r="E2227" s="6"/>
      <c r="F2227" s="6"/>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c r="DP2227" s="3"/>
      <c r="DQ2227" s="3"/>
      <c r="DR2227" s="3"/>
      <c r="DS2227" s="3"/>
      <c r="DT2227" s="3"/>
      <c r="DU2227" s="3"/>
      <c r="DV2227" s="3"/>
      <c r="DW2227" s="3"/>
      <c r="DX2227" s="3"/>
      <c r="DY2227" s="3"/>
      <c r="DZ2227" s="3"/>
      <c r="EA2227" s="3"/>
      <c r="EB2227" s="3"/>
      <c r="EC2227" s="3"/>
      <c r="ED2227" s="3"/>
      <c r="EE2227" s="3"/>
      <c r="EF2227" s="3"/>
      <c r="EG2227" s="3"/>
      <c r="EH2227" s="3"/>
      <c r="EI2227" s="3"/>
      <c r="EJ2227" s="3"/>
      <c r="EK2227" s="3"/>
      <c r="EL2227" s="3"/>
      <c r="EM2227" s="3"/>
      <c r="EN2227" s="3"/>
      <c r="EO2227" s="3"/>
      <c r="EP2227" s="3"/>
      <c r="EQ2227" s="3"/>
      <c r="ER2227" s="3"/>
      <c r="ES2227" s="3"/>
      <c r="ET2227" s="3"/>
      <c r="EU2227" s="3"/>
      <c r="EV2227" s="3"/>
      <c r="EW2227" s="3"/>
      <c r="EX2227" s="3"/>
      <c r="EY2227" s="3"/>
      <c r="EZ2227" s="3"/>
      <c r="FA2227" s="3"/>
      <c r="FB2227" s="3"/>
      <c r="FC2227" s="3"/>
      <c r="FD2227" s="3"/>
      <c r="FE2227" s="3"/>
      <c r="FF2227" s="3"/>
      <c r="FG2227" s="3"/>
      <c r="FH2227" s="3"/>
      <c r="FI2227" s="3"/>
      <c r="FJ2227" s="3"/>
      <c r="FK2227" s="3"/>
      <c r="FL2227" s="3"/>
      <c r="FM2227" s="3"/>
      <c r="FN2227" s="3"/>
      <c r="FO2227" s="3"/>
      <c r="FP2227" s="3"/>
      <c r="FQ2227" s="3"/>
      <c r="FR2227" s="3"/>
      <c r="FS2227" s="3"/>
      <c r="FT2227" s="3"/>
      <c r="FU2227" s="3"/>
      <c r="FV2227" s="3"/>
      <c r="FW2227" s="3"/>
      <c r="FX2227" s="3"/>
      <c r="FY2227" s="3"/>
      <c r="FZ2227" s="3"/>
      <c r="GA2227" s="3"/>
      <c r="GB2227" s="3"/>
      <c r="GC2227" s="3"/>
      <c r="GD2227" s="3"/>
      <c r="GE2227" s="3"/>
      <c r="GF2227" s="3"/>
      <c r="GG2227" s="3"/>
      <c r="GH2227" s="3"/>
      <c r="GI2227" s="3"/>
      <c r="GJ2227" s="3"/>
      <c r="GK2227" s="3"/>
      <c r="GL2227" s="3"/>
      <c r="GM2227" s="3"/>
    </row>
    <row r="2228" spans="2:195" x14ac:dyDescent="0.2">
      <c r="B2228" s="3"/>
      <c r="C2228" s="3"/>
      <c r="D2228" s="3"/>
      <c r="E2228" s="6"/>
      <c r="F2228" s="6"/>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c r="DP2228" s="3"/>
      <c r="DQ2228" s="3"/>
      <c r="DR2228" s="3"/>
      <c r="DS2228" s="3"/>
      <c r="DT2228" s="3"/>
      <c r="DU2228" s="3"/>
      <c r="DV2228" s="3"/>
      <c r="DW2228" s="3"/>
      <c r="DX2228" s="3"/>
      <c r="DY2228" s="3"/>
      <c r="DZ2228" s="3"/>
      <c r="EA2228" s="3"/>
      <c r="EB2228" s="3"/>
      <c r="EC2228" s="3"/>
      <c r="ED2228" s="3"/>
      <c r="EE2228" s="3"/>
      <c r="EF2228" s="3"/>
      <c r="EG2228" s="3"/>
      <c r="EH2228" s="3"/>
      <c r="EI2228" s="3"/>
      <c r="EJ2228" s="3"/>
      <c r="EK2228" s="3"/>
      <c r="EL2228" s="3"/>
      <c r="EM2228" s="3"/>
      <c r="EN2228" s="3"/>
      <c r="EO2228" s="3"/>
      <c r="EP2228" s="3"/>
      <c r="EQ2228" s="3"/>
      <c r="ER2228" s="3"/>
      <c r="ES2228" s="3"/>
      <c r="ET2228" s="3"/>
      <c r="EU2228" s="3"/>
      <c r="EV2228" s="3"/>
      <c r="EW2228" s="3"/>
      <c r="EX2228" s="3"/>
      <c r="EY2228" s="3"/>
      <c r="EZ2228" s="3"/>
      <c r="FA2228" s="3"/>
      <c r="FB2228" s="3"/>
      <c r="FC2228" s="3"/>
      <c r="FD2228" s="3"/>
      <c r="FE2228" s="3"/>
      <c r="FF2228" s="3"/>
      <c r="FG2228" s="3"/>
      <c r="FH2228" s="3"/>
      <c r="FI2228" s="3"/>
      <c r="FJ2228" s="3"/>
      <c r="FK2228" s="3"/>
      <c r="FL2228" s="3"/>
      <c r="FM2228" s="3"/>
      <c r="FN2228" s="3"/>
      <c r="FO2228" s="3"/>
      <c r="FP2228" s="3"/>
      <c r="FQ2228" s="3"/>
      <c r="FR2228" s="3"/>
      <c r="FS2228" s="3"/>
      <c r="FT2228" s="3"/>
      <c r="FU2228" s="3"/>
      <c r="FV2228" s="3"/>
      <c r="FW2228" s="3"/>
      <c r="FX2228" s="3"/>
      <c r="FY2228" s="3"/>
      <c r="FZ2228" s="3"/>
      <c r="GA2228" s="3"/>
      <c r="GB2228" s="3"/>
      <c r="GC2228" s="3"/>
      <c r="GD2228" s="3"/>
      <c r="GE2228" s="3"/>
      <c r="GF2228" s="3"/>
      <c r="GG2228" s="3"/>
      <c r="GH2228" s="3"/>
      <c r="GI2228" s="3"/>
      <c r="GJ2228" s="3"/>
      <c r="GK2228" s="3"/>
      <c r="GL2228" s="3"/>
      <c r="GM2228" s="3"/>
    </row>
    <row r="2229" spans="2:195" x14ac:dyDescent="0.2">
      <c r="B2229" s="3"/>
      <c r="C2229" s="3"/>
      <c r="D2229" s="3"/>
      <c r="E2229" s="6"/>
      <c r="F2229" s="6"/>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c r="DP2229" s="3"/>
      <c r="DQ2229" s="3"/>
      <c r="DR2229" s="3"/>
      <c r="DS2229" s="3"/>
      <c r="DT2229" s="3"/>
      <c r="DU2229" s="3"/>
      <c r="DV2229" s="3"/>
      <c r="DW2229" s="3"/>
      <c r="DX2229" s="3"/>
      <c r="DY2229" s="3"/>
      <c r="DZ2229" s="3"/>
      <c r="EA2229" s="3"/>
      <c r="EB2229" s="3"/>
      <c r="EC2229" s="3"/>
      <c r="ED2229" s="3"/>
      <c r="EE2229" s="3"/>
      <c r="EF2229" s="3"/>
      <c r="EG2229" s="3"/>
      <c r="EH2229" s="3"/>
      <c r="EI2229" s="3"/>
      <c r="EJ2229" s="3"/>
      <c r="EK2229" s="3"/>
      <c r="EL2229" s="3"/>
      <c r="EM2229" s="3"/>
      <c r="EN2229" s="3"/>
      <c r="EO2229" s="3"/>
      <c r="EP2229" s="3"/>
      <c r="EQ2229" s="3"/>
      <c r="ER2229" s="3"/>
      <c r="ES2229" s="3"/>
      <c r="ET2229" s="3"/>
      <c r="EU2229" s="3"/>
      <c r="EV2229" s="3"/>
      <c r="EW2229" s="3"/>
      <c r="EX2229" s="3"/>
      <c r="EY2229" s="3"/>
      <c r="EZ2229" s="3"/>
      <c r="FA2229" s="3"/>
      <c r="FB2229" s="3"/>
      <c r="FC2229" s="3"/>
      <c r="FD2229" s="3"/>
      <c r="FE2229" s="3"/>
      <c r="FF2229" s="3"/>
      <c r="FG2229" s="3"/>
      <c r="FH2229" s="3"/>
      <c r="FI2229" s="3"/>
      <c r="FJ2229" s="3"/>
      <c r="FK2229" s="3"/>
      <c r="FL2229" s="3"/>
      <c r="FM2229" s="3"/>
      <c r="FN2229" s="3"/>
      <c r="FO2229" s="3"/>
      <c r="FP2229" s="3"/>
      <c r="FQ2229" s="3"/>
      <c r="FR2229" s="3"/>
      <c r="FS2229" s="3"/>
      <c r="FT2229" s="3"/>
      <c r="FU2229" s="3"/>
      <c r="FV2229" s="3"/>
      <c r="FW2229" s="3"/>
      <c r="FX2229" s="3"/>
      <c r="FY2229" s="3"/>
      <c r="FZ2229" s="3"/>
      <c r="GA2229" s="3"/>
      <c r="GB2229" s="3"/>
      <c r="GC2229" s="3"/>
      <c r="GD2229" s="3"/>
      <c r="GE2229" s="3"/>
      <c r="GF2229" s="3"/>
      <c r="GG2229" s="3"/>
      <c r="GH2229" s="3"/>
      <c r="GI2229" s="3"/>
      <c r="GJ2229" s="3"/>
      <c r="GK2229" s="3"/>
      <c r="GL2229" s="3"/>
      <c r="GM2229" s="3"/>
    </row>
    <row r="2230" spans="2:195" x14ac:dyDescent="0.2">
      <c r="B2230" s="3"/>
      <c r="C2230" s="3"/>
      <c r="D2230" s="3"/>
      <c r="E2230" s="6"/>
      <c r="F2230" s="6"/>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c r="EO2230" s="3"/>
      <c r="EP2230" s="3"/>
      <c r="EQ2230" s="3"/>
      <c r="ER2230" s="3"/>
      <c r="ES2230" s="3"/>
      <c r="ET2230" s="3"/>
      <c r="EU2230" s="3"/>
      <c r="EV2230" s="3"/>
      <c r="EW2230" s="3"/>
      <c r="EX2230" s="3"/>
      <c r="EY2230" s="3"/>
      <c r="EZ2230" s="3"/>
      <c r="FA2230" s="3"/>
      <c r="FB2230" s="3"/>
      <c r="FC2230" s="3"/>
      <c r="FD2230" s="3"/>
      <c r="FE2230" s="3"/>
      <c r="FF2230" s="3"/>
      <c r="FG2230" s="3"/>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row>
    <row r="2231" spans="2:195" x14ac:dyDescent="0.2">
      <c r="B2231" s="3"/>
      <c r="C2231" s="3"/>
      <c r="D2231" s="3"/>
      <c r="E2231" s="6"/>
      <c r="F2231" s="6"/>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c r="DP2231" s="3"/>
      <c r="DQ2231" s="3"/>
      <c r="DR2231" s="3"/>
      <c r="DS2231" s="3"/>
      <c r="DT2231" s="3"/>
      <c r="DU2231" s="3"/>
      <c r="DV2231" s="3"/>
      <c r="DW2231" s="3"/>
      <c r="DX2231" s="3"/>
      <c r="DY2231" s="3"/>
      <c r="DZ2231" s="3"/>
      <c r="EA2231" s="3"/>
      <c r="EB2231" s="3"/>
      <c r="EC2231" s="3"/>
      <c r="ED2231" s="3"/>
      <c r="EE2231" s="3"/>
      <c r="EF2231" s="3"/>
      <c r="EG2231" s="3"/>
      <c r="EH2231" s="3"/>
      <c r="EI2231" s="3"/>
      <c r="EJ2231" s="3"/>
      <c r="EK2231" s="3"/>
      <c r="EL2231" s="3"/>
      <c r="EM2231" s="3"/>
      <c r="EN2231" s="3"/>
      <c r="EO2231" s="3"/>
      <c r="EP2231" s="3"/>
      <c r="EQ2231" s="3"/>
      <c r="ER2231" s="3"/>
      <c r="ES2231" s="3"/>
      <c r="ET2231" s="3"/>
      <c r="EU2231" s="3"/>
      <c r="EV2231" s="3"/>
      <c r="EW2231" s="3"/>
      <c r="EX2231" s="3"/>
      <c r="EY2231" s="3"/>
      <c r="EZ2231" s="3"/>
      <c r="FA2231" s="3"/>
      <c r="FB2231" s="3"/>
      <c r="FC2231" s="3"/>
      <c r="FD2231" s="3"/>
      <c r="FE2231" s="3"/>
      <c r="FF2231" s="3"/>
      <c r="FG2231" s="3"/>
      <c r="FH2231" s="3"/>
      <c r="FI2231" s="3"/>
      <c r="FJ2231" s="3"/>
      <c r="FK2231" s="3"/>
      <c r="FL2231" s="3"/>
      <c r="FM2231" s="3"/>
      <c r="FN2231" s="3"/>
      <c r="FO2231" s="3"/>
      <c r="FP2231" s="3"/>
      <c r="FQ2231" s="3"/>
      <c r="FR2231" s="3"/>
      <c r="FS2231" s="3"/>
      <c r="FT2231" s="3"/>
      <c r="FU2231" s="3"/>
      <c r="FV2231" s="3"/>
      <c r="FW2231" s="3"/>
      <c r="FX2231" s="3"/>
      <c r="FY2231" s="3"/>
      <c r="FZ2231" s="3"/>
      <c r="GA2231" s="3"/>
      <c r="GB2231" s="3"/>
      <c r="GC2231" s="3"/>
      <c r="GD2231" s="3"/>
      <c r="GE2231" s="3"/>
      <c r="GF2231" s="3"/>
      <c r="GG2231" s="3"/>
      <c r="GH2231" s="3"/>
      <c r="GI2231" s="3"/>
      <c r="GJ2231" s="3"/>
      <c r="GK2231" s="3"/>
      <c r="GL2231" s="3"/>
      <c r="GM2231" s="3"/>
    </row>
    <row r="2232" spans="2:195" x14ac:dyDescent="0.2">
      <c r="B2232" s="3"/>
      <c r="C2232" s="3"/>
      <c r="D2232" s="3"/>
      <c r="E2232" s="6"/>
      <c r="F2232" s="6"/>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c r="DP2232" s="3"/>
      <c r="DQ2232" s="3"/>
      <c r="DR2232" s="3"/>
      <c r="DS2232" s="3"/>
      <c r="DT2232" s="3"/>
      <c r="DU2232" s="3"/>
      <c r="DV2232" s="3"/>
      <c r="DW2232" s="3"/>
      <c r="DX2232" s="3"/>
      <c r="DY2232" s="3"/>
      <c r="DZ2232" s="3"/>
      <c r="EA2232" s="3"/>
      <c r="EB2232" s="3"/>
      <c r="EC2232" s="3"/>
      <c r="ED2232" s="3"/>
      <c r="EE2232" s="3"/>
      <c r="EF2232" s="3"/>
      <c r="EG2232" s="3"/>
      <c r="EH2232" s="3"/>
      <c r="EI2232" s="3"/>
      <c r="EJ2232" s="3"/>
      <c r="EK2232" s="3"/>
      <c r="EL2232" s="3"/>
      <c r="EM2232" s="3"/>
      <c r="EN2232" s="3"/>
      <c r="EO2232" s="3"/>
      <c r="EP2232" s="3"/>
      <c r="EQ2232" s="3"/>
      <c r="ER2232" s="3"/>
      <c r="ES2232" s="3"/>
      <c r="ET2232" s="3"/>
      <c r="EU2232" s="3"/>
      <c r="EV2232" s="3"/>
      <c r="EW2232" s="3"/>
      <c r="EX2232" s="3"/>
      <c r="EY2232" s="3"/>
      <c r="EZ2232" s="3"/>
      <c r="FA2232" s="3"/>
      <c r="FB2232" s="3"/>
      <c r="FC2232" s="3"/>
      <c r="FD2232" s="3"/>
      <c r="FE2232" s="3"/>
      <c r="FF2232" s="3"/>
      <c r="FG2232" s="3"/>
      <c r="FH2232" s="3"/>
      <c r="FI2232" s="3"/>
      <c r="FJ2232" s="3"/>
      <c r="FK2232" s="3"/>
      <c r="FL2232" s="3"/>
      <c r="FM2232" s="3"/>
      <c r="FN2232" s="3"/>
      <c r="FO2232" s="3"/>
      <c r="FP2232" s="3"/>
      <c r="FQ2232" s="3"/>
      <c r="FR2232" s="3"/>
      <c r="FS2232" s="3"/>
      <c r="FT2232" s="3"/>
      <c r="FU2232" s="3"/>
      <c r="FV2232" s="3"/>
      <c r="FW2232" s="3"/>
      <c r="FX2232" s="3"/>
      <c r="FY2232" s="3"/>
      <c r="FZ2232" s="3"/>
      <c r="GA2232" s="3"/>
      <c r="GB2232" s="3"/>
      <c r="GC2232" s="3"/>
      <c r="GD2232" s="3"/>
      <c r="GE2232" s="3"/>
      <c r="GF2232" s="3"/>
      <c r="GG2232" s="3"/>
      <c r="GH2232" s="3"/>
      <c r="GI2232" s="3"/>
      <c r="GJ2232" s="3"/>
      <c r="GK2232" s="3"/>
      <c r="GL2232" s="3"/>
      <c r="GM2232" s="3"/>
    </row>
    <row r="2233" spans="2:195" x14ac:dyDescent="0.2">
      <c r="B2233" s="3"/>
      <c r="C2233" s="3"/>
      <c r="D2233" s="3"/>
      <c r="E2233" s="6"/>
      <c r="F2233" s="6"/>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c r="DP2233" s="3"/>
      <c r="DQ2233" s="3"/>
      <c r="DR2233" s="3"/>
      <c r="DS2233" s="3"/>
      <c r="DT2233" s="3"/>
      <c r="DU2233" s="3"/>
      <c r="DV2233" s="3"/>
      <c r="DW2233" s="3"/>
      <c r="DX2233" s="3"/>
      <c r="DY2233" s="3"/>
      <c r="DZ2233" s="3"/>
      <c r="EA2233" s="3"/>
      <c r="EB2233" s="3"/>
      <c r="EC2233" s="3"/>
      <c r="ED2233" s="3"/>
      <c r="EE2233" s="3"/>
      <c r="EF2233" s="3"/>
      <c r="EG2233" s="3"/>
      <c r="EH2233" s="3"/>
      <c r="EI2233" s="3"/>
      <c r="EJ2233" s="3"/>
      <c r="EK2233" s="3"/>
      <c r="EL2233" s="3"/>
      <c r="EM2233" s="3"/>
      <c r="EN2233" s="3"/>
      <c r="EO2233" s="3"/>
      <c r="EP2233" s="3"/>
      <c r="EQ2233" s="3"/>
      <c r="ER2233" s="3"/>
      <c r="ES2233" s="3"/>
      <c r="ET2233" s="3"/>
      <c r="EU2233" s="3"/>
      <c r="EV2233" s="3"/>
      <c r="EW2233" s="3"/>
      <c r="EX2233" s="3"/>
      <c r="EY2233" s="3"/>
      <c r="EZ2233" s="3"/>
      <c r="FA2233" s="3"/>
      <c r="FB2233" s="3"/>
      <c r="FC2233" s="3"/>
      <c r="FD2233" s="3"/>
      <c r="FE2233" s="3"/>
      <c r="FF2233" s="3"/>
      <c r="FG2233" s="3"/>
      <c r="FH2233" s="3"/>
      <c r="FI2233" s="3"/>
      <c r="FJ2233" s="3"/>
      <c r="FK2233" s="3"/>
      <c r="FL2233" s="3"/>
      <c r="FM2233" s="3"/>
      <c r="FN2233" s="3"/>
      <c r="FO2233" s="3"/>
      <c r="FP2233" s="3"/>
      <c r="FQ2233" s="3"/>
      <c r="FR2233" s="3"/>
      <c r="FS2233" s="3"/>
      <c r="FT2233" s="3"/>
      <c r="FU2233" s="3"/>
      <c r="FV2233" s="3"/>
      <c r="FW2233" s="3"/>
      <c r="FX2233" s="3"/>
      <c r="FY2233" s="3"/>
      <c r="FZ2233" s="3"/>
      <c r="GA2233" s="3"/>
      <c r="GB2233" s="3"/>
      <c r="GC2233" s="3"/>
      <c r="GD2233" s="3"/>
      <c r="GE2233" s="3"/>
      <c r="GF2233" s="3"/>
      <c r="GG2233" s="3"/>
      <c r="GH2233" s="3"/>
      <c r="GI2233" s="3"/>
      <c r="GJ2233" s="3"/>
      <c r="GK2233" s="3"/>
      <c r="GL2233" s="3"/>
      <c r="GM2233" s="3"/>
    </row>
    <row r="2234" spans="2:195" x14ac:dyDescent="0.2">
      <c r="B2234" s="3"/>
      <c r="C2234" s="3"/>
      <c r="D2234" s="3"/>
      <c r="E2234" s="6"/>
      <c r="F2234" s="6"/>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c r="EO2234" s="3"/>
      <c r="EP2234" s="3"/>
      <c r="EQ2234" s="3"/>
      <c r="ER2234" s="3"/>
      <c r="ES2234" s="3"/>
      <c r="ET2234" s="3"/>
      <c r="EU2234" s="3"/>
      <c r="EV2234" s="3"/>
      <c r="EW2234" s="3"/>
      <c r="EX2234" s="3"/>
      <c r="EY2234" s="3"/>
      <c r="EZ2234" s="3"/>
      <c r="FA2234" s="3"/>
      <c r="FB2234" s="3"/>
      <c r="FC2234" s="3"/>
      <c r="FD2234" s="3"/>
      <c r="FE2234" s="3"/>
      <c r="FF2234" s="3"/>
      <c r="FG2234" s="3"/>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row>
    <row r="2235" spans="2:195" x14ac:dyDescent="0.2">
      <c r="B2235" s="3"/>
      <c r="C2235" s="3"/>
      <c r="D2235" s="3"/>
      <c r="E2235" s="6"/>
      <c r="F2235" s="6"/>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c r="EO2235" s="3"/>
      <c r="EP2235" s="3"/>
      <c r="EQ2235" s="3"/>
      <c r="ER2235" s="3"/>
      <c r="ES2235" s="3"/>
      <c r="ET2235" s="3"/>
      <c r="EU2235" s="3"/>
      <c r="EV2235" s="3"/>
      <c r="EW2235" s="3"/>
      <c r="EX2235" s="3"/>
      <c r="EY2235" s="3"/>
      <c r="EZ2235" s="3"/>
      <c r="FA2235" s="3"/>
      <c r="FB2235" s="3"/>
      <c r="FC2235" s="3"/>
      <c r="FD2235" s="3"/>
      <c r="FE2235" s="3"/>
      <c r="FF2235" s="3"/>
      <c r="FG2235" s="3"/>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row>
    <row r="2236" spans="2:195" x14ac:dyDescent="0.2">
      <c r="B2236" s="3"/>
      <c r="C2236" s="3"/>
      <c r="D2236" s="3"/>
      <c r="E2236" s="6"/>
      <c r="F2236" s="6"/>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c r="EO2236" s="3"/>
      <c r="EP2236" s="3"/>
      <c r="EQ2236" s="3"/>
      <c r="ER2236" s="3"/>
      <c r="ES2236" s="3"/>
      <c r="ET2236" s="3"/>
      <c r="EU2236" s="3"/>
      <c r="EV2236" s="3"/>
      <c r="EW2236" s="3"/>
      <c r="EX2236" s="3"/>
      <c r="EY2236" s="3"/>
      <c r="EZ2236" s="3"/>
      <c r="FA2236" s="3"/>
      <c r="FB2236" s="3"/>
      <c r="FC2236" s="3"/>
      <c r="FD2236" s="3"/>
      <c r="FE2236" s="3"/>
      <c r="FF2236" s="3"/>
      <c r="FG2236" s="3"/>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row>
    <row r="2237" spans="2:195" x14ac:dyDescent="0.2">
      <c r="B2237" s="3"/>
      <c r="C2237" s="3"/>
      <c r="D2237" s="3"/>
      <c r="E2237" s="6"/>
      <c r="F2237" s="6"/>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c r="EO2237" s="3"/>
      <c r="EP2237" s="3"/>
      <c r="EQ2237" s="3"/>
      <c r="ER2237" s="3"/>
      <c r="ES2237" s="3"/>
      <c r="ET2237" s="3"/>
      <c r="EU2237" s="3"/>
      <c r="EV2237" s="3"/>
      <c r="EW2237" s="3"/>
      <c r="EX2237" s="3"/>
      <c r="EY2237" s="3"/>
      <c r="EZ2237" s="3"/>
      <c r="FA2237" s="3"/>
      <c r="FB2237" s="3"/>
      <c r="FC2237" s="3"/>
      <c r="FD2237" s="3"/>
      <c r="FE2237" s="3"/>
      <c r="FF2237" s="3"/>
      <c r="FG2237" s="3"/>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row>
  </sheetData>
  <mergeCells count="34">
    <mergeCell ref="A259:D259"/>
    <mergeCell ref="L6:L7"/>
    <mergeCell ref="M6:M7"/>
    <mergeCell ref="N6:N7"/>
    <mergeCell ref="O6:O7"/>
    <mergeCell ref="F6:F7"/>
    <mergeCell ref="G6:G7"/>
    <mergeCell ref="H6:H7"/>
    <mergeCell ref="I6:I7"/>
    <mergeCell ref="J6:J7"/>
    <mergeCell ref="K6:K7"/>
    <mergeCell ref="V6:V7"/>
    <mergeCell ref="P6:P7"/>
    <mergeCell ref="Q6:Q7"/>
    <mergeCell ref="R6:R7"/>
    <mergeCell ref="S6:S7"/>
    <mergeCell ref="T6:T7"/>
    <mergeCell ref="U6:U7"/>
    <mergeCell ref="E265:F265"/>
    <mergeCell ref="S1:W1"/>
    <mergeCell ref="R2:W2"/>
    <mergeCell ref="R3:W3"/>
    <mergeCell ref="D1:G1"/>
    <mergeCell ref="D2:G2"/>
    <mergeCell ref="D3:G3"/>
    <mergeCell ref="A4:U4"/>
    <mergeCell ref="A5:A7"/>
    <mergeCell ref="B5:B7"/>
    <mergeCell ref="C5:C7"/>
    <mergeCell ref="D5:D7"/>
    <mergeCell ref="E5:J5"/>
    <mergeCell ref="K5:P5"/>
    <mergeCell ref="Q5:V5"/>
    <mergeCell ref="E6:E7"/>
  </mergeCells>
  <pageMargins left="0.19685039370078741" right="0.19685039370078741" top="0.98425196850393704" bottom="0.19685039370078741" header="0" footer="0"/>
  <pageSetup paperSize="9" scale="32" fitToHeight="10" orientation="landscape" r:id="rId1"/>
  <headerFooter differentFirst="1" alignWithMargins="0">
    <oddHeader>&amp;C&amp;"Times New Roman,обычный"&amp;20&amp;P&amp;R&amp;"Times New Roman,обычный"&amp;20Продовження додатку 2</oddHeader>
  </headerFooter>
  <rowBreaks count="6" manualBreakCount="6">
    <brk id="38" max="21" man="1"/>
    <brk id="74" max="21" man="1"/>
    <brk id="90" max="21" man="1"/>
    <brk id="158" max="21" man="1"/>
    <brk id="220" max="21" man="1"/>
    <brk id="266"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Lytay</cp:lastModifiedBy>
  <cp:lastPrinted>2025-08-04T06:32:05Z</cp:lastPrinted>
  <dcterms:created xsi:type="dcterms:W3CDTF">2004-10-20T06:45:28Z</dcterms:created>
  <dcterms:modified xsi:type="dcterms:W3CDTF">2025-08-05T11:27:34Z</dcterms:modified>
</cp:coreProperties>
</file>