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xr:revisionPtr revIDLastSave="0" documentId="8_{478277F7-F44C-471F-9E7F-C92F16BB00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  <sheet name="Аркуш2" sheetId="2" r:id="rId2"/>
  </sheets>
  <definedNames>
    <definedName name="_Hlk152758676" localSheetId="0">Аркуш1!#REF!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" i="1" l="1"/>
  <c r="N13" i="1"/>
  <c r="N11" i="1"/>
  <c r="K9" i="2"/>
  <c r="K8" i="2"/>
  <c r="K7" i="2"/>
  <c r="E8" i="2"/>
  <c r="E9" i="2"/>
  <c r="E7" i="2"/>
  <c r="N14" i="1"/>
  <c r="I13" i="1" l="1"/>
  <c r="I11" i="1"/>
  <c r="I14" i="1"/>
  <c r="C14" i="1"/>
  <c r="C13" i="1"/>
  <c r="C12" i="1"/>
  <c r="C11" i="1"/>
  <c r="N12" i="1"/>
  <c r="I12" i="1" s="1"/>
</calcChain>
</file>

<file path=xl/sharedStrings.xml><?xml version="1.0" encoding="utf-8"?>
<sst xmlns="http://schemas.openxmlformats.org/spreadsheetml/2006/main" count="40" uniqueCount="30">
  <si>
    <t>Таблиця 1</t>
  </si>
  <si>
    <t>№ з/п</t>
  </si>
  <si>
    <t>найменування заходу</t>
  </si>
  <si>
    <t xml:space="preserve">Проєкт рішення міської ради                                                                             </t>
  </si>
  <si>
    <t>всього</t>
  </si>
  <si>
    <t>Таблиця 2</t>
  </si>
  <si>
    <t>Найменування завдання, заходу</t>
  </si>
  <si>
    <t>Значення показників</t>
  </si>
  <si>
    <t>у т. ч. за роками</t>
  </si>
  <si>
    <t>всього по програмі</t>
  </si>
  <si>
    <t xml:space="preserve">всього  </t>
  </si>
  <si>
    <t>Примітка</t>
  </si>
  <si>
    <t>один. виміру</t>
  </si>
  <si>
    <t>найменування показників виконання завдання</t>
  </si>
  <si>
    <t xml:space="preserve">Завдання, заходи та строки  виконання  Комплексної програми розвитку цивільного захисту Вараської міської територіальної громади на  2021-2025 роки 
</t>
  </si>
  <si>
    <t>Утримання захисних споруд цивільного захисту</t>
  </si>
  <si>
    <t>Очікувані результати виконання   Комплексної програми розвитку цивільного захисту  Вараської міської територіальної громади на  2021-2025 роки (в частині заходів, де вносяться зміни)</t>
  </si>
  <si>
    <t>шт.</t>
  </si>
  <si>
    <t xml:space="preserve">Порівняльна таблиця до проєкту рішення Вараської міської ради </t>
  </si>
  <si>
    <t>Оформлення та матеріально-технічне забезпечення консультаційних пунктів</t>
  </si>
  <si>
    <t>Наказ начальника міської військової адміністрації від 13.12.2024 №328</t>
  </si>
  <si>
    <t>Технічне оснащення евакуаційних органів (збірних пунктів евакуації, проміжних пунктів)</t>
  </si>
  <si>
    <t>Забезпечення спеціальним обладнанням та матеріалами  зірних пунктів евакуації та проміжних пунктів евакуації</t>
  </si>
  <si>
    <t>Проведення обстеження, очищення та ремонт споруд цивільного захисту(сховищ та протирадіаційних укриттів). Внесок співвласників щодо утримання багатоквартирних будинків</t>
  </si>
  <si>
    <t>Оформлення та матеріально-технічне забезпечення консультаційних пунктів                  (закупівля ноутбуків, проекторів, меблів</t>
  </si>
  <si>
    <t>13.2</t>
  </si>
  <si>
    <t>Орієнтовні обсяги фінансування, тис.грн</t>
  </si>
  <si>
    <t>13</t>
  </si>
  <si>
    <t>Про внесення змін до Комплексної програми розвитку цивільного захисту Вараської міської територіальної громади на 2021-2025 роки №1400-ПР-23, затвердженої рішенням Вараської міської ради від 15.12.2020 №31 (в редакції наказу начальника Вараської міської військової адміністрації від 13.12. 2024  №328)</t>
  </si>
  <si>
    <r>
      <rPr>
        <sz val="11"/>
        <rFont val="Times New Roman"/>
        <family val="1"/>
        <charset val="204"/>
      </rPr>
      <t xml:space="preserve">В пункті 9 паспорту Комплексної програми розвитку цивільного захисту Вараської міської територіальної  громади на 2021-2025 роки внести зміни: </t>
    </r>
    <r>
      <rPr>
        <b/>
        <sz val="11"/>
        <rFont val="Times New Roman"/>
        <family val="1"/>
        <charset val="204"/>
      </rPr>
      <t>загальний обсяг фінансових ресурсів, необхідних для реалізації програми, в т. ч. за роками  - 38604,6 тис.  грн: 2021 рік - 6991,0 тис.  грн;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2022 рік - 4254,0  тис. грн</t>
    </r>
    <r>
      <rPr>
        <b/>
        <sz val="11"/>
        <color rgb="FFFF0000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>2023 рік - 3465,0  тис. грн;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2024 рік - 16401,4 тис. гр.; 2025 рік -7493,2 тис.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</si>
</sst>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12" fillId="0" borderId="0" xfId="0" applyFont="1"/>
    <xf numFmtId="0" fontId="11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wrapText="1"/>
    </xf>
    <xf numFmtId="0" fontId="0" fillId="0" borderId="2" xfId="0" applyBorder="1"/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2" fontId="0" fillId="0" borderId="0" xfId="0" applyNumberFormat="1"/>
    <xf numFmtId="49" fontId="6" fillId="0" borderId="13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textRotation="90"/>
    </xf>
    <xf numFmtId="164" fontId="18" fillId="0" borderId="2" xfId="0" applyNumberFormat="1" applyFont="1" applyBorder="1" applyAlignment="1">
      <alignment horizontal="center" vertical="center" textRotation="90"/>
    </xf>
    <xf numFmtId="164" fontId="18" fillId="0" borderId="2" xfId="0" applyNumberFormat="1" applyFont="1" applyBorder="1" applyAlignment="1">
      <alignment horizontal="center" vertical="center" textRotation="90" wrapText="1"/>
    </xf>
    <xf numFmtId="164" fontId="9" fillId="0" borderId="2" xfId="0" applyNumberFormat="1" applyFont="1" applyBorder="1" applyAlignment="1">
      <alignment horizontal="center" vertical="center" textRotation="90"/>
    </xf>
    <xf numFmtId="164" fontId="19" fillId="0" borderId="2" xfId="0" applyNumberFormat="1" applyFont="1" applyBorder="1" applyAlignment="1">
      <alignment horizontal="center" vertical="center" textRotation="90" wrapText="1"/>
    </xf>
    <xf numFmtId="164" fontId="15" fillId="0" borderId="2" xfId="0" applyNumberFormat="1" applyFont="1" applyBorder="1" applyAlignment="1">
      <alignment horizontal="center" vertical="center" textRotation="90"/>
    </xf>
    <xf numFmtId="164" fontId="3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/>
    <xf numFmtId="0" fontId="2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justify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13" zoomScale="160" zoomScaleNormal="160" workbookViewId="0">
      <selection activeCell="A2" sqref="A2:O2"/>
    </sheetView>
  </sheetViews>
  <sheetFormatPr defaultRowHeight="15" x14ac:dyDescent="0.25"/>
  <cols>
    <col min="1" max="1" width="6.5703125" customWidth="1"/>
    <col min="2" max="2" width="18" customWidth="1"/>
    <col min="3" max="3" width="5.5703125" bestFit="1" customWidth="1"/>
    <col min="4" max="5" width="4.42578125" bestFit="1" customWidth="1"/>
    <col min="6" max="6" width="4.42578125" style="9" bestFit="1" customWidth="1"/>
    <col min="7" max="8" width="4.42578125" bestFit="1" customWidth="1"/>
    <col min="9" max="9" width="6.28515625" customWidth="1"/>
    <col min="10" max="10" width="5" bestFit="1" customWidth="1"/>
    <col min="11" max="13" width="4.42578125" bestFit="1" customWidth="1"/>
    <col min="14" max="14" width="4.5703125" customWidth="1"/>
    <col min="15" max="15" width="17.5703125" customWidth="1"/>
    <col min="16" max="16" width="3.28515625" customWidth="1"/>
  </cols>
  <sheetData>
    <row r="1" spans="1:15" ht="22.5" customHeight="1" x14ac:dyDescent="0.25">
      <c r="A1" s="43" t="s">
        <v>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51.75" customHeight="1" x14ac:dyDescent="0.25">
      <c r="A2" s="53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75" customHeight="1" x14ac:dyDescent="0.25">
      <c r="A3" s="55" t="s">
        <v>29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36" customHeight="1" x14ac:dyDescent="0.25">
      <c r="A4" s="56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59.25" hidden="1" customHeight="1" thickBot="1" x14ac:dyDescent="0.25">
      <c r="A5" s="1"/>
      <c r="B5" s="1"/>
      <c r="C5" s="1"/>
      <c r="D5" s="1"/>
      <c r="E5" s="1"/>
      <c r="F5" s="8"/>
      <c r="G5" s="1"/>
      <c r="H5" s="1"/>
      <c r="I5" s="1"/>
      <c r="J5" s="1"/>
      <c r="K5" s="1"/>
      <c r="L5" s="1"/>
      <c r="M5" s="1"/>
      <c r="N5" s="2"/>
    </row>
    <row r="6" spans="1:15" ht="12.75" customHeight="1" thickBot="1" x14ac:dyDescent="0.3">
      <c r="A6" s="1"/>
      <c r="B6" s="1"/>
      <c r="C6" s="1"/>
      <c r="D6" s="1"/>
      <c r="E6" s="1"/>
      <c r="F6" s="8"/>
      <c r="G6" s="1"/>
      <c r="H6" s="1"/>
      <c r="I6" s="1"/>
      <c r="J6" s="1"/>
      <c r="K6" s="1"/>
      <c r="L6" s="1"/>
      <c r="M6" s="1"/>
      <c r="N6" s="3" t="s">
        <v>0</v>
      </c>
    </row>
    <row r="7" spans="1:15" ht="22.5" customHeight="1" x14ac:dyDescent="0.25">
      <c r="A7" s="44" t="s">
        <v>1</v>
      </c>
      <c r="B7" s="48" t="s">
        <v>2</v>
      </c>
      <c r="C7" s="48" t="s">
        <v>26</v>
      </c>
      <c r="D7" s="48"/>
      <c r="E7" s="47"/>
      <c r="F7" s="47"/>
      <c r="G7" s="47"/>
      <c r="H7" s="47"/>
      <c r="I7" s="46" t="s">
        <v>26</v>
      </c>
      <c r="J7" s="46"/>
      <c r="K7" s="47"/>
      <c r="L7" s="47"/>
      <c r="M7" s="47"/>
      <c r="N7" s="47"/>
      <c r="O7" s="51" t="s">
        <v>11</v>
      </c>
    </row>
    <row r="8" spans="1:15" ht="0.75" customHeight="1" x14ac:dyDescent="0.25">
      <c r="A8" s="45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51"/>
    </row>
    <row r="9" spans="1:15" ht="35.25" customHeight="1" x14ac:dyDescent="0.25">
      <c r="A9" s="45"/>
      <c r="B9" s="47"/>
      <c r="C9" s="49" t="s">
        <v>20</v>
      </c>
      <c r="D9" s="49"/>
      <c r="E9" s="50"/>
      <c r="F9" s="50"/>
      <c r="G9" s="50"/>
      <c r="H9" s="50"/>
      <c r="I9" s="52" t="s">
        <v>3</v>
      </c>
      <c r="J9" s="52"/>
      <c r="K9" s="50"/>
      <c r="L9" s="50"/>
      <c r="M9" s="50"/>
      <c r="N9" s="50"/>
      <c r="O9" s="51"/>
    </row>
    <row r="10" spans="1:15" ht="25.5" customHeight="1" x14ac:dyDescent="0.25">
      <c r="A10" s="45"/>
      <c r="B10" s="47"/>
      <c r="C10" s="19" t="s">
        <v>4</v>
      </c>
      <c r="D10" s="14">
        <v>2021</v>
      </c>
      <c r="E10" s="14">
        <v>2022</v>
      </c>
      <c r="F10" s="4">
        <v>2023</v>
      </c>
      <c r="G10" s="4">
        <v>2024</v>
      </c>
      <c r="H10" s="4">
        <v>2025</v>
      </c>
      <c r="I10" s="18" t="s">
        <v>4</v>
      </c>
      <c r="J10" s="17">
        <v>2021</v>
      </c>
      <c r="K10" s="17">
        <v>2022</v>
      </c>
      <c r="L10" s="17">
        <v>2023</v>
      </c>
      <c r="M10" s="17">
        <v>2024</v>
      </c>
      <c r="N10" s="17">
        <v>2025</v>
      </c>
      <c r="O10" s="51"/>
    </row>
    <row r="11" spans="1:15" ht="77.25" customHeight="1" x14ac:dyDescent="0.25">
      <c r="A11" s="27">
        <v>11</v>
      </c>
      <c r="B11" s="13" t="s">
        <v>21</v>
      </c>
      <c r="C11" s="33">
        <f>SUM(D11:H11)</f>
        <v>500</v>
      </c>
      <c r="D11" s="34">
        <v>100</v>
      </c>
      <c r="E11" s="35">
        <v>100</v>
      </c>
      <c r="F11" s="35">
        <v>100</v>
      </c>
      <c r="G11" s="34">
        <v>100</v>
      </c>
      <c r="H11" s="36">
        <v>100</v>
      </c>
      <c r="I11" s="37">
        <f>SUM(J11:N11)</f>
        <v>1796.1</v>
      </c>
      <c r="J11" s="34">
        <v>100</v>
      </c>
      <c r="K11" s="35">
        <v>100</v>
      </c>
      <c r="L11" s="35">
        <v>100</v>
      </c>
      <c r="M11" s="36">
        <v>100</v>
      </c>
      <c r="N11" s="38">
        <f>H11+1296.1</f>
        <v>1396.1</v>
      </c>
      <c r="O11" s="39"/>
    </row>
    <row r="12" spans="1:15" ht="58.5" customHeight="1" x14ac:dyDescent="0.25">
      <c r="A12" s="28">
        <v>12</v>
      </c>
      <c r="B12" s="13" t="s">
        <v>15</v>
      </c>
      <c r="C12" s="33">
        <f>SUM(D12:H12)</f>
        <v>2218.5</v>
      </c>
      <c r="D12" s="34">
        <v>100</v>
      </c>
      <c r="E12" s="35">
        <v>1350</v>
      </c>
      <c r="F12" s="35">
        <v>500.6</v>
      </c>
      <c r="G12" s="34">
        <v>167.9</v>
      </c>
      <c r="H12" s="36">
        <v>100</v>
      </c>
      <c r="I12" s="37">
        <f>SUM(J12:N12)</f>
        <v>2666</v>
      </c>
      <c r="J12" s="34">
        <v>100</v>
      </c>
      <c r="K12" s="35">
        <v>1350</v>
      </c>
      <c r="L12" s="35">
        <v>500.6</v>
      </c>
      <c r="M12" s="36">
        <v>167.9</v>
      </c>
      <c r="N12" s="38">
        <f>100+447.5</f>
        <v>547.5</v>
      </c>
      <c r="O12" s="39"/>
    </row>
    <row r="13" spans="1:15" ht="78" customHeight="1" x14ac:dyDescent="0.25">
      <c r="A13" s="30" t="s">
        <v>25</v>
      </c>
      <c r="B13" s="13" t="s">
        <v>19</v>
      </c>
      <c r="C13" s="33">
        <f>SUM(D13:H13)</f>
        <v>200</v>
      </c>
      <c r="D13" s="34">
        <v>40</v>
      </c>
      <c r="E13" s="35">
        <v>40</v>
      </c>
      <c r="F13" s="35">
        <v>40</v>
      </c>
      <c r="G13" s="34">
        <v>40</v>
      </c>
      <c r="H13" s="36">
        <v>40</v>
      </c>
      <c r="I13" s="37">
        <f>SUM(J13:N13)</f>
        <v>215.4</v>
      </c>
      <c r="J13" s="34">
        <v>40</v>
      </c>
      <c r="K13" s="35">
        <v>40</v>
      </c>
      <c r="L13" s="35">
        <v>40</v>
      </c>
      <c r="M13" s="36">
        <v>40</v>
      </c>
      <c r="N13" s="38">
        <f>40+15.4</f>
        <v>55.4</v>
      </c>
      <c r="O13" s="39"/>
    </row>
    <row r="14" spans="1:15" ht="78" customHeight="1" x14ac:dyDescent="0.25">
      <c r="A14" s="26"/>
      <c r="B14" s="19" t="s">
        <v>9</v>
      </c>
      <c r="C14" s="33">
        <f>SUM(D14:H14)</f>
        <v>36845.599999999999</v>
      </c>
      <c r="D14" s="33">
        <v>6991</v>
      </c>
      <c r="E14" s="33">
        <v>4254</v>
      </c>
      <c r="F14" s="33">
        <v>3465</v>
      </c>
      <c r="G14" s="33">
        <v>16401.400000000001</v>
      </c>
      <c r="H14" s="38">
        <v>5734.2</v>
      </c>
      <c r="I14" s="33">
        <f>SUM(J14:N14)</f>
        <v>38604.6</v>
      </c>
      <c r="J14" s="33">
        <v>6991</v>
      </c>
      <c r="K14" s="33">
        <v>4254</v>
      </c>
      <c r="L14" s="33">
        <v>3465</v>
      </c>
      <c r="M14" s="33">
        <v>16401.400000000001</v>
      </c>
      <c r="N14" s="33">
        <f>H14+O14</f>
        <v>7493.2</v>
      </c>
      <c r="O14" s="40">
        <f xml:space="preserve"> 1296.1+447.5+15.4</f>
        <v>1759</v>
      </c>
    </row>
    <row r="16" spans="1:15" x14ac:dyDescent="0.25">
      <c r="O16" s="31"/>
    </row>
  </sheetData>
  <mergeCells count="11">
    <mergeCell ref="A1:O1"/>
    <mergeCell ref="A7:A10"/>
    <mergeCell ref="I7:N8"/>
    <mergeCell ref="C7:H8"/>
    <mergeCell ref="C9:H9"/>
    <mergeCell ref="O7:O10"/>
    <mergeCell ref="B7:B10"/>
    <mergeCell ref="I9:N9"/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topLeftCell="A4" workbookViewId="0">
      <selection activeCell="Q7" sqref="Q7"/>
    </sheetView>
  </sheetViews>
  <sheetFormatPr defaultRowHeight="15" x14ac:dyDescent="0.25"/>
  <cols>
    <col min="1" max="1" width="3.140625" customWidth="1"/>
    <col min="2" max="3" width="18.28515625" customWidth="1"/>
    <col min="4" max="4" width="7.7109375" customWidth="1"/>
    <col min="5" max="6" width="8.28515625" customWidth="1"/>
    <col min="7" max="7" width="7.7109375" customWidth="1"/>
    <col min="8" max="10" width="7.28515625" customWidth="1"/>
    <col min="11" max="12" width="7.85546875" customWidth="1"/>
    <col min="13" max="13" width="6.28515625" customWidth="1"/>
    <col min="14" max="14" width="6.7109375" customWidth="1"/>
    <col min="15" max="15" width="7.28515625" customWidth="1"/>
    <col min="16" max="16" width="7.5703125" customWidth="1"/>
  </cols>
  <sheetData>
    <row r="1" spans="1:16" ht="33" customHeight="1" x14ac:dyDescent="0.25">
      <c r="B1" s="57" t="s">
        <v>16</v>
      </c>
      <c r="C1" s="57"/>
      <c r="D1" s="57"/>
      <c r="E1" s="57"/>
      <c r="F1" s="57"/>
      <c r="G1" s="57"/>
      <c r="H1" s="57"/>
      <c r="I1" s="57"/>
      <c r="J1" s="57"/>
      <c r="K1" s="58"/>
      <c r="L1" s="58"/>
      <c r="M1" s="58"/>
      <c r="N1" s="58"/>
      <c r="O1" s="58"/>
      <c r="P1" s="58"/>
    </row>
    <row r="2" spans="1:16" ht="15.75" x14ac:dyDescent="0.25">
      <c r="B2" s="5"/>
      <c r="C2" s="5"/>
      <c r="D2" s="5"/>
      <c r="E2" s="5"/>
      <c r="F2" s="5"/>
      <c r="G2" s="6"/>
      <c r="H2" s="6"/>
    </row>
    <row r="3" spans="1:16" ht="15.75" thickBot="1" x14ac:dyDescent="0.3">
      <c r="G3" s="7"/>
      <c r="H3" s="59"/>
      <c r="I3" s="59"/>
      <c r="J3" s="59"/>
      <c r="N3" s="59" t="s">
        <v>5</v>
      </c>
      <c r="O3" s="59"/>
      <c r="P3" s="59"/>
    </row>
    <row r="4" spans="1:16" ht="15.75" customHeight="1" x14ac:dyDescent="0.25">
      <c r="A4" s="66" t="s">
        <v>1</v>
      </c>
      <c r="B4" s="68" t="s">
        <v>6</v>
      </c>
      <c r="C4" s="62" t="s">
        <v>13</v>
      </c>
      <c r="D4" s="62" t="s">
        <v>12</v>
      </c>
      <c r="E4" s="68" t="s">
        <v>7</v>
      </c>
      <c r="F4" s="68"/>
      <c r="G4" s="68"/>
      <c r="H4" s="68"/>
      <c r="I4" s="68"/>
      <c r="J4" s="68"/>
      <c r="K4" s="68" t="s">
        <v>7</v>
      </c>
      <c r="L4" s="68"/>
      <c r="M4" s="69"/>
      <c r="N4" s="69"/>
      <c r="O4" s="69"/>
      <c r="P4" s="70"/>
    </row>
    <row r="5" spans="1:16" x14ac:dyDescent="0.25">
      <c r="A5" s="67"/>
      <c r="B5" s="60"/>
      <c r="C5" s="63"/>
      <c r="D5" s="63"/>
      <c r="E5" s="60" t="s">
        <v>10</v>
      </c>
      <c r="F5" s="16"/>
      <c r="G5" s="60"/>
      <c r="H5" s="60"/>
      <c r="I5" s="60"/>
      <c r="J5" s="60"/>
      <c r="K5" s="60" t="s">
        <v>4</v>
      </c>
      <c r="L5" s="16"/>
      <c r="M5" s="60" t="s">
        <v>8</v>
      </c>
      <c r="N5" s="60"/>
      <c r="O5" s="60"/>
      <c r="P5" s="61"/>
    </row>
    <row r="6" spans="1:16" ht="39" customHeight="1" x14ac:dyDescent="0.25">
      <c r="A6" s="67"/>
      <c r="B6" s="60"/>
      <c r="C6" s="64"/>
      <c r="D6" s="64"/>
      <c r="E6" s="60"/>
      <c r="F6" s="16">
        <v>2021</v>
      </c>
      <c r="G6" s="16">
        <v>2022</v>
      </c>
      <c r="H6" s="16">
        <v>2023</v>
      </c>
      <c r="I6" s="16">
        <v>2024</v>
      </c>
      <c r="J6" s="16">
        <v>2025</v>
      </c>
      <c r="K6" s="65"/>
      <c r="L6" s="41">
        <v>2021</v>
      </c>
      <c r="M6" s="16">
        <v>2022</v>
      </c>
      <c r="N6" s="16">
        <v>2023</v>
      </c>
      <c r="O6" s="16">
        <v>2024</v>
      </c>
      <c r="P6" s="42">
        <v>2025</v>
      </c>
    </row>
    <row r="7" spans="1:16" ht="132.75" customHeight="1" x14ac:dyDescent="0.25">
      <c r="A7" s="29">
        <v>11</v>
      </c>
      <c r="B7" s="10" t="s">
        <v>21</v>
      </c>
      <c r="C7" s="25" t="s">
        <v>22</v>
      </c>
      <c r="D7" s="22" t="s">
        <v>17</v>
      </c>
      <c r="E7" s="20">
        <f>SUM(F7:J7)</f>
        <v>13</v>
      </c>
      <c r="F7" s="16">
        <v>3</v>
      </c>
      <c r="G7" s="21">
        <v>3</v>
      </c>
      <c r="H7" s="16">
        <v>3</v>
      </c>
      <c r="I7" s="16">
        <v>2</v>
      </c>
      <c r="J7" s="16">
        <v>2</v>
      </c>
      <c r="K7" s="20">
        <f>SUM(L7:P7)</f>
        <v>13</v>
      </c>
      <c r="L7" s="16">
        <v>3</v>
      </c>
      <c r="M7" s="21">
        <v>3</v>
      </c>
      <c r="N7" s="16">
        <v>3</v>
      </c>
      <c r="O7" s="16">
        <v>2</v>
      </c>
      <c r="P7" s="16">
        <v>2</v>
      </c>
    </row>
    <row r="8" spans="1:16" ht="197.25" customHeight="1" x14ac:dyDescent="0.25">
      <c r="A8" s="11">
        <v>12</v>
      </c>
      <c r="B8" s="10" t="s">
        <v>15</v>
      </c>
      <c r="C8" s="22" t="s">
        <v>23</v>
      </c>
      <c r="D8" s="22" t="s">
        <v>17</v>
      </c>
      <c r="E8" s="20">
        <f t="shared" ref="E8:E9" si="0">SUM(F8:J8)</f>
        <v>19</v>
      </c>
      <c r="F8" s="16">
        <v>1</v>
      </c>
      <c r="G8" s="21">
        <v>3</v>
      </c>
      <c r="H8" s="16">
        <v>7</v>
      </c>
      <c r="I8" s="16">
        <v>5</v>
      </c>
      <c r="J8" s="16">
        <v>3</v>
      </c>
      <c r="K8" s="20">
        <f>SUM(L8:P8)</f>
        <v>19</v>
      </c>
      <c r="L8" s="16">
        <v>1</v>
      </c>
      <c r="M8" s="21">
        <v>3</v>
      </c>
      <c r="N8" s="16">
        <v>7</v>
      </c>
      <c r="O8" s="16">
        <v>5</v>
      </c>
      <c r="P8" s="16">
        <v>3</v>
      </c>
    </row>
    <row r="9" spans="1:16" ht="142.5" customHeight="1" x14ac:dyDescent="0.25">
      <c r="A9" s="32" t="s">
        <v>27</v>
      </c>
      <c r="B9" s="23" t="s">
        <v>19</v>
      </c>
      <c r="C9" s="24" t="s">
        <v>24</v>
      </c>
      <c r="D9" s="15" t="s">
        <v>17</v>
      </c>
      <c r="E9" s="20">
        <f t="shared" si="0"/>
        <v>10</v>
      </c>
      <c r="F9" s="10">
        <v>2</v>
      </c>
      <c r="G9" s="12">
        <v>2</v>
      </c>
      <c r="H9" s="10">
        <v>2</v>
      </c>
      <c r="I9" s="10">
        <v>2</v>
      </c>
      <c r="J9" s="10">
        <v>2</v>
      </c>
      <c r="K9" s="20">
        <f>SUM(L9:P9)</f>
        <v>14</v>
      </c>
      <c r="L9" s="10">
        <v>2</v>
      </c>
      <c r="M9" s="12">
        <v>2</v>
      </c>
      <c r="N9" s="10">
        <v>2</v>
      </c>
      <c r="O9" s="10">
        <v>2</v>
      </c>
      <c r="P9" s="10">
        <v>6</v>
      </c>
    </row>
  </sheetData>
  <mergeCells count="13">
    <mergeCell ref="A4:A6"/>
    <mergeCell ref="B4:B6"/>
    <mergeCell ref="E4:J4"/>
    <mergeCell ref="K4:P4"/>
    <mergeCell ref="E5:E6"/>
    <mergeCell ref="G5:J5"/>
    <mergeCell ref="B1:P1"/>
    <mergeCell ref="H3:J3"/>
    <mergeCell ref="N3:P3"/>
    <mergeCell ref="M5:P5"/>
    <mergeCell ref="C4:C6"/>
    <mergeCell ref="K5:K6"/>
    <mergeCell ref="D4:D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Інна Наумчук</cp:lastModifiedBy>
  <cp:lastPrinted>2025-03-13T14:01:25Z</cp:lastPrinted>
  <dcterms:created xsi:type="dcterms:W3CDTF">2022-04-07T11:20:30Z</dcterms:created>
  <dcterms:modified xsi:type="dcterms:W3CDTF">2025-03-24T14:01:00Z</dcterms:modified>
</cp:coreProperties>
</file>