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5" yWindow="5685" windowWidth="20730" windowHeight="4650" activeTab="2"/>
  </bookViews>
  <sheets>
    <sheet name="дод1" sheetId="48" r:id="rId1"/>
    <sheet name="дод2" sheetId="42" r:id="rId2"/>
    <sheet name="дод3" sheetId="43" r:id="rId3"/>
    <sheet name="дод4" sheetId="45" r:id="rId4"/>
    <sheet name="дод5" sheetId="47" r:id="rId5"/>
  </sheets>
  <definedNames>
    <definedName name="_xlnm.Print_Titles" localSheetId="2">дод3!$5:$9</definedName>
    <definedName name="_xlnm.Print_Titles" localSheetId="3">дод4!$8:$9</definedName>
    <definedName name="_xlnm.Print_Titles" localSheetId="4">дод5!$9:$11</definedName>
    <definedName name="_xlnm.Print_Area" localSheetId="0">дод1!$A$1:$F$132</definedName>
    <definedName name="_xlnm.Print_Area" localSheetId="1">дод2!$A$1:$F$36</definedName>
    <definedName name="_xlnm.Print_Area" localSheetId="2">дод3!$A$1:$R$164</definedName>
    <definedName name="_xlnm.Print_Area" localSheetId="3">дод4!$A$1:$I$88</definedName>
    <definedName name="_xlnm.Print_Area" localSheetId="4">дод5!$A$1:$J$93</definedName>
  </definedNames>
  <calcPr calcId="145621"/>
</workbook>
</file>

<file path=xl/calcChain.xml><?xml version="1.0" encoding="utf-8"?>
<calcChain xmlns="http://schemas.openxmlformats.org/spreadsheetml/2006/main">
  <c r="H11" i="45"/>
  <c r="Q81" i="43"/>
  <c r="P81"/>
  <c r="O81"/>
  <c r="N81"/>
  <c r="M81"/>
  <c r="L81"/>
  <c r="K81"/>
  <c r="I81"/>
  <c r="H81"/>
  <c r="G81"/>
  <c r="F81"/>
  <c r="G59" i="47" l="1"/>
  <c r="G60"/>
  <c r="G61"/>
  <c r="G62"/>
  <c r="G63"/>
  <c r="C17" i="48" l="1"/>
  <c r="D25" l="1"/>
  <c r="E134" i="43" l="1"/>
  <c r="E140"/>
  <c r="E139"/>
  <c r="E138"/>
  <c r="P110"/>
  <c r="O110"/>
  <c r="N110"/>
  <c r="M110"/>
  <c r="L110"/>
  <c r="K110"/>
  <c r="I110"/>
  <c r="H110"/>
  <c r="G110"/>
  <c r="F110"/>
  <c r="E141"/>
  <c r="J133"/>
  <c r="E133"/>
  <c r="J125"/>
  <c r="E125"/>
  <c r="J132"/>
  <c r="E132"/>
  <c r="R132" l="1"/>
  <c r="R133"/>
  <c r="R125"/>
  <c r="G16" i="47" l="1"/>
  <c r="G44" l="1"/>
  <c r="F11" i="43"/>
  <c r="G11"/>
  <c r="H11"/>
  <c r="I11"/>
  <c r="K11"/>
  <c r="L11"/>
  <c r="M11"/>
  <c r="N11"/>
  <c r="O11"/>
  <c r="P11"/>
  <c r="Q11"/>
  <c r="J55" l="1"/>
  <c r="E55"/>
  <c r="R55" l="1"/>
  <c r="G15" i="47"/>
  <c r="G17"/>
  <c r="G18"/>
  <c r="G19"/>
  <c r="G20"/>
  <c r="G21"/>
  <c r="G22"/>
  <c r="G23"/>
  <c r="J14" i="43" l="1"/>
  <c r="J15"/>
  <c r="J16"/>
  <c r="J17"/>
  <c r="J18"/>
  <c r="J19"/>
  <c r="J20"/>
  <c r="J21"/>
  <c r="J22"/>
  <c r="J23"/>
  <c r="J24"/>
  <c r="J25"/>
  <c r="J26"/>
  <c r="J27"/>
  <c r="J28"/>
  <c r="J29"/>
  <c r="J30"/>
  <c r="J31"/>
  <c r="E14"/>
  <c r="E15"/>
  <c r="E16"/>
  <c r="R16" s="1"/>
  <c r="E17"/>
  <c r="E18"/>
  <c r="E19"/>
  <c r="E20"/>
  <c r="E21"/>
  <c r="E22"/>
  <c r="E23"/>
  <c r="E24"/>
  <c r="R24" s="1"/>
  <c r="E25"/>
  <c r="E26"/>
  <c r="E27"/>
  <c r="E28"/>
  <c r="R28" s="1"/>
  <c r="E29"/>
  <c r="E30"/>
  <c r="E31"/>
  <c r="R20" l="1"/>
  <c r="R31"/>
  <c r="R27"/>
  <c r="R19"/>
  <c r="R15"/>
  <c r="R23"/>
  <c r="R30"/>
  <c r="R26"/>
  <c r="R22"/>
  <c r="R18"/>
  <c r="R14"/>
  <c r="R29"/>
  <c r="R25"/>
  <c r="R21"/>
  <c r="R17"/>
  <c r="J66" i="47"/>
  <c r="I66"/>
  <c r="I67"/>
  <c r="J67"/>
  <c r="H67"/>
  <c r="G89" l="1"/>
  <c r="H41" i="45"/>
  <c r="J108" i="43"/>
  <c r="E108"/>
  <c r="R108" l="1"/>
  <c r="D97" i="48" l="1"/>
  <c r="C101"/>
  <c r="H24" i="45" l="1"/>
  <c r="K61" i="43"/>
  <c r="L61"/>
  <c r="M61"/>
  <c r="N61"/>
  <c r="O61"/>
  <c r="P61"/>
  <c r="Q61"/>
  <c r="J67" l="1"/>
  <c r="E67"/>
  <c r="R67" l="1"/>
  <c r="C123" i="48"/>
  <c r="C122"/>
  <c r="C121"/>
  <c r="C110"/>
  <c r="C108"/>
  <c r="C107"/>
  <c r="C106"/>
  <c r="C105"/>
  <c r="C104"/>
  <c r="C103"/>
  <c r="C102"/>
  <c r="C100"/>
  <c r="C99"/>
  <c r="C98"/>
  <c r="C97"/>
  <c r="C95"/>
  <c r="C94"/>
  <c r="C93"/>
  <c r="C92"/>
  <c r="D90"/>
  <c r="C90" s="1"/>
  <c r="E86"/>
  <c r="C86" s="1"/>
  <c r="E85"/>
  <c r="C85" s="1"/>
  <c r="F84"/>
  <c r="E84" s="1"/>
  <c r="C84" s="1"/>
  <c r="C83"/>
  <c r="D82"/>
  <c r="C82" s="1"/>
  <c r="E76"/>
  <c r="C76" s="1"/>
  <c r="C74"/>
  <c r="C73"/>
  <c r="D72"/>
  <c r="C72" s="1"/>
  <c r="C70"/>
  <c r="C69"/>
  <c r="D68"/>
  <c r="C68" s="1"/>
  <c r="C67"/>
  <c r="D66"/>
  <c r="C66" s="1"/>
  <c r="C65"/>
  <c r="C64"/>
  <c r="C63"/>
  <c r="D62"/>
  <c r="C62" s="1"/>
  <c r="C60"/>
  <c r="C59"/>
  <c r="D58"/>
  <c r="C58" s="1"/>
  <c r="C57"/>
  <c r="C56"/>
  <c r="D55"/>
  <c r="C55" s="1"/>
  <c r="C52"/>
  <c r="C51"/>
  <c r="C50"/>
  <c r="E49"/>
  <c r="C49" s="1"/>
  <c r="C47"/>
  <c r="C46"/>
  <c r="D44"/>
  <c r="C44" s="1"/>
  <c r="C43"/>
  <c r="C42"/>
  <c r="D41"/>
  <c r="C41" s="1"/>
  <c r="C39"/>
  <c r="C38"/>
  <c r="C37"/>
  <c r="C36"/>
  <c r="C35"/>
  <c r="C34"/>
  <c r="C33"/>
  <c r="D31"/>
  <c r="C31" s="1"/>
  <c r="C29"/>
  <c r="C28"/>
  <c r="C27"/>
  <c r="C26"/>
  <c r="C25"/>
  <c r="D24"/>
  <c r="C24" s="1"/>
  <c r="C23"/>
  <c r="C22"/>
  <c r="D21"/>
  <c r="C21" s="1"/>
  <c r="C20" s="1"/>
  <c r="D20"/>
  <c r="C19"/>
  <c r="D18"/>
  <c r="C18" s="1"/>
  <c r="C16"/>
  <c r="C14"/>
  <c r="D13"/>
  <c r="E48" l="1"/>
  <c r="C48" s="1"/>
  <c r="D71"/>
  <c r="C71" s="1"/>
  <c r="E75"/>
  <c r="C75" s="1"/>
  <c r="D81"/>
  <c r="C81" s="1"/>
  <c r="D12"/>
  <c r="C12" s="1"/>
  <c r="D54"/>
  <c r="C54" s="1"/>
  <c r="C13"/>
  <c r="D30"/>
  <c r="D61"/>
  <c r="C61" s="1"/>
  <c r="D89"/>
  <c r="D53" l="1"/>
  <c r="C53" s="1"/>
  <c r="C30"/>
  <c r="D11"/>
  <c r="C89"/>
  <c r="D88"/>
  <c r="C88" s="1"/>
  <c r="C11" l="1"/>
  <c r="C87" s="1"/>
  <c r="D87"/>
  <c r="D124" s="1"/>
  <c r="C124" s="1"/>
  <c r="G54" i="47" l="1"/>
  <c r="G71" l="1"/>
  <c r="G87"/>
  <c r="G86"/>
  <c r="G85" s="1"/>
  <c r="G84" s="1"/>
  <c r="G83"/>
  <c r="G82"/>
  <c r="G81"/>
  <c r="G80"/>
  <c r="G79"/>
  <c r="G78"/>
  <c r="G77"/>
  <c r="G76"/>
  <c r="G69"/>
  <c r="G68"/>
  <c r="G65"/>
  <c r="G64"/>
  <c r="G58"/>
  <c r="G57"/>
  <c r="G56"/>
  <c r="G55"/>
  <c r="G53"/>
  <c r="G52"/>
  <c r="G51"/>
  <c r="J50"/>
  <c r="J49" s="1"/>
  <c r="I50"/>
  <c r="I49" s="1"/>
  <c r="H50"/>
  <c r="H49" s="1"/>
  <c r="G48"/>
  <c r="G47"/>
  <c r="G46"/>
  <c r="G45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14"/>
  <c r="J13"/>
  <c r="I13"/>
  <c r="I12" s="1"/>
  <c r="H13"/>
  <c r="G67" l="1"/>
  <c r="G13"/>
  <c r="G12" s="1"/>
  <c r="G73"/>
  <c r="H66"/>
  <c r="G66" s="1"/>
  <c r="H90"/>
  <c r="J90"/>
  <c r="G50"/>
  <c r="G49" s="1"/>
  <c r="H12"/>
  <c r="J12"/>
  <c r="I90"/>
  <c r="G74"/>
  <c r="G90" l="1"/>
  <c r="J66" i="43" l="1"/>
  <c r="E66"/>
  <c r="E86"/>
  <c r="J86"/>
  <c r="R66" l="1"/>
  <c r="E90"/>
  <c r="J90"/>
  <c r="R90" l="1"/>
  <c r="H85" i="45" l="1"/>
  <c r="H84" s="1"/>
  <c r="H78"/>
  <c r="H77" s="1"/>
  <c r="H71"/>
  <c r="H40"/>
  <c r="H23"/>
  <c r="J11"/>
  <c r="H10"/>
  <c r="J160" i="43"/>
  <c r="E160"/>
  <c r="J159"/>
  <c r="R159" s="1"/>
  <c r="J158"/>
  <c r="E158"/>
  <c r="J157"/>
  <c r="R157" s="1"/>
  <c r="J156"/>
  <c r="E156"/>
  <c r="Q155"/>
  <c r="Q154" s="1"/>
  <c r="P155"/>
  <c r="P154" s="1"/>
  <c r="O155"/>
  <c r="N155"/>
  <c r="N154" s="1"/>
  <c r="M155"/>
  <c r="M154" s="1"/>
  <c r="L155"/>
  <c r="L154" s="1"/>
  <c r="K155"/>
  <c r="I155"/>
  <c r="I154" s="1"/>
  <c r="H155"/>
  <c r="H154" s="1"/>
  <c r="G155"/>
  <c r="G154" s="1"/>
  <c r="F155"/>
  <c r="F154" s="1"/>
  <c r="J153"/>
  <c r="E153"/>
  <c r="J152"/>
  <c r="E152"/>
  <c r="J151"/>
  <c r="E151"/>
  <c r="J150"/>
  <c r="E150"/>
  <c r="J149"/>
  <c r="E149"/>
  <c r="J148"/>
  <c r="E148"/>
  <c r="J147"/>
  <c r="E147"/>
  <c r="J146"/>
  <c r="E146"/>
  <c r="J145"/>
  <c r="E145"/>
  <c r="Q144"/>
  <c r="Q143" s="1"/>
  <c r="P144"/>
  <c r="P143" s="1"/>
  <c r="O144"/>
  <c r="O143" s="1"/>
  <c r="N144"/>
  <c r="N143" s="1"/>
  <c r="M144"/>
  <c r="M143" s="1"/>
  <c r="L144"/>
  <c r="L143" s="1"/>
  <c r="K144"/>
  <c r="K143" s="1"/>
  <c r="I144"/>
  <c r="H144"/>
  <c r="H143" s="1"/>
  <c r="G144"/>
  <c r="G143" s="1"/>
  <c r="F144"/>
  <c r="F143" s="1"/>
  <c r="I143"/>
  <c r="J142"/>
  <c r="E142"/>
  <c r="J141"/>
  <c r="J140"/>
  <c r="J139"/>
  <c r="J138"/>
  <c r="J137"/>
  <c r="E137"/>
  <c r="J136"/>
  <c r="E136"/>
  <c r="Q135"/>
  <c r="J135"/>
  <c r="E135"/>
  <c r="J134"/>
  <c r="J131"/>
  <c r="E131"/>
  <c r="J130"/>
  <c r="E130"/>
  <c r="J129"/>
  <c r="E129"/>
  <c r="J128"/>
  <c r="E128"/>
  <c r="J127"/>
  <c r="E127"/>
  <c r="J126"/>
  <c r="E126"/>
  <c r="J124"/>
  <c r="E124"/>
  <c r="J123"/>
  <c r="E123"/>
  <c r="J122"/>
  <c r="E122"/>
  <c r="J121"/>
  <c r="E121"/>
  <c r="J120"/>
  <c r="E120"/>
  <c r="J119"/>
  <c r="E119"/>
  <c r="J118"/>
  <c r="E118"/>
  <c r="J117"/>
  <c r="E117"/>
  <c r="J116"/>
  <c r="E116"/>
  <c r="J115"/>
  <c r="E115"/>
  <c r="J114"/>
  <c r="E114"/>
  <c r="J113"/>
  <c r="E113"/>
  <c r="J112"/>
  <c r="E112"/>
  <c r="J111"/>
  <c r="E111"/>
  <c r="P109"/>
  <c r="O109"/>
  <c r="N109"/>
  <c r="M109"/>
  <c r="L109"/>
  <c r="K109"/>
  <c r="I109"/>
  <c r="H109"/>
  <c r="G109"/>
  <c r="F109"/>
  <c r="J107"/>
  <c r="E107"/>
  <c r="J106"/>
  <c r="E106"/>
  <c r="E105" s="1"/>
  <c r="Q105"/>
  <c r="J105"/>
  <c r="J104"/>
  <c r="E104"/>
  <c r="J103"/>
  <c r="E103"/>
  <c r="J102"/>
  <c r="E102"/>
  <c r="J101"/>
  <c r="E101"/>
  <c r="J100"/>
  <c r="E100"/>
  <c r="J99"/>
  <c r="E99"/>
  <c r="J98"/>
  <c r="E98"/>
  <c r="J97"/>
  <c r="E97"/>
  <c r="J96"/>
  <c r="E96"/>
  <c r="J95"/>
  <c r="E95"/>
  <c r="J94"/>
  <c r="E94"/>
  <c r="J93"/>
  <c r="E93"/>
  <c r="J92"/>
  <c r="E92"/>
  <c r="J91"/>
  <c r="E91"/>
  <c r="J89"/>
  <c r="E89"/>
  <c r="J88"/>
  <c r="E88"/>
  <c r="J87"/>
  <c r="E87"/>
  <c r="R85"/>
  <c r="J84"/>
  <c r="E84"/>
  <c r="J83"/>
  <c r="E83"/>
  <c r="J82"/>
  <c r="E82"/>
  <c r="P80"/>
  <c r="O80"/>
  <c r="N80"/>
  <c r="M80"/>
  <c r="L80"/>
  <c r="K80"/>
  <c r="H80"/>
  <c r="G80"/>
  <c r="F80"/>
  <c r="I80"/>
  <c r="J79"/>
  <c r="E79"/>
  <c r="J78"/>
  <c r="E78"/>
  <c r="J77"/>
  <c r="E77"/>
  <c r="J76"/>
  <c r="E76"/>
  <c r="J75"/>
  <c r="E75"/>
  <c r="J74"/>
  <c r="E74"/>
  <c r="J73"/>
  <c r="E73"/>
  <c r="J72"/>
  <c r="E72"/>
  <c r="J71"/>
  <c r="E71"/>
  <c r="J70"/>
  <c r="E70"/>
  <c r="J69"/>
  <c r="E69"/>
  <c r="J68"/>
  <c r="E68"/>
  <c r="J65"/>
  <c r="E65"/>
  <c r="J64"/>
  <c r="E64"/>
  <c r="J63"/>
  <c r="E63"/>
  <c r="J62"/>
  <c r="E62"/>
  <c r="Q60"/>
  <c r="O60"/>
  <c r="N60"/>
  <c r="L60"/>
  <c r="K60"/>
  <c r="I61"/>
  <c r="I60" s="1"/>
  <c r="H61"/>
  <c r="H60" s="1"/>
  <c r="G61"/>
  <c r="G60" s="1"/>
  <c r="F61"/>
  <c r="F60" s="1"/>
  <c r="P60"/>
  <c r="M60"/>
  <c r="J59"/>
  <c r="E59"/>
  <c r="J58"/>
  <c r="E58"/>
  <c r="J57"/>
  <c r="E57"/>
  <c r="J56"/>
  <c r="E56"/>
  <c r="J54"/>
  <c r="E54"/>
  <c r="J53"/>
  <c r="E53"/>
  <c r="J52"/>
  <c r="E52"/>
  <c r="J51"/>
  <c r="E51"/>
  <c r="J50"/>
  <c r="E50"/>
  <c r="J49"/>
  <c r="E49"/>
  <c r="J48"/>
  <c r="E48"/>
  <c r="J47"/>
  <c r="E47"/>
  <c r="J46"/>
  <c r="E46"/>
  <c r="J45"/>
  <c r="E45"/>
  <c r="J44"/>
  <c r="E44"/>
  <c r="J43"/>
  <c r="E43"/>
  <c r="J42"/>
  <c r="E42"/>
  <c r="J41"/>
  <c r="E41"/>
  <c r="J40"/>
  <c r="E40"/>
  <c r="J39"/>
  <c r="E39"/>
  <c r="J38"/>
  <c r="E38"/>
  <c r="J37"/>
  <c r="E37"/>
  <c r="J36"/>
  <c r="E36"/>
  <c r="J35"/>
  <c r="E35"/>
  <c r="J34"/>
  <c r="E34"/>
  <c r="J33"/>
  <c r="E33"/>
  <c r="J32"/>
  <c r="E32"/>
  <c r="J13"/>
  <c r="E13"/>
  <c r="J12"/>
  <c r="E12"/>
  <c r="P10"/>
  <c r="O10"/>
  <c r="L10"/>
  <c r="K10"/>
  <c r="G10"/>
  <c r="N10"/>
  <c r="C31" i="42"/>
  <c r="C30"/>
  <c r="F29"/>
  <c r="F28" s="1"/>
  <c r="E29"/>
  <c r="E28" s="1"/>
  <c r="D29"/>
  <c r="C27"/>
  <c r="D26"/>
  <c r="C26" s="1"/>
  <c r="F25"/>
  <c r="E25"/>
  <c r="D25"/>
  <c r="C24"/>
  <c r="D23"/>
  <c r="C23" s="1"/>
  <c r="F22"/>
  <c r="E22"/>
  <c r="C18"/>
  <c r="C17"/>
  <c r="F16"/>
  <c r="F15" s="1"/>
  <c r="E16"/>
  <c r="E15" s="1"/>
  <c r="D16"/>
  <c r="D15" s="1"/>
  <c r="C14"/>
  <c r="C13"/>
  <c r="F12"/>
  <c r="F11" s="1"/>
  <c r="E12"/>
  <c r="E11" s="1"/>
  <c r="D12"/>
  <c r="J81" i="43" l="1"/>
  <c r="E81"/>
  <c r="H70" i="45"/>
  <c r="H87"/>
  <c r="E110" i="43"/>
  <c r="Q110"/>
  <c r="Q109" s="1"/>
  <c r="J110"/>
  <c r="J109" s="1"/>
  <c r="E11"/>
  <c r="J11"/>
  <c r="R145"/>
  <c r="J61"/>
  <c r="J60" s="1"/>
  <c r="R156"/>
  <c r="F21" i="42"/>
  <c r="F32" s="1"/>
  <c r="F19"/>
  <c r="C15"/>
  <c r="C16"/>
  <c r="C25"/>
  <c r="E19"/>
  <c r="D22"/>
  <c r="C22" s="1"/>
  <c r="Q80" i="43"/>
  <c r="R75"/>
  <c r="R136"/>
  <c r="R138"/>
  <c r="R140"/>
  <c r="R111"/>
  <c r="R113"/>
  <c r="R115"/>
  <c r="R117"/>
  <c r="R126"/>
  <c r="R128"/>
  <c r="R130"/>
  <c r="R134"/>
  <c r="R112"/>
  <c r="R124"/>
  <c r="R129"/>
  <c r="R139"/>
  <c r="R141"/>
  <c r="R142"/>
  <c r="R47"/>
  <c r="R49"/>
  <c r="R40"/>
  <c r="R46"/>
  <c r="R52"/>
  <c r="R37"/>
  <c r="R123"/>
  <c r="R153"/>
  <c r="R34"/>
  <c r="R36"/>
  <c r="R118"/>
  <c r="R158"/>
  <c r="R76"/>
  <c r="R116"/>
  <c r="R146"/>
  <c r="R150"/>
  <c r="R152"/>
  <c r="E155"/>
  <c r="R160"/>
  <c r="R13"/>
  <c r="R48"/>
  <c r="R86"/>
  <c r="R120"/>
  <c r="R147"/>
  <c r="R149"/>
  <c r="J155"/>
  <c r="J154" s="1"/>
  <c r="R35"/>
  <c r="R88"/>
  <c r="R119"/>
  <c r="R121"/>
  <c r="R127"/>
  <c r="R135"/>
  <c r="C29" i="42"/>
  <c r="R50" i="43"/>
  <c r="R71"/>
  <c r="R73"/>
  <c r="R79"/>
  <c r="R82"/>
  <c r="R97"/>
  <c r="R107"/>
  <c r="R42"/>
  <c r="R44"/>
  <c r="R51"/>
  <c r="R70"/>
  <c r="R96"/>
  <c r="R91"/>
  <c r="R93"/>
  <c r="R95"/>
  <c r="R102"/>
  <c r="R57"/>
  <c r="R87"/>
  <c r="R84"/>
  <c r="I161"/>
  <c r="R99"/>
  <c r="R101"/>
  <c r="R103"/>
  <c r="M161"/>
  <c r="R106"/>
  <c r="R148"/>
  <c r="J144"/>
  <c r="J143" s="1"/>
  <c r="R137"/>
  <c r="H161"/>
  <c r="R78"/>
  <c r="R65"/>
  <c r="R69"/>
  <c r="R68"/>
  <c r="R72"/>
  <c r="R77"/>
  <c r="R58"/>
  <c r="R53"/>
  <c r="I10"/>
  <c r="R59"/>
  <c r="H10"/>
  <c r="R32"/>
  <c r="R33"/>
  <c r="R151"/>
  <c r="R104"/>
  <c r="R105"/>
  <c r="R89"/>
  <c r="R94"/>
  <c r="R98"/>
  <c r="R83"/>
  <c r="L161"/>
  <c r="R38"/>
  <c r="R54"/>
  <c r="R41"/>
  <c r="R45"/>
  <c r="D28" i="42"/>
  <c r="C28" s="1"/>
  <c r="C12"/>
  <c r="R12" i="43"/>
  <c r="Q10"/>
  <c r="R63"/>
  <c r="E61"/>
  <c r="M10"/>
  <c r="K154"/>
  <c r="K161"/>
  <c r="O154"/>
  <c r="O161"/>
  <c r="F161"/>
  <c r="N161"/>
  <c r="E144"/>
  <c r="F10"/>
  <c r="R43"/>
  <c r="R92"/>
  <c r="R100"/>
  <c r="P161"/>
  <c r="R39"/>
  <c r="R56"/>
  <c r="R62"/>
  <c r="R64"/>
  <c r="R74"/>
  <c r="R114"/>
  <c r="R122"/>
  <c r="R131"/>
  <c r="G161"/>
  <c r="D11" i="42"/>
  <c r="E21"/>
  <c r="E32" s="1"/>
  <c r="R81" i="43" l="1"/>
  <c r="R80" s="1"/>
  <c r="R110"/>
  <c r="R109" s="1"/>
  <c r="E109"/>
  <c r="R11"/>
  <c r="R61"/>
  <c r="R60" s="1"/>
  <c r="R155"/>
  <c r="R154" s="1"/>
  <c r="Q161"/>
  <c r="D21" i="42"/>
  <c r="C21" s="1"/>
  <c r="C32" s="1"/>
  <c r="E154" i="43"/>
  <c r="J80"/>
  <c r="R144"/>
  <c r="R143" s="1"/>
  <c r="E60"/>
  <c r="E161"/>
  <c r="E10"/>
  <c r="E80"/>
  <c r="E143"/>
  <c r="J10"/>
  <c r="C11" i="42"/>
  <c r="C19" s="1"/>
  <c r="D19"/>
  <c r="D32"/>
  <c r="J161" i="43" l="1"/>
  <c r="R161"/>
  <c r="R10"/>
</calcChain>
</file>

<file path=xl/comments1.xml><?xml version="1.0" encoding="utf-8"?>
<comments xmlns="http://schemas.openxmlformats.org/spreadsheetml/2006/main">
  <authors>
    <author>ALeh</author>
  </authors>
  <commentList>
    <comment ref="A5" authorId="0">
      <text>
        <r>
          <rPr>
            <b/>
            <sz val="8"/>
            <color indexed="81"/>
            <rFont val="Tahoma"/>
            <family val="2"/>
            <charset val="204"/>
          </rPr>
          <t>ALeh: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<sst xmlns="http://schemas.openxmlformats.org/spreadsheetml/2006/main" count="1349" uniqueCount="638">
  <si>
    <t>/гривень/</t>
  </si>
  <si>
    <t>Загальний фонд</t>
  </si>
  <si>
    <t>Спеціальний фонд</t>
  </si>
  <si>
    <t>Усього</t>
  </si>
  <si>
    <t xml:space="preserve">                            Додаток  1</t>
  </si>
  <si>
    <t xml:space="preserve">                 до рішення міської ради</t>
  </si>
  <si>
    <t xml:space="preserve">       ______________2019 року №______</t>
  </si>
  <si>
    <t>Зміни</t>
  </si>
  <si>
    <t>до доходної частини бюджету м.Вараш на 2019 рік</t>
  </si>
  <si>
    <t>Код</t>
  </si>
  <si>
    <t>Найменування                                                                            згідно з  класифікацією доходів бюджету</t>
  </si>
  <si>
    <t>в т.ч.                           бюджет розвитку</t>
  </si>
  <si>
    <t>3</t>
  </si>
  <si>
    <t xml:space="preserve">Податкові надходження </t>
  </si>
  <si>
    <t>Податки на доходи, податки на прибуток, податки на збільшення  ринкової вартості</t>
  </si>
  <si>
    <t>Податок та збір на доходи фізичних осіб</t>
  </si>
  <si>
    <t xml:space="preserve">Податок на доходи фізичних осіб, що сплачується податковими агентами, із доходів платника податку у вигляді заробітної плати             </t>
  </si>
  <si>
    <t xml:space="preserve">Податок на доходи фізичних осіб з грошового забезпечення, грошових винагород та інших виплат, одержаних  військовослужбовцями та особами рядового і начальницького складу, що сплачується податковими агентами               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</si>
  <si>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</si>
  <si>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 xml:space="preserve">Податок на доходи фізичних осіб, що сплачується фізичними особами за результатами річного декларування </t>
  </si>
  <si>
    <t>Податок на прибуток пiдприємств</t>
  </si>
  <si>
    <t>Податок на прибуток пiдприємств та фiнансових установ комунальної власностi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</si>
  <si>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</si>
  <si>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</si>
  <si>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</si>
  <si>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</si>
  <si>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суб'єктами господарювання роздрібної торгівлі підакцизних товарів</t>
  </si>
  <si>
    <t xml:space="preserve">Місцеві податки </t>
  </si>
  <si>
    <t>Податок  на майно</t>
  </si>
  <si>
    <t xml:space="preserve">Податок на нерухоме майно, відмінне від земельної  ділянки, сплачений юридичними особами, які є власниками об'єктів житлової нерухомості                     </t>
  </si>
  <si>
    <t xml:space="preserve">Податок на нерухоме майно, відмінне від земельної  ділянки, сплачений фізичними особами,  які є власниками об'єктів житлової нерухомості                       </t>
  </si>
  <si>
    <t xml:space="preserve">Податок на нерухоме майно, відмінне від земельної  ділянки, сплачений фізичними особами, які є власниками об'єктів нежитлової нерухомості                     </t>
  </si>
  <si>
    <t xml:space="preserve">Податок на нерухоме майно, відмінне від земельної  ділянки, сплачений юридичними особами, які є власниками об'єктів нежитлової нерухомості                  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</si>
  <si>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</si>
  <si>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</si>
  <si>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</si>
  <si>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</si>
  <si>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</si>
  <si>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Туристичний збір, сплачений юридичними особами</t>
  </si>
  <si>
    <t>18030200 </t>
  </si>
  <si>
    <t>Туристичний збір, сплачений фізичними особами </t>
  </si>
  <si>
    <t xml:space="preserve">Єдиний податок </t>
  </si>
  <si>
    <t xml:space="preserve">Єдиний податок з юридичних осіб                        </t>
  </si>
  <si>
    <t xml:space="preserve">Єдиний податок з фізичних осіб                         </t>
  </si>
  <si>
    <t>Єдиний податок з сiльськогосподарських товаровиробникiв, у яких частка сiльськогосподарського товаровиробництва за попереднiй податковий (звiтний) рiк дорiвнює або перевищує 75 вiдсоткiв»</t>
  </si>
  <si>
    <t xml:space="preserve">Інші податки та збори                                  </t>
  </si>
  <si>
    <t xml:space="preserve">Екологічний податок                                    </t>
  </si>
  <si>
    <t>Надходження від викидів забруднюючих речовин в атмосферне повітря стаціонарними джерелами забруднення</t>
  </si>
  <si>
    <t xml:space="preserve">Надходження від скидів забруднюючих речовин безпосередньо у водні об'єкти                          </t>
  </si>
  <si>
    <t>Надходження від розміщення відходів у спеціально відведених для цього місцях чи на об'єктах, крім 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</si>
  <si>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</si>
  <si>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</si>
  <si>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 та дивіденди (дохід), нараховані на акції (частки) господарських товариств, у статутних капіталах яких</t>
  </si>
  <si>
    <t>є державна або комунальна власність</t>
  </si>
  <si>
    <t xml:space="preserve">Частина чистого прибутку (доходу) комунальних унітарних підприємств та їх об'єднань, що вилучається до відповідного місцевого бюджету </t>
  </si>
  <si>
    <t>Інші надходження</t>
  </si>
  <si>
    <t>Адміністративні штрафи  та інші санкції</t>
  </si>
  <si>
    <t>Адміністративні збори та платежі,  доходи від некомерційної  господарської діяльності</t>
  </si>
  <si>
    <t>Плата за надання адміністративних послуг</t>
  </si>
  <si>
    <t>Адмiнiстративний збiр за проведення державної реєстрацiї юридичних осiб, фiзичних осiб — пiдприємцiв та громадських формувань</t>
  </si>
  <si>
    <t>Плата за надання інших адміністративних послуг</t>
  </si>
  <si>
    <t>Адмiнiстративний збiр за державну реєстрацiю речових прав на нерухоме майно та їх обтяжень</t>
  </si>
  <si>
    <t xml:space="preserve">Надходження від орендної плати за користування цілісним майновим комплексом та іншим державним майном         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</si>
  <si>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                                 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</si>
  <si>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</si>
  <si>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</si>
  <si>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пов'язане з видачею та оформленням закордонних паспортів (посвідок) та паспортів громадян України</t>
  </si>
  <si>
    <t xml:space="preserve">Інші неподаткові надходження </t>
  </si>
  <si>
    <t xml:space="preserve">Інші надходження </t>
  </si>
  <si>
    <t xml:space="preserve">                          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</si>
  <si>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</si>
  <si>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</si>
  <si>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</si>
  <si>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вiд додаткової (господарської) дiяльностi</t>
  </si>
  <si>
    <t>Плата за оренду майна бюджетних установ</t>
  </si>
  <si>
    <t>Надходження бюджетних установ вiд реалiзацiї в установленому порядку майна (крiм нерухомого майна)</t>
  </si>
  <si>
    <t>Доходи вiд операцiй з капiталом</t>
  </si>
  <si>
    <t>Кошти вiд продажу землi i нематерiальних активiв</t>
  </si>
  <si>
    <t>Кошти вiд продажу землi</t>
  </si>
  <si>
    <t>Кошти вiд продажу земельних дiлянок несiльськогосподарського призначення, що перебувають у державнiй або комунальнiй власностi, та земельних дiлянок, якi знаходяться на територiї Автономної Республiки Крим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</si>
  <si>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</si>
  <si>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</si>
  <si>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</si>
  <si>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</si>
  <si>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</si>
  <si>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</si>
  <si>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</si>
  <si>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</si>
  <si>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 багатоквартирним будинком, вивезення побутового сміття та рідких нечистот за рахунок відповідної субвенції з державного бюджету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</si>
  <si>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</si>
  <si>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сім'ям з дітьми, малозабезпеченим сім'ям,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допомоги по догляду за особами з інвалідністю I чи II групи внаслідок психічного розладу, компенсаційної виплати непрацюючій працездатній особі, яка доглядає за особою з інвалідністю I групи, а також за особою, яка досягла 80-річного віку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</si>
  <si>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</si>
  <si>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</si>
  <si>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Інші субвенції з місцевого бюджету</t>
  </si>
  <si>
    <t>Разом доходів</t>
  </si>
  <si>
    <t xml:space="preserve"> 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</si>
  <si>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</si>
  <si>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</si>
  <si>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</si>
  <si>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 xml:space="preserve">Адміністративні штрафи та штрафні санкції за порушення законодавства у сфері виробництва та обігу алкогольних напоїв та тютюнових виробів </t>
  </si>
  <si>
    <t>Надходження від продажу основного капіталу  </t>
  </si>
  <si>
    <t>Надходження коштів від Державного фонду дорогоцінних металів і дорогоцінного каміння </t>
  </si>
  <si>
    <t>Субвенції з державного бюджету місцевим бюджетам</t>
  </si>
  <si>
    <t>Субвенція з державного бюджету місцевим бюджетам на формування інфраструктури об'єднаних територіальних громад</t>
  </si>
  <si>
    <t>в т.ч.</t>
  </si>
  <si>
    <t>Володимирецького району</t>
  </si>
  <si>
    <t>Гощанського району</t>
  </si>
  <si>
    <t>Дубровицького району</t>
  </si>
  <si>
    <t>Зарічненського району</t>
  </si>
  <si>
    <t>Рівненського району</t>
  </si>
  <si>
    <t>м. Дубно</t>
  </si>
  <si>
    <t>Березнівського району</t>
  </si>
  <si>
    <t>Здолбунівського району</t>
  </si>
  <si>
    <t>Рокитнівського району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</si>
  <si>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 (Володимирецький районний бюджет)</t>
  </si>
  <si>
    <t>Субвенція  з місцевого бюджету на здійснення заходів щодо соціально-економічного розвитку окремих територій за рахунок залишку коштів відповідної субвенції з державного бюджету, що утворився на початок бюджетного періоду (Володимирецький районний бюджет)</t>
  </si>
  <si>
    <t>з районних і міських бюджетів бюджету міста Вараш на обслуговування осіб з обмеженими фізичними можливостями у Вараському міському центрі комплексної реабілітації для осіб з інвалідністю імені З.А.Матвієнко: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</si>
  <si>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</si>
  <si>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</si>
  <si>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</si>
  <si>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</si>
  <si>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Субвенція з державного бюджету місцевим бюджетам на створення та ремонт існуючих спортивних комплексів при загальноосвітніх навчальних закладах усіх ступенів</t>
  </si>
  <si>
    <t xml:space="preserve"> 
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</si>
  <si>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</si>
  <si>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r>
      <rPr>
        <b/>
        <sz val="16"/>
        <rFont val="Times New Roman"/>
        <family val="1"/>
        <charset val="204"/>
      </rPr>
      <t xml:space="preserve">ЗМІНИ  ДО   ФІНАНСУВАННЯ   </t>
    </r>
    <r>
      <rPr>
        <b/>
        <sz val="18"/>
        <rFont val="Times New Roman"/>
        <family val="1"/>
        <charset val="204"/>
      </rPr>
      <t xml:space="preserve">                                                                                                                                  бюджету м.Вараш на 2019 рік</t>
    </r>
  </si>
  <si>
    <t xml:space="preserve">Код </t>
  </si>
  <si>
    <t>Найменування згідно з Класифікацією фінансування бюджету</t>
  </si>
  <si>
    <t>УСЬОГО</t>
  </si>
  <si>
    <t>усього</t>
  </si>
  <si>
    <t>у т.ч. бюджет розвитку</t>
  </si>
  <si>
    <t>Фінансування  за типом кредитора</t>
  </si>
  <si>
    <t>200000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</si>
  <si>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</si>
  <si>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</si>
  <si>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</si>
  <si>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208400</t>
  </si>
  <si>
    <t>Кошти, що передаються із загального фонду бюджету до бюджету розвитку (спеціального фонду)</t>
  </si>
  <si>
    <t>300000</t>
  </si>
  <si>
    <t>Зовнішнє фінансування</t>
  </si>
  <si>
    <t>Позики, надані міжнародними фінансовими організаціями</t>
  </si>
  <si>
    <t xml:space="preserve">Одержано позик </t>
  </si>
  <si>
    <t>301200</t>
  </si>
  <si>
    <t>Погашено позик</t>
  </si>
  <si>
    <t>Загальне фінансування</t>
  </si>
  <si>
    <t>Фінансування  за типом боргового зобов'язання</t>
  </si>
  <si>
    <r>
      <t>400000</t>
    </r>
    <r>
      <rPr>
        <sz val="12"/>
        <rFont val="Times New Roman"/>
        <family val="1"/>
        <charset val="204"/>
      </rPr>
      <t> </t>
    </r>
  </si>
  <si>
    <r>
      <t>Фінансування за борговими операціями</t>
    </r>
    <r>
      <rPr>
        <sz val="12"/>
        <rFont val="Times New Roman"/>
        <family val="1"/>
        <charset val="204"/>
      </rPr>
      <t> </t>
    </r>
  </si>
  <si>
    <r>
      <t>401000</t>
    </r>
    <r>
      <rPr>
        <sz val="12"/>
        <rFont val="Times New Roman"/>
        <family val="1"/>
        <charset val="204"/>
      </rPr>
      <t> </t>
    </r>
  </si>
  <si>
    <r>
      <t>Запозичення</t>
    </r>
    <r>
      <rPr>
        <sz val="12"/>
        <rFont val="Times New Roman"/>
        <family val="1"/>
        <charset val="204"/>
      </rPr>
      <t> </t>
    </r>
  </si>
  <si>
    <r>
      <t>401200</t>
    </r>
    <r>
      <rPr>
        <sz val="12"/>
        <rFont val="Times New Roman"/>
        <family val="1"/>
        <charset val="204"/>
      </rPr>
      <t> </t>
    </r>
  </si>
  <si>
    <r>
      <t>Зовнішні запозичення</t>
    </r>
    <r>
      <rPr>
        <sz val="12"/>
        <rFont val="Times New Roman"/>
        <family val="1"/>
        <charset val="204"/>
      </rPr>
      <t> </t>
    </r>
  </si>
  <si>
    <t>401202 </t>
  </si>
  <si>
    <t>Середньострокові зобов'язання </t>
  </si>
  <si>
    <t>402000</t>
  </si>
  <si>
    <t>Погашення</t>
  </si>
  <si>
    <t>402200</t>
  </si>
  <si>
    <t>Зовнішні зобов'язання</t>
  </si>
  <si>
    <t>402202</t>
  </si>
  <si>
    <t>600000</t>
  </si>
  <si>
    <t>Фінансування за активними операціями</t>
  </si>
  <si>
    <r>
      <t>602000</t>
    </r>
    <r>
      <rPr>
        <sz val="12"/>
        <color indexed="8"/>
        <rFont val="Times New Roman"/>
        <family val="1"/>
        <charset val="204"/>
      </rPr>
      <t> </t>
    </r>
  </si>
  <si>
    <r>
      <t>Зміни обсягів бюджетних коштів</t>
    </r>
    <r>
      <rPr>
        <sz val="12"/>
        <color indexed="8"/>
        <rFont val="Times New Roman"/>
        <family val="1"/>
        <charset val="204"/>
      </rPr>
      <t> </t>
    </r>
  </si>
  <si>
    <t>602100 </t>
  </si>
  <si>
    <t>На початок періоду </t>
  </si>
  <si>
    <t>602400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</si>
  <si>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</si>
  <si>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</si>
  <si>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</si>
  <si>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місцевих бюджетів</t>
  </si>
  <si>
    <t>РАЗОМ</t>
  </si>
  <si>
    <t>видатки споживання</t>
  </si>
  <si>
    <t>з них</t>
  </si>
  <si>
    <t xml:space="preserve">видатки розвитку </t>
  </si>
  <si>
    <t>у тому числі бюджет розвитку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</si>
  <si>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</si>
  <si>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</si>
  <si>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</si>
  <si>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</si>
  <si>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</si>
  <si>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</si>
  <si>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2</t>
  </si>
  <si>
    <t>0200000</t>
  </si>
  <si>
    <t>Виконавчий комітет Вараської міської ради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</si>
  <si>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</si>
  <si>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</si>
  <si>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</si>
  <si>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</si>
  <si>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</si>
  <si>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0210180</t>
  </si>
  <si>
    <t>0180</t>
  </si>
  <si>
    <t>0133</t>
  </si>
  <si>
    <t>Інша діяльність у сфері державного управління</t>
  </si>
  <si>
    <t>0212111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</si>
  <si>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</si>
  <si>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</si>
  <si>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</si>
  <si>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в т.ч. за рахунок залишку медичної субвенції з державного бюджету</t>
  </si>
  <si>
    <t>0212020</t>
  </si>
  <si>
    <t>2020</t>
  </si>
  <si>
    <t>0732</t>
  </si>
  <si>
    <t xml:space="preserve">Спеціалізована стаціонарна медична допомога населенню </t>
  </si>
  <si>
    <t>за рахунок субвенції з місцевого бюджету на здійснення переданих видатків у сфері охорони здоров'я за рахунок коштів медичної субвенції</t>
  </si>
  <si>
    <t>0212142</t>
  </si>
  <si>
    <t>2142</t>
  </si>
  <si>
    <t>0763</t>
  </si>
  <si>
    <t>Програми і централізовані заходи боротьби з туберкульозом</t>
  </si>
  <si>
    <t>0212144</t>
  </si>
  <si>
    <t>2144</t>
  </si>
  <si>
    <t>Централізовані заходи з лікування хворих на цукровий та нецукровий діабет</t>
  </si>
  <si>
    <t>в т.ч. за рахунок субвенції з місцевого бюджету на здійснення переданих видатків у сфері охорони здоров'я за рахунок коштів медичної субвенції</t>
  </si>
  <si>
    <t>0212145</t>
  </si>
  <si>
    <t>2145</t>
  </si>
  <si>
    <t>Централізовані заходи з лікування онкологічних хворих</t>
  </si>
  <si>
    <t>0212146</t>
  </si>
  <si>
    <t>2146</t>
  </si>
  <si>
    <t>Відшкодування вартості лікарських засобів для лікування окремих захворювань</t>
  </si>
  <si>
    <t>в т.ч. за рахунок субвенції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</si>
  <si>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0212152</t>
  </si>
  <si>
    <t>2152</t>
  </si>
  <si>
    <t>Інші програми та заходи у сфері охорони здоров’я</t>
  </si>
  <si>
    <t>в т.ч. за рахунок субвенції з місцевого бюджету</t>
  </si>
  <si>
    <t>0213112</t>
  </si>
  <si>
    <t>3112</t>
  </si>
  <si>
    <t>1040</t>
  </si>
  <si>
    <t>Заходи державної політики з питань дітей та їх соціального захисту</t>
  </si>
  <si>
    <t>0213121</t>
  </si>
  <si>
    <t>3121</t>
  </si>
  <si>
    <t>Утримання та забезпечення діяльності центрів соціальних служб для сім’ї, дітей та молоді</t>
  </si>
  <si>
    <t>0213123</t>
  </si>
  <si>
    <t>3123</t>
  </si>
  <si>
    <t>Заходи державної політики з питань сім'ї</t>
  </si>
  <si>
    <t>0213132</t>
  </si>
  <si>
    <t>3132</t>
  </si>
  <si>
    <t>Утримання клубів для підлітків за місцем проживання</t>
  </si>
  <si>
    <t>0213133</t>
  </si>
  <si>
    <t>3133</t>
  </si>
  <si>
    <t>Інші заходи та заклади молодіжної політики</t>
  </si>
  <si>
    <t>0213140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</si>
  <si>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</si>
  <si>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</si>
  <si>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0213242</t>
  </si>
  <si>
    <t>3242</t>
  </si>
  <si>
    <t>1090</t>
  </si>
  <si>
    <t>Інші заходи у сфері соціального захисту і соціального забезпечення</t>
  </si>
  <si>
    <t>0215011</t>
  </si>
  <si>
    <t>5011</t>
  </si>
  <si>
    <t>0810</t>
  </si>
  <si>
    <t>Проведення навчально-тренувальних зборів і змагань з олімпійських видів спорту</t>
  </si>
  <si>
    <t>0215012</t>
  </si>
  <si>
    <t>5012</t>
  </si>
  <si>
    <t>Проведення навчально-тренувальних зборів і змагань з неолімпійських видів спорту</t>
  </si>
  <si>
    <t>0215062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</si>
  <si>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</si>
  <si>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</si>
  <si>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0216011</t>
  </si>
  <si>
    <t>6011</t>
  </si>
  <si>
    <t>0610</t>
  </si>
  <si>
    <t>Експлуатація та технічне обслуговування житлового фонду</t>
  </si>
  <si>
    <t>0216012</t>
  </si>
  <si>
    <t>6012</t>
  </si>
  <si>
    <t>0620</t>
  </si>
  <si>
    <t>Забезпечення діяльності з виробництва, транспортування, постачання теплової енергії</t>
  </si>
  <si>
    <t>0216013</t>
  </si>
  <si>
    <t>6013</t>
  </si>
  <si>
    <t>Забезпечення діяльності водопровідно-каналізаційного господарства</t>
  </si>
  <si>
    <t>0216014</t>
  </si>
  <si>
    <t>6014</t>
  </si>
  <si>
    <t>Забезпечення збору та вивезення сміття і відходів</t>
  </si>
  <si>
    <t>0216020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</si>
  <si>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</si>
  <si>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</si>
  <si>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0216030</t>
  </si>
  <si>
    <t>6030</t>
  </si>
  <si>
    <t>Організація благоустрою населених пунктів</t>
  </si>
  <si>
    <t>0216082</t>
  </si>
  <si>
    <t>6082</t>
  </si>
  <si>
    <t>Придбання житла для окремих категорій населення  відповідно до законодавства</t>
  </si>
  <si>
    <t>0217610</t>
  </si>
  <si>
    <t>7610</t>
  </si>
  <si>
    <t>0411</t>
  </si>
  <si>
    <t>Сприяння розвитку малого та середнього підприємництва</t>
  </si>
  <si>
    <t>7640</t>
  </si>
  <si>
    <t>0470</t>
  </si>
  <si>
    <t>Заходи з енергозбереження</t>
  </si>
  <si>
    <t>0217461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</si>
  <si>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</si>
  <si>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</si>
  <si>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</si>
  <si>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0217670</t>
  </si>
  <si>
    <t>7670</t>
  </si>
  <si>
    <t>0490</t>
  </si>
  <si>
    <t>Внески до статутного капіталу суб’єктів господарювання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</si>
  <si>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</si>
  <si>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</si>
  <si>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</si>
  <si>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</si>
  <si>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0218330</t>
  </si>
  <si>
    <t>8330</t>
  </si>
  <si>
    <t>0540</t>
  </si>
  <si>
    <t xml:space="preserve">Інша діяльність у сфері екології та охорони природних ресурсів </t>
  </si>
  <si>
    <t>0218340</t>
  </si>
  <si>
    <t>8340</t>
  </si>
  <si>
    <t>Природоохоронні заходи за рахунок цільових фондів</t>
  </si>
  <si>
    <t>0217363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</si>
  <si>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</si>
  <si>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</si>
  <si>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в т.ч. за рахунок субвенції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</si>
  <si>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0217680</t>
  </si>
  <si>
    <t>7680</t>
  </si>
  <si>
    <t>Членські внески до асоціацій органів місцевого самоврядування</t>
  </si>
  <si>
    <t>0219770</t>
  </si>
  <si>
    <t>9770</t>
  </si>
  <si>
    <t xml:space="preserve">Інші субвенції з місцевого бюджету </t>
  </si>
  <si>
    <t>1500000</t>
  </si>
  <si>
    <t>Управління містобудування, архітектури та капітального будівництва виконавчого комітету Вараської міської ради</t>
  </si>
  <si>
    <t>1510000</t>
  </si>
  <si>
    <t>1510160</t>
  </si>
  <si>
    <t>0160</t>
  </si>
  <si>
    <t>Керівництво і управління у відповідній сфері у містах (місті Києві), селищах, селах, об’єднаних територіальних громадах</t>
  </si>
  <si>
    <t>1510150</t>
  </si>
  <si>
    <t>1512111</t>
  </si>
  <si>
    <t>1514060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</si>
  <si>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</si>
  <si>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</si>
  <si>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</si>
  <si>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1516011</t>
  </si>
  <si>
    <t>1516013</t>
  </si>
  <si>
    <t>1516015</t>
  </si>
  <si>
    <t>6015</t>
  </si>
  <si>
    <t xml:space="preserve">Забезпечення надійної та безперебійної експлуатації ліфтів </t>
  </si>
  <si>
    <t>1516016</t>
  </si>
  <si>
    <t>6016</t>
  </si>
  <si>
    <t>Впровадження засобів обліку витрат та регулювання споживання води та теплової енергії</t>
  </si>
  <si>
    <t>1517310</t>
  </si>
  <si>
    <t>7310</t>
  </si>
  <si>
    <t>0443</t>
  </si>
  <si>
    <t>Будівництво об'єктів житлово-комунального господарства</t>
  </si>
  <si>
    <t>1517324</t>
  </si>
  <si>
    <t>7324</t>
  </si>
  <si>
    <t>Будівництво установ та закладів культури</t>
  </si>
  <si>
    <t>1517325</t>
  </si>
  <si>
    <t>7325</t>
  </si>
  <si>
    <t>Будівництво споруд, установ та закладів фізичної культури і спорту</t>
  </si>
  <si>
    <t>1517330</t>
  </si>
  <si>
    <t>7330</t>
  </si>
  <si>
    <t>Будівництво інших об'єктів соціальної та виробничої інфраструктури комунальної власності</t>
  </si>
  <si>
    <t>1517350</t>
  </si>
  <si>
    <t>7350</t>
  </si>
  <si>
    <t>Розроблення схем планування та забудови територій (містобудівної документації)</t>
  </si>
  <si>
    <t>1517461</t>
  </si>
  <si>
    <t>1519770</t>
  </si>
  <si>
    <t>0600000</t>
  </si>
  <si>
    <t>Управління  освіти виконавчого комітету Вараської міської ради</t>
  </si>
  <si>
    <t>0610000</t>
  </si>
  <si>
    <t>0610160</t>
  </si>
  <si>
    <t>0611010</t>
  </si>
  <si>
    <t>1010</t>
  </si>
  <si>
    <t>0910</t>
  </si>
  <si>
    <t>Надання дошкільної освіти</t>
  </si>
  <si>
    <t xml:space="preserve">в т.ч. 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</si>
  <si>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0611020</t>
  </si>
  <si>
    <t>1020</t>
  </si>
  <si>
    <t>0921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</si>
  <si>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</si>
  <si>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 xml:space="preserve">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</si>
  <si>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за рахунок субвенції 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</si>
  <si>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0611070</t>
  </si>
  <si>
    <t>1070</t>
  </si>
  <si>
    <t>0922</t>
  </si>
  <si>
    <t>Надання загальної середньої освіти спеціальними  загальноосвітніми школами-інтернатами, школами та іншими навчальними закладами для дітей, які потребують корекції фізичного та (або) розумового розвитку</t>
  </si>
  <si>
    <t>в т.ч. за рахунок освітньої субвенції з державного бюджету</t>
  </si>
  <si>
    <t>0611090</t>
  </si>
  <si>
    <t>0960</t>
  </si>
  <si>
    <t xml:space="preserve">Надання позашкільної освіти позашкільними закладами освіти, заходи із позашкільної роботи з дітьми </t>
  </si>
  <si>
    <t>0611150</t>
  </si>
  <si>
    <t>1150</t>
  </si>
  <si>
    <t>0990</t>
  </si>
  <si>
    <t xml:space="preserve">Методичне забезпечення діяльності навчальних закладів </t>
  </si>
  <si>
    <t>0611161</t>
  </si>
  <si>
    <t>1161</t>
  </si>
  <si>
    <t>Забезпечення діяльності інших закладів у сфері освіти</t>
  </si>
  <si>
    <t>0611170</t>
  </si>
  <si>
    <t>1170</t>
  </si>
  <si>
    <t>Забезпечення діяльності інклюзивно-ресурсних центрів</t>
  </si>
  <si>
    <t>в т.ч. за рахунок субвенції з місцевого бюджету на здійснення переданих видатків у сфері освіти за рахунок коштів освітньої субвенції</t>
  </si>
  <si>
    <t>0611162</t>
  </si>
  <si>
    <t>1162</t>
  </si>
  <si>
    <t>Інші програми та заходи у сфері освіти</t>
  </si>
  <si>
    <t>0613230</t>
  </si>
  <si>
    <t>3230</t>
  </si>
  <si>
    <t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сім'ях, грошового забезпечення батькам-вихователям і прийомним батькам за надання соціальних послуг у дитячих будинках сімейного типу та прийомних сім'ях за принципом "гроші ходять за дитиною" та оплату послуг із здійснення патронату над дитиною та виплата соціальної допомоги на утримання дитини в сім’ї патронатного вихователя</t>
  </si>
  <si>
    <t>0615031</t>
  </si>
  <si>
    <t>5031</t>
  </si>
  <si>
    <t>Утримання та навчально-тренувальна робота комунальних дитячо-юнацьких спортивних шкіл</t>
  </si>
  <si>
    <t>0617321</t>
  </si>
  <si>
    <t>7321</t>
  </si>
  <si>
    <t>Будівництво освітніх установ та закладів</t>
  </si>
  <si>
    <t>0617362</t>
  </si>
  <si>
    <t>7362</t>
  </si>
  <si>
    <t>Виконання інвестиційних проектів в рамках формування інфраструктури об'єднаних територіальних громад</t>
  </si>
  <si>
    <t>в т.ч. за рахунок субвенції з державного бюджету на формування інфраструктури об'єднаних територіальних громад</t>
  </si>
  <si>
    <t>0617363</t>
  </si>
  <si>
    <t>в т.ч. за рахунок залишку субвенції з державного бюджету на здійснення заходів щодо соціально-економічного розвитку окремих територій</t>
  </si>
  <si>
    <t>за рахунок  субвенції з державного бюджету на здійснення заходів щодо соціально-економічного розвитку окремих територій</t>
  </si>
  <si>
    <t>0800000</t>
  </si>
  <si>
    <t>Управління праці та соціального захисту населення виконавчого комітету Вараської міської ради</t>
  </si>
  <si>
    <t>0810000</t>
  </si>
  <si>
    <t>0810160</t>
  </si>
  <si>
    <t>0813011</t>
  </si>
  <si>
    <t xml:space="preserve">Надання пільг на оплату житлово-комунальних послуг окремим категоріям громадян відповідно до законодавства </t>
  </si>
  <si>
    <t>0813012</t>
  </si>
  <si>
    <t>Надання субсидій населенню для відшкодування витрат на оплату житлово-комунальних послуг</t>
  </si>
  <si>
    <t>0813022</t>
  </si>
  <si>
    <t>Надання субсидій населенню для відшкодування витрат на придбання твердого та рідкого пічного побутового палива і скрапленого газу</t>
  </si>
  <si>
    <t>0813031</t>
  </si>
  <si>
    <t>3031</t>
  </si>
  <si>
    <t>1030</t>
  </si>
  <si>
    <t>Надання інших пільг окремим категоріям громадян відповідно до законодавства</t>
  </si>
  <si>
    <t>0813032</t>
  </si>
  <si>
    <t>3032</t>
  </si>
  <si>
    <t>Надання пільг окремим категоріям громадян з оплати послуг зв'язку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</si>
  <si>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</si>
  <si>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</si>
  <si>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</si>
  <si>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0813041</t>
  </si>
  <si>
    <t>Надання допомоги у зв'язку з вагітністю і пологами</t>
  </si>
  <si>
    <t>0813042</t>
  </si>
  <si>
    <t>Надання допомоги при усиновленні дитини</t>
  </si>
  <si>
    <t>0813043</t>
  </si>
  <si>
    <t>Надання допомоги при народженні дитини</t>
  </si>
  <si>
    <t>0813044</t>
  </si>
  <si>
    <t>Надання допомоги на дітей, над якими встановлено опіку чи піклування</t>
  </si>
  <si>
    <t>0813045</t>
  </si>
  <si>
    <t>Надання допомоги на дітей одиноким матерям</t>
  </si>
  <si>
    <t>0813046</t>
  </si>
  <si>
    <t>Надання тимчасової державної допомоги дітям</t>
  </si>
  <si>
    <t>0813047</t>
  </si>
  <si>
    <t>Надання державної соціальної допомоги малозабезпеченим сім’ям</t>
  </si>
  <si>
    <t>0813050</t>
  </si>
  <si>
    <t>Пільгове медичне обслуговування осіб, які постраждали внаслідок Чорнобильської катастрофи</t>
  </si>
  <si>
    <t>0813081</t>
  </si>
  <si>
    <t>3081</t>
  </si>
  <si>
    <t>Надання державної соціальної допомоги особам з інвалідністю з дитинства та дітям з інвалідністю</t>
  </si>
  <si>
    <t>0813082</t>
  </si>
  <si>
    <t>3082</t>
  </si>
  <si>
    <t>Надання державної соціальної допомоги особам,  які не  мають права на пенсію, та особам з інвалідністю, державної соціальної допомоги на догляд</t>
  </si>
  <si>
    <t>0813083</t>
  </si>
  <si>
    <t>3083</t>
  </si>
  <si>
    <t>Надання допомоги по догляду за особами з інвалідністю I чи II групи внаслідок психічного розладу</t>
  </si>
  <si>
    <t>0813084</t>
  </si>
  <si>
    <t>3084</t>
  </si>
  <si>
    <t>Надання тимчасової державної соціальної допомоги непрацюючій особі, яка досягла загального пенсійного віку, але не набула права на пенсійну виплату</t>
  </si>
  <si>
    <t>0813085</t>
  </si>
  <si>
    <t>3085</t>
  </si>
  <si>
    <t>Надання щомісячної компенсаційної виплати непрацюючій працездатній особі, яка доглядає за особою з інвалідністю I групи, а також за особою, яка досягла 80-річного віку</t>
  </si>
  <si>
    <t>0813104</t>
  </si>
  <si>
    <t>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</si>
  <si>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</si>
  <si>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0813105</t>
  </si>
  <si>
    <t>3105</t>
  </si>
  <si>
    <t xml:space="preserve">Надання реабілітаційних послуг особам з інвалідністю та дітям з інвалідністю </t>
  </si>
  <si>
    <t>0817363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</si>
  <si>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</si>
  <si>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</si>
  <si>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</si>
  <si>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0813192</t>
  </si>
  <si>
    <t>3192</t>
  </si>
  <si>
    <t>Надання фінансової підтримки громадським організаціям ветеранів і осіб з інвалідністю,  діяльність яких має соціальну спрямованість</t>
  </si>
  <si>
    <t>0813242</t>
  </si>
  <si>
    <t>за рахунок субвенції з державного бюджету на здійснення заходів щодо соціально-економічного розвитку окремих територій</t>
  </si>
  <si>
    <t>1000000</t>
  </si>
  <si>
    <t>Відділ  культури та туризму  виконавчого комітету Вараської міської ради</t>
  </si>
  <si>
    <t>1010000</t>
  </si>
  <si>
    <t>1010160</t>
  </si>
  <si>
    <t>1011100</t>
  </si>
  <si>
    <t>1100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</si>
  <si>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</si>
  <si>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1014030</t>
  </si>
  <si>
    <t>4030</t>
  </si>
  <si>
    <t>0824</t>
  </si>
  <si>
    <t>Забезпечення діяльності бібліотек</t>
  </si>
  <si>
    <t>1014060</t>
  </si>
  <si>
    <t>1014081</t>
  </si>
  <si>
    <t>4081</t>
  </si>
  <si>
    <t>0829</t>
  </si>
  <si>
    <t xml:space="preserve">Забезпечення діяльності інших закладів в галузі культури і мистецтва </t>
  </si>
  <si>
    <t>1014082</t>
  </si>
  <si>
    <t>4082</t>
  </si>
  <si>
    <t xml:space="preserve">Інші заходи в галузі культури і мистецтва </t>
  </si>
  <si>
    <t>1017363</t>
  </si>
  <si>
    <t>3700000</t>
  </si>
  <si>
    <t>Фінансове управління виконавчого комітету Вараської міської ради</t>
  </si>
  <si>
    <t>3710000</t>
  </si>
  <si>
    <t>3710160</t>
  </si>
  <si>
    <t>3718500</t>
  </si>
  <si>
    <t>8500</t>
  </si>
  <si>
    <t>Нерозподілені трансферти з державного бюджету</t>
  </si>
  <si>
    <t>3718600</t>
  </si>
  <si>
    <t>8600</t>
  </si>
  <si>
    <t>0170</t>
  </si>
  <si>
    <t>Обслуговування місцевого боргу</t>
  </si>
  <si>
    <t>3718700</t>
  </si>
  <si>
    <t>8700</t>
  </si>
  <si>
    <t>Резервний фонд</t>
  </si>
  <si>
    <t>3719110</t>
  </si>
  <si>
    <t>9110</t>
  </si>
  <si>
    <t>Реверсна дотація</t>
  </si>
  <si>
    <t>ВСЬОГО ВИДАТКІВ</t>
  </si>
  <si>
    <t xml:space="preserve">Назва об"єкта відповідно до проектно-кошторисної документації </t>
  </si>
  <si>
    <t>Строк реалізації об'єкта (рік початку і завершення)</t>
  </si>
  <si>
    <t>Загальна вартість об'єкта, гривень</t>
  </si>
  <si>
    <t>Обсяг видатків бюджету розвитку, гривень</t>
  </si>
  <si>
    <t>Рівень будівельної готовності об'єкта на кінець бюджетного періоду, %</t>
  </si>
  <si>
    <t>у т.ч. на погашення заборгованості що утворилася на початок року</t>
  </si>
  <si>
    <t>0210160</t>
  </si>
  <si>
    <t>Реконструкція водопровідної мережі від ВК-88/ПГ-53 до ВК-73/ПГ-49 по вул.Парковій в місті Вараш, Рівненської області</t>
  </si>
  <si>
    <t>Будівництво об'єктів інфраструктури парку культури та відпочинку  (виготовлення проектно-кошторисної документації)</t>
  </si>
  <si>
    <t>Будівництво баскетбольного майданчика м.Вараш (виготовлення проектно-кошторисної документації)</t>
  </si>
  <si>
    <t>Будівництво міні футбольного поля м.Вараш (виготовлення проектно-кошторисної документації)</t>
  </si>
  <si>
    <t>0611140</t>
  </si>
  <si>
    <t>1140</t>
  </si>
  <si>
    <t>0950</t>
  </si>
  <si>
    <t xml:space="preserve">Підвищення кваліфікації, перепідготовка кадрів закладами післядипломної освіти </t>
  </si>
  <si>
    <t>0615030</t>
  </si>
  <si>
    <t>5030</t>
  </si>
  <si>
    <t>Розвиток дитячо-юнацького та резервного спорту</t>
  </si>
  <si>
    <t>Всього</t>
  </si>
  <si>
    <t>в т.ч. за рахунок субвенції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</si>
  <si>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t>1518110</t>
  </si>
  <si>
    <t>в т.ч. за рахунок субвенції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</si>
  <si>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за рахунок субвенції з державного бюджету місцевим бюджетам на створення та ремонт існуючих спортивних комплексів при загальноосвітніх навчальних закладах усіх ступенів</t>
  </si>
  <si>
    <t>в т.ч. за рахунок  субвенції з державного бюджету на здійснення заходів щодо соціально-економічного розвитку окремих територій</t>
  </si>
  <si>
    <t>в т.ч. за рахунок субвенції з державного бюджету на здійснення заходів щодо соціально-економічного розвитку окремих територій</t>
  </si>
  <si>
    <t>Реконструкція ЗОШ №2 в мікрорайоні Будівельників, 56 м.Вараш Рівненської області (реконструкція покрівлі, заміна вікон, утеплення зовнішніх стін, опорядження фасадів). Коригування</t>
  </si>
  <si>
    <t>0217370</t>
  </si>
  <si>
    <t>7370</t>
  </si>
  <si>
    <t>Реалізація інших заходів щодо соціально-економічного розвитку територій</t>
  </si>
  <si>
    <t>1515045</t>
  </si>
  <si>
    <t>5045</t>
  </si>
  <si>
    <t>Будівництво мультифункціональних майданчиків для занять ігровими видами спорту</t>
  </si>
  <si>
    <t xml:space="preserve">Найменування місцевої /регіональної програми </t>
  </si>
  <si>
    <t>Дата та номер документа, яким затверджено місцеву регіональну програму</t>
  </si>
  <si>
    <t>Міська програма з відзначення до державних, професійних та місцевих свят, ювілейних дат, заохочення за заслуги перед громадою міста Вараш на 2018-2020 роки</t>
  </si>
  <si>
    <t>Рішення міської ради від 19.10.2018 №1170</t>
  </si>
  <si>
    <t>Міська комплексна програма "Здоров'я" на 2019 рік</t>
  </si>
  <si>
    <t>Рішення міської ради від 14.12.2018 №1310</t>
  </si>
  <si>
    <t>Комплексна програма підтримки сім'ї, дітей та молоді міста на 2018-2020 роки</t>
  </si>
  <si>
    <t>Рішення міської ради від 23.01.2018 №999</t>
  </si>
  <si>
    <t>Рішення міської ради від 23.01.2018 №1000</t>
  </si>
  <si>
    <t>Програма відпочинку та оздоровлення дітей міста Вараш на 2018-2020 роки</t>
  </si>
  <si>
    <t>Програма розвитку фізичної культури і спорту територіальних громад Вараської міської ради на 2018-2020 роки</t>
  </si>
  <si>
    <t>Рішення міської ради від 23.01.2018 №1001</t>
  </si>
  <si>
    <t xml:space="preserve">Програми співфінансування  ремонтів житлових будинків ОСББ 
м. Вараш  на 2016-2020 роки  </t>
  </si>
  <si>
    <t>Рішення міської ради від 09.06.2017 №749</t>
  </si>
  <si>
    <t xml:space="preserve">Програма реформування і розвитку житлово-комунального господарства міста Вараш на 2016-2020 роки </t>
  </si>
  <si>
    <t>Рішення міської ради від 15.10.2015  №2197</t>
  </si>
  <si>
    <t>Міська програма "Питна вода міста Вараш" на 2006-2020 роки</t>
  </si>
  <si>
    <t>Рішення міської ради від 30.12.2005  №549</t>
  </si>
  <si>
    <t>Програма поводження з відходами м.Вараш на 2016-2020 роки</t>
  </si>
  <si>
    <t>Рішення міської ради від  15.10.2015 №2196</t>
  </si>
  <si>
    <t>Програма цільової фінансової підтримки Кузнецовського міського комунального підприємства на період 2017 - 2027 роки</t>
  </si>
  <si>
    <t>Рішення міської ради від  29.09.2017 №856</t>
  </si>
  <si>
    <t xml:space="preserve">Програма благоустрою міста Вараш на 2016 -2020 роки      </t>
  </si>
  <si>
    <t>Рішення міської ради від 15.10.2015  №2198</t>
  </si>
  <si>
    <t>Міська програма забезпечення житлом учасників антитерористичної операції, операції об’єднаних сил на 2018-2020 роки</t>
  </si>
  <si>
    <t>Рішення міської ради від 21.12.2018  №1368</t>
  </si>
  <si>
    <t>Програма розвитку малого і середнього підприємництва в місті Вараш на 2018-2020 роки</t>
  </si>
  <si>
    <t>Рішення міської ради від 28.11.2017  №898</t>
  </si>
  <si>
    <t>Програми розвитку автомобільних доріг, дорожнього руху та його безпеки у місті Вараш на 2016 - 2020 роки</t>
  </si>
  <si>
    <t>Рішення міської ради від 15.10.2015  №2195</t>
  </si>
  <si>
    <t>Програма економічного і соціального розвитку Вараської міської об'єднаної територіальної громади на 2019 рік</t>
  </si>
  <si>
    <t>Рішення міської ради від 21.12.2018  №1369</t>
  </si>
  <si>
    <t>0218230</t>
  </si>
  <si>
    <t>8230</t>
  </si>
  <si>
    <t>0380</t>
  </si>
  <si>
    <t>Інші заходи громадського порядку та безпеки</t>
  </si>
  <si>
    <t>Міська програма "Безпечне місто" на 2019-2023 роки</t>
  </si>
  <si>
    <t>Рішення міської ради від 03.04.2019  №1381</t>
  </si>
  <si>
    <t>Програма реалізації природоохоронних заходів міста Вараш на 2018-2020 роки</t>
  </si>
  <si>
    <t>Рішення міської ради від 23.01.2018  №1116</t>
  </si>
  <si>
    <t>Програма розвитку та реалізації питань містобудування у м.Вараш на 2018-2020 роки</t>
  </si>
  <si>
    <t>Рішення міської ради від 23.01.2018  №996</t>
  </si>
  <si>
    <t>Програма розвитку автомобільних доріг, дорожнього руху та його безпеки у місті Вараш на 2016-2020 роки</t>
  </si>
  <si>
    <t>1518340</t>
  </si>
  <si>
    <t>Міська програма "Харчування учнів закладів загальної середньої освіти міста Вараш" на 2019 рік</t>
  </si>
  <si>
    <t>Рішення міської ради від 14.12.2018 №1309</t>
  </si>
  <si>
    <t>0611160</t>
  </si>
  <si>
    <t>1160</t>
  </si>
  <si>
    <t>Інші програми, заклади та заходи у сфері освіти</t>
  </si>
  <si>
    <t>Програма розвитку української мови, української культури та історичної свідомості в місті Вараші на 2016-2020 роки</t>
  </si>
  <si>
    <t>0617640</t>
  </si>
  <si>
    <t>Програма з енергозбереження м.Вараш на 2016-2020 роки</t>
  </si>
  <si>
    <t>0813030</t>
  </si>
  <si>
    <t>3030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</si>
  <si>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</si>
  <si>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Програма соціальної допомоги в місті Вараш на 2018-2020 рік</t>
  </si>
  <si>
    <t>Рішення міської ради від 13.10.2017  №873</t>
  </si>
  <si>
    <t>0813190</t>
  </si>
  <si>
    <t>3190</t>
  </si>
  <si>
    <t>Соціальний захист ветеранів війни та праці</t>
  </si>
  <si>
    <t>0813240</t>
  </si>
  <si>
    <t>3240</t>
  </si>
  <si>
    <t>Інші заклади та заходи</t>
  </si>
  <si>
    <t>Міська програма соціального захисту та підтримки учасників антитерористичної операції та членів їх сімей - мешканців м.Вараш на 2018-2020 роки</t>
  </si>
  <si>
    <t>Рішення міської ради від 13.10.2017  №872</t>
  </si>
  <si>
    <t>Програма розвитку парку культури та відпочинку м.Вараш на 2015-2020 роки</t>
  </si>
  <si>
    <t>Рішення міської ради від 23.01.2015  №1827</t>
  </si>
  <si>
    <t>Міська програма розвитку культури та туризму на 2018-2020 роки</t>
  </si>
  <si>
    <t>Рішення міської ради від 06.02.2018  №1013</t>
  </si>
  <si>
    <t xml:space="preserve">Всього    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</si>
  <si>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</si>
  <si>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Субвенція з місцевого бюджету на будівництво мультифункціональних майданчиків для занять ігровими видами спорту за рахунок відповідної субвенції з державного бюджету</t>
  </si>
  <si>
    <t>в т.ч. за рахунок субвенції з місцевого бюджету на будівництво мультифункціональних майданчиків для занять ігровими видами спорту за рахунок відповідної субвенції з державного бюджету</t>
  </si>
  <si>
    <t>Будівництво мультифункціонального майданчика для занять ігровими видами спорту на території Вараської загальноосвітньої школи I-III cт. №2 Вараської міської ради Рівненської області по м-н Будівельників, 56 в м.Вараш</t>
  </si>
  <si>
    <t>Реконструкція системи відеоспостереження міста Вараш Рівненської області (проектні (вишукувальні) роботи)</t>
  </si>
  <si>
    <t>0816083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</si>
  <si>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</si>
  <si>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</si>
  <si>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Реконструкція електричної мережі гуртожитків та трансформаторної підстанції (виготовлення проектно-кошторисної документації)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</si>
  <si>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</si>
  <si>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 xml:space="preserve">в т.ч. за рахунок субвенції з  місцевого бюджету  на проектні, будівельно-ремонтні роботи, придбання житла та приміщень для розвитку сімейних та інших та інших форм виховання, наближених до сімейних, та забезпечення житлом дітей-сиріт, дітей, позбавлених батьківського піклування, осіб з їх числа за рахунок відповідної субвенції з державного бюджету </t>
  </si>
  <si>
    <t>Програма з енергобереження м. Вараш на 2016-2020 роки</t>
  </si>
  <si>
    <t>Рішення міської ради від 15.10.2015 №2199</t>
  </si>
  <si>
    <t>Спеціалізована стаціонарна медична допомога населенню</t>
  </si>
  <si>
    <t>Комплексна програма розвитку цивільного захисту м.Вараш на 2016-2020 роки</t>
  </si>
  <si>
    <t>Рішення міської ради від 25.03.2016  №175</t>
  </si>
  <si>
    <t>0813086</t>
  </si>
  <si>
    <t>3086</t>
  </si>
  <si>
    <t>Надання допомоги на дітей, хворих на тяжкі перинатальні ураження нервової системи, тяжкі вроджені вади розвитку, рідкісні орфанні захворювання, онкологічні, онкогематологічні захворювання, дитячий церебральний параліч, тяжкі психічні розлади, цукровий діабет I типу (інсулінозалежний), гострі або хронічні захворювання нирок IV ступеня, на дитину, яка отримала тяжку травму, потребує трансплантації органа, потребує паліативної допомоги, яким не встановлено інвалідність</t>
  </si>
  <si>
    <t>0813049</t>
  </si>
  <si>
    <t>Відшкодування послуги з догляду за дитиною до трьох років "муніципальна няня"</t>
  </si>
  <si>
    <t>0813087</t>
  </si>
  <si>
    <t>3087</t>
  </si>
  <si>
    <t>Надання допомоги на дітей, які виховуються у багатодітних сім'ях</t>
  </si>
  <si>
    <t xml:space="preserve">     Міський голова                                Сергій АНОЩЕНКО</t>
  </si>
  <si>
    <t>Міський голова                                                  Сергій АНОЩЕНКО</t>
  </si>
  <si>
    <r>
      <t>Туристичний збір</t>
    </r>
    <r>
      <rPr>
        <sz val="24"/>
        <rFont val="Times New Roman"/>
        <family val="1"/>
        <charset val="204"/>
      </rPr>
      <t> </t>
    </r>
  </si>
  <si>
    <t>Внески до статутного капіталу комунального підприємтсва "Благоустрій" Вараської міської ради</t>
  </si>
</sst>
</file>

<file path=xl/styles.xml><?xml version="1.0" encoding="utf-8"?>
<styleSheet xmlns="http://schemas.openxmlformats.org/spreadsheetml/2006/main">
  <numFmts count="1">
    <numFmt numFmtId="164" formatCode="0.0"/>
  </numFmts>
  <fonts count="15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Helv"/>
      <charset val="204"/>
    </font>
    <font>
      <sz val="18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ourier New"/>
      <family val="3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sz val="24"/>
      <name val="Times New Roman"/>
      <family val="1"/>
      <charset val="204"/>
    </font>
    <font>
      <sz val="24"/>
      <name val="Arial Cyr"/>
      <charset val="204"/>
    </font>
    <font>
      <b/>
      <sz val="30"/>
      <name val="Times New Roman"/>
      <family val="1"/>
      <charset val="204"/>
    </font>
    <font>
      <b/>
      <sz val="3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21"/>
      <name val="Times New Roman"/>
      <family val="1"/>
      <charset val="204"/>
    </font>
    <font>
      <b/>
      <sz val="24"/>
      <name val="Times New Roman"/>
      <family val="1"/>
      <charset val="204"/>
    </font>
    <font>
      <sz val="21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b/>
      <sz val="21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21"/>
      <color indexed="8"/>
      <name val="Times New Roman"/>
      <family val="1"/>
      <charset val="204"/>
    </font>
    <font>
      <sz val="19"/>
      <color indexed="8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b/>
      <sz val="19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4"/>
      <name val="Arial Cyr"/>
      <charset val="204"/>
    </font>
    <font>
      <sz val="18"/>
      <name val="Arial Cyr"/>
      <charset val="204"/>
    </font>
    <font>
      <b/>
      <sz val="22"/>
      <name val="Times New Roman"/>
      <family val="1"/>
      <charset val="204"/>
    </font>
    <font>
      <sz val="2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rgb="FF212529"/>
      <name val="Segoe UI"/>
      <family val="2"/>
      <charset val="204"/>
    </font>
    <font>
      <sz val="11"/>
      <name val="Helv"/>
      <charset val="204"/>
    </font>
    <font>
      <sz val="30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name val="Arial"/>
      <family val="2"/>
      <charset val="204"/>
    </font>
    <font>
      <sz val="20"/>
      <color indexed="8"/>
      <name val="Times New Roman"/>
      <family val="1"/>
      <charset val="204"/>
    </font>
    <font>
      <sz val="20"/>
      <name val="Arial Cyr"/>
      <charset val="204"/>
    </font>
    <font>
      <sz val="12"/>
      <name val="Times New Roman Cyr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12"/>
      <name val="Arial Cyr"/>
      <charset val="204"/>
    </font>
    <font>
      <i/>
      <sz val="10"/>
      <name val="Times New Roman CYR"/>
      <charset val="204"/>
    </font>
    <font>
      <i/>
      <sz val="10"/>
      <name val="Times New Roman"/>
      <family val="1"/>
    </font>
    <font>
      <b/>
      <sz val="12"/>
      <name val="Times New Roman CYR"/>
      <family val="1"/>
      <charset val="204"/>
    </font>
    <font>
      <u/>
      <sz val="10"/>
      <color indexed="12"/>
      <name val="Arial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12"/>
      <name val="Times New Roman"/>
      <family val="1"/>
    </font>
    <font>
      <i/>
      <sz val="12"/>
      <name val="Times New Roman Cyr"/>
      <family val="1"/>
      <charset val="204"/>
    </font>
    <font>
      <i/>
      <sz val="12"/>
      <name val="Times New Roman"/>
      <family val="1"/>
    </font>
    <font>
      <i/>
      <sz val="12"/>
      <name val="Times New Roman"/>
      <family val="1"/>
      <charset val="204"/>
    </font>
    <font>
      <i/>
      <sz val="12"/>
      <name val="Times New Roman CYR"/>
      <charset val="204"/>
    </font>
    <font>
      <b/>
      <i/>
      <sz val="12"/>
      <name val="Times New Roman CYR"/>
      <family val="1"/>
      <charset val="204"/>
    </font>
    <font>
      <i/>
      <sz val="11"/>
      <name val="Times New Roman Cyr"/>
      <family val="1"/>
      <charset val="204"/>
    </font>
    <font>
      <i/>
      <sz val="11"/>
      <name val="Times New Roman"/>
      <family val="1"/>
    </font>
    <font>
      <i/>
      <sz val="11"/>
      <name val="Times New Roman CYR"/>
      <charset val="204"/>
    </font>
    <font>
      <i/>
      <sz val="12"/>
      <color rgb="FFFF0000"/>
      <name val="Times New Roman Cyr"/>
      <family val="1"/>
      <charset val="204"/>
    </font>
    <font>
      <i/>
      <sz val="12"/>
      <color rgb="FFFF0000"/>
      <name val="Times New Roman"/>
      <family val="1"/>
    </font>
    <font>
      <i/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 Cyr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FF0000"/>
      <name val="Times New Roman"/>
      <family val="1"/>
    </font>
    <font>
      <b/>
      <sz val="12"/>
      <color rgb="FFFF0000"/>
      <name val="Times New Roman CYR"/>
      <family val="1"/>
      <charset val="204"/>
    </font>
    <font>
      <sz val="10"/>
      <color rgb="FFFF0000"/>
      <name val="Arial Cyr"/>
      <charset val="204"/>
    </font>
    <font>
      <sz val="11"/>
      <name val="Times New Roman Cyr"/>
      <family val="1"/>
      <charset val="204"/>
    </font>
    <font>
      <sz val="11"/>
      <name val="Arial Cyr"/>
      <charset val="204"/>
    </font>
    <font>
      <b/>
      <sz val="12"/>
      <color rgb="FFFF0000"/>
      <name val="Times New Roman"/>
      <family val="1"/>
    </font>
    <font>
      <b/>
      <sz val="12"/>
      <color rgb="FFFF0000"/>
      <name val="Times New Roman"/>
      <family val="1"/>
      <charset val="204"/>
    </font>
    <font>
      <i/>
      <sz val="11"/>
      <name val="Arial Cyr"/>
      <charset val="204"/>
    </font>
    <font>
      <sz val="11"/>
      <color rgb="FFFF0000"/>
      <name val="Times New Roman"/>
      <family val="1"/>
    </font>
    <font>
      <sz val="11"/>
      <color rgb="FFFF0000"/>
      <name val="Times New Roman"/>
      <family val="1"/>
      <charset val="204"/>
    </font>
    <font>
      <sz val="11"/>
      <color rgb="FFFF0000"/>
      <name val="Arial Cyr"/>
      <charset val="204"/>
    </font>
    <font>
      <i/>
      <sz val="10"/>
      <name val="Arial Cyr"/>
      <charset val="204"/>
    </font>
    <font>
      <sz val="9"/>
      <name val="Times New Roman CYR"/>
      <family val="1"/>
      <charset val="204"/>
    </font>
    <font>
      <b/>
      <sz val="10"/>
      <name val="Arial Cyr"/>
      <charset val="204"/>
    </font>
    <font>
      <b/>
      <sz val="10"/>
      <name val="Times New Roman Cyr"/>
      <family val="1"/>
      <charset val="204"/>
    </font>
    <font>
      <b/>
      <sz val="12"/>
      <name val="Arial Cyr"/>
      <charset val="204"/>
    </font>
    <font>
      <sz val="12"/>
      <name val="Arial Cyr"/>
      <family val="2"/>
      <charset val="204"/>
    </font>
    <font>
      <sz val="14"/>
      <name val="Times New Roman"/>
      <family val="1"/>
    </font>
    <font>
      <i/>
      <sz val="12"/>
      <name val="Arial Cyr"/>
      <family val="2"/>
      <charset val="204"/>
    </font>
    <font>
      <b/>
      <sz val="14"/>
      <name val="Times New Roman Cyr"/>
      <family val="1"/>
      <charset val="204"/>
    </font>
    <font>
      <b/>
      <sz val="14"/>
      <name val="Times New Roman"/>
      <family val="1"/>
      <charset val="204"/>
    </font>
    <font>
      <sz val="14"/>
      <name val="Arial Cyr"/>
      <family val="2"/>
      <charset val="204"/>
    </font>
    <font>
      <sz val="14"/>
      <color indexed="8"/>
      <name val="Times New Roman"/>
      <family val="1"/>
    </font>
    <font>
      <sz val="14"/>
      <name val="Times New Roman Cyr"/>
      <family val="1"/>
      <charset val="204"/>
    </font>
    <font>
      <i/>
      <sz val="14"/>
      <name val="Times New Roman Cyr"/>
      <charset val="204"/>
    </font>
    <font>
      <sz val="14"/>
      <color rgb="FFFF0000"/>
      <name val="Times New Roman"/>
      <family val="1"/>
    </font>
    <font>
      <b/>
      <sz val="14"/>
      <color rgb="FFFF0000"/>
      <name val="Times New Roman"/>
      <family val="1"/>
      <charset val="204"/>
    </font>
    <font>
      <sz val="14"/>
      <color rgb="FFFF0000"/>
      <name val="Arial Cyr"/>
      <family val="2"/>
      <charset val="204"/>
    </font>
    <font>
      <i/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name val="Times New Roman CYR"/>
      <charset val="204"/>
    </font>
    <font>
      <i/>
      <sz val="14"/>
      <name val="Times New Roman"/>
      <family val="1"/>
    </font>
    <font>
      <i/>
      <sz val="14"/>
      <name val="Times New Roman CYR"/>
      <family val="1"/>
      <charset val="204"/>
    </font>
    <font>
      <b/>
      <sz val="14"/>
      <color indexed="8"/>
      <name val="Times New Roman Cyr"/>
      <family val="1"/>
      <charset val="204"/>
    </font>
    <font>
      <b/>
      <sz val="16"/>
      <name val="Times New Roman CYR"/>
      <family val="1"/>
      <charset val="204"/>
    </font>
    <font>
      <sz val="16"/>
      <name val="Arial Cyr"/>
      <family val="2"/>
      <charset val="204"/>
    </font>
    <font>
      <b/>
      <sz val="16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9"/>
      <name val="Arial Cyr"/>
      <charset val="204"/>
    </font>
    <font>
      <b/>
      <sz val="10"/>
      <name val="Helv"/>
      <charset val="204"/>
    </font>
    <font>
      <i/>
      <sz val="7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4"/>
      <color rgb="FFFF0000"/>
      <name val="Times New Roman Cyr"/>
      <family val="1"/>
      <charset val="204"/>
    </font>
    <font>
      <sz val="10"/>
      <color rgb="FFFF0000"/>
      <name val="Helv"/>
      <charset val="204"/>
    </font>
    <font>
      <sz val="12"/>
      <color rgb="FFFF0000"/>
      <name val="Arial Cyr"/>
      <charset val="204"/>
    </font>
    <font>
      <sz val="12"/>
      <color rgb="FFFF0000"/>
      <name val="Helv"/>
      <charset val="204"/>
    </font>
    <font>
      <i/>
      <sz val="10"/>
      <color rgb="FFFF0000"/>
      <name val="Helv"/>
      <charset val="204"/>
    </font>
    <font>
      <i/>
      <sz val="14"/>
      <color rgb="FFFF0000"/>
      <name val="Times New Roman"/>
      <family val="1"/>
      <charset val="204"/>
    </font>
    <font>
      <i/>
      <sz val="12"/>
      <name val="Arial Cyr"/>
      <charset val="204"/>
    </font>
    <font>
      <i/>
      <sz val="12"/>
      <name val="Helv"/>
      <charset val="204"/>
    </font>
    <font>
      <i/>
      <sz val="14"/>
      <color rgb="FFFF0000"/>
      <name val="Helv"/>
      <charset val="204"/>
    </font>
    <font>
      <sz val="14"/>
      <name val="Helv"/>
      <charset val="204"/>
    </font>
    <font>
      <b/>
      <sz val="14"/>
      <name val="Arial Cyr"/>
      <charset val="204"/>
    </font>
    <font>
      <b/>
      <sz val="14"/>
      <name val="Times New Roman Cyr"/>
      <charset val="204"/>
    </font>
    <font>
      <sz val="14"/>
      <color rgb="FFFF0000"/>
      <name val="Times New Roman CYR"/>
      <charset val="204"/>
    </font>
    <font>
      <sz val="14"/>
      <color indexed="10"/>
      <name val="Times New Roman"/>
      <family val="1"/>
    </font>
    <font>
      <sz val="10"/>
      <color indexed="10"/>
      <name val="Arial Cyr"/>
      <charset val="204"/>
    </font>
    <font>
      <i/>
      <sz val="14"/>
      <name val="Helv"/>
      <charset val="204"/>
    </font>
    <font>
      <sz val="12"/>
      <color rgb="FFFF0000"/>
      <name val="Arial Cyr"/>
      <family val="2"/>
      <charset val="204"/>
    </font>
    <font>
      <b/>
      <sz val="11"/>
      <name val="Times New Roman CYR"/>
      <family val="1"/>
      <charset val="204"/>
    </font>
    <font>
      <sz val="14"/>
      <color rgb="FF000000"/>
      <name val="Times New Roman"/>
      <family val="1"/>
      <charset val="204"/>
    </font>
    <font>
      <sz val="12"/>
      <name val="Helv"/>
      <charset val="204"/>
    </font>
    <font>
      <b/>
      <sz val="24"/>
      <color indexed="8"/>
      <name val="Times New Roman"/>
      <family val="1"/>
      <charset val="204"/>
    </font>
    <font>
      <sz val="24"/>
      <color indexed="8"/>
      <name val="Times New Roman"/>
      <family val="1"/>
      <charset val="204"/>
    </font>
    <font>
      <b/>
      <sz val="24"/>
      <color rgb="FF000000"/>
      <name val="Times New Roman"/>
      <family val="1"/>
      <charset val="204"/>
    </font>
    <font>
      <sz val="24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0">
    <xf numFmtId="0" fontId="0" fillId="0" borderId="0"/>
    <xf numFmtId="0" fontId="6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2" fillId="0" borderId="0"/>
    <xf numFmtId="0" fontId="2" fillId="0" borderId="0"/>
    <xf numFmtId="0" fontId="54" fillId="0" borderId="0"/>
    <xf numFmtId="0" fontId="2" fillId="0" borderId="0"/>
    <xf numFmtId="0" fontId="1" fillId="0" borderId="0"/>
    <xf numFmtId="0" fontId="65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789">
    <xf numFmtId="0" fontId="0" fillId="0" borderId="0" xfId="0"/>
    <xf numFmtId="0" fontId="3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Alignment="1"/>
    <xf numFmtId="0" fontId="14" fillId="0" borderId="0" xfId="0" applyFont="1" applyBorder="1" applyAlignment="1">
      <alignment horizontal="center"/>
    </xf>
    <xf numFmtId="49" fontId="14" fillId="0" borderId="0" xfId="0" applyNumberFormat="1" applyFont="1" applyBorder="1" applyAlignment="1" applyProtection="1">
      <alignment vertical="top"/>
      <protection locked="0"/>
    </xf>
    <xf numFmtId="0" fontId="14" fillId="0" borderId="0" xfId="0" applyFont="1" applyBorder="1"/>
    <xf numFmtId="0" fontId="15" fillId="0" borderId="0" xfId="0" applyFont="1" applyBorder="1"/>
    <xf numFmtId="0" fontId="17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3" fontId="20" fillId="0" borderId="9" xfId="0" applyNumberFormat="1" applyFont="1" applyBorder="1" applyAlignment="1">
      <alignment horizontal="right" wrapText="1"/>
    </xf>
    <xf numFmtId="3" fontId="21" fillId="0" borderId="11" xfId="0" applyNumberFormat="1" applyFont="1" applyBorder="1" applyAlignment="1">
      <alignment horizontal="right" wrapText="1"/>
    </xf>
    <xf numFmtId="4" fontId="4" fillId="0" borderId="10" xfId="0" applyNumberFormat="1" applyFont="1" applyBorder="1" applyAlignment="1">
      <alignment horizontal="center" wrapText="1"/>
    </xf>
    <xf numFmtId="4" fontId="4" fillId="0" borderId="13" xfId="0" applyNumberFormat="1" applyFont="1" applyBorder="1" applyAlignment="1">
      <alignment horizontal="center" wrapText="1"/>
    </xf>
    <xf numFmtId="3" fontId="22" fillId="0" borderId="10" xfId="0" applyNumberFormat="1" applyFont="1" applyBorder="1" applyAlignment="1">
      <alignment horizontal="right" wrapText="1"/>
    </xf>
    <xf numFmtId="4" fontId="23" fillId="0" borderId="10" xfId="0" applyNumberFormat="1" applyFont="1" applyBorder="1" applyAlignment="1">
      <alignment horizontal="center" wrapText="1"/>
    </xf>
    <xf numFmtId="3" fontId="20" fillId="0" borderId="10" xfId="0" applyNumberFormat="1" applyFont="1" applyBorder="1" applyAlignment="1">
      <alignment horizontal="right" wrapText="1"/>
    </xf>
    <xf numFmtId="3" fontId="23" fillId="0" borderId="10" xfId="0" applyNumberFormat="1" applyFont="1" applyBorder="1" applyAlignment="1">
      <alignment horizontal="right" wrapText="1"/>
    </xf>
    <xf numFmtId="3" fontId="4" fillId="0" borderId="13" xfId="0" applyNumberFormat="1" applyFont="1" applyBorder="1" applyAlignment="1">
      <alignment horizontal="center" wrapText="1"/>
    </xf>
    <xf numFmtId="3" fontId="25" fillId="0" borderId="10" xfId="0" applyNumberFormat="1" applyFont="1" applyBorder="1" applyAlignment="1">
      <alignment horizontal="right" wrapText="1"/>
    </xf>
    <xf numFmtId="3" fontId="21" fillId="0" borderId="13" xfId="0" applyNumberFormat="1" applyFont="1" applyBorder="1" applyAlignment="1">
      <alignment horizontal="right" wrapText="1"/>
    </xf>
    <xf numFmtId="3" fontId="4" fillId="0" borderId="13" xfId="0" applyNumberFormat="1" applyFont="1" applyBorder="1" applyAlignment="1">
      <alignment horizontal="right" wrapText="1"/>
    </xf>
    <xf numFmtId="3" fontId="23" fillId="0" borderId="10" xfId="0" applyNumberFormat="1" applyFont="1" applyBorder="1" applyAlignment="1">
      <alignment horizontal="center" wrapText="1"/>
    </xf>
    <xf numFmtId="0" fontId="24" fillId="0" borderId="0" xfId="0" applyFont="1"/>
    <xf numFmtId="0" fontId="3" fillId="0" borderId="0" xfId="0" applyFont="1" applyAlignment="1">
      <alignment wrapText="1"/>
    </xf>
    <xf numFmtId="3" fontId="25" fillId="0" borderId="10" xfId="0" applyNumberFormat="1" applyFont="1" applyBorder="1" applyAlignment="1">
      <alignment horizontal="center" wrapText="1"/>
    </xf>
    <xf numFmtId="3" fontId="21" fillId="0" borderId="13" xfId="0" applyNumberFormat="1" applyFont="1" applyBorder="1" applyAlignment="1">
      <alignment horizontal="center" wrapText="1"/>
    </xf>
    <xf numFmtId="3" fontId="22" fillId="0" borderId="10" xfId="0" applyNumberFormat="1" applyFont="1" applyBorder="1" applyAlignment="1">
      <alignment horizontal="center" wrapText="1"/>
    </xf>
    <xf numFmtId="0" fontId="22" fillId="0" borderId="10" xfId="0" applyFont="1" applyBorder="1" applyAlignment="1">
      <alignment horizontal="center" wrapText="1"/>
    </xf>
    <xf numFmtId="3" fontId="22" fillId="0" borderId="10" xfId="0" applyNumberFormat="1" applyFont="1" applyFill="1" applyBorder="1" applyAlignment="1">
      <alignment horizontal="right" wrapText="1"/>
    </xf>
    <xf numFmtId="3" fontId="4" fillId="0" borderId="13" xfId="0" applyNumberFormat="1" applyFont="1" applyFill="1" applyBorder="1" applyAlignment="1">
      <alignment horizontal="center" wrapText="1"/>
    </xf>
    <xf numFmtId="3" fontId="20" fillId="0" borderId="13" xfId="0" applyNumberFormat="1" applyFont="1" applyBorder="1" applyAlignment="1">
      <alignment horizontal="right" wrapText="1"/>
    </xf>
    <xf numFmtId="3" fontId="22" fillId="0" borderId="13" xfId="0" applyNumberFormat="1" applyFont="1" applyBorder="1" applyAlignment="1">
      <alignment horizontal="right" wrapText="1"/>
    </xf>
    <xf numFmtId="3" fontId="26" fillId="0" borderId="0" xfId="0" applyNumberFormat="1" applyFont="1" applyBorder="1" applyAlignment="1">
      <alignment horizontal="justify" wrapText="1"/>
    </xf>
    <xf numFmtId="0" fontId="21" fillId="0" borderId="12" xfId="0" applyFont="1" applyBorder="1" applyAlignment="1">
      <alignment horizontal="left" wrapText="1"/>
    </xf>
    <xf numFmtId="3" fontId="20" fillId="0" borderId="10" xfId="0" applyNumberFormat="1" applyFont="1" applyBorder="1" applyAlignment="1">
      <alignment horizontal="right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3" fontId="22" fillId="0" borderId="10" xfId="0" applyNumberFormat="1" applyFont="1" applyBorder="1" applyAlignment="1">
      <alignment wrapText="1"/>
    </xf>
    <xf numFmtId="3" fontId="4" fillId="0" borderId="13" xfId="0" applyNumberFormat="1" applyFont="1" applyBorder="1" applyAlignment="1">
      <alignment wrapText="1"/>
    </xf>
    <xf numFmtId="0" fontId="4" fillId="0" borderId="13" xfId="0" applyFont="1" applyBorder="1" applyAlignment="1">
      <alignment horizontal="center" wrapText="1"/>
    </xf>
    <xf numFmtId="3" fontId="20" fillId="0" borderId="29" xfId="0" applyNumberFormat="1" applyFont="1" applyBorder="1" applyAlignment="1">
      <alignment horizontal="right" wrapText="1"/>
    </xf>
    <xf numFmtId="3" fontId="20" fillId="0" borderId="30" xfId="0" applyNumberFormat="1" applyFont="1" applyBorder="1" applyAlignment="1">
      <alignment horizontal="right" wrapText="1"/>
    </xf>
    <xf numFmtId="3" fontId="3" fillId="0" borderId="0" xfId="0" applyNumberFormat="1" applyFont="1"/>
    <xf numFmtId="0" fontId="27" fillId="0" borderId="0" xfId="0" applyFont="1" applyBorder="1" applyAlignment="1">
      <alignment horizontal="left"/>
    </xf>
    <xf numFmtId="0" fontId="19" fillId="0" borderId="0" xfId="0" applyFont="1" applyBorder="1" applyAlignment="1">
      <alignment horizontal="left" wrapText="1"/>
    </xf>
    <xf numFmtId="0" fontId="25" fillId="0" borderId="0" xfId="0" applyFont="1" applyBorder="1" applyAlignment="1">
      <alignment horizontal="justify" wrapText="1"/>
    </xf>
    <xf numFmtId="3" fontId="25" fillId="0" borderId="0" xfId="0" applyNumberFormat="1" applyFont="1" applyBorder="1" applyAlignment="1">
      <alignment horizontal="right" wrapText="1"/>
    </xf>
    <xf numFmtId="3" fontId="21" fillId="0" borderId="0" xfId="0" applyNumberFormat="1" applyFont="1" applyBorder="1" applyAlignment="1">
      <alignment horizontal="right" wrapText="1"/>
    </xf>
    <xf numFmtId="0" fontId="8" fillId="0" borderId="0" xfId="0" applyFont="1" applyBorder="1" applyAlignment="1">
      <alignment horizontal="center"/>
    </xf>
    <xf numFmtId="0" fontId="8" fillId="0" borderId="0" xfId="0" applyNumberFormat="1" applyFont="1" applyBorder="1" applyAlignment="1" applyProtection="1">
      <alignment horizontal="left" vertical="center" wrapText="1"/>
    </xf>
    <xf numFmtId="164" fontId="4" fillId="0" borderId="0" xfId="0" applyNumberFormat="1" applyFont="1" applyBorder="1" applyAlignment="1">
      <alignment horizontal="right" wrapText="1"/>
    </xf>
    <xf numFmtId="0" fontId="4" fillId="0" borderId="0" xfId="0" applyFont="1" applyFill="1" applyBorder="1" applyAlignment="1">
      <alignment horizontal="center" vertical="top" wrapText="1"/>
    </xf>
    <xf numFmtId="49" fontId="21" fillId="0" borderId="0" xfId="0" applyNumberFormat="1" applyFont="1" applyFill="1" applyBorder="1" applyAlignment="1" applyProtection="1">
      <alignment wrapText="1"/>
      <protection locked="0"/>
    </xf>
    <xf numFmtId="164" fontId="21" fillId="0" borderId="0" xfId="0" applyNumberFormat="1" applyFont="1" applyFill="1" applyBorder="1" applyAlignment="1">
      <alignment horizontal="right" wrapText="1"/>
    </xf>
    <xf numFmtId="0" fontId="28" fillId="0" borderId="0" xfId="0" applyFont="1"/>
    <xf numFmtId="0" fontId="4" fillId="0" borderId="0" xfId="0" applyFont="1" applyBorder="1" applyAlignment="1" applyProtection="1">
      <alignment horizontal="center" vertical="top" wrapText="1"/>
    </xf>
    <xf numFmtId="0" fontId="4" fillId="0" borderId="0" xfId="0" applyFont="1" applyBorder="1" applyAlignment="1" applyProtection="1">
      <alignment vertical="top" wrapText="1"/>
    </xf>
    <xf numFmtId="0" fontId="3" fillId="0" borderId="10" xfId="0" applyFont="1" applyBorder="1"/>
    <xf numFmtId="0" fontId="3" fillId="0" borderId="13" xfId="0" applyFont="1" applyBorder="1"/>
    <xf numFmtId="3" fontId="20" fillId="0" borderId="23" xfId="0" applyNumberFormat="1" applyFont="1" applyBorder="1" applyAlignment="1">
      <alignment horizontal="right" vertical="center" wrapText="1"/>
    </xf>
    <xf numFmtId="3" fontId="4" fillId="0" borderId="27" xfId="0" applyNumberFormat="1" applyFont="1" applyBorder="1" applyAlignment="1">
      <alignment horizontal="center" vertical="center" wrapText="1"/>
    </xf>
    <xf numFmtId="0" fontId="21" fillId="0" borderId="8" xfId="0" applyFont="1" applyBorder="1" applyAlignment="1">
      <alignment horizontal="left" wrapText="1"/>
    </xf>
    <xf numFmtId="0" fontId="4" fillId="0" borderId="12" xfId="0" applyFont="1" applyBorder="1" applyAlignment="1">
      <alignment horizontal="left" wrapText="1"/>
    </xf>
    <xf numFmtId="0" fontId="5" fillId="0" borderId="12" xfId="0" applyFont="1" applyBorder="1" applyAlignment="1">
      <alignment horizontal="left" wrapText="1"/>
    </xf>
    <xf numFmtId="0" fontId="8" fillId="0" borderId="12" xfId="0" applyFont="1" applyBorder="1" applyAlignment="1">
      <alignment horizontal="left" wrapText="1"/>
    </xf>
    <xf numFmtId="0" fontId="4" fillId="0" borderId="16" xfId="0" applyFont="1" applyBorder="1" applyAlignment="1">
      <alignment horizontal="left" wrapText="1"/>
    </xf>
    <xf numFmtId="0" fontId="5" fillId="0" borderId="17" xfId="0" applyFont="1" applyBorder="1" applyAlignment="1">
      <alignment horizontal="left" wrapText="1"/>
    </xf>
    <xf numFmtId="0" fontId="8" fillId="0" borderId="19" xfId="0" applyFont="1" applyBorder="1" applyAlignment="1">
      <alignment horizontal="left" wrapText="1"/>
    </xf>
    <xf numFmtId="0" fontId="8" fillId="0" borderId="21" xfId="0" applyFont="1" applyBorder="1" applyAlignment="1">
      <alignment horizontal="left" wrapText="1"/>
    </xf>
    <xf numFmtId="0" fontId="28" fillId="0" borderId="28" xfId="0" applyFont="1" applyBorder="1" applyAlignment="1">
      <alignment horizontal="left"/>
    </xf>
    <xf numFmtId="0" fontId="31" fillId="0" borderId="4" xfId="0" applyFont="1" applyBorder="1" applyAlignment="1">
      <alignment horizontal="center" vertical="center" wrapText="1"/>
    </xf>
    <xf numFmtId="49" fontId="31" fillId="0" borderId="7" xfId="0" applyNumberFormat="1" applyFont="1" applyBorder="1" applyAlignment="1" applyProtection="1">
      <alignment horizontal="center" vertical="center" wrapText="1"/>
      <protection locked="0"/>
    </xf>
    <xf numFmtId="0" fontId="31" fillId="0" borderId="1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right" vertical="top"/>
    </xf>
    <xf numFmtId="0" fontId="32" fillId="0" borderId="0" xfId="0" applyFont="1"/>
    <xf numFmtId="4" fontId="25" fillId="0" borderId="10" xfId="0" applyNumberFormat="1" applyFont="1" applyBorder="1" applyAlignment="1">
      <alignment horizontal="center" wrapText="1"/>
    </xf>
    <xf numFmtId="4" fontId="21" fillId="0" borderId="13" xfId="0" applyNumberFormat="1" applyFont="1" applyBorder="1" applyAlignment="1">
      <alignment horizontal="center" wrapText="1"/>
    </xf>
    <xf numFmtId="0" fontId="33" fillId="0" borderId="0" xfId="0" applyFont="1" applyAlignment="1">
      <alignment wrapText="1"/>
    </xf>
    <xf numFmtId="3" fontId="22" fillId="0" borderId="25" xfId="0" applyNumberFormat="1" applyFont="1" applyBorder="1" applyAlignment="1">
      <alignment horizontal="right" wrapText="1"/>
    </xf>
    <xf numFmtId="0" fontId="4" fillId="0" borderId="26" xfId="0" applyFont="1" applyBorder="1" applyAlignment="1">
      <alignment horizontal="center" wrapText="1"/>
    </xf>
    <xf numFmtId="0" fontId="8" fillId="0" borderId="32" xfId="0" applyFont="1" applyBorder="1" applyAlignment="1">
      <alignment horizontal="right" vertical="top"/>
    </xf>
    <xf numFmtId="0" fontId="21" fillId="0" borderId="16" xfId="0" applyFont="1" applyBorder="1" applyAlignment="1">
      <alignment horizontal="right" wrapText="1"/>
    </xf>
    <xf numFmtId="0" fontId="21" fillId="0" borderId="12" xfId="0" applyFont="1" applyBorder="1" applyAlignment="1">
      <alignment horizontal="right" wrapText="1"/>
    </xf>
    <xf numFmtId="0" fontId="4" fillId="0" borderId="12" xfId="0" applyFont="1" applyBorder="1" applyAlignment="1">
      <alignment horizontal="right" wrapText="1"/>
    </xf>
    <xf numFmtId="0" fontId="8" fillId="0" borderId="12" xfId="0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8" fillId="0" borderId="32" xfId="0" applyFont="1" applyBorder="1" applyAlignment="1">
      <alignment horizontal="right"/>
    </xf>
    <xf numFmtId="0" fontId="8" fillId="0" borderId="31" xfId="0" applyFont="1" applyBorder="1" applyAlignment="1">
      <alignment horizontal="right"/>
    </xf>
    <xf numFmtId="0" fontId="8" fillId="0" borderId="24" xfId="0" applyFont="1" applyBorder="1" applyAlignment="1">
      <alignment horizontal="right"/>
    </xf>
    <xf numFmtId="1" fontId="2" fillId="0" borderId="0" xfId="24" applyNumberFormat="1" applyFont="1" applyFill="1" applyBorder="1" applyAlignment="1">
      <alignment vertical="top" wrapText="1"/>
    </xf>
    <xf numFmtId="49" fontId="2" fillId="0" borderId="0" xfId="24" applyNumberFormat="1" applyFont="1" applyFill="1" applyBorder="1" applyAlignment="1">
      <alignment vertical="top" wrapText="1"/>
    </xf>
    <xf numFmtId="0" fontId="35" fillId="0" borderId="0" xfId="24" applyFont="1" applyAlignment="1"/>
    <xf numFmtId="0" fontId="37" fillId="0" borderId="0" xfId="24" applyFont="1" applyFill="1" applyBorder="1"/>
    <xf numFmtId="0" fontId="39" fillId="0" borderId="0" xfId="24" applyFont="1" applyFill="1" applyBorder="1"/>
    <xf numFmtId="0" fontId="40" fillId="0" borderId="0" xfId="24" applyFont="1" applyFill="1" applyBorder="1" applyAlignment="1">
      <alignment horizontal="center"/>
    </xf>
    <xf numFmtId="0" fontId="42" fillId="0" borderId="1" xfId="24" applyFont="1" applyFill="1" applyBorder="1" applyAlignment="1">
      <alignment horizontal="center" vertical="center"/>
    </xf>
    <xf numFmtId="0" fontId="42" fillId="0" borderId="1" xfId="24" applyFont="1" applyFill="1" applyBorder="1" applyAlignment="1">
      <alignment horizontal="center" vertical="center" wrapText="1"/>
    </xf>
    <xf numFmtId="49" fontId="43" fillId="0" borderId="1" xfId="24" applyNumberFormat="1" applyFont="1" applyFill="1" applyBorder="1" applyAlignment="1">
      <alignment horizontal="center" vertical="top" wrapText="1"/>
    </xf>
    <xf numFmtId="0" fontId="43" fillId="0" borderId="1" xfId="24" applyFont="1" applyFill="1" applyBorder="1" applyAlignment="1">
      <alignment horizontal="center" vertical="center" wrapText="1"/>
    </xf>
    <xf numFmtId="0" fontId="44" fillId="0" borderId="0" xfId="24" applyFont="1" applyFill="1" applyBorder="1"/>
    <xf numFmtId="0" fontId="37" fillId="2" borderId="0" xfId="24" applyFont="1" applyFill="1" applyBorder="1"/>
    <xf numFmtId="49" fontId="45" fillId="0" borderId="1" xfId="24" applyNumberFormat="1" applyFont="1" applyFill="1" applyBorder="1" applyAlignment="1">
      <alignment horizontal="center" wrapText="1"/>
    </xf>
    <xf numFmtId="49" fontId="45" fillId="0" borderId="1" xfId="24" applyNumberFormat="1" applyFont="1" applyFill="1" applyBorder="1" applyAlignment="1">
      <alignment wrapText="1"/>
    </xf>
    <xf numFmtId="0" fontId="46" fillId="2" borderId="0" xfId="24" applyFont="1" applyFill="1" applyBorder="1"/>
    <xf numFmtId="0" fontId="46" fillId="0" borderId="0" xfId="24" applyFont="1" applyFill="1" applyBorder="1"/>
    <xf numFmtId="49" fontId="47" fillId="0" borderId="1" xfId="24" applyNumberFormat="1" applyFont="1" applyFill="1" applyBorder="1" applyAlignment="1">
      <alignment horizontal="center" wrapText="1"/>
    </xf>
    <xf numFmtId="49" fontId="47" fillId="0" borderId="1" xfId="24" applyNumberFormat="1" applyFont="1" applyFill="1" applyBorder="1" applyAlignment="1">
      <alignment horizontal="left" wrapText="1"/>
    </xf>
    <xf numFmtId="2" fontId="46" fillId="0" borderId="0" xfId="24" applyNumberFormat="1" applyFont="1" applyFill="1" applyBorder="1"/>
    <xf numFmtId="49" fontId="47" fillId="0" borderId="1" xfId="24" applyNumberFormat="1" applyFont="1" applyFill="1" applyBorder="1" applyAlignment="1">
      <alignment horizontal="center" vertical="center" wrapText="1"/>
    </xf>
    <xf numFmtId="49" fontId="47" fillId="0" borderId="1" xfId="24" applyNumberFormat="1" applyFont="1" applyFill="1" applyBorder="1" applyAlignment="1">
      <alignment vertical="center" wrapText="1"/>
    </xf>
    <xf numFmtId="0" fontId="49" fillId="2" borderId="0" xfId="24" applyFont="1" applyFill="1" applyBorder="1"/>
    <xf numFmtId="0" fontId="49" fillId="0" borderId="0" xfId="24" applyFont="1" applyFill="1" applyBorder="1"/>
    <xf numFmtId="3" fontId="41" fillId="0" borderId="1" xfId="24" applyNumberFormat="1" applyFont="1" applyFill="1" applyBorder="1" applyAlignment="1">
      <alignment horizontal="center" wrapText="1"/>
    </xf>
    <xf numFmtId="3" fontId="48" fillId="0" borderId="1" xfId="24" applyNumberFormat="1" applyFont="1" applyFill="1" applyBorder="1" applyAlignment="1">
      <alignment horizontal="center" wrapText="1"/>
    </xf>
    <xf numFmtId="3" fontId="47" fillId="0" borderId="1" xfId="24" applyNumberFormat="1" applyFont="1" applyFill="1" applyBorder="1" applyAlignment="1">
      <alignment horizontal="center" wrapText="1"/>
    </xf>
    <xf numFmtId="49" fontId="47" fillId="0" borderId="1" xfId="24" applyNumberFormat="1" applyFont="1" applyFill="1" applyBorder="1" applyAlignment="1">
      <alignment wrapText="1"/>
    </xf>
    <xf numFmtId="3" fontId="48" fillId="0" borderId="1" xfId="24" applyNumberFormat="1" applyFont="1" applyFill="1" applyBorder="1" applyAlignment="1">
      <alignment horizontal="center"/>
    </xf>
    <xf numFmtId="3" fontId="41" fillId="0" borderId="1" xfId="24" applyNumberFormat="1" applyFont="1" applyFill="1" applyBorder="1" applyAlignment="1">
      <alignment horizontal="center"/>
    </xf>
    <xf numFmtId="3" fontId="41" fillId="0" borderId="1" xfId="24" applyNumberFormat="1" applyFont="1" applyFill="1" applyBorder="1" applyAlignment="1">
      <alignment horizontal="left" wrapText="1"/>
    </xf>
    <xf numFmtId="49" fontId="37" fillId="0" borderId="0" xfId="24" applyNumberFormat="1" applyFont="1" applyFill="1" applyBorder="1" applyAlignment="1">
      <alignment vertical="top" wrapText="1"/>
    </xf>
    <xf numFmtId="0" fontId="51" fillId="0" borderId="0" xfId="24" applyFont="1" applyFill="1" applyBorder="1"/>
    <xf numFmtId="0" fontId="46" fillId="0" borderId="0" xfId="25" applyFont="1" applyFill="1" applyBorder="1" applyAlignment="1" applyProtection="1">
      <alignment vertical="center" wrapText="1"/>
    </xf>
    <xf numFmtId="164" fontId="49" fillId="0" borderId="0" xfId="24" applyNumberFormat="1" applyFont="1" applyFill="1" applyBorder="1"/>
    <xf numFmtId="3" fontId="49" fillId="0" borderId="0" xfId="24" applyNumberFormat="1" applyFont="1" applyFill="1" applyBorder="1"/>
    <xf numFmtId="1" fontId="37" fillId="0" borderId="0" xfId="24" applyNumberFormat="1" applyFont="1" applyFill="1" applyBorder="1" applyAlignment="1">
      <alignment vertical="top" wrapText="1"/>
    </xf>
    <xf numFmtId="49" fontId="2" fillId="0" borderId="0" xfId="0" applyNumberFormat="1" applyFont="1" applyBorder="1"/>
    <xf numFmtId="49" fontId="0" fillId="0" borderId="0" xfId="0" applyNumberFormat="1" applyBorder="1" applyAlignment="1" applyProtection="1">
      <alignment vertical="top"/>
      <protection locked="0"/>
    </xf>
    <xf numFmtId="0" fontId="57" fillId="0" borderId="0" xfId="0" applyFont="1"/>
    <xf numFmtId="0" fontId="58" fillId="0" borderId="0" xfId="0" applyFont="1"/>
    <xf numFmtId="0" fontId="39" fillId="0" borderId="0" xfId="0" applyFont="1"/>
    <xf numFmtId="49" fontId="0" fillId="0" borderId="0" xfId="0" applyNumberFormat="1" applyBorder="1" applyAlignment="1" applyProtection="1">
      <alignment horizontal="center" vertical="top"/>
      <protection locked="0"/>
    </xf>
    <xf numFmtId="0" fontId="57" fillId="0" borderId="0" xfId="0" applyFont="1" applyBorder="1" applyAlignment="1">
      <alignment horizontal="center"/>
    </xf>
    <xf numFmtId="0" fontId="58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9" fillId="0" borderId="0" xfId="0" applyFont="1" applyBorder="1" applyAlignment="1">
      <alignment horizontal="center"/>
    </xf>
    <xf numFmtId="0" fontId="0" fillId="0" borderId="0" xfId="0" applyBorder="1"/>
    <xf numFmtId="0" fontId="59" fillId="0" borderId="0" xfId="0" applyFont="1" applyBorder="1" applyAlignment="1">
      <alignment horizontal="center"/>
    </xf>
    <xf numFmtId="0" fontId="0" fillId="0" borderId="0" xfId="0" applyFont="1"/>
    <xf numFmtId="0" fontId="64" fillId="0" borderId="0" xfId="0" applyFont="1"/>
    <xf numFmtId="0" fontId="73" fillId="0" borderId="0" xfId="0" applyFont="1"/>
    <xf numFmtId="0" fontId="74" fillId="0" borderId="0" xfId="0" applyFont="1"/>
    <xf numFmtId="0" fontId="54" fillId="0" borderId="0" xfId="0" applyFont="1" applyAlignment="1">
      <alignment horizontal="center"/>
    </xf>
    <xf numFmtId="0" fontId="69" fillId="0" borderId="0" xfId="0" applyFont="1" applyAlignment="1">
      <alignment horizontal="center"/>
    </xf>
    <xf numFmtId="0" fontId="54" fillId="0" borderId="0" xfId="0" applyFont="1"/>
    <xf numFmtId="0" fontId="77" fillId="0" borderId="0" xfId="0" applyFont="1" applyAlignment="1">
      <alignment horizontal="center"/>
    </xf>
    <xf numFmtId="0" fontId="0" fillId="0" borderId="0" xfId="0" applyFont="1" applyFill="1" applyBorder="1"/>
    <xf numFmtId="0" fontId="77" fillId="0" borderId="0" xfId="0" applyFont="1"/>
    <xf numFmtId="0" fontId="54" fillId="0" borderId="0" xfId="0" applyFont="1" applyAlignment="1">
      <alignment horizontal="left"/>
    </xf>
    <xf numFmtId="0" fontId="84" fillId="0" borderId="0" xfId="0" applyFont="1"/>
    <xf numFmtId="0" fontId="85" fillId="0" borderId="0" xfId="0" applyFont="1"/>
    <xf numFmtId="0" fontId="87" fillId="0" borderId="0" xfId="0" applyFont="1"/>
    <xf numFmtId="0" fontId="1" fillId="0" borderId="0" xfId="0" applyFont="1" applyFill="1" applyBorder="1"/>
    <xf numFmtId="0" fontId="90" fillId="0" borderId="0" xfId="0" applyFont="1"/>
    <xf numFmtId="0" fontId="61" fillId="0" borderId="0" xfId="0" applyFont="1"/>
    <xf numFmtId="0" fontId="93" fillId="0" borderId="0" xfId="0" applyFont="1"/>
    <xf numFmtId="0" fontId="64" fillId="0" borderId="0" xfId="0" applyFont="1" applyBorder="1"/>
    <xf numFmtId="0" fontId="54" fillId="0" borderId="0" xfId="0" applyFont="1" applyBorder="1"/>
    <xf numFmtId="0" fontId="74" fillId="0" borderId="0" xfId="0" applyFont="1" applyBorder="1"/>
    <xf numFmtId="0" fontId="86" fillId="0" borderId="0" xfId="0" applyFont="1"/>
    <xf numFmtId="0" fontId="86" fillId="0" borderId="0" xfId="0" applyFont="1" applyBorder="1"/>
    <xf numFmtId="0" fontId="94" fillId="0" borderId="0" xfId="0" applyFont="1"/>
    <xf numFmtId="0" fontId="0" fillId="0" borderId="1" xfId="0" applyBorder="1"/>
    <xf numFmtId="4" fontId="64" fillId="0" borderId="0" xfId="0" applyNumberFormat="1" applyFont="1"/>
    <xf numFmtId="49" fontId="2" fillId="0" borderId="0" xfId="0" applyNumberFormat="1" applyFont="1" applyAlignment="1">
      <alignment horizontal="center" vertical="center"/>
    </xf>
    <xf numFmtId="49" fontId="0" fillId="0" borderId="0" xfId="0" applyNumberFormat="1" applyAlignment="1" applyProtection="1">
      <alignment vertical="top" wrapText="1"/>
      <protection locked="0"/>
    </xf>
    <xf numFmtId="0" fontId="57" fillId="0" borderId="0" xfId="0" applyFont="1" applyAlignment="1">
      <alignment horizontal="left" vertical="center"/>
    </xf>
    <xf numFmtId="0" fontId="5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9" fillId="0" borderId="0" xfId="0" applyFont="1" applyAlignment="1">
      <alignment horizontal="left" vertical="center"/>
    </xf>
    <xf numFmtId="49" fontId="57" fillId="0" borderId="0" xfId="0" applyNumberFormat="1" applyFont="1" applyAlignment="1">
      <alignment horizontal="center" vertical="center"/>
    </xf>
    <xf numFmtId="49" fontId="0" fillId="0" borderId="0" xfId="0" applyNumberFormat="1" applyAlignment="1" applyProtection="1">
      <alignment vertical="top"/>
      <protection locked="0"/>
    </xf>
    <xf numFmtId="49" fontId="2" fillId="0" borderId="0" xfId="0" applyNumberFormat="1" applyFont="1"/>
    <xf numFmtId="0" fontId="68" fillId="0" borderId="0" xfId="27" applyFont="1"/>
    <xf numFmtId="0" fontId="99" fillId="0" borderId="0" xfId="27" applyFont="1"/>
    <xf numFmtId="0" fontId="100" fillId="0" borderId="0" xfId="27" applyFont="1"/>
    <xf numFmtId="0" fontId="59" fillId="0" borderId="35" xfId="27" applyFont="1" applyBorder="1" applyAlignment="1">
      <alignment horizontal="center" vertical="center" wrapText="1"/>
    </xf>
    <xf numFmtId="0" fontId="99" fillId="0" borderId="0" xfId="27" applyFont="1" applyAlignment="1">
      <alignment horizontal="center" vertical="center" wrapText="1"/>
    </xf>
    <xf numFmtId="0" fontId="63" fillId="0" borderId="36" xfId="27" applyFont="1" applyBorder="1" applyAlignment="1">
      <alignment horizontal="center" vertical="center" wrapText="1"/>
    </xf>
    <xf numFmtId="0" fontId="101" fillId="0" borderId="0" xfId="27" applyFont="1" applyAlignment="1">
      <alignment horizontal="center" vertical="center" wrapText="1"/>
    </xf>
    <xf numFmtId="0" fontId="57" fillId="0" borderId="36" xfId="27" applyFont="1" applyBorder="1" applyAlignment="1">
      <alignment horizontal="center" vertical="center" wrapText="1"/>
    </xf>
    <xf numFmtId="3" fontId="100" fillId="4" borderId="36" xfId="27" applyNumberFormat="1" applyFont="1" applyFill="1" applyBorder="1" applyAlignment="1">
      <alignment horizontal="center" vertical="center" wrapText="1"/>
    </xf>
    <xf numFmtId="0" fontId="104" fillId="0" borderId="0" xfId="27" applyFont="1" applyAlignment="1">
      <alignment horizontal="center" vertical="center" wrapText="1"/>
    </xf>
    <xf numFmtId="3" fontId="68" fillId="4" borderId="36" xfId="27" applyNumberFormat="1" applyFont="1" applyFill="1" applyBorder="1" applyAlignment="1">
      <alignment horizontal="center" vertical="center" wrapText="1"/>
    </xf>
    <xf numFmtId="49" fontId="106" fillId="0" borderId="0" xfId="0" applyNumberFormat="1" applyFont="1" applyFill="1" applyBorder="1" applyAlignment="1">
      <alignment horizontal="center" wrapText="1"/>
    </xf>
    <xf numFmtId="49" fontId="36" fillId="0" borderId="0" xfId="0" applyNumberFormat="1" applyFont="1" applyBorder="1" applyAlignment="1">
      <alignment horizontal="left" wrapText="1"/>
    </xf>
    <xf numFmtId="0" fontId="104" fillId="0" borderId="0" xfId="27" applyFont="1" applyBorder="1" applyAlignment="1">
      <alignment horizontal="center" vertical="center" wrapText="1"/>
    </xf>
    <xf numFmtId="49" fontId="100" fillId="0" borderId="0" xfId="26" applyNumberFormat="1" applyFont="1" applyFill="1" applyBorder="1" applyAlignment="1">
      <alignment horizontal="center" wrapText="1"/>
    </xf>
    <xf numFmtId="49" fontId="100" fillId="0" borderId="0" xfId="26" applyNumberFormat="1" applyFont="1" applyFill="1" applyBorder="1" applyAlignment="1">
      <alignment horizontal="left" wrapText="1"/>
    </xf>
    <xf numFmtId="3" fontId="108" fillId="4" borderId="36" xfId="27" applyNumberFormat="1" applyFont="1" applyFill="1" applyBorder="1" applyAlignment="1">
      <alignment horizontal="center" vertical="center" wrapText="1"/>
    </xf>
    <xf numFmtId="0" fontId="110" fillId="0" borderId="0" xfId="27" applyFont="1" applyAlignment="1">
      <alignment horizontal="center" vertical="center" wrapText="1"/>
    </xf>
    <xf numFmtId="49" fontId="83" fillId="0" borderId="0" xfId="26" applyNumberFormat="1" applyFont="1" applyFill="1" applyBorder="1" applyAlignment="1">
      <alignment horizontal="center" wrapText="1"/>
    </xf>
    <xf numFmtId="49" fontId="83" fillId="0" borderId="0" xfId="26" applyNumberFormat="1" applyFont="1" applyFill="1" applyBorder="1" applyAlignment="1">
      <alignment horizontal="left" wrapText="1"/>
    </xf>
    <xf numFmtId="0" fontId="110" fillId="0" borderId="0" xfId="27" applyFont="1" applyBorder="1" applyAlignment="1">
      <alignment horizontal="center" vertical="center" wrapText="1"/>
    </xf>
    <xf numFmtId="3" fontId="100" fillId="4" borderId="37" xfId="27" applyNumberFormat="1" applyFont="1" applyFill="1" applyBorder="1" applyAlignment="1">
      <alignment horizontal="center" vertical="center" wrapText="1"/>
    </xf>
    <xf numFmtId="3" fontId="100" fillId="0" borderId="37" xfId="27" applyNumberFormat="1" applyFont="1" applyBorder="1" applyAlignment="1">
      <alignment wrapText="1"/>
    </xf>
    <xf numFmtId="0" fontId="104" fillId="0" borderId="0" xfId="27" applyFont="1" applyAlignment="1">
      <alignment wrapText="1"/>
    </xf>
    <xf numFmtId="3" fontId="100" fillId="0" borderId="37" xfId="27" applyNumberFormat="1" applyFont="1" applyFill="1" applyBorder="1" applyAlignment="1">
      <alignment wrapText="1"/>
    </xf>
    <xf numFmtId="0" fontId="104" fillId="0" borderId="0" xfId="27" applyFont="1" applyFill="1" applyAlignment="1">
      <alignment wrapText="1"/>
    </xf>
    <xf numFmtId="3" fontId="68" fillId="0" borderId="37" xfId="27" applyNumberFormat="1" applyFont="1" applyFill="1" applyBorder="1" applyAlignment="1">
      <alignment wrapText="1"/>
    </xf>
    <xf numFmtId="0" fontId="99" fillId="0" borderId="0" xfId="27" applyFont="1" applyFill="1" applyAlignment="1">
      <alignment wrapText="1"/>
    </xf>
    <xf numFmtId="3" fontId="68" fillId="0" borderId="37" xfId="27" applyNumberFormat="1" applyFont="1" applyBorder="1" applyAlignment="1">
      <alignment wrapText="1"/>
    </xf>
    <xf numFmtId="0" fontId="99" fillId="0" borderId="0" xfId="27" applyFont="1" applyAlignment="1">
      <alignment wrapText="1"/>
    </xf>
    <xf numFmtId="49" fontId="100" fillId="0" borderId="0" xfId="27" applyNumberFormat="1" applyFont="1"/>
    <xf numFmtId="0" fontId="104" fillId="0" borderId="0" xfId="27" applyFont="1"/>
    <xf numFmtId="49" fontId="99" fillId="0" borderId="0" xfId="27" applyNumberFormat="1" applyFont="1"/>
    <xf numFmtId="0" fontId="118" fillId="0" borderId="0" xfId="27" applyFont="1"/>
    <xf numFmtId="49" fontId="97" fillId="0" borderId="0" xfId="27" applyNumberFormat="1" applyFont="1" applyFill="1" applyBorder="1" applyAlignment="1">
      <alignment horizontal="center" vertical="center" wrapText="1"/>
    </xf>
    <xf numFmtId="49" fontId="64" fillId="0" borderId="0" xfId="27" applyNumberFormat="1" applyFont="1" applyFill="1" applyBorder="1" applyAlignment="1" applyProtection="1">
      <alignment vertical="top" wrapText="1"/>
      <protection locked="0"/>
    </xf>
    <xf numFmtId="0" fontId="99" fillId="0" borderId="0" xfId="27" applyFont="1" applyBorder="1"/>
    <xf numFmtId="49" fontId="97" fillId="0" borderId="0" xfId="27" applyNumberFormat="1" applyFont="1" applyFill="1" applyBorder="1" applyAlignment="1" applyProtection="1">
      <alignment vertical="top" wrapText="1"/>
      <protection locked="0"/>
    </xf>
    <xf numFmtId="0" fontId="90" fillId="0" borderId="0" xfId="0" applyFont="1" applyFill="1" applyBorder="1"/>
    <xf numFmtId="49" fontId="54" fillId="0" borderId="0" xfId="0" applyNumberFormat="1" applyFont="1" applyFill="1" applyBorder="1" applyAlignment="1">
      <alignment horizontal="center" wrapText="1"/>
    </xf>
    <xf numFmtId="49" fontId="48" fillId="0" borderId="0" xfId="0" applyNumberFormat="1" applyFont="1" applyBorder="1" applyAlignment="1">
      <alignment horizontal="left" wrapText="1"/>
    </xf>
    <xf numFmtId="0" fontId="99" fillId="0" borderId="0" xfId="27" applyFont="1" applyBorder="1" applyAlignment="1">
      <alignment horizontal="center" vertical="center" wrapText="1"/>
    </xf>
    <xf numFmtId="0" fontId="96" fillId="0" borderId="0" xfId="0" applyFont="1"/>
    <xf numFmtId="0" fontId="3" fillId="0" borderId="0" xfId="0" applyFont="1" applyAlignment="1">
      <alignment horizontal="center"/>
    </xf>
    <xf numFmtId="0" fontId="1" fillId="0" borderId="0" xfId="0" applyFont="1"/>
    <xf numFmtId="0" fontId="121" fillId="0" borderId="0" xfId="0" applyFont="1" applyAlignment="1">
      <alignment horizontal="left"/>
    </xf>
    <xf numFmtId="0" fontId="121" fillId="0" borderId="0" xfId="0" applyFont="1" applyAlignment="1">
      <alignment horizontal="center"/>
    </xf>
    <xf numFmtId="0" fontId="121" fillId="0" borderId="0" xfId="0" applyFont="1"/>
    <xf numFmtId="0" fontId="122" fillId="0" borderId="0" xfId="0" applyFont="1" applyAlignment="1">
      <alignment horizontal="center"/>
    </xf>
    <xf numFmtId="0" fontId="123" fillId="0" borderId="0" xfId="0" applyFont="1"/>
    <xf numFmtId="0" fontId="124" fillId="0" borderId="0" xfId="0" applyFont="1"/>
    <xf numFmtId="3" fontId="98" fillId="0" borderId="0" xfId="0" applyNumberFormat="1" applyFont="1"/>
    <xf numFmtId="0" fontId="3" fillId="0" borderId="0" xfId="0" applyFont="1" applyFill="1"/>
    <xf numFmtId="0" fontId="127" fillId="0" borderId="0" xfId="0" applyFont="1" applyFill="1"/>
    <xf numFmtId="0" fontId="127" fillId="0" borderId="0" xfId="0" applyFont="1"/>
    <xf numFmtId="0" fontId="129" fillId="0" borderId="0" xfId="0" applyFont="1"/>
    <xf numFmtId="0" fontId="130" fillId="0" borderId="0" xfId="0" applyFont="1"/>
    <xf numFmtId="0" fontId="133" fillId="0" borderId="0" xfId="0" applyFont="1"/>
    <xf numFmtId="0" fontId="134" fillId="0" borderId="0" xfId="0" applyFont="1"/>
    <xf numFmtId="0" fontId="36" fillId="0" borderId="0" xfId="0" applyFont="1"/>
    <xf numFmtId="0" fontId="36" fillId="0" borderId="0" xfId="0" applyFont="1" applyFill="1"/>
    <xf numFmtId="0" fontId="135" fillId="0" borderId="0" xfId="0" applyFont="1"/>
    <xf numFmtId="3" fontId="136" fillId="0" borderId="0" xfId="0" applyNumberFormat="1" applyFont="1"/>
    <xf numFmtId="0" fontId="128" fillId="0" borderId="0" xfId="0" applyFont="1" applyAlignment="1">
      <alignment horizontal="center"/>
    </xf>
    <xf numFmtId="0" fontId="139" fillId="0" borderId="0" xfId="0" applyFont="1"/>
    <xf numFmtId="0" fontId="139" fillId="0" borderId="0" xfId="0" applyFont="1" applyAlignment="1">
      <alignment horizontal="center"/>
    </xf>
    <xf numFmtId="0" fontId="100" fillId="0" borderId="0" xfId="0" applyFont="1"/>
    <xf numFmtId="0" fontId="140" fillId="0" borderId="0" xfId="0" applyFont="1"/>
    <xf numFmtId="0" fontId="140" fillId="0" borderId="0" xfId="0" applyFont="1" applyAlignment="1">
      <alignment horizontal="center"/>
    </xf>
    <xf numFmtId="0" fontId="141" fillId="0" borderId="0" xfId="0" applyFont="1"/>
    <xf numFmtId="0" fontId="58" fillId="0" borderId="10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49" fontId="62" fillId="0" borderId="12" xfId="0" applyNumberFormat="1" applyFont="1" applyBorder="1" applyAlignment="1">
      <alignment horizontal="center" vertical="center" wrapText="1"/>
    </xf>
    <xf numFmtId="49" fontId="62" fillId="0" borderId="10" xfId="0" applyNumberFormat="1" applyFont="1" applyBorder="1" applyAlignment="1">
      <alignment horizontal="center" vertical="center" wrapText="1"/>
    </xf>
    <xf numFmtId="0" fontId="63" fillId="0" borderId="10" xfId="0" applyFont="1" applyBorder="1" applyAlignment="1">
      <alignment horizontal="center" vertical="center" wrapText="1"/>
    </xf>
    <xf numFmtId="0" fontId="43" fillId="0" borderId="10" xfId="0" applyFont="1" applyBorder="1" applyAlignment="1">
      <alignment horizontal="center" vertical="center" wrapText="1"/>
    </xf>
    <xf numFmtId="0" fontId="63" fillId="0" borderId="13" xfId="0" applyFont="1" applyBorder="1" applyAlignment="1">
      <alignment horizontal="center" vertical="center" wrapText="1"/>
    </xf>
    <xf numFmtId="49" fontId="64" fillId="3" borderId="12" xfId="0" applyNumberFormat="1" applyFont="1" applyFill="1" applyBorder="1" applyAlignment="1">
      <alignment horizontal="center" wrapText="1"/>
    </xf>
    <xf numFmtId="49" fontId="64" fillId="3" borderId="10" xfId="0" applyNumberFormat="1" applyFont="1" applyFill="1" applyBorder="1" applyAlignment="1">
      <alignment horizontal="center" wrapText="1"/>
    </xf>
    <xf numFmtId="49" fontId="64" fillId="3" borderId="10" xfId="28" applyNumberFormat="1" applyFont="1" applyFill="1" applyBorder="1" applyAlignment="1" applyProtection="1">
      <alignment horizontal="left" wrapText="1"/>
      <protection locked="0"/>
    </xf>
    <xf numFmtId="49" fontId="54" fillId="0" borderId="12" xfId="0" applyNumberFormat="1" applyFont="1" applyFill="1" applyBorder="1" applyAlignment="1">
      <alignment horizontal="center" wrapText="1"/>
    </xf>
    <xf numFmtId="49" fontId="54" fillId="0" borderId="10" xfId="0" applyNumberFormat="1" applyFont="1" applyFill="1" applyBorder="1" applyAlignment="1">
      <alignment horizontal="center" wrapText="1"/>
    </xf>
    <xf numFmtId="0" fontId="48" fillId="0" borderId="10" xfId="0" applyFont="1" applyBorder="1" applyAlignment="1">
      <alignment horizontal="left" wrapText="1"/>
    </xf>
    <xf numFmtId="49" fontId="48" fillId="0" borderId="10" xfId="0" applyNumberFormat="1" applyFont="1" applyBorder="1" applyAlignment="1">
      <alignment horizontal="left" wrapText="1"/>
    </xf>
    <xf numFmtId="49" fontId="69" fillId="0" borderId="12" xfId="0" applyNumberFormat="1" applyFont="1" applyFill="1" applyBorder="1" applyAlignment="1">
      <alignment horizontal="center" wrapText="1"/>
    </xf>
    <xf numFmtId="49" fontId="69" fillId="0" borderId="10" xfId="0" applyNumberFormat="1" applyFont="1" applyFill="1" applyBorder="1" applyAlignment="1">
      <alignment horizontal="center" wrapText="1"/>
    </xf>
    <xf numFmtId="49" fontId="70" fillId="0" borderId="10" xfId="0" applyNumberFormat="1" applyFont="1" applyFill="1" applyBorder="1" applyAlignment="1">
      <alignment horizontal="left" wrapText="1"/>
    </xf>
    <xf numFmtId="49" fontId="68" fillId="0" borderId="10" xfId="0" applyNumberFormat="1" applyFont="1" applyFill="1" applyBorder="1" applyAlignment="1">
      <alignment horizontal="left" wrapText="1"/>
    </xf>
    <xf numFmtId="49" fontId="74" fillId="0" borderId="12" xfId="0" applyNumberFormat="1" applyFont="1" applyFill="1" applyBorder="1" applyAlignment="1">
      <alignment horizontal="center" wrapText="1"/>
    </xf>
    <xf numFmtId="49" fontId="74" fillId="0" borderId="10" xfId="0" applyNumberFormat="1" applyFont="1" applyFill="1" applyBorder="1" applyAlignment="1">
      <alignment horizontal="center" wrapText="1"/>
    </xf>
    <xf numFmtId="49" fontId="75" fillId="0" borderId="10" xfId="0" applyNumberFormat="1" applyFont="1" applyFill="1" applyBorder="1" applyAlignment="1">
      <alignment horizontal="left" wrapText="1"/>
    </xf>
    <xf numFmtId="49" fontId="77" fillId="0" borderId="12" xfId="0" applyNumberFormat="1" applyFont="1" applyFill="1" applyBorder="1" applyAlignment="1">
      <alignment horizontal="center" wrapText="1"/>
    </xf>
    <xf numFmtId="49" fontId="77" fillId="0" borderId="10" xfId="0" applyNumberFormat="1" applyFont="1" applyFill="1" applyBorder="1" applyAlignment="1">
      <alignment horizontal="center" wrapText="1"/>
    </xf>
    <xf numFmtId="49" fontId="78" fillId="0" borderId="10" xfId="0" applyNumberFormat="1" applyFont="1" applyFill="1" applyBorder="1" applyAlignment="1">
      <alignment horizontal="left" wrapText="1"/>
    </xf>
    <xf numFmtId="49" fontId="54" fillId="0" borderId="10" xfId="0" applyNumberFormat="1" applyFont="1" applyFill="1" applyBorder="1" applyAlignment="1" applyProtection="1">
      <alignment horizontal="left" wrapText="1"/>
      <protection locked="0"/>
    </xf>
    <xf numFmtId="49" fontId="77" fillId="0" borderId="12" xfId="0" applyNumberFormat="1" applyFont="1" applyBorder="1" applyAlignment="1">
      <alignment horizontal="center" wrapText="1"/>
    </xf>
    <xf numFmtId="49" fontId="77" fillId="0" borderId="10" xfId="0" applyNumberFormat="1" applyFont="1" applyBorder="1" applyAlignment="1">
      <alignment horizontal="center" wrapText="1"/>
    </xf>
    <xf numFmtId="49" fontId="54" fillId="0" borderId="12" xfId="0" applyNumberFormat="1" applyFont="1" applyBorder="1" applyAlignment="1">
      <alignment horizontal="center" wrapText="1"/>
    </xf>
    <xf numFmtId="49" fontId="54" fillId="0" borderId="10" xfId="0" applyNumberFormat="1" applyFont="1" applyBorder="1" applyAlignment="1">
      <alignment horizontal="center" wrapText="1"/>
    </xf>
    <xf numFmtId="49" fontId="48" fillId="0" borderId="10" xfId="0" applyNumberFormat="1" applyFont="1" applyFill="1" applyBorder="1" applyAlignment="1">
      <alignment horizontal="left" wrapText="1"/>
    </xf>
    <xf numFmtId="49" fontId="67" fillId="0" borderId="12" xfId="0" applyNumberFormat="1" applyFont="1" applyFill="1" applyBorder="1" applyAlignment="1">
      <alignment horizontal="center" wrapText="1"/>
    </xf>
    <xf numFmtId="49" fontId="67" fillId="0" borderId="10" xfId="0" applyNumberFormat="1" applyFont="1" applyFill="1" applyBorder="1" applyAlignment="1">
      <alignment horizontal="center" wrapText="1"/>
    </xf>
    <xf numFmtId="49" fontId="48" fillId="0" borderId="10" xfId="0" applyNumberFormat="1" applyFont="1" applyFill="1" applyBorder="1" applyAlignment="1">
      <alignment horizontal="center" wrapText="1"/>
    </xf>
    <xf numFmtId="49" fontId="68" fillId="0" borderId="12" xfId="0" applyNumberFormat="1" applyFont="1" applyFill="1" applyBorder="1" applyAlignment="1">
      <alignment horizontal="center" wrapText="1"/>
    </xf>
    <xf numFmtId="49" fontId="68" fillId="0" borderId="10" xfId="0" applyNumberFormat="1" applyFont="1" applyFill="1" applyBorder="1" applyAlignment="1">
      <alignment horizontal="center" wrapText="1"/>
    </xf>
    <xf numFmtId="49" fontId="68" fillId="0" borderId="12" xfId="26" applyNumberFormat="1" applyFont="1" applyFill="1" applyBorder="1" applyAlignment="1">
      <alignment horizontal="center" wrapText="1"/>
    </xf>
    <xf numFmtId="49" fontId="68" fillId="0" borderId="10" xfId="26" applyNumberFormat="1" applyFont="1" applyFill="1" applyBorder="1" applyAlignment="1">
      <alignment horizontal="center" wrapText="1"/>
    </xf>
    <xf numFmtId="49" fontId="68" fillId="0" borderId="10" xfId="26" applyNumberFormat="1" applyFont="1" applyFill="1" applyBorder="1" applyAlignment="1">
      <alignment horizontal="left" wrapText="1"/>
    </xf>
    <xf numFmtId="0" fontId="80" fillId="0" borderId="10" xfId="0" applyFont="1" applyBorder="1" applyAlignment="1">
      <alignment vertical="center" wrapText="1"/>
    </xf>
    <xf numFmtId="49" fontId="81" fillId="0" borderId="12" xfId="0" applyNumberFormat="1" applyFont="1" applyFill="1" applyBorder="1" applyAlignment="1">
      <alignment horizontal="center" wrapText="1"/>
    </xf>
    <xf numFmtId="49" fontId="81" fillId="0" borderId="10" xfId="0" applyNumberFormat="1" applyFont="1" applyFill="1" applyBorder="1" applyAlignment="1">
      <alignment horizontal="center" wrapText="1"/>
    </xf>
    <xf numFmtId="49" fontId="83" fillId="0" borderId="12" xfId="0" applyNumberFormat="1" applyFont="1" applyFill="1" applyBorder="1" applyAlignment="1">
      <alignment horizontal="center" wrapText="1"/>
    </xf>
    <xf numFmtId="49" fontId="83" fillId="2" borderId="10" xfId="0" applyNumberFormat="1" applyFont="1" applyFill="1" applyBorder="1" applyAlignment="1">
      <alignment horizontal="center" wrapText="1"/>
    </xf>
    <xf numFmtId="49" fontId="83" fillId="2" borderId="10" xfId="0" applyNumberFormat="1" applyFont="1" applyFill="1" applyBorder="1" applyAlignment="1">
      <alignment horizontal="left" wrapText="1"/>
    </xf>
    <xf numFmtId="49" fontId="83" fillId="2" borderId="12" xfId="0" applyNumberFormat="1" applyFont="1" applyFill="1" applyBorder="1" applyAlignment="1">
      <alignment horizontal="center" wrapText="1"/>
    </xf>
    <xf numFmtId="49" fontId="68" fillId="2" borderId="12" xfId="0" applyNumberFormat="1" applyFont="1" applyFill="1" applyBorder="1" applyAlignment="1">
      <alignment horizontal="center" wrapText="1"/>
    </xf>
    <xf numFmtId="49" fontId="68" fillId="2" borderId="10" xfId="0" applyNumberFormat="1" applyFont="1" applyFill="1" applyBorder="1" applyAlignment="1">
      <alignment horizontal="center" wrapText="1"/>
    </xf>
    <xf numFmtId="49" fontId="68" fillId="2" borderId="10" xfId="0" applyNumberFormat="1" applyFont="1" applyFill="1" applyBorder="1" applyAlignment="1">
      <alignment horizontal="left" wrapText="1"/>
    </xf>
    <xf numFmtId="49" fontId="86" fillId="0" borderId="12" xfId="0" applyNumberFormat="1" applyFont="1" applyFill="1" applyBorder="1" applyAlignment="1">
      <alignment horizontal="center" wrapText="1"/>
    </xf>
    <xf numFmtId="49" fontId="86" fillId="0" borderId="10" xfId="0" applyNumberFormat="1" applyFont="1" applyFill="1" applyBorder="1" applyAlignment="1">
      <alignment horizontal="center" wrapText="1"/>
    </xf>
    <xf numFmtId="0" fontId="35" fillId="0" borderId="10" xfId="0" applyFont="1" applyBorder="1" applyAlignment="1">
      <alignment horizontal="left" wrapText="1"/>
    </xf>
    <xf numFmtId="4" fontId="68" fillId="0" borderId="13" xfId="0" applyNumberFormat="1" applyFont="1" applyBorder="1" applyAlignment="1">
      <alignment horizontal="center" wrapText="1"/>
    </xf>
    <xf numFmtId="49" fontId="75" fillId="0" borderId="12" xfId="0" applyNumberFormat="1" applyFont="1" applyFill="1" applyBorder="1" applyAlignment="1">
      <alignment horizontal="center" wrapText="1"/>
    </xf>
    <xf numFmtId="49" fontId="75" fillId="0" borderId="10" xfId="0" applyNumberFormat="1" applyFont="1" applyFill="1" applyBorder="1" applyAlignment="1">
      <alignment horizontal="center" wrapText="1"/>
    </xf>
    <xf numFmtId="4" fontId="35" fillId="0" borderId="13" xfId="0" applyNumberFormat="1" applyFont="1" applyBorder="1" applyAlignment="1">
      <alignment horizontal="center" wrapText="1"/>
    </xf>
    <xf numFmtId="4" fontId="48" fillId="0" borderId="13" xfId="0" applyNumberFormat="1" applyFont="1" applyBorder="1" applyAlignment="1">
      <alignment horizontal="center" wrapText="1"/>
    </xf>
    <xf numFmtId="49" fontId="82" fillId="0" borderId="12" xfId="0" applyNumberFormat="1" applyFont="1" applyFill="1" applyBorder="1" applyAlignment="1">
      <alignment horizontal="center" wrapText="1"/>
    </xf>
    <xf numFmtId="49" fontId="82" fillId="0" borderId="10" xfId="0" applyNumberFormat="1" applyFont="1" applyFill="1" applyBorder="1" applyAlignment="1">
      <alignment horizontal="center" wrapText="1"/>
    </xf>
    <xf numFmtId="49" fontId="82" fillId="0" borderId="10" xfId="0" applyNumberFormat="1" applyFont="1" applyFill="1" applyBorder="1" applyAlignment="1">
      <alignment horizontal="left" wrapText="1"/>
    </xf>
    <xf numFmtId="49" fontId="82" fillId="0" borderId="10" xfId="0" applyNumberFormat="1" applyFont="1" applyBorder="1" applyAlignment="1">
      <alignment horizontal="left" wrapText="1"/>
    </xf>
    <xf numFmtId="49" fontId="68" fillId="0" borderId="10" xfId="0" applyNumberFormat="1" applyFont="1" applyBorder="1" applyAlignment="1" applyProtection="1">
      <alignment horizontal="left" wrapText="1"/>
      <protection locked="0"/>
    </xf>
    <xf numFmtId="49" fontId="64" fillId="3" borderId="10" xfId="0" applyNumberFormat="1" applyFont="1" applyFill="1" applyBorder="1" applyAlignment="1" applyProtection="1">
      <alignment horizontal="left" wrapText="1"/>
      <protection locked="0"/>
    </xf>
    <xf numFmtId="49" fontId="74" fillId="0" borderId="12" xfId="0" applyNumberFormat="1" applyFont="1" applyBorder="1" applyAlignment="1">
      <alignment horizontal="center" wrapText="1"/>
    </xf>
    <xf numFmtId="49" fontId="74" fillId="0" borderId="10" xfId="0" applyNumberFormat="1" applyFont="1" applyBorder="1" applyAlignment="1">
      <alignment horizontal="center" wrapText="1"/>
    </xf>
    <xf numFmtId="0" fontId="35" fillId="0" borderId="10" xfId="0" applyFont="1" applyBorder="1" applyAlignment="1">
      <alignment wrapText="1"/>
    </xf>
    <xf numFmtId="0" fontId="48" fillId="0" borderId="10" xfId="0" applyFont="1" applyBorder="1"/>
    <xf numFmtId="49" fontId="81" fillId="0" borderId="12" xfId="0" applyNumberFormat="1" applyFont="1" applyBorder="1" applyAlignment="1">
      <alignment horizontal="center" wrapText="1"/>
    </xf>
    <xf numFmtId="49" fontId="81" fillId="0" borderId="10" xfId="0" applyNumberFormat="1" applyFont="1" applyBorder="1" applyAlignment="1">
      <alignment horizontal="center" wrapText="1"/>
    </xf>
    <xf numFmtId="49" fontId="83" fillId="0" borderId="10" xfId="0" applyNumberFormat="1" applyFont="1" applyBorder="1" applyAlignment="1" applyProtection="1">
      <alignment horizontal="left" wrapText="1"/>
      <protection locked="0"/>
    </xf>
    <xf numFmtId="49" fontId="75" fillId="2" borderId="12" xfId="0" applyNumberFormat="1" applyFont="1" applyFill="1" applyBorder="1" applyAlignment="1">
      <alignment horizontal="center" wrapText="1"/>
    </xf>
    <xf numFmtId="49" fontId="75" fillId="2" borderId="10" xfId="0" applyNumberFormat="1" applyFont="1" applyFill="1" applyBorder="1" applyAlignment="1">
      <alignment horizontal="center" wrapText="1"/>
    </xf>
    <xf numFmtId="49" fontId="91" fillId="0" borderId="12" xfId="0" applyNumberFormat="1" applyFont="1" applyFill="1" applyBorder="1" applyAlignment="1">
      <alignment horizontal="center" wrapText="1"/>
    </xf>
    <xf numFmtId="49" fontId="91" fillId="0" borderId="10" xfId="0" applyNumberFormat="1" applyFont="1" applyFill="1" applyBorder="1" applyAlignment="1">
      <alignment horizontal="center" wrapText="1"/>
    </xf>
    <xf numFmtId="0" fontId="48" fillId="0" borderId="10" xfId="0" applyFont="1" applyBorder="1" applyAlignment="1">
      <alignment horizontal="center" wrapText="1"/>
    </xf>
    <xf numFmtId="49" fontId="48" fillId="0" borderId="12" xfId="0" applyNumberFormat="1" applyFont="1" applyBorder="1" applyAlignment="1">
      <alignment horizontal="center"/>
    </xf>
    <xf numFmtId="49" fontId="48" fillId="0" borderId="10" xfId="0" applyNumberFormat="1" applyFont="1" applyBorder="1" applyAlignment="1">
      <alignment horizontal="center"/>
    </xf>
    <xf numFmtId="0" fontId="48" fillId="0" borderId="10" xfId="0" applyFont="1" applyBorder="1" applyAlignment="1">
      <alignment horizontal="justify" wrapText="1"/>
    </xf>
    <xf numFmtId="49" fontId="35" fillId="0" borderId="12" xfId="0" applyNumberFormat="1" applyFont="1" applyBorder="1" applyAlignment="1">
      <alignment horizontal="center"/>
    </xf>
    <xf numFmtId="49" fontId="35" fillId="0" borderId="10" xfId="0" applyNumberFormat="1" applyFont="1" applyBorder="1" applyAlignment="1">
      <alignment horizontal="center"/>
    </xf>
    <xf numFmtId="49" fontId="59" fillId="0" borderId="12" xfId="0" applyNumberFormat="1" applyFont="1" applyBorder="1" applyAlignment="1">
      <alignment horizontal="center"/>
    </xf>
    <xf numFmtId="49" fontId="59" fillId="0" borderId="10" xfId="0" applyNumberFormat="1" applyFont="1" applyBorder="1" applyAlignment="1">
      <alignment horizontal="center"/>
    </xf>
    <xf numFmtId="49" fontId="86" fillId="0" borderId="10" xfId="0" applyNumberFormat="1" applyFont="1" applyBorder="1" applyAlignment="1">
      <alignment horizontal="center" wrapText="1"/>
    </xf>
    <xf numFmtId="49" fontId="59" fillId="0" borderId="10" xfId="0" applyNumberFormat="1" applyFont="1" applyBorder="1" applyAlignment="1">
      <alignment horizontal="left" wrapText="1"/>
    </xf>
    <xf numFmtId="49" fontId="40" fillId="0" borderId="12" xfId="0" applyNumberFormat="1" applyFont="1" applyBorder="1" applyAlignment="1">
      <alignment horizontal="center"/>
    </xf>
    <xf numFmtId="49" fontId="40" fillId="0" borderId="10" xfId="0" applyNumberFormat="1" applyFont="1" applyBorder="1" applyAlignment="1">
      <alignment horizontal="center"/>
    </xf>
    <xf numFmtId="49" fontId="66" fillId="3" borderId="10" xfId="0" applyNumberFormat="1" applyFont="1" applyFill="1" applyBorder="1" applyAlignment="1" applyProtection="1">
      <alignment horizontal="left" wrapText="1"/>
      <protection locked="0"/>
    </xf>
    <xf numFmtId="49" fontId="67" fillId="0" borderId="10" xfId="0" applyNumberFormat="1" applyFont="1" applyFill="1" applyBorder="1" applyAlignment="1">
      <alignment horizontal="left" wrapText="1"/>
    </xf>
    <xf numFmtId="49" fontId="67" fillId="0" borderId="10" xfId="0" applyNumberFormat="1" applyFont="1" applyBorder="1" applyAlignment="1">
      <alignment horizontal="left" wrapText="1"/>
    </xf>
    <xf numFmtId="0" fontId="71" fillId="0" borderId="10" xfId="0" applyFont="1" applyBorder="1" applyAlignment="1">
      <alignment horizontal="left" wrapText="1"/>
    </xf>
    <xf numFmtId="49" fontId="95" fillId="4" borderId="28" xfId="0" applyNumberFormat="1" applyFont="1" applyFill="1" applyBorder="1" applyAlignment="1" applyProtection="1">
      <alignment horizontal="center" wrapText="1"/>
      <protection locked="0"/>
    </xf>
    <xf numFmtId="49" fontId="95" fillId="4" borderId="29" xfId="0" applyNumberFormat="1" applyFont="1" applyFill="1" applyBorder="1" applyAlignment="1" applyProtection="1">
      <alignment horizontal="center" wrapText="1"/>
      <protection locked="0"/>
    </xf>
    <xf numFmtId="49" fontId="64" fillId="4" borderId="29" xfId="28" applyNumberFormat="1" applyFont="1" applyFill="1" applyBorder="1" applyAlignment="1" applyProtection="1">
      <alignment horizontal="left" wrapText="1"/>
      <protection locked="0"/>
    </xf>
    <xf numFmtId="49" fontId="71" fillId="0" borderId="10" xfId="0" applyNumberFormat="1" applyFont="1" applyFill="1" applyBorder="1" applyAlignment="1">
      <alignment horizontal="left" wrapText="1"/>
    </xf>
    <xf numFmtId="49" fontId="70" fillId="0" borderId="12" xfId="0" applyNumberFormat="1" applyFont="1" applyFill="1" applyBorder="1" applyAlignment="1">
      <alignment horizontal="center" wrapText="1"/>
    </xf>
    <xf numFmtId="49" fontId="70" fillId="0" borderId="10" xfId="0" applyNumberFormat="1" applyFont="1" applyFill="1" applyBorder="1" applyAlignment="1">
      <alignment horizontal="center" wrapText="1"/>
    </xf>
    <xf numFmtId="49" fontId="35" fillId="0" borderId="10" xfId="0" applyNumberFormat="1" applyFont="1" applyFill="1" applyBorder="1" applyAlignment="1">
      <alignment horizontal="left" wrapText="1"/>
    </xf>
    <xf numFmtId="0" fontId="68" fillId="0" borderId="8" xfId="27" applyFont="1" applyBorder="1" applyAlignment="1">
      <alignment horizontal="center" vertical="center" wrapText="1"/>
    </xf>
    <xf numFmtId="0" fontId="68" fillId="0" borderId="9" xfId="27" applyFont="1" applyBorder="1" applyAlignment="1">
      <alignment horizontal="center" vertical="center" wrapText="1"/>
    </xf>
    <xf numFmtId="0" fontId="68" fillId="0" borderId="11" xfId="27" applyFont="1" applyBorder="1" applyAlignment="1">
      <alignment horizontal="center" vertical="center" wrapText="1"/>
    </xf>
    <xf numFmtId="0" fontId="43" fillId="0" borderId="12" xfId="27" applyFont="1" applyBorder="1" applyAlignment="1">
      <alignment horizontal="center" vertical="center" wrapText="1"/>
    </xf>
    <xf numFmtId="0" fontId="43" fillId="0" borderId="10" xfId="27" applyFont="1" applyBorder="1" applyAlignment="1">
      <alignment horizontal="center" vertical="center" wrapText="1"/>
    </xf>
    <xf numFmtId="0" fontId="43" fillId="0" borderId="13" xfId="27" applyFont="1" applyBorder="1" applyAlignment="1">
      <alignment horizontal="center" vertical="center" wrapText="1"/>
    </xf>
    <xf numFmtId="49" fontId="102" fillId="3" borderId="12" xfId="0" applyNumberFormat="1" applyFont="1" applyFill="1" applyBorder="1" applyAlignment="1">
      <alignment horizontal="center" wrapText="1"/>
    </xf>
    <xf numFmtId="49" fontId="102" fillId="3" borderId="10" xfId="0" applyNumberFormat="1" applyFont="1" applyFill="1" applyBorder="1" applyAlignment="1">
      <alignment horizontal="center" wrapText="1"/>
    </xf>
    <xf numFmtId="49" fontId="102" fillId="3" borderId="10" xfId="28" applyNumberFormat="1" applyFont="1" applyFill="1" applyBorder="1" applyAlignment="1" applyProtection="1">
      <alignment horizontal="left" wrapText="1"/>
      <protection locked="0"/>
    </xf>
    <xf numFmtId="0" fontId="100" fillId="3" borderId="10" xfId="27" applyFont="1" applyFill="1" applyBorder="1" applyAlignment="1">
      <alignment horizontal="center" wrapText="1"/>
    </xf>
    <xf numFmtId="3" fontId="103" fillId="3" borderId="10" xfId="27" applyNumberFormat="1" applyFont="1" applyFill="1" applyBorder="1" applyAlignment="1">
      <alignment horizontal="center" wrapText="1"/>
    </xf>
    <xf numFmtId="3" fontId="103" fillId="3" borderId="13" xfId="27" applyNumberFormat="1" applyFont="1" applyFill="1" applyBorder="1" applyAlignment="1">
      <alignment horizontal="center" wrapText="1"/>
    </xf>
    <xf numFmtId="49" fontId="105" fillId="0" borderId="12" xfId="0" applyNumberFormat="1" applyFont="1" applyFill="1" applyBorder="1" applyAlignment="1">
      <alignment horizontal="center" wrapText="1"/>
    </xf>
    <xf numFmtId="49" fontId="105" fillId="0" borderId="10" xfId="0" applyNumberFormat="1" applyFont="1" applyFill="1" applyBorder="1" applyAlignment="1">
      <alignment horizontal="center" wrapText="1"/>
    </xf>
    <xf numFmtId="49" fontId="105" fillId="2" borderId="10" xfId="0" applyNumberFormat="1" applyFont="1" applyFill="1" applyBorder="1" applyAlignment="1">
      <alignment horizontal="center" wrapText="1"/>
    </xf>
    <xf numFmtId="49" fontId="105" fillId="2" borderId="10" xfId="0" applyNumberFormat="1" applyFont="1" applyFill="1" applyBorder="1" applyAlignment="1">
      <alignment horizontal="left" wrapText="1"/>
    </xf>
    <xf numFmtId="0" fontId="100" fillId="0" borderId="10" xfId="27" applyFont="1" applyBorder="1" applyAlignment="1">
      <alignment wrapText="1"/>
    </xf>
    <xf numFmtId="3" fontId="100" fillId="0" borderId="10" xfId="27" applyNumberFormat="1" applyFont="1" applyBorder="1" applyAlignment="1">
      <alignment horizontal="center" wrapText="1"/>
    </xf>
    <xf numFmtId="3" fontId="100" fillId="0" borderId="13" xfId="27" applyNumberFormat="1" applyFont="1" applyBorder="1" applyAlignment="1">
      <alignment horizontal="center" wrapText="1"/>
    </xf>
    <xf numFmtId="49" fontId="106" fillId="0" borderId="12" xfId="0" applyNumberFormat="1" applyFont="1" applyFill="1" applyBorder="1" applyAlignment="1">
      <alignment horizontal="center" wrapText="1"/>
    </xf>
    <xf numFmtId="49" fontId="106" fillId="0" borderId="10" xfId="0" applyNumberFormat="1" applyFont="1" applyFill="1" applyBorder="1" applyAlignment="1">
      <alignment horizontal="center" wrapText="1"/>
    </xf>
    <xf numFmtId="49" fontId="36" fillId="0" borderId="10" xfId="0" applyNumberFormat="1" applyFont="1" applyBorder="1" applyAlignment="1">
      <alignment horizontal="left" wrapText="1"/>
    </xf>
    <xf numFmtId="49" fontId="100" fillId="0" borderId="10" xfId="0" applyNumberFormat="1" applyFont="1" applyFill="1" applyBorder="1" applyAlignment="1">
      <alignment horizontal="left" wrapText="1"/>
    </xf>
    <xf numFmtId="4" fontId="100" fillId="0" borderId="10" xfId="27" applyNumberFormat="1" applyFont="1" applyBorder="1" applyAlignment="1">
      <alignment horizontal="center" wrapText="1"/>
    </xf>
    <xf numFmtId="3" fontId="107" fillId="0" borderId="13" xfId="27" applyNumberFormat="1" applyFont="1" applyFill="1" applyBorder="1" applyAlignment="1">
      <alignment horizontal="center" wrapText="1"/>
    </xf>
    <xf numFmtId="49" fontId="100" fillId="0" borderId="12" xfId="26" applyNumberFormat="1" applyFont="1" applyFill="1" applyBorder="1" applyAlignment="1">
      <alignment horizontal="center" wrapText="1"/>
    </xf>
    <xf numFmtId="49" fontId="100" fillId="0" borderId="10" xfId="26" applyNumberFormat="1" applyFont="1" applyFill="1" applyBorder="1" applyAlignment="1">
      <alignment horizontal="center" wrapText="1"/>
    </xf>
    <xf numFmtId="49" fontId="100" fillId="0" borderId="10" xfId="26" applyNumberFormat="1" applyFont="1" applyFill="1" applyBorder="1" applyAlignment="1">
      <alignment horizontal="left" wrapText="1"/>
    </xf>
    <xf numFmtId="0" fontId="104" fillId="0" borderId="13" xfId="27" applyFont="1" applyBorder="1" applyAlignment="1">
      <alignment horizontal="center" vertical="center" wrapText="1"/>
    </xf>
    <xf numFmtId="49" fontId="106" fillId="0" borderId="10" xfId="0" applyNumberFormat="1" applyFont="1" applyFill="1" applyBorder="1" applyAlignment="1" applyProtection="1">
      <alignment horizontal="left" wrapText="1"/>
      <protection locked="0"/>
    </xf>
    <xf numFmtId="0" fontId="68" fillId="0" borderId="10" xfId="27" applyFont="1" applyBorder="1" applyAlignment="1">
      <alignment wrapText="1"/>
    </xf>
    <xf numFmtId="3" fontId="68" fillId="0" borderId="10" xfId="27" applyNumberFormat="1" applyFont="1" applyBorder="1" applyAlignment="1">
      <alignment horizontal="center" wrapText="1"/>
    </xf>
    <xf numFmtId="4" fontId="68" fillId="0" borderId="10" xfId="27" applyNumberFormat="1" applyFont="1" applyBorder="1" applyAlignment="1">
      <alignment horizontal="center" wrapText="1"/>
    </xf>
    <xf numFmtId="0" fontId="99" fillId="0" borderId="13" xfId="27" applyFont="1" applyBorder="1" applyAlignment="1">
      <alignment horizontal="center" vertical="center" wrapText="1"/>
    </xf>
    <xf numFmtId="0" fontId="104" fillId="3" borderId="13" xfId="27" applyFont="1" applyFill="1" applyBorder="1" applyAlignment="1">
      <alignment horizontal="center" vertical="center" wrapText="1"/>
    </xf>
    <xf numFmtId="49" fontId="106" fillId="0" borderId="10" xfId="28" applyNumberFormat="1" applyFont="1" applyFill="1" applyBorder="1" applyAlignment="1" applyProtection="1">
      <alignment horizontal="left" wrapText="1"/>
      <protection locked="0"/>
    </xf>
    <xf numFmtId="0" fontId="68" fillId="0" borderId="10" xfId="27" applyFont="1" applyFill="1" applyBorder="1" applyAlignment="1">
      <alignment horizontal="left" wrapText="1"/>
    </xf>
    <xf numFmtId="3" fontId="36" fillId="0" borderId="10" xfId="27" applyNumberFormat="1" applyFont="1" applyFill="1" applyBorder="1" applyAlignment="1">
      <alignment horizontal="center" wrapText="1"/>
    </xf>
    <xf numFmtId="0" fontId="104" fillId="0" borderId="13" xfId="27" applyFont="1" applyFill="1" applyBorder="1" applyAlignment="1">
      <alignment horizontal="center" vertical="center" wrapText="1"/>
    </xf>
    <xf numFmtId="49" fontId="100" fillId="0" borderId="12" xfId="0" applyNumberFormat="1" applyFont="1" applyFill="1" applyBorder="1" applyAlignment="1">
      <alignment horizontal="center" wrapText="1"/>
    </xf>
    <xf numFmtId="49" fontId="100" fillId="0" borderId="10" xfId="0" applyNumberFormat="1" applyFont="1" applyFill="1" applyBorder="1" applyAlignment="1">
      <alignment horizontal="center" wrapText="1"/>
    </xf>
    <xf numFmtId="3" fontId="103" fillId="0" borderId="10" xfId="27" applyNumberFormat="1" applyFont="1" applyFill="1" applyBorder="1" applyAlignment="1">
      <alignment horizontal="center" wrapText="1"/>
    </xf>
    <xf numFmtId="3" fontId="41" fillId="0" borderId="10" xfId="27" applyNumberFormat="1" applyFont="1" applyFill="1" applyBorder="1" applyAlignment="1">
      <alignment horizontal="center" wrapText="1"/>
    </xf>
    <xf numFmtId="49" fontId="106" fillId="0" borderId="12" xfId="0" applyNumberFormat="1" applyFont="1" applyBorder="1" applyAlignment="1">
      <alignment horizontal="center" wrapText="1"/>
    </xf>
    <xf numFmtId="49" fontId="106" fillId="0" borderId="10" xfId="0" applyNumberFormat="1" applyFont="1" applyBorder="1" applyAlignment="1">
      <alignment horizontal="center" wrapText="1"/>
    </xf>
    <xf numFmtId="0" fontId="100" fillId="0" borderId="10" xfId="27" applyFont="1" applyFill="1" applyBorder="1" applyAlignment="1">
      <alignment horizontal="left" wrapText="1"/>
    </xf>
    <xf numFmtId="0" fontId="108" fillId="0" borderId="10" xfId="27" applyFont="1" applyFill="1" applyBorder="1" applyAlignment="1">
      <alignment horizontal="left" wrapText="1"/>
    </xf>
    <xf numFmtId="3" fontId="109" fillId="0" borderId="10" xfId="27" applyNumberFormat="1" applyFont="1" applyFill="1" applyBorder="1" applyAlignment="1">
      <alignment horizontal="center" wrapText="1"/>
    </xf>
    <xf numFmtId="0" fontId="110" fillId="0" borderId="13" xfId="27" applyFont="1" applyBorder="1" applyAlignment="1">
      <alignment horizontal="center" vertical="center" wrapText="1"/>
    </xf>
    <xf numFmtId="49" fontId="100" fillId="0" borderId="10" xfId="0" applyNumberFormat="1" applyFont="1" applyBorder="1" applyAlignment="1" applyProtection="1">
      <alignment horizontal="left" wrapText="1"/>
      <protection locked="0"/>
    </xf>
    <xf numFmtId="3" fontId="111" fillId="0" borderId="13" xfId="27" applyNumberFormat="1" applyFont="1" applyBorder="1" applyAlignment="1">
      <alignment horizontal="center" wrapText="1"/>
    </xf>
    <xf numFmtId="49" fontId="102" fillId="3" borderId="10" xfId="0" applyNumberFormat="1" applyFont="1" applyFill="1" applyBorder="1" applyAlignment="1" applyProtection="1">
      <alignment horizontal="left" wrapText="1"/>
      <protection locked="0"/>
    </xf>
    <xf numFmtId="49" fontId="102" fillId="3" borderId="10" xfId="27" applyNumberFormat="1" applyFont="1" applyFill="1" applyBorder="1" applyAlignment="1" applyProtection="1">
      <alignment horizontal="center" wrapText="1"/>
      <protection locked="0"/>
    </xf>
    <xf numFmtId="3" fontId="102" fillId="3" borderId="13" xfId="27" applyNumberFormat="1" applyFont="1" applyFill="1" applyBorder="1" applyAlignment="1" applyProtection="1">
      <alignment horizontal="center" wrapText="1"/>
      <protection locked="0"/>
    </xf>
    <xf numFmtId="49" fontId="67" fillId="0" borderId="10" xfId="27" applyNumberFormat="1" applyFont="1" applyFill="1" applyBorder="1" applyAlignment="1" applyProtection="1">
      <alignment horizontal="left" wrapText="1"/>
      <protection locked="0"/>
    </xf>
    <xf numFmtId="49" fontId="102" fillId="0" borderId="10" xfId="27" applyNumberFormat="1" applyFont="1" applyFill="1" applyBorder="1" applyAlignment="1" applyProtection="1">
      <alignment horizontal="center" wrapText="1"/>
      <protection locked="0"/>
    </xf>
    <xf numFmtId="3" fontId="102" fillId="0" borderId="13" xfId="27" applyNumberFormat="1" applyFont="1" applyFill="1" applyBorder="1" applyAlignment="1" applyProtection="1">
      <alignment horizontal="center" wrapText="1"/>
      <protection locked="0"/>
    </xf>
    <xf numFmtId="49" fontId="67" fillId="0" borderId="10" xfId="27" applyNumberFormat="1" applyFont="1" applyFill="1" applyBorder="1" applyAlignment="1" applyProtection="1">
      <alignment horizontal="center" wrapText="1"/>
      <protection locked="0"/>
    </xf>
    <xf numFmtId="49" fontId="64" fillId="0" borderId="10" xfId="27" applyNumberFormat="1" applyFont="1" applyFill="1" applyBorder="1" applyAlignment="1" applyProtection="1">
      <alignment horizontal="center" wrapText="1"/>
      <protection locked="0"/>
    </xf>
    <xf numFmtId="3" fontId="64" fillId="0" borderId="13" xfId="27" applyNumberFormat="1" applyFont="1" applyFill="1" applyBorder="1" applyAlignment="1" applyProtection="1">
      <alignment horizontal="center" wrapText="1"/>
      <protection locked="0"/>
    </xf>
    <xf numFmtId="49" fontId="72" fillId="0" borderId="10" xfId="27" applyNumberFormat="1" applyFont="1" applyFill="1" applyBorder="1" applyAlignment="1" applyProtection="1">
      <alignment horizontal="center" wrapText="1"/>
      <protection locked="0"/>
    </xf>
    <xf numFmtId="49" fontId="114" fillId="2" borderId="12" xfId="0" applyNumberFormat="1" applyFont="1" applyFill="1" applyBorder="1" applyAlignment="1">
      <alignment horizontal="center" wrapText="1"/>
    </xf>
    <xf numFmtId="49" fontId="114" fillId="2" borderId="10" xfId="0" applyNumberFormat="1" applyFont="1" applyFill="1" applyBorder="1" applyAlignment="1">
      <alignment horizontal="center" wrapText="1"/>
    </xf>
    <xf numFmtId="0" fontId="36" fillId="0" borderId="10" xfId="0" applyFont="1" applyBorder="1" applyAlignment="1">
      <alignment horizontal="left" wrapText="1"/>
    </xf>
    <xf numFmtId="3" fontId="113" fillId="0" borderId="13" xfId="27" applyNumberFormat="1" applyFont="1" applyFill="1" applyBorder="1" applyAlignment="1" applyProtection="1">
      <alignment horizontal="center" wrapText="1"/>
      <protection locked="0"/>
    </xf>
    <xf numFmtId="0" fontId="71" fillId="0" borderId="10" xfId="0" applyFont="1" applyBorder="1" applyAlignment="1">
      <alignment wrapText="1"/>
    </xf>
    <xf numFmtId="3" fontId="67" fillId="0" borderId="13" xfId="27" applyNumberFormat="1" applyFont="1" applyFill="1" applyBorder="1" applyAlignment="1" applyProtection="1">
      <alignment horizontal="center" wrapText="1"/>
      <protection locked="0"/>
    </xf>
    <xf numFmtId="49" fontId="69" fillId="0" borderId="12" xfId="0" applyNumberFormat="1" applyFont="1" applyBorder="1" applyAlignment="1">
      <alignment horizontal="center" wrapText="1"/>
    </xf>
    <xf numFmtId="49" fontId="69" fillId="0" borderId="10" xfId="0" applyNumberFormat="1" applyFont="1" applyBorder="1" applyAlignment="1">
      <alignment horizontal="center" wrapText="1"/>
    </xf>
    <xf numFmtId="49" fontId="115" fillId="0" borderId="12" xfId="0" applyNumberFormat="1" applyFont="1" applyBorder="1" applyAlignment="1">
      <alignment horizontal="center" wrapText="1"/>
    </xf>
    <xf numFmtId="49" fontId="115" fillId="0" borderId="10" xfId="0" applyNumberFormat="1" applyFont="1" applyBorder="1" applyAlignment="1">
      <alignment horizontal="center" wrapText="1"/>
    </xf>
    <xf numFmtId="0" fontId="111" fillId="0" borderId="10" xfId="0" applyFont="1" applyBorder="1" applyAlignment="1">
      <alignment horizontal="left" wrapText="1"/>
    </xf>
    <xf numFmtId="49" fontId="113" fillId="0" borderId="10" xfId="27" applyNumberFormat="1" applyFont="1" applyFill="1" applyBorder="1" applyAlignment="1" applyProtection="1">
      <alignment horizontal="center" wrapText="1"/>
      <protection locked="0"/>
    </xf>
    <xf numFmtId="0" fontId="36" fillId="0" borderId="10" xfId="0" applyFont="1" applyBorder="1" applyAlignment="1">
      <alignment horizontal="left" vertical="center" wrapText="1"/>
    </xf>
    <xf numFmtId="0" fontId="104" fillId="0" borderId="12" xfId="27" applyFont="1" applyFill="1" applyBorder="1" applyAlignment="1">
      <alignment wrapText="1"/>
    </xf>
    <xf numFmtId="0" fontId="104" fillId="0" borderId="10" xfId="27" applyFont="1" applyFill="1" applyBorder="1" applyAlignment="1">
      <alignment wrapText="1"/>
    </xf>
    <xf numFmtId="49" fontId="36" fillId="0" borderId="12" xfId="0" applyNumberFormat="1" applyFont="1" applyBorder="1" applyAlignment="1">
      <alignment horizontal="center"/>
    </xf>
    <xf numFmtId="49" fontId="36" fillId="0" borderId="10" xfId="0" applyNumberFormat="1" applyFont="1" applyBorder="1" applyAlignment="1">
      <alignment horizontal="center"/>
    </xf>
    <xf numFmtId="49" fontId="71" fillId="0" borderId="12" xfId="0" applyNumberFormat="1" applyFont="1" applyBorder="1" applyAlignment="1">
      <alignment horizontal="center"/>
    </xf>
    <xf numFmtId="49" fontId="71" fillId="0" borderId="10" xfId="0" applyNumberFormat="1" applyFont="1" applyBorder="1" applyAlignment="1">
      <alignment horizontal="center"/>
    </xf>
    <xf numFmtId="3" fontId="68" fillId="0" borderId="13" xfId="27" applyNumberFormat="1" applyFont="1" applyBorder="1" applyAlignment="1">
      <alignment horizontal="center" wrapText="1"/>
    </xf>
    <xf numFmtId="49" fontId="116" fillId="3" borderId="10" xfId="0" applyNumberFormat="1" applyFont="1" applyFill="1" applyBorder="1" applyAlignment="1" applyProtection="1">
      <alignment horizontal="left" wrapText="1"/>
      <protection locked="0"/>
    </xf>
    <xf numFmtId="3" fontId="106" fillId="0" borderId="13" xfId="0" applyNumberFormat="1" applyFont="1" applyFill="1" applyBorder="1" applyAlignment="1">
      <alignment horizontal="center" wrapText="1"/>
    </xf>
    <xf numFmtId="3" fontId="100" fillId="0" borderId="13" xfId="0" applyNumberFormat="1" applyFont="1" applyBorder="1" applyAlignment="1">
      <alignment horizontal="center" wrapText="1"/>
    </xf>
    <xf numFmtId="49" fontId="113" fillId="0" borderId="10" xfId="0" applyNumberFormat="1" applyFont="1" applyFill="1" applyBorder="1" applyAlignment="1">
      <alignment horizontal="left" wrapText="1"/>
    </xf>
    <xf numFmtId="3" fontId="36" fillId="0" borderId="13" xfId="0" applyNumberFormat="1" applyFont="1" applyFill="1" applyBorder="1" applyAlignment="1">
      <alignment horizontal="center" wrapText="1"/>
    </xf>
    <xf numFmtId="3" fontId="114" fillId="3" borderId="13" xfId="0" applyNumberFormat="1" applyFont="1" applyFill="1" applyBorder="1" applyAlignment="1">
      <alignment horizontal="center" wrapText="1"/>
    </xf>
    <xf numFmtId="3" fontId="114" fillId="0" borderId="13" xfId="0" applyNumberFormat="1" applyFont="1" applyBorder="1" applyAlignment="1">
      <alignment horizontal="center" wrapText="1"/>
    </xf>
    <xf numFmtId="49" fontId="102" fillId="4" borderId="28" xfId="27" applyNumberFormat="1" applyFont="1" applyFill="1" applyBorder="1" applyAlignment="1">
      <alignment horizontal="center" vertical="top" wrapText="1"/>
    </xf>
    <xf numFmtId="49" fontId="102" fillId="4" borderId="29" xfId="27" applyNumberFormat="1" applyFont="1" applyFill="1" applyBorder="1" applyAlignment="1">
      <alignment horizontal="center" vertical="top" wrapText="1"/>
    </xf>
    <xf numFmtId="49" fontId="102" fillId="4" borderId="29" xfId="27" applyNumberFormat="1" applyFont="1" applyFill="1" applyBorder="1" applyAlignment="1">
      <alignment horizontal="center" wrapText="1"/>
    </xf>
    <xf numFmtId="49" fontId="117" fillId="4" borderId="29" xfId="27" applyNumberFormat="1" applyFont="1" applyFill="1" applyBorder="1" applyAlignment="1" applyProtection="1">
      <alignment horizontal="center" wrapText="1"/>
      <protection locked="0"/>
    </xf>
    <xf numFmtId="49" fontId="102" fillId="4" borderId="29" xfId="27" applyNumberFormat="1" applyFont="1" applyFill="1" applyBorder="1" applyAlignment="1" applyProtection="1">
      <alignment horizontal="center" wrapText="1"/>
      <protection locked="0"/>
    </xf>
    <xf numFmtId="1" fontId="102" fillId="4" borderId="29" xfId="27" applyNumberFormat="1" applyFont="1" applyFill="1" applyBorder="1" applyAlignment="1" applyProtection="1">
      <alignment horizontal="center" wrapText="1"/>
      <protection locked="0"/>
    </xf>
    <xf numFmtId="3" fontId="117" fillId="4" borderId="30" xfId="27" applyNumberFormat="1" applyFont="1" applyFill="1" applyBorder="1" applyAlignment="1" applyProtection="1">
      <alignment horizontal="center" wrapText="1"/>
      <protection locked="0"/>
    </xf>
    <xf numFmtId="49" fontId="112" fillId="0" borderId="4" xfId="0" applyNumberFormat="1" applyFont="1" applyFill="1" applyBorder="1" applyAlignment="1">
      <alignment horizontal="center" wrapText="1"/>
    </xf>
    <xf numFmtId="49" fontId="112" fillId="0" borderId="4" xfId="0" applyNumberFormat="1" applyFont="1" applyFill="1" applyBorder="1" applyAlignment="1">
      <alignment horizontal="left" wrapText="1"/>
    </xf>
    <xf numFmtId="49" fontId="68" fillId="0" borderId="0" xfId="0" applyNumberFormat="1" applyFont="1" applyFill="1" applyBorder="1" applyAlignment="1">
      <alignment horizontal="center" wrapText="1"/>
    </xf>
    <xf numFmtId="49" fontId="68" fillId="0" borderId="0" xfId="0" applyNumberFormat="1" applyFont="1" applyFill="1" applyBorder="1" applyAlignment="1">
      <alignment horizontal="left" wrapText="1"/>
    </xf>
    <xf numFmtId="0" fontId="41" fillId="0" borderId="10" xfId="0" applyFont="1" applyBorder="1" applyAlignment="1">
      <alignment horizontal="center" vertical="center" wrapText="1"/>
    </xf>
    <xf numFmtId="0" fontId="41" fillId="0" borderId="13" xfId="0" applyFont="1" applyBorder="1" applyAlignment="1">
      <alignment horizontal="center" vertical="center" wrapText="1"/>
    </xf>
    <xf numFmtId="0" fontId="43" fillId="0" borderId="12" xfId="0" applyFont="1" applyBorder="1" applyAlignment="1">
      <alignment horizontal="center" wrapText="1"/>
    </xf>
    <xf numFmtId="0" fontId="43" fillId="0" borderId="10" xfId="0" applyFont="1" applyBorder="1" applyAlignment="1">
      <alignment horizontal="center" wrapText="1"/>
    </xf>
    <xf numFmtId="0" fontId="43" fillId="0" borderId="10" xfId="0" applyFont="1" applyBorder="1" applyAlignment="1">
      <alignment horizontal="center"/>
    </xf>
    <xf numFmtId="0" fontId="43" fillId="0" borderId="13" xfId="0" applyFont="1" applyBorder="1" applyAlignment="1">
      <alignment horizontal="center"/>
    </xf>
    <xf numFmtId="49" fontId="103" fillId="3" borderId="12" xfId="0" applyNumberFormat="1" applyFont="1" applyFill="1" applyBorder="1" applyAlignment="1">
      <alignment horizontal="center" wrapText="1"/>
    </xf>
    <xf numFmtId="49" fontId="103" fillId="3" borderId="10" xfId="0" applyNumberFormat="1" applyFont="1" applyFill="1" applyBorder="1" applyAlignment="1">
      <alignment horizontal="center" wrapText="1"/>
    </xf>
    <xf numFmtId="49" fontId="103" fillId="3" borderId="10" xfId="28" applyNumberFormat="1" applyFont="1" applyFill="1" applyBorder="1" applyAlignment="1" applyProtection="1">
      <alignment horizontal="left" wrapText="1"/>
      <protection locked="0"/>
    </xf>
    <xf numFmtId="0" fontId="125" fillId="3" borderId="10" xfId="0" applyFont="1" applyFill="1" applyBorder="1" applyAlignment="1"/>
    <xf numFmtId="0" fontId="36" fillId="0" borderId="10" xfId="0" applyFont="1" applyFill="1" applyBorder="1" applyAlignment="1">
      <alignment wrapText="1"/>
    </xf>
    <xf numFmtId="0" fontId="36" fillId="0" borderId="10" xfId="0" applyFont="1" applyBorder="1" applyAlignment="1">
      <alignment wrapText="1"/>
    </xf>
    <xf numFmtId="49" fontId="126" fillId="0" borderId="12" xfId="0" applyNumberFormat="1" applyFont="1" applyFill="1" applyBorder="1" applyAlignment="1">
      <alignment horizontal="center" wrapText="1"/>
    </xf>
    <xf numFmtId="49" fontId="126" fillId="0" borderId="10" xfId="0" applyNumberFormat="1" applyFont="1" applyFill="1" applyBorder="1" applyAlignment="1">
      <alignment horizontal="center" wrapText="1"/>
    </xf>
    <xf numFmtId="49" fontId="112" fillId="0" borderId="10" xfId="0" applyNumberFormat="1" applyFont="1" applyBorder="1" applyAlignment="1">
      <alignment horizontal="left" wrapText="1"/>
    </xf>
    <xf numFmtId="0" fontId="112" fillId="0" borderId="10" xfId="0" applyFont="1" applyBorder="1" applyAlignment="1">
      <alignment wrapText="1"/>
    </xf>
    <xf numFmtId="4" fontId="112" fillId="0" borderId="10" xfId="0" applyNumberFormat="1" applyFont="1" applyBorder="1" applyAlignment="1">
      <alignment horizontal="center" wrapText="1"/>
    </xf>
    <xf numFmtId="4" fontId="112" fillId="0" borderId="10" xfId="0" applyNumberFormat="1" applyFont="1" applyFill="1" applyBorder="1" applyAlignment="1">
      <alignment horizontal="center"/>
    </xf>
    <xf numFmtId="49" fontId="112" fillId="0" borderId="12" xfId="0" applyNumberFormat="1" applyFont="1" applyFill="1" applyBorder="1" applyAlignment="1">
      <alignment horizontal="center" wrapText="1"/>
    </xf>
    <xf numFmtId="49" fontId="112" fillId="0" borderId="10" xfId="0" applyNumberFormat="1" applyFont="1" applyFill="1" applyBorder="1" applyAlignment="1">
      <alignment horizontal="center" wrapText="1"/>
    </xf>
    <xf numFmtId="49" fontId="112" fillId="0" borderId="10" xfId="0" applyNumberFormat="1" applyFont="1" applyFill="1" applyBorder="1" applyAlignment="1">
      <alignment horizontal="left" wrapText="1"/>
    </xf>
    <xf numFmtId="4" fontId="112" fillId="0" borderId="10" xfId="0" applyNumberFormat="1" applyFont="1" applyBorder="1" applyAlignment="1">
      <alignment horizontal="center"/>
    </xf>
    <xf numFmtId="0" fontId="112" fillId="0" borderId="10" xfId="0" applyFont="1" applyBorder="1" applyAlignment="1">
      <alignment horizontal="left" wrapText="1"/>
    </xf>
    <xf numFmtId="0" fontId="112" fillId="0" borderId="10" xfId="0" applyFont="1" applyFill="1" applyBorder="1" applyAlignment="1">
      <alignment wrapText="1"/>
    </xf>
    <xf numFmtId="49" fontId="126" fillId="0" borderId="10" xfId="0" applyNumberFormat="1" applyFont="1" applyFill="1" applyBorder="1" applyAlignment="1" applyProtection="1">
      <alignment horizontal="left" wrapText="1"/>
      <protection locked="0"/>
    </xf>
    <xf numFmtId="49" fontId="112" fillId="0" borderId="12" xfId="0" applyNumberFormat="1" applyFont="1" applyBorder="1" applyAlignment="1">
      <alignment horizontal="center" wrapText="1"/>
    </xf>
    <xf numFmtId="49" fontId="112" fillId="0" borderId="10" xfId="0" applyNumberFormat="1" applyFont="1" applyBorder="1" applyAlignment="1">
      <alignment horizontal="center" wrapText="1"/>
    </xf>
    <xf numFmtId="49" fontId="36" fillId="0" borderId="12" xfId="0" applyNumberFormat="1" applyFont="1" applyFill="1" applyBorder="1" applyAlignment="1">
      <alignment horizontal="center" wrapText="1"/>
    </xf>
    <xf numFmtId="49" fontId="36" fillId="0" borderId="10" xfId="0" applyNumberFormat="1" applyFont="1" applyFill="1" applyBorder="1" applyAlignment="1">
      <alignment horizontal="center" wrapText="1"/>
    </xf>
    <xf numFmtId="49" fontId="36" fillId="0" borderId="10" xfId="0" applyNumberFormat="1" applyFont="1" applyFill="1" applyBorder="1" applyAlignment="1" applyProtection="1">
      <alignment horizontal="left" wrapText="1"/>
      <protection locked="0"/>
    </xf>
    <xf numFmtId="49" fontId="36" fillId="0" borderId="12" xfId="0" applyNumberFormat="1" applyFont="1" applyBorder="1" applyAlignment="1">
      <alignment horizontal="center" wrapText="1"/>
    </xf>
    <xf numFmtId="49" fontId="36" fillId="0" borderId="10" xfId="0" applyNumberFormat="1" applyFont="1" applyBorder="1" applyAlignment="1">
      <alignment horizontal="center" wrapText="1"/>
    </xf>
    <xf numFmtId="49" fontId="36" fillId="0" borderId="10" xfId="0" applyNumberFormat="1" applyFont="1" applyFill="1" applyBorder="1" applyAlignment="1">
      <alignment horizontal="left" wrapText="1"/>
    </xf>
    <xf numFmtId="49" fontId="108" fillId="0" borderId="12" xfId="26" applyNumberFormat="1" applyFont="1" applyFill="1" applyBorder="1" applyAlignment="1">
      <alignment horizontal="center" wrapText="1"/>
    </xf>
    <xf numFmtId="49" fontId="108" fillId="0" borderId="10" xfId="26" applyNumberFormat="1" applyFont="1" applyFill="1" applyBorder="1" applyAlignment="1">
      <alignment horizontal="center" wrapText="1"/>
    </xf>
    <xf numFmtId="49" fontId="108" fillId="0" borderId="10" xfId="26" applyNumberFormat="1" applyFont="1" applyFill="1" applyBorder="1" applyAlignment="1">
      <alignment horizontal="left" wrapText="1"/>
    </xf>
    <xf numFmtId="2" fontId="112" fillId="0" borderId="10" xfId="0" applyNumberFormat="1" applyFont="1" applyBorder="1" applyAlignment="1">
      <alignment horizontal="justify" wrapText="1"/>
    </xf>
    <xf numFmtId="0" fontId="112" fillId="0" borderId="10" xfId="0" applyFont="1" applyBorder="1" applyAlignment="1">
      <alignment horizontal="left" vertical="top" wrapText="1"/>
    </xf>
    <xf numFmtId="49" fontId="112" fillId="0" borderId="10" xfId="0" applyNumberFormat="1" applyFont="1" applyFill="1" applyBorder="1" applyAlignment="1" applyProtection="1">
      <alignment horizontal="left" wrapText="1"/>
      <protection locked="0"/>
    </xf>
    <xf numFmtId="49" fontId="108" fillId="0" borderId="12" xfId="0" applyNumberFormat="1" applyFont="1" applyFill="1" applyBorder="1" applyAlignment="1">
      <alignment horizontal="center" wrapText="1"/>
    </xf>
    <xf numFmtId="49" fontId="108" fillId="0" borderId="10" xfId="0" applyNumberFormat="1" applyFont="1" applyFill="1" applyBorder="1" applyAlignment="1">
      <alignment horizontal="center" wrapText="1"/>
    </xf>
    <xf numFmtId="49" fontId="108" fillId="0" borderId="10" xfId="0" applyNumberFormat="1" applyFont="1" applyFill="1" applyBorder="1" applyAlignment="1">
      <alignment horizontal="left" wrapText="1"/>
    </xf>
    <xf numFmtId="49" fontId="108" fillId="2" borderId="12" xfId="0" applyNumberFormat="1" applyFont="1" applyFill="1" applyBorder="1" applyAlignment="1">
      <alignment horizontal="center" wrapText="1"/>
    </xf>
    <xf numFmtId="49" fontId="108" fillId="2" borderId="10" xfId="0" applyNumberFormat="1" applyFont="1" applyFill="1" applyBorder="1" applyAlignment="1">
      <alignment horizontal="center" wrapText="1"/>
    </xf>
    <xf numFmtId="49" fontId="108" fillId="2" borderId="10" xfId="0" applyNumberFormat="1" applyFont="1" applyFill="1" applyBorder="1" applyAlignment="1">
      <alignment horizontal="left" wrapText="1"/>
    </xf>
    <xf numFmtId="0" fontId="36" fillId="3" borderId="10" xfId="0" applyFont="1" applyFill="1" applyBorder="1" applyAlignment="1">
      <alignment wrapText="1"/>
    </xf>
    <xf numFmtId="49" fontId="36" fillId="0" borderId="10" xfId="29" applyNumberFormat="1" applyFont="1" applyFill="1" applyBorder="1" applyAlignment="1">
      <alignment horizontal="left" wrapText="1"/>
    </xf>
    <xf numFmtId="49" fontId="112" fillId="0" borderId="10" xfId="29" applyNumberFormat="1" applyFont="1" applyFill="1" applyBorder="1" applyAlignment="1">
      <alignment horizontal="left" wrapText="1"/>
    </xf>
    <xf numFmtId="49" fontId="36" fillId="0" borderId="10" xfId="0" applyNumberFormat="1" applyFont="1" applyBorder="1" applyAlignment="1" applyProtection="1">
      <alignment horizontal="left" wrapText="1"/>
      <protection locked="0"/>
    </xf>
    <xf numFmtId="49" fontId="100" fillId="2" borderId="12" xfId="0" applyNumberFormat="1" applyFont="1" applyFill="1" applyBorder="1" applyAlignment="1">
      <alignment horizontal="center" wrapText="1"/>
    </xf>
    <xf numFmtId="49" fontId="100" fillId="2" borderId="10" xfId="0" applyNumberFormat="1" applyFont="1" applyFill="1" applyBorder="1" applyAlignment="1">
      <alignment horizontal="center" wrapText="1"/>
    </xf>
    <xf numFmtId="49" fontId="100" fillId="2" borderId="10" xfId="0" applyNumberFormat="1" applyFont="1" applyFill="1" applyBorder="1" applyAlignment="1">
      <alignment horizontal="left" wrapText="1"/>
    </xf>
    <xf numFmtId="49" fontId="103" fillId="3" borderId="10" xfId="0" applyNumberFormat="1" applyFont="1" applyFill="1" applyBorder="1" applyAlignment="1">
      <alignment horizontal="center"/>
    </xf>
    <xf numFmtId="0" fontId="103" fillId="3" borderId="10" xfId="0" applyFont="1" applyFill="1" applyBorder="1" applyAlignment="1">
      <alignment horizontal="justify" wrapText="1"/>
    </xf>
    <xf numFmtId="0" fontId="112" fillId="0" borderId="10" xfId="0" applyFont="1" applyBorder="1" applyAlignment="1"/>
    <xf numFmtId="0" fontId="103" fillId="3" borderId="10" xfId="0" applyFont="1" applyFill="1" applyBorder="1" applyAlignment="1">
      <alignment wrapText="1"/>
    </xf>
    <xf numFmtId="49" fontId="112" fillId="0" borderId="12" xfId="0" applyNumberFormat="1" applyFont="1" applyBorder="1" applyAlignment="1">
      <alignment horizontal="center"/>
    </xf>
    <xf numFmtId="49" fontId="112" fillId="0" borderId="10" xfId="0" applyNumberFormat="1" applyFont="1" applyBorder="1" applyAlignment="1">
      <alignment horizontal="center"/>
    </xf>
    <xf numFmtId="49" fontId="126" fillId="0" borderId="10" xfId="0" applyNumberFormat="1" applyFont="1" applyBorder="1" applyAlignment="1">
      <alignment horizontal="center" wrapText="1"/>
    </xf>
    <xf numFmtId="49" fontId="108" fillId="0" borderId="12" xfId="0" applyNumberFormat="1" applyFont="1" applyBorder="1" applyAlignment="1">
      <alignment horizontal="center"/>
    </xf>
    <xf numFmtId="49" fontId="108" fillId="0" borderId="10" xfId="0" applyNumberFormat="1" applyFont="1" applyBorder="1" applyAlignment="1">
      <alignment horizontal="center"/>
    </xf>
    <xf numFmtId="49" fontId="108" fillId="0" borderId="10" xfId="0" applyNumberFormat="1" applyFont="1" applyBorder="1" applyAlignment="1">
      <alignment horizontal="left" wrapText="1"/>
    </xf>
    <xf numFmtId="49" fontId="137" fillId="3" borderId="10" xfId="0" applyNumberFormat="1" applyFont="1" applyFill="1" applyBorder="1" applyAlignment="1" applyProtection="1">
      <alignment horizontal="left" wrapText="1"/>
      <protection locked="0"/>
    </xf>
    <xf numFmtId="0" fontId="103" fillId="3" borderId="10" xfId="0" applyFont="1" applyFill="1" applyBorder="1" applyAlignment="1"/>
    <xf numFmtId="49" fontId="138" fillId="0" borderId="10" xfId="0" applyNumberFormat="1" applyFont="1" applyBorder="1" applyAlignment="1">
      <alignment horizontal="left" wrapText="1"/>
    </xf>
    <xf numFmtId="49" fontId="112" fillId="0" borderId="10" xfId="0" applyNumberFormat="1" applyFont="1" applyFill="1" applyBorder="1" applyAlignment="1" applyProtection="1">
      <alignment wrapText="1"/>
      <protection locked="0"/>
    </xf>
    <xf numFmtId="49" fontId="112" fillId="5" borderId="28" xfId="0" applyNumberFormat="1" applyFont="1" applyFill="1" applyBorder="1" applyAlignment="1">
      <alignment horizontal="center"/>
    </xf>
    <xf numFmtId="49" fontId="112" fillId="5" borderId="29" xfId="0" applyNumberFormat="1" applyFont="1" applyFill="1" applyBorder="1" applyAlignment="1">
      <alignment horizontal="center"/>
    </xf>
    <xf numFmtId="0" fontId="112" fillId="5" borderId="29" xfId="0" applyFont="1" applyFill="1" applyBorder="1"/>
    <xf numFmtId="0" fontId="103" fillId="5" borderId="29" xfId="0" applyFont="1" applyFill="1" applyBorder="1" applyAlignment="1">
      <alignment wrapText="1"/>
    </xf>
    <xf numFmtId="0" fontId="36" fillId="0" borderId="0" xfId="0" applyFont="1" applyAlignment="1">
      <alignment horizontal="center"/>
    </xf>
    <xf numFmtId="4" fontId="41" fillId="0" borderId="1" xfId="24" applyNumberFormat="1" applyFont="1" applyFill="1" applyBorder="1" applyAlignment="1">
      <alignment horizontal="center" wrapText="1"/>
    </xf>
    <xf numFmtId="4" fontId="48" fillId="0" borderId="1" xfId="24" applyNumberFormat="1" applyFont="1" applyFill="1" applyBorder="1" applyAlignment="1">
      <alignment horizontal="center" wrapText="1"/>
    </xf>
    <xf numFmtId="4" fontId="47" fillId="0" borderId="1" xfId="24" applyNumberFormat="1" applyFont="1" applyFill="1" applyBorder="1" applyAlignment="1">
      <alignment horizontal="center" wrapText="1"/>
    </xf>
    <xf numFmtId="4" fontId="48" fillId="0" borderId="1" xfId="24" applyNumberFormat="1" applyFont="1" applyFill="1" applyBorder="1" applyAlignment="1">
      <alignment horizontal="center"/>
    </xf>
    <xf numFmtId="4" fontId="41" fillId="0" borderId="1" xfId="24" applyNumberFormat="1" applyFont="1" applyFill="1" applyBorder="1" applyAlignment="1">
      <alignment horizontal="center"/>
    </xf>
    <xf numFmtId="49" fontId="100" fillId="0" borderId="10" xfId="0" applyNumberFormat="1" applyFont="1" applyBorder="1" applyAlignment="1">
      <alignment horizontal="left" wrapText="1"/>
    </xf>
    <xf numFmtId="49" fontId="68" fillId="0" borderId="10" xfId="0" applyNumberFormat="1" applyFont="1" applyBorder="1" applyAlignment="1">
      <alignment horizontal="left" wrapText="1"/>
    </xf>
    <xf numFmtId="0" fontId="64" fillId="0" borderId="0" xfId="0" applyFont="1" applyBorder="1" applyAlignment="1"/>
    <xf numFmtId="0" fontId="64" fillId="0" borderId="5" xfId="0" applyFont="1" applyBorder="1"/>
    <xf numFmtId="0" fontId="64" fillId="0" borderId="3" xfId="0" applyFont="1" applyBorder="1"/>
    <xf numFmtId="0" fontId="64" fillId="0" borderId="1" xfId="0" applyFont="1" applyBorder="1"/>
    <xf numFmtId="49" fontId="79" fillId="0" borderId="12" xfId="0" applyNumberFormat="1" applyFont="1" applyBorder="1" applyAlignment="1">
      <alignment horizontal="center"/>
    </xf>
    <xf numFmtId="49" fontId="79" fillId="0" borderId="10" xfId="0" applyNumberFormat="1" applyFont="1" applyBorder="1" applyAlignment="1">
      <alignment horizontal="center"/>
    </xf>
    <xf numFmtId="0" fontId="83" fillId="0" borderId="10" xfId="27" applyFont="1" applyBorder="1" applyAlignment="1">
      <alignment wrapText="1"/>
    </xf>
    <xf numFmtId="3" fontId="83" fillId="0" borderId="10" xfId="27" applyNumberFormat="1" applyFont="1" applyBorder="1" applyAlignment="1">
      <alignment horizontal="center" wrapText="1"/>
    </xf>
    <xf numFmtId="4" fontId="83" fillId="0" borderId="10" xfId="27" applyNumberFormat="1" applyFont="1" applyBorder="1" applyAlignment="1">
      <alignment horizontal="center" wrapText="1"/>
    </xf>
    <xf numFmtId="3" fontId="83" fillId="0" borderId="13" xfId="27" applyNumberFormat="1" applyFont="1" applyBorder="1" applyAlignment="1">
      <alignment horizontal="center" wrapText="1"/>
    </xf>
    <xf numFmtId="3" fontId="83" fillId="0" borderId="37" xfId="27" applyNumberFormat="1" applyFont="1" applyBorder="1" applyAlignment="1">
      <alignment wrapText="1"/>
    </xf>
    <xf numFmtId="0" fontId="142" fillId="0" borderId="0" xfId="27" applyFont="1" applyAlignment="1">
      <alignment wrapText="1"/>
    </xf>
    <xf numFmtId="49" fontId="86" fillId="0" borderId="12" xfId="0" applyNumberFormat="1" applyFont="1" applyBorder="1" applyAlignment="1">
      <alignment horizontal="center" wrapText="1"/>
    </xf>
    <xf numFmtId="0" fontId="143" fillId="0" borderId="0" xfId="0" applyFont="1" applyBorder="1"/>
    <xf numFmtId="0" fontId="143" fillId="0" borderId="0" xfId="0" applyFont="1"/>
    <xf numFmtId="4" fontId="66" fillId="3" borderId="10" xfId="0" applyNumberFormat="1" applyFont="1" applyFill="1" applyBorder="1" applyAlignment="1">
      <alignment horizontal="center" wrapText="1"/>
    </xf>
    <xf numFmtId="4" fontId="64" fillId="3" borderId="10" xfId="0" applyNumberFormat="1" applyFont="1" applyFill="1" applyBorder="1" applyAlignment="1">
      <alignment horizontal="center" wrapText="1"/>
    </xf>
    <xf numFmtId="4" fontId="64" fillId="3" borderId="13" xfId="0" applyNumberFormat="1" applyFont="1" applyFill="1" applyBorder="1" applyAlignment="1">
      <alignment horizontal="center" wrapText="1"/>
    </xf>
    <xf numFmtId="4" fontId="66" fillId="3" borderId="13" xfId="0" applyNumberFormat="1" applyFont="1" applyFill="1" applyBorder="1" applyAlignment="1">
      <alignment horizontal="center" wrapText="1"/>
    </xf>
    <xf numFmtId="4" fontId="48" fillId="0" borderId="10" xfId="0" applyNumberFormat="1" applyFont="1" applyFill="1" applyBorder="1" applyAlignment="1">
      <alignment horizontal="center" wrapText="1"/>
    </xf>
    <xf numFmtId="4" fontId="67" fillId="0" borderId="10" xfId="0" applyNumberFormat="1" applyFont="1" applyFill="1" applyBorder="1" applyAlignment="1">
      <alignment horizontal="center" wrapText="1"/>
    </xf>
    <xf numFmtId="4" fontId="64" fillId="0" borderId="10" xfId="0" applyNumberFormat="1" applyFont="1" applyFill="1" applyBorder="1" applyAlignment="1">
      <alignment horizontal="center" wrapText="1"/>
    </xf>
    <xf numFmtId="4" fontId="68" fillId="0" borderId="10" xfId="0" applyNumberFormat="1" applyFont="1" applyBorder="1" applyAlignment="1">
      <alignment horizontal="center" wrapText="1"/>
    </xf>
    <xf numFmtId="4" fontId="54" fillId="0" borderId="10" xfId="0" applyNumberFormat="1" applyFont="1" applyFill="1" applyBorder="1" applyAlignment="1">
      <alignment horizontal="center" wrapText="1"/>
    </xf>
    <xf numFmtId="4" fontId="68" fillId="0" borderId="10" xfId="0" applyNumberFormat="1" applyFont="1" applyFill="1" applyBorder="1" applyAlignment="1">
      <alignment horizontal="center" wrapText="1"/>
    </xf>
    <xf numFmtId="4" fontId="71" fillId="0" borderId="10" xfId="0" applyNumberFormat="1" applyFont="1" applyFill="1" applyBorder="1" applyAlignment="1">
      <alignment horizontal="center" wrapText="1"/>
    </xf>
    <xf numFmtId="4" fontId="72" fillId="0" borderId="10" xfId="0" applyNumberFormat="1" applyFont="1" applyFill="1" applyBorder="1" applyAlignment="1">
      <alignment horizontal="center" wrapText="1"/>
    </xf>
    <xf numFmtId="4" fontId="70" fillId="0" borderId="10" xfId="0" applyNumberFormat="1" applyFont="1" applyBorder="1" applyAlignment="1">
      <alignment horizontal="center" wrapText="1"/>
    </xf>
    <xf numFmtId="4" fontId="70" fillId="0" borderId="10" xfId="0" applyNumberFormat="1" applyFont="1" applyFill="1" applyBorder="1" applyAlignment="1">
      <alignment horizontal="center" wrapText="1"/>
    </xf>
    <xf numFmtId="4" fontId="69" fillId="0" borderId="10" xfId="0" applyNumberFormat="1" applyFont="1" applyFill="1" applyBorder="1" applyAlignment="1">
      <alignment horizontal="center" wrapText="1"/>
    </xf>
    <xf numFmtId="4" fontId="70" fillId="0" borderId="13" xfId="0" applyNumberFormat="1" applyFont="1" applyBorder="1" applyAlignment="1">
      <alignment horizontal="center" wrapText="1"/>
    </xf>
    <xf numFmtId="4" fontId="35" fillId="0" borderId="10" xfId="0" applyNumberFormat="1" applyFont="1" applyFill="1" applyBorder="1" applyAlignment="1">
      <alignment horizontal="center" wrapText="1"/>
    </xf>
    <xf numFmtId="4" fontId="76" fillId="0" borderId="10" xfId="0" applyNumberFormat="1" applyFont="1" applyFill="1" applyBorder="1" applyAlignment="1">
      <alignment horizontal="center" wrapText="1"/>
    </xf>
    <xf numFmtId="4" fontId="75" fillId="0" borderId="10" xfId="0" applyNumberFormat="1" applyFont="1" applyBorder="1" applyAlignment="1">
      <alignment horizontal="center" wrapText="1"/>
    </xf>
    <xf numFmtId="4" fontId="75" fillId="0" borderId="10" xfId="0" applyNumberFormat="1" applyFont="1" applyFill="1" applyBorder="1" applyAlignment="1">
      <alignment horizontal="center" wrapText="1"/>
    </xf>
    <xf numFmtId="4" fontId="74" fillId="0" borderId="10" xfId="0" applyNumberFormat="1" applyFont="1" applyFill="1" applyBorder="1" applyAlignment="1">
      <alignment horizontal="center" wrapText="1"/>
    </xf>
    <xf numFmtId="4" fontId="75" fillId="0" borderId="13" xfId="0" applyNumberFormat="1" applyFont="1" applyBorder="1" applyAlignment="1">
      <alignment horizontal="center" wrapText="1"/>
    </xf>
    <xf numFmtId="4" fontId="79" fillId="0" borderId="10" xfId="0" applyNumberFormat="1" applyFont="1" applyFill="1" applyBorder="1" applyAlignment="1">
      <alignment horizontal="center" wrapText="1"/>
    </xf>
    <xf numFmtId="4" fontId="77" fillId="0" borderId="10" xfId="0" applyNumberFormat="1" applyFont="1" applyFill="1" applyBorder="1" applyAlignment="1">
      <alignment horizontal="center" wrapText="1"/>
    </xf>
    <xf numFmtId="4" fontId="48" fillId="0" borderId="10" xfId="0" applyNumberFormat="1" applyFont="1" applyBorder="1" applyAlignment="1">
      <alignment horizontal="center" wrapText="1"/>
    </xf>
    <xf numFmtId="4" fontId="79" fillId="0" borderId="10" xfId="0" applyNumberFormat="1" applyFont="1" applyBorder="1" applyAlignment="1">
      <alignment horizontal="center" wrapText="1"/>
    </xf>
    <xf numFmtId="4" fontId="78" fillId="0" borderId="10" xfId="0" applyNumberFormat="1" applyFont="1" applyBorder="1" applyAlignment="1">
      <alignment horizontal="center" wrapText="1"/>
    </xf>
    <xf numFmtId="4" fontId="78" fillId="0" borderId="10" xfId="0" applyNumberFormat="1" applyFont="1" applyFill="1" applyBorder="1" applyAlignment="1">
      <alignment horizontal="center" wrapText="1"/>
    </xf>
    <xf numFmtId="4" fontId="48" fillId="0" borderId="10" xfId="0" applyNumberFormat="1" applyFont="1" applyFill="1" applyBorder="1" applyAlignment="1" applyProtection="1">
      <alignment horizontal="center" wrapText="1"/>
      <protection locked="0"/>
    </xf>
    <xf numFmtId="4" fontId="68" fillId="0" borderId="10" xfId="0" applyNumberFormat="1" applyFont="1" applyFill="1" applyBorder="1" applyAlignment="1" applyProtection="1">
      <alignment horizontal="center" wrapText="1"/>
      <protection locked="0"/>
    </xf>
    <xf numFmtId="4" fontId="82" fillId="0" borderId="10" xfId="0" applyNumberFormat="1" applyFont="1" applyFill="1" applyBorder="1" applyAlignment="1">
      <alignment horizontal="center" wrapText="1"/>
    </xf>
    <xf numFmtId="4" fontId="82" fillId="0" borderId="10" xfId="0" applyNumberFormat="1" applyFont="1" applyFill="1" applyBorder="1" applyAlignment="1" applyProtection="1">
      <alignment horizontal="center"/>
      <protection locked="0"/>
    </xf>
    <xf numFmtId="4" fontId="83" fillId="0" borderId="10" xfId="0" applyNumberFormat="1" applyFont="1" applyFill="1" applyBorder="1" applyAlignment="1">
      <alignment horizontal="center" wrapText="1"/>
    </xf>
    <xf numFmtId="4" fontId="83" fillId="0" borderId="13" xfId="0" applyNumberFormat="1" applyFont="1" applyBorder="1" applyAlignment="1">
      <alignment horizontal="center" wrapText="1"/>
    </xf>
    <xf numFmtId="4" fontId="48" fillId="0" borderId="10" xfId="0" applyNumberFormat="1" applyFont="1" applyFill="1" applyBorder="1" applyAlignment="1" applyProtection="1">
      <alignment horizontal="center"/>
      <protection locked="0"/>
    </xf>
    <xf numFmtId="4" fontId="35" fillId="0" borderId="10" xfId="0" applyNumberFormat="1" applyFont="1" applyFill="1" applyBorder="1" applyAlignment="1" applyProtection="1">
      <alignment horizontal="center"/>
      <protection locked="0"/>
    </xf>
    <xf numFmtId="4" fontId="120" fillId="0" borderId="10" xfId="0" applyNumberFormat="1" applyFont="1" applyFill="1" applyBorder="1" applyAlignment="1">
      <alignment horizontal="center" wrapText="1"/>
    </xf>
    <xf numFmtId="4" fontId="68" fillId="0" borderId="10" xfId="0" applyNumberFormat="1" applyFont="1" applyFill="1" applyBorder="1" applyAlignment="1" applyProtection="1">
      <alignment horizontal="center"/>
      <protection locked="0"/>
    </xf>
    <xf numFmtId="4" fontId="48" fillId="0" borderId="10" xfId="0" applyNumberFormat="1" applyFont="1" applyFill="1" applyBorder="1" applyAlignment="1">
      <alignment horizontal="center"/>
    </xf>
    <xf numFmtId="4" fontId="68" fillId="0" borderId="13" xfId="0" applyNumberFormat="1" applyFont="1" applyFill="1" applyBorder="1" applyAlignment="1">
      <alignment horizontal="center" wrapText="1"/>
    </xf>
    <xf numFmtId="4" fontId="35" fillId="0" borderId="10" xfId="0" applyNumberFormat="1" applyFont="1" applyFill="1" applyBorder="1" applyAlignment="1">
      <alignment horizontal="center"/>
    </xf>
    <xf numFmtId="4" fontId="75" fillId="0" borderId="13" xfId="0" applyNumberFormat="1" applyFont="1" applyFill="1" applyBorder="1" applyAlignment="1">
      <alignment horizontal="center" wrapText="1"/>
    </xf>
    <xf numFmtId="4" fontId="88" fillId="0" borderId="10" xfId="0" applyNumberFormat="1" applyFont="1" applyFill="1" applyBorder="1" applyAlignment="1">
      <alignment horizontal="center" wrapText="1"/>
    </xf>
    <xf numFmtId="4" fontId="82" fillId="0" borderId="10" xfId="0" applyNumberFormat="1" applyFont="1" applyFill="1" applyBorder="1" applyAlignment="1">
      <alignment horizontal="center"/>
    </xf>
    <xf numFmtId="4" fontId="89" fillId="0" borderId="13" xfId="0" applyNumberFormat="1" applyFont="1" applyBorder="1" applyAlignment="1">
      <alignment horizontal="center" wrapText="1"/>
    </xf>
    <xf numFmtId="4" fontId="83" fillId="0" borderId="10" xfId="0" applyNumberFormat="1" applyFont="1" applyFill="1" applyBorder="1" applyAlignment="1" applyProtection="1">
      <alignment horizontal="center"/>
      <protection locked="0"/>
    </xf>
    <xf numFmtId="4" fontId="82" fillId="0" borderId="13" xfId="0" applyNumberFormat="1" applyFont="1" applyBorder="1" applyAlignment="1">
      <alignment horizontal="center" wrapText="1"/>
    </xf>
    <xf numFmtId="4" fontId="68" fillId="0" borderId="10" xfId="0" applyNumberFormat="1" applyFont="1" applyFill="1" applyBorder="1" applyAlignment="1">
      <alignment horizontal="center"/>
    </xf>
    <xf numFmtId="4" fontId="71" fillId="0" borderId="13" xfId="0" applyNumberFormat="1" applyFont="1" applyBorder="1" applyAlignment="1">
      <alignment horizontal="center" wrapText="1"/>
    </xf>
    <xf numFmtId="4" fontId="41" fillId="3" borderId="10" xfId="0" applyNumberFormat="1" applyFont="1" applyFill="1" applyBorder="1" applyAlignment="1">
      <alignment horizontal="center" wrapText="1"/>
    </xf>
    <xf numFmtId="4" fontId="41" fillId="3" borderId="13" xfId="0" applyNumberFormat="1" applyFont="1" applyFill="1" applyBorder="1" applyAlignment="1">
      <alignment horizontal="center" wrapText="1"/>
    </xf>
    <xf numFmtId="4" fontId="35" fillId="0" borderId="10" xfId="0" applyNumberFormat="1" applyFont="1" applyBorder="1" applyAlignment="1">
      <alignment horizontal="center" wrapText="1"/>
    </xf>
    <xf numFmtId="4" fontId="60" fillId="0" borderId="13" xfId="0" applyNumberFormat="1" applyFont="1" applyBorder="1" applyAlignment="1">
      <alignment horizontal="center" wrapText="1"/>
    </xf>
    <xf numFmtId="4" fontId="60" fillId="0" borderId="10" xfId="0" applyNumberFormat="1" applyFont="1" applyBorder="1" applyAlignment="1">
      <alignment horizontal="center" wrapText="1"/>
    </xf>
    <xf numFmtId="4" fontId="82" fillId="0" borderId="10" xfId="0" applyNumberFormat="1" applyFont="1" applyBorder="1" applyAlignment="1">
      <alignment horizontal="center" wrapText="1"/>
    </xf>
    <xf numFmtId="4" fontId="83" fillId="0" borderId="10" xfId="0" applyNumberFormat="1" applyFont="1" applyBorder="1" applyAlignment="1">
      <alignment horizontal="center" wrapText="1"/>
    </xf>
    <xf numFmtId="4" fontId="88" fillId="0" borderId="10" xfId="0" applyNumberFormat="1" applyFont="1" applyBorder="1" applyAlignment="1">
      <alignment horizontal="center" wrapText="1"/>
    </xf>
    <xf numFmtId="4" fontId="88" fillId="0" borderId="13" xfId="0" applyNumberFormat="1" applyFont="1" applyBorder="1" applyAlignment="1">
      <alignment horizontal="center" wrapText="1"/>
    </xf>
    <xf numFmtId="4" fontId="40" fillId="0" borderId="10" xfId="0" applyNumberFormat="1" applyFont="1" applyBorder="1" applyAlignment="1">
      <alignment horizontal="center" wrapText="1"/>
    </xf>
    <xf numFmtId="4" fontId="59" fillId="0" borderId="10" xfId="0" applyNumberFormat="1" applyFont="1" applyBorder="1" applyAlignment="1">
      <alignment horizontal="center" wrapText="1"/>
    </xf>
    <xf numFmtId="4" fontId="41" fillId="0" borderId="10" xfId="0" applyNumberFormat="1" applyFont="1" applyBorder="1" applyAlignment="1">
      <alignment horizontal="center" wrapText="1"/>
    </xf>
    <xf numFmtId="4" fontId="92" fillId="0" borderId="10" xfId="0" applyNumberFormat="1" applyFont="1" applyBorder="1" applyAlignment="1">
      <alignment horizontal="center" wrapText="1"/>
    </xf>
    <xf numFmtId="4" fontId="91" fillId="0" borderId="10" xfId="0" applyNumberFormat="1" applyFont="1" applyBorder="1" applyAlignment="1">
      <alignment horizontal="center" wrapText="1"/>
    </xf>
    <xf numFmtId="4" fontId="60" fillId="3" borderId="10" xfId="0" applyNumberFormat="1" applyFont="1" applyFill="1" applyBorder="1" applyAlignment="1">
      <alignment horizontal="center" wrapText="1"/>
    </xf>
    <xf numFmtId="4" fontId="60" fillId="3" borderId="13" xfId="0" applyNumberFormat="1" applyFont="1" applyFill="1" applyBorder="1" applyAlignment="1">
      <alignment horizontal="center" wrapText="1"/>
    </xf>
    <xf numFmtId="4" fontId="40" fillId="0" borderId="10" xfId="0" applyNumberFormat="1" applyFont="1" applyFill="1" applyBorder="1" applyAlignment="1">
      <alignment horizontal="center" wrapText="1"/>
    </xf>
    <xf numFmtId="4" fontId="59" fillId="0" borderId="10" xfId="0" applyNumberFormat="1" applyFont="1" applyFill="1" applyBorder="1" applyAlignment="1" applyProtection="1">
      <alignment horizontal="center" wrapText="1"/>
      <protection locked="0"/>
    </xf>
    <xf numFmtId="4" fontId="59" fillId="0" borderId="13" xfId="0" applyNumberFormat="1" applyFont="1" applyFill="1" applyBorder="1" applyAlignment="1">
      <alignment horizontal="center" wrapText="1"/>
    </xf>
    <xf numFmtId="4" fontId="86" fillId="0" borderId="10" xfId="0" applyNumberFormat="1" applyFont="1" applyFill="1" applyBorder="1" applyAlignment="1">
      <alignment horizontal="center" wrapText="1"/>
    </xf>
    <xf numFmtId="4" fontId="59" fillId="0" borderId="13" xfId="0" applyNumberFormat="1" applyFont="1" applyBorder="1" applyAlignment="1">
      <alignment horizontal="center" wrapText="1"/>
    </xf>
    <xf numFmtId="4" fontId="59" fillId="0" borderId="10" xfId="0" applyNumberFormat="1" applyFont="1" applyFill="1" applyBorder="1" applyAlignment="1">
      <alignment horizontal="center" wrapText="1"/>
    </xf>
    <xf numFmtId="4" fontId="35" fillId="0" borderId="10" xfId="0" applyNumberFormat="1" applyFont="1" applyFill="1" applyBorder="1" applyAlignment="1" applyProtection="1">
      <alignment horizontal="center" wrapText="1"/>
      <protection locked="0"/>
    </xf>
    <xf numFmtId="4" fontId="35" fillId="0" borderId="13" xfId="0" applyNumberFormat="1" applyFont="1" applyFill="1" applyBorder="1" applyAlignment="1">
      <alignment horizontal="center" wrapText="1"/>
    </xf>
    <xf numFmtId="4" fontId="71" fillId="0" borderId="10" xfId="0" applyNumberFormat="1" applyFont="1" applyBorder="1" applyAlignment="1">
      <alignment horizontal="center" wrapText="1"/>
    </xf>
    <xf numFmtId="4" fontId="66" fillId="4" borderId="29" xfId="0" applyNumberFormat="1" applyFont="1" applyFill="1" applyBorder="1" applyAlignment="1">
      <alignment horizontal="center" wrapText="1"/>
    </xf>
    <xf numFmtId="4" fontId="64" fillId="4" borderId="29" xfId="0" applyNumberFormat="1" applyFont="1" applyFill="1" applyBorder="1" applyAlignment="1">
      <alignment horizontal="center" wrapText="1"/>
    </xf>
    <xf numFmtId="4" fontId="64" fillId="4" borderId="30" xfId="0" applyNumberFormat="1" applyFont="1" applyFill="1" applyBorder="1" applyAlignment="1">
      <alignment horizontal="center" wrapText="1"/>
    </xf>
    <xf numFmtId="4" fontId="103" fillId="3" borderId="10" xfId="27" applyNumberFormat="1" applyFont="1" applyFill="1" applyBorder="1" applyAlignment="1">
      <alignment horizontal="center" wrapText="1"/>
    </xf>
    <xf numFmtId="4" fontId="106" fillId="0" borderId="10" xfId="27" applyNumberFormat="1" applyFont="1" applyFill="1" applyBorder="1" applyAlignment="1">
      <alignment horizontal="center" wrapText="1"/>
    </xf>
    <xf numFmtId="4" fontId="72" fillId="0" borderId="10" xfId="27" applyNumberFormat="1" applyFont="1" applyFill="1" applyBorder="1" applyAlignment="1">
      <alignment horizontal="center" wrapText="1"/>
    </xf>
    <xf numFmtId="4" fontId="36" fillId="0" borderId="10" xfId="27" applyNumberFormat="1" applyFont="1" applyFill="1" applyBorder="1" applyAlignment="1">
      <alignment horizontal="center" wrapText="1"/>
    </xf>
    <xf numFmtId="4" fontId="71" fillId="0" borderId="10" xfId="27" applyNumberFormat="1" applyFont="1" applyFill="1" applyBorder="1" applyAlignment="1">
      <alignment horizontal="center" wrapText="1"/>
    </xf>
    <xf numFmtId="4" fontId="102" fillId="3" borderId="10" xfId="27" applyNumberFormat="1" applyFont="1" applyFill="1" applyBorder="1" applyAlignment="1" applyProtection="1">
      <alignment horizontal="center" wrapText="1"/>
      <protection locked="0"/>
    </xf>
    <xf numFmtId="4" fontId="113" fillId="0" borderId="10" xfId="27" applyNumberFormat="1" applyFont="1" applyFill="1" applyBorder="1" applyAlignment="1" applyProtection="1">
      <alignment horizontal="center" wrapText="1"/>
      <protection locked="0"/>
    </xf>
    <xf numFmtId="4" fontId="72" fillId="0" borderId="10" xfId="27" applyNumberFormat="1" applyFont="1" applyFill="1" applyBorder="1" applyAlignment="1" applyProtection="1">
      <alignment horizontal="center" wrapText="1"/>
      <protection locked="0"/>
    </xf>
    <xf numFmtId="4" fontId="36" fillId="0" borderId="10" xfId="0" applyNumberFormat="1" applyFont="1" applyBorder="1" applyAlignment="1">
      <alignment horizontal="center" wrapText="1"/>
    </xf>
    <xf numFmtId="4" fontId="107" fillId="0" borderId="10" xfId="27" applyNumberFormat="1" applyFont="1" applyFill="1" applyBorder="1" applyAlignment="1" applyProtection="1">
      <alignment horizontal="center" wrapText="1"/>
      <protection locked="0"/>
    </xf>
    <xf numFmtId="4" fontId="71" fillId="0" borderId="10" xfId="27" applyNumberFormat="1" applyFont="1" applyBorder="1" applyAlignment="1">
      <alignment horizontal="center" wrapText="1"/>
    </xf>
    <xf numFmtId="4" fontId="100" fillId="0" borderId="10" xfId="0" applyNumberFormat="1" applyFont="1" applyFill="1" applyBorder="1" applyAlignment="1">
      <alignment horizontal="center" wrapText="1"/>
    </xf>
    <xf numFmtId="4" fontId="117" fillId="4" borderId="29" xfId="27" applyNumberFormat="1" applyFont="1" applyFill="1" applyBorder="1" applyAlignment="1" applyProtection="1">
      <alignment horizontal="center" wrapText="1"/>
      <protection locked="0"/>
    </xf>
    <xf numFmtId="0" fontId="112" fillId="0" borderId="25" xfId="0" applyFont="1" applyBorder="1" applyAlignment="1">
      <alignment wrapText="1"/>
    </xf>
    <xf numFmtId="4" fontId="103" fillId="3" borderId="10" xfId="0" applyNumberFormat="1" applyFont="1" applyFill="1" applyBorder="1" applyAlignment="1">
      <alignment horizontal="center"/>
    </xf>
    <xf numFmtId="4" fontId="103" fillId="3" borderId="13" xfId="0" applyNumberFormat="1" applyFont="1" applyFill="1" applyBorder="1" applyAlignment="1">
      <alignment horizontal="center"/>
    </xf>
    <xf numFmtId="4" fontId="36" fillId="0" borderId="10" xfId="0" applyNumberFormat="1" applyFont="1" applyFill="1" applyBorder="1" applyAlignment="1">
      <alignment horizontal="center"/>
    </xf>
    <xf numFmtId="4" fontId="103" fillId="0" borderId="10" xfId="0" applyNumberFormat="1" applyFont="1" applyFill="1" applyBorder="1" applyAlignment="1">
      <alignment horizontal="center"/>
    </xf>
    <xf numFmtId="4" fontId="103" fillId="0" borderId="13" xfId="0" applyNumberFormat="1" applyFont="1" applyFill="1" applyBorder="1" applyAlignment="1">
      <alignment horizontal="center"/>
    </xf>
    <xf numFmtId="4" fontId="109" fillId="0" borderId="10" xfId="0" applyNumberFormat="1" applyFont="1" applyFill="1" applyBorder="1" applyAlignment="1">
      <alignment horizontal="center"/>
    </xf>
    <xf numFmtId="4" fontId="109" fillId="0" borderId="13" xfId="0" applyNumberFormat="1" applyFont="1" applyFill="1" applyBorder="1" applyAlignment="1">
      <alignment horizontal="center"/>
    </xf>
    <xf numFmtId="4" fontId="112" fillId="0" borderId="13" xfId="0" applyNumberFormat="1" applyFont="1" applyBorder="1"/>
    <xf numFmtId="4" fontId="112" fillId="0" borderId="10" xfId="0" applyNumberFormat="1" applyFont="1" applyFill="1" applyBorder="1" applyAlignment="1">
      <alignment horizontal="center" wrapText="1"/>
    </xf>
    <xf numFmtId="4" fontId="128" fillId="0" borderId="13" xfId="0" applyNumberFormat="1" applyFont="1" applyBorder="1"/>
    <xf numFmtId="4" fontId="85" fillId="0" borderId="13" xfId="0" applyNumberFormat="1" applyFont="1" applyBorder="1"/>
    <xf numFmtId="4" fontId="130" fillId="0" borderId="13" xfId="0" applyNumberFormat="1" applyFont="1" applyBorder="1"/>
    <xf numFmtId="4" fontId="131" fillId="0" borderId="10" xfId="0" applyNumberFormat="1" applyFont="1" applyFill="1" applyBorder="1" applyAlignment="1">
      <alignment horizontal="center" wrapText="1"/>
    </xf>
    <xf numFmtId="4" fontId="131" fillId="0" borderId="10" xfId="0" applyNumberFormat="1" applyFont="1" applyBorder="1" applyAlignment="1">
      <alignment horizontal="center"/>
    </xf>
    <xf numFmtId="4" fontId="36" fillId="0" borderId="10" xfId="0" applyNumberFormat="1" applyFont="1" applyFill="1" applyBorder="1" applyAlignment="1">
      <alignment horizontal="center" wrapText="1"/>
    </xf>
    <xf numFmtId="4" fontId="36" fillId="0" borderId="10" xfId="0" applyNumberFormat="1" applyFont="1" applyBorder="1" applyAlignment="1">
      <alignment horizontal="center"/>
    </xf>
    <xf numFmtId="4" fontId="3" fillId="0" borderId="13" xfId="0" applyNumberFormat="1" applyFont="1" applyBorder="1"/>
    <xf numFmtId="4" fontId="127" fillId="0" borderId="13" xfId="0" applyNumberFormat="1" applyFont="1" applyBorder="1"/>
    <xf numFmtId="4" fontId="112" fillId="0" borderId="13" xfId="0" applyNumberFormat="1" applyFont="1" applyBorder="1" applyAlignment="1">
      <alignment horizontal="center" wrapText="1"/>
    </xf>
    <xf numFmtId="4" fontId="112" fillId="0" borderId="13" xfId="0" applyNumberFormat="1" applyFont="1" applyBorder="1" applyAlignment="1">
      <alignment horizontal="center"/>
    </xf>
    <xf numFmtId="4" fontId="132" fillId="0" borderId="13" xfId="0" applyNumberFormat="1" applyFont="1" applyBorder="1"/>
    <xf numFmtId="4" fontId="36" fillId="0" borderId="13" xfId="0" applyNumberFormat="1" applyFont="1" applyBorder="1" applyAlignment="1">
      <alignment horizontal="center"/>
    </xf>
    <xf numFmtId="4" fontId="112" fillId="0" borderId="10" xfId="0" applyNumberFormat="1" applyFont="1" applyBorder="1"/>
    <xf numFmtId="4" fontId="103" fillId="3" borderId="10" xfId="0" applyNumberFormat="1" applyFont="1" applyFill="1" applyBorder="1" applyAlignment="1">
      <alignment horizontal="center" wrapText="1"/>
    </xf>
    <xf numFmtId="4" fontId="103" fillId="3" borderId="13" xfId="0" applyNumberFormat="1" applyFont="1" applyFill="1" applyBorder="1" applyAlignment="1">
      <alignment horizontal="center" wrapText="1"/>
    </xf>
    <xf numFmtId="4" fontId="103" fillId="0" borderId="10" xfId="0" applyNumberFormat="1" applyFont="1" applyFill="1" applyBorder="1" applyAlignment="1">
      <alignment horizontal="center" wrapText="1"/>
    </xf>
    <xf numFmtId="4" fontId="36" fillId="0" borderId="13" xfId="0" applyNumberFormat="1" applyFont="1" applyFill="1" applyBorder="1" applyAlignment="1">
      <alignment horizontal="center" wrapText="1"/>
    </xf>
    <xf numFmtId="4" fontId="36" fillId="0" borderId="13" xfId="0" applyNumberFormat="1" applyFont="1" applyFill="1" applyBorder="1" applyAlignment="1">
      <alignment horizontal="center"/>
    </xf>
    <xf numFmtId="4" fontId="111" fillId="0" borderId="10" xfId="0" applyNumberFormat="1" applyFont="1" applyBorder="1" applyAlignment="1">
      <alignment horizontal="center"/>
    </xf>
    <xf numFmtId="4" fontId="0" fillId="0" borderId="13" xfId="0" applyNumberFormat="1" applyFont="1" applyBorder="1"/>
    <xf numFmtId="4" fontId="128" fillId="0" borderId="13" xfId="0" applyNumberFormat="1" applyFont="1" applyBorder="1" applyAlignment="1">
      <alignment horizontal="center"/>
    </xf>
    <xf numFmtId="4" fontId="103" fillId="5" borderId="29" xfId="0" applyNumberFormat="1" applyFont="1" applyFill="1" applyBorder="1" applyAlignment="1">
      <alignment horizontal="center"/>
    </xf>
    <xf numFmtId="4" fontId="103" fillId="5" borderId="30" xfId="0" applyNumberFormat="1" applyFont="1" applyFill="1" applyBorder="1" applyAlignment="1">
      <alignment horizontal="center"/>
    </xf>
    <xf numFmtId="0" fontId="80" fillId="0" borderId="0" xfId="0" applyFont="1"/>
    <xf numFmtId="0" fontId="36" fillId="0" borderId="23" xfId="0" applyFont="1" applyFill="1" applyBorder="1" applyAlignment="1">
      <alignment wrapText="1"/>
    </xf>
    <xf numFmtId="0" fontId="36" fillId="0" borderId="23" xfId="0" applyFont="1" applyBorder="1" applyAlignment="1">
      <alignment wrapText="1"/>
    </xf>
    <xf numFmtId="0" fontId="112" fillId="0" borderId="25" xfId="0" applyFont="1" applyFill="1" applyBorder="1" applyAlignment="1">
      <alignment wrapText="1"/>
    </xf>
    <xf numFmtId="0" fontId="36" fillId="0" borderId="13" xfId="0" applyFont="1" applyBorder="1" applyAlignment="1">
      <alignment wrapText="1"/>
    </xf>
    <xf numFmtId="0" fontId="36" fillId="0" borderId="14" xfId="0" applyFont="1" applyBorder="1" applyAlignment="1">
      <alignment wrapText="1"/>
    </xf>
    <xf numFmtId="0" fontId="36" fillId="0" borderId="0" xfId="0" applyFont="1" applyAlignment="1">
      <alignment wrapText="1"/>
    </xf>
    <xf numFmtId="49" fontId="113" fillId="0" borderId="12" xfId="0" applyNumberFormat="1" applyFont="1" applyFill="1" applyBorder="1" applyAlignment="1">
      <alignment horizontal="center" wrapText="1"/>
    </xf>
    <xf numFmtId="49" fontId="113" fillId="0" borderId="10" xfId="0" applyNumberFormat="1" applyFont="1" applyFill="1" applyBorder="1" applyAlignment="1">
      <alignment horizontal="center" wrapText="1"/>
    </xf>
    <xf numFmtId="0" fontId="0" fillId="0" borderId="0" xfId="0" applyFont="1" applyBorder="1"/>
    <xf numFmtId="4" fontId="103" fillId="0" borderId="10" xfId="0" applyNumberFormat="1" applyFont="1" applyBorder="1" applyAlignment="1">
      <alignment horizontal="center"/>
    </xf>
    <xf numFmtId="4" fontId="61" fillId="0" borderId="13" xfId="0" applyNumberFormat="1" applyFont="1" applyBorder="1"/>
    <xf numFmtId="0" fontId="145" fillId="0" borderId="0" xfId="0" applyFont="1"/>
    <xf numFmtId="0" fontId="144" fillId="0" borderId="0" xfId="0" applyFont="1"/>
    <xf numFmtId="49" fontId="146" fillId="0" borderId="9" xfId="0" applyNumberFormat="1" applyFont="1" applyBorder="1" applyAlignment="1" applyProtection="1">
      <alignment horizontal="left" wrapText="1"/>
      <protection locked="0"/>
    </xf>
    <xf numFmtId="3" fontId="146" fillId="0" borderId="10" xfId="0" applyNumberFormat="1" applyFont="1" applyBorder="1" applyAlignment="1" applyProtection="1">
      <alignment wrapText="1"/>
      <protection locked="0"/>
    </xf>
    <xf numFmtId="3" fontId="146" fillId="0" borderId="9" xfId="0" applyNumberFormat="1" applyFont="1" applyBorder="1" applyAlignment="1">
      <alignment wrapText="1"/>
    </xf>
    <xf numFmtId="49" fontId="146" fillId="0" borderId="10" xfId="0" applyNumberFormat="1" applyFont="1" applyBorder="1" applyAlignment="1" applyProtection="1">
      <alignment horizontal="left" wrapText="1"/>
      <protection locked="0"/>
    </xf>
    <xf numFmtId="3" fontId="146" fillId="0" borderId="10" xfId="0" applyNumberFormat="1" applyFont="1" applyBorder="1" applyAlignment="1">
      <alignment wrapText="1"/>
    </xf>
    <xf numFmtId="0" fontId="10" fillId="0" borderId="10" xfId="0" applyFont="1" applyBorder="1" applyAlignment="1">
      <alignment horizontal="left" wrapText="1"/>
    </xf>
    <xf numFmtId="3" fontId="10" fillId="0" borderId="10" xfId="0" applyNumberFormat="1" applyFont="1" applyBorder="1" applyAlignment="1">
      <alignment horizontal="right" wrapText="1"/>
    </xf>
    <xf numFmtId="3" fontId="147" fillId="0" borderId="10" xfId="0" applyNumberFormat="1" applyFont="1" applyBorder="1" applyAlignment="1">
      <alignment horizontal="right" wrapText="1"/>
    </xf>
    <xf numFmtId="0" fontId="17" fillId="0" borderId="10" xfId="0" applyFont="1" applyBorder="1"/>
    <xf numFmtId="3" fontId="17" fillId="0" borderId="10" xfId="0" applyNumberFormat="1" applyFont="1" applyBorder="1" applyAlignment="1">
      <alignment horizontal="right" wrapText="1"/>
    </xf>
    <xf numFmtId="3" fontId="146" fillId="0" borderId="10" xfId="0" applyNumberFormat="1" applyFont="1" applyBorder="1" applyAlignment="1">
      <alignment horizontal="right" wrapText="1"/>
    </xf>
    <xf numFmtId="0" fontId="10" fillId="0" borderId="10" xfId="0" applyFont="1" applyBorder="1" applyAlignment="1">
      <alignment wrapText="1"/>
    </xf>
    <xf numFmtId="0" fontId="148" fillId="0" borderId="10" xfId="0" applyFont="1" applyBorder="1" applyAlignment="1">
      <alignment wrapText="1"/>
    </xf>
    <xf numFmtId="0" fontId="149" fillId="0" borderId="10" xfId="0" applyFont="1" applyBorder="1" applyAlignment="1">
      <alignment wrapText="1"/>
    </xf>
    <xf numFmtId="0" fontId="149" fillId="0" borderId="0" xfId="0" applyFont="1" applyAlignment="1">
      <alignment wrapText="1"/>
    </xf>
    <xf numFmtId="0" fontId="17" fillId="0" borderId="10" xfId="0" applyFont="1" applyBorder="1" applyAlignment="1">
      <alignment horizontal="left" wrapText="1"/>
    </xf>
    <xf numFmtId="3" fontId="146" fillId="0" borderId="10" xfId="0" applyNumberFormat="1" applyFont="1" applyBorder="1" applyAlignment="1" applyProtection="1">
      <alignment horizontal="right" wrapText="1"/>
      <protection locked="0"/>
    </xf>
    <xf numFmtId="0" fontId="149" fillId="0" borderId="0" xfId="0" applyFont="1" applyBorder="1" applyAlignment="1">
      <alignment wrapText="1"/>
    </xf>
    <xf numFmtId="0" fontId="17" fillId="0" borderId="10" xfId="0" applyFont="1" applyFill="1" applyBorder="1" applyAlignment="1" applyProtection="1">
      <alignment horizontal="left" wrapText="1"/>
    </xf>
    <xf numFmtId="0" fontId="10" fillId="0" borderId="14" xfId="0" applyNumberFormat="1" applyFont="1" applyBorder="1" applyAlignment="1">
      <alignment horizontal="left" wrapText="1"/>
    </xf>
    <xf numFmtId="0" fontId="10" fillId="0" borderId="15" xfId="0" applyNumberFormat="1" applyFont="1" applyBorder="1" applyAlignment="1">
      <alignment horizontal="left" wrapText="1"/>
    </xf>
    <xf numFmtId="49" fontId="147" fillId="0" borderId="10" xfId="0" applyNumberFormat="1" applyFont="1" applyBorder="1" applyAlignment="1" applyProtection="1">
      <alignment horizontal="left" wrapText="1"/>
      <protection locked="0"/>
    </xf>
    <xf numFmtId="0" fontId="17" fillId="0" borderId="18" xfId="0" applyFont="1" applyBorder="1" applyAlignment="1">
      <alignment horizontal="left" wrapText="1"/>
    </xf>
    <xf numFmtId="3" fontId="17" fillId="0" borderId="10" xfId="0" applyNumberFormat="1" applyFont="1" applyBorder="1" applyAlignment="1">
      <alignment wrapText="1"/>
    </xf>
    <xf numFmtId="0" fontId="10" fillId="0" borderId="20" xfId="0" applyFont="1" applyBorder="1" applyAlignment="1">
      <alignment horizontal="left" wrapText="1"/>
    </xf>
    <xf numFmtId="0" fontId="10" fillId="0" borderId="22" xfId="0" applyFont="1" applyBorder="1" applyAlignment="1">
      <alignment horizontal="left" wrapText="1"/>
    </xf>
    <xf numFmtId="0" fontId="10" fillId="0" borderId="10" xfId="0" applyFont="1" applyBorder="1" applyAlignment="1">
      <alignment horizontal="left"/>
    </xf>
    <xf numFmtId="0" fontId="17" fillId="0" borderId="10" xfId="0" applyFont="1" applyBorder="1" applyAlignment="1">
      <alignment horizontal="left"/>
    </xf>
    <xf numFmtId="0" fontId="10" fillId="0" borderId="23" xfId="0" applyFont="1" applyBorder="1" applyAlignment="1">
      <alignment horizontal="left" wrapText="1"/>
    </xf>
    <xf numFmtId="3" fontId="10" fillId="0" borderId="10" xfId="0" applyNumberFormat="1" applyFont="1" applyBorder="1" applyAlignment="1">
      <alignment wrapText="1"/>
    </xf>
    <xf numFmtId="49" fontId="10" fillId="0" borderId="10" xfId="0" applyNumberFormat="1" applyFont="1" applyBorder="1" applyAlignment="1">
      <alignment horizontal="left" wrapText="1"/>
    </xf>
    <xf numFmtId="49" fontId="147" fillId="0" borderId="25" xfId="0" applyNumberFormat="1" applyFont="1" applyBorder="1" applyAlignment="1" applyProtection="1">
      <alignment horizontal="left" wrapText="1"/>
      <protection locked="0"/>
    </xf>
    <xf numFmtId="49" fontId="147" fillId="0" borderId="23" xfId="0" applyNumberFormat="1" applyFont="1" applyBorder="1" applyAlignment="1" applyProtection="1">
      <alignment horizontal="left" wrapText="1"/>
      <protection locked="0"/>
    </xf>
    <xf numFmtId="0" fontId="10" fillId="0" borderId="0" xfId="0" applyFont="1" applyBorder="1" applyAlignment="1">
      <alignment wrapText="1"/>
    </xf>
    <xf numFmtId="0" fontId="17" fillId="0" borderId="0" xfId="0" applyFont="1" applyBorder="1" applyAlignment="1">
      <alignment horizontal="left" wrapText="1"/>
    </xf>
    <xf numFmtId="0" fontId="149" fillId="0" borderId="0" xfId="0" applyNumberFormat="1" applyFont="1" applyAlignment="1">
      <alignment wrapText="1"/>
    </xf>
    <xf numFmtId="3" fontId="147" fillId="0" borderId="10" xfId="0" applyNumberFormat="1" applyFont="1" applyBorder="1" applyAlignment="1">
      <alignment horizontal="center" wrapText="1"/>
    </xf>
    <xf numFmtId="0" fontId="147" fillId="0" borderId="10" xfId="0" applyFont="1" applyBorder="1" applyAlignment="1">
      <alignment horizontal="center" wrapText="1"/>
    </xf>
    <xf numFmtId="0" fontId="147" fillId="0" borderId="10" xfId="0" applyFont="1" applyBorder="1" applyAlignment="1">
      <alignment horizontal="right" wrapText="1"/>
    </xf>
    <xf numFmtId="0" fontId="146" fillId="0" borderId="10" xfId="0" applyFont="1" applyBorder="1" applyAlignment="1">
      <alignment horizontal="right" wrapText="1"/>
    </xf>
    <xf numFmtId="0" fontId="148" fillId="0" borderId="10" xfId="0" applyFont="1" applyBorder="1"/>
    <xf numFmtId="0" fontId="17" fillId="0" borderId="10" xfId="0" applyFont="1" applyBorder="1" applyAlignment="1">
      <alignment wrapText="1"/>
    </xf>
    <xf numFmtId="0" fontId="10" fillId="0" borderId="23" xfId="0" applyFont="1" applyBorder="1"/>
    <xf numFmtId="49" fontId="146" fillId="0" borderId="23" xfId="0" applyNumberFormat="1" applyFont="1" applyBorder="1" applyAlignment="1" applyProtection="1">
      <alignment horizontal="left" wrapText="1"/>
      <protection locked="0"/>
    </xf>
    <xf numFmtId="3" fontId="146" fillId="0" borderId="23" xfId="0" applyNumberFormat="1" applyFont="1" applyBorder="1" applyAlignment="1" applyProtection="1">
      <alignment horizontal="right" wrapText="1"/>
      <protection locked="0"/>
    </xf>
    <xf numFmtId="3" fontId="146" fillId="0" borderId="23" xfId="0" applyNumberFormat="1" applyFont="1" applyBorder="1" applyAlignment="1">
      <alignment horizontal="right" vertical="center" wrapText="1"/>
    </xf>
    <xf numFmtId="3" fontId="146" fillId="0" borderId="10" xfId="0" applyNumberFormat="1" applyFont="1" applyBorder="1" applyAlignment="1">
      <alignment horizontal="right" vertical="center" wrapText="1"/>
    </xf>
    <xf numFmtId="0" fontId="149" fillId="0" borderId="10" xfId="0" applyFont="1" applyBorder="1" applyAlignment="1">
      <alignment horizontal="left" wrapText="1"/>
    </xf>
    <xf numFmtId="3" fontId="10" fillId="0" borderId="10" xfId="0" applyNumberFormat="1" applyFont="1" applyBorder="1"/>
    <xf numFmtId="0" fontId="147" fillId="0" borderId="10" xfId="0" applyFont="1" applyFill="1" applyBorder="1" applyAlignment="1">
      <alignment horizontal="left" wrapText="1"/>
    </xf>
    <xf numFmtId="0" fontId="149" fillId="0" borderId="25" xfId="0" applyFont="1" applyBorder="1" applyAlignment="1">
      <alignment horizontal="left" wrapText="1"/>
    </xf>
    <xf numFmtId="3" fontId="10" fillId="0" borderId="25" xfId="0" applyNumberFormat="1" applyFont="1" applyBorder="1" applyAlignment="1">
      <alignment horizontal="right" wrapText="1"/>
    </xf>
    <xf numFmtId="3" fontId="147" fillId="0" borderId="25" xfId="0" applyNumberFormat="1" applyFont="1" applyBorder="1" applyAlignment="1">
      <alignment horizontal="right" wrapText="1"/>
    </xf>
    <xf numFmtId="0" fontId="146" fillId="0" borderId="29" xfId="0" applyFont="1" applyBorder="1" applyAlignment="1">
      <alignment horizontal="left" wrapText="1"/>
    </xf>
    <xf numFmtId="3" fontId="146" fillId="0" borderId="29" xfId="0" applyNumberFormat="1" applyFont="1" applyBorder="1" applyAlignment="1">
      <alignment horizontal="right" wrapText="1"/>
    </xf>
    <xf numFmtId="0" fontId="36" fillId="0" borderId="10" xfId="0" applyFont="1" applyFill="1" applyBorder="1" applyAlignment="1">
      <alignment horizontal="left" wrapText="1"/>
    </xf>
    <xf numFmtId="49" fontId="34" fillId="0" borderId="0" xfId="0" applyNumberFormat="1" applyFont="1" applyBorder="1" applyAlignment="1" applyProtection="1">
      <alignment horizontal="left"/>
      <protection locked="0"/>
    </xf>
    <xf numFmtId="0" fontId="10" fillId="0" borderId="0" xfId="0" applyFont="1" applyAlignment="1"/>
    <xf numFmtId="0" fontId="11" fillId="0" borderId="0" xfId="0" applyFont="1" applyAlignment="1"/>
    <xf numFmtId="0" fontId="0" fillId="0" borderId="0" xfId="0" applyAlignment="1"/>
    <xf numFmtId="0" fontId="12" fillId="0" borderId="0" xfId="0" applyFont="1" applyAlignment="1">
      <alignment horizontal="center"/>
    </xf>
    <xf numFmtId="49" fontId="13" fillId="0" borderId="0" xfId="0" applyNumberFormat="1" applyFont="1" applyBorder="1" applyAlignment="1" applyProtection="1">
      <alignment horizontal="center" vertical="top"/>
      <protection locked="0"/>
    </xf>
    <xf numFmtId="49" fontId="16" fillId="0" borderId="3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49" fontId="17" fillId="0" borderId="3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49" fontId="29" fillId="0" borderId="6" xfId="0" applyNumberFormat="1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left" wrapText="1"/>
    </xf>
    <xf numFmtId="0" fontId="21" fillId="0" borderId="16" xfId="0" applyFont="1" applyBorder="1" applyAlignment="1">
      <alignment horizontal="left" wrapText="1"/>
    </xf>
    <xf numFmtId="3" fontId="146" fillId="0" borderId="25" xfId="0" applyNumberFormat="1" applyFont="1" applyBorder="1" applyAlignment="1" applyProtection="1">
      <alignment horizontal="right" wrapText="1"/>
      <protection locked="0"/>
    </xf>
    <xf numFmtId="3" fontId="146" fillId="0" borderId="23" xfId="0" applyNumberFormat="1" applyFont="1" applyBorder="1" applyAlignment="1" applyProtection="1">
      <alignment horizontal="right" wrapText="1"/>
      <protection locked="0"/>
    </xf>
    <xf numFmtId="3" fontId="146" fillId="0" borderId="25" xfId="0" applyNumberFormat="1" applyFont="1" applyBorder="1" applyAlignment="1">
      <alignment horizontal="right" wrapText="1"/>
    </xf>
    <xf numFmtId="3" fontId="146" fillId="0" borderId="23" xfId="0" applyNumberFormat="1" applyFont="1" applyBorder="1" applyAlignment="1">
      <alignment horizontal="right" wrapText="1"/>
    </xf>
    <xf numFmtId="3" fontId="23" fillId="0" borderId="25" xfId="0" applyNumberFormat="1" applyFont="1" applyBorder="1" applyAlignment="1">
      <alignment horizontal="center" wrapText="1"/>
    </xf>
    <xf numFmtId="3" fontId="23" fillId="0" borderId="23" xfId="0" applyNumberFormat="1" applyFont="1" applyBorder="1" applyAlignment="1">
      <alignment horizontal="center" wrapText="1"/>
    </xf>
    <xf numFmtId="3" fontId="4" fillId="0" borderId="26" xfId="0" applyNumberFormat="1" applyFont="1" applyBorder="1" applyAlignment="1">
      <alignment horizontal="center" wrapText="1"/>
    </xf>
    <xf numFmtId="3" fontId="4" fillId="0" borderId="27" xfId="0" applyNumberFormat="1" applyFont="1" applyBorder="1" applyAlignment="1">
      <alignment horizontal="center" wrapText="1"/>
    </xf>
    <xf numFmtId="49" fontId="45" fillId="0" borderId="33" xfId="24" applyNumberFormat="1" applyFont="1" applyFill="1" applyBorder="1" applyAlignment="1">
      <alignment horizontal="center" wrapText="1"/>
    </xf>
    <xf numFmtId="0" fontId="0" fillId="0" borderId="34" xfId="0" applyBorder="1" applyAlignment="1">
      <alignment wrapText="1"/>
    </xf>
    <xf numFmtId="0" fontId="0" fillId="0" borderId="2" xfId="0" applyBorder="1" applyAlignment="1">
      <alignment wrapText="1"/>
    </xf>
    <xf numFmtId="49" fontId="50" fillId="0" borderId="0" xfId="24" applyNumberFormat="1" applyFont="1" applyFill="1" applyBorder="1" applyAlignment="1" applyProtection="1">
      <alignment horizontal="left" vertical="top" wrapText="1"/>
      <protection locked="0"/>
    </xf>
    <xf numFmtId="49" fontId="52" fillId="0" borderId="0" xfId="24" applyNumberFormat="1" applyFont="1" applyFill="1" applyBorder="1" applyAlignment="1" applyProtection="1">
      <alignment horizontal="left" wrapText="1"/>
      <protection locked="0"/>
    </xf>
    <xf numFmtId="0" fontId="53" fillId="0" borderId="0" xfId="0" applyFont="1" applyAlignment="1"/>
    <xf numFmtId="0" fontId="36" fillId="0" borderId="0" xfId="24" applyFont="1" applyAlignment="1"/>
    <xf numFmtId="0" fontId="36" fillId="0" borderId="0" xfId="24" applyFont="1" applyAlignment="1">
      <alignment horizontal="right"/>
    </xf>
    <xf numFmtId="1" fontId="5" fillId="0" borderId="0" xfId="24" applyNumberFormat="1" applyFont="1" applyFill="1" applyBorder="1" applyAlignment="1">
      <alignment horizontal="center" vertical="top" wrapText="1"/>
    </xf>
    <xf numFmtId="0" fontId="41" fillId="0" borderId="1" xfId="24" applyFont="1" applyFill="1" applyBorder="1" applyAlignment="1">
      <alignment horizontal="center" vertical="center" wrapText="1"/>
    </xf>
    <xf numFmtId="49" fontId="42" fillId="0" borderId="1" xfId="24" applyNumberFormat="1" applyFont="1" applyFill="1" applyBorder="1" applyAlignment="1">
      <alignment horizontal="center" vertical="center" wrapText="1"/>
    </xf>
    <xf numFmtId="0" fontId="42" fillId="0" borderId="1" xfId="24" applyFont="1" applyFill="1" applyBorder="1" applyAlignment="1">
      <alignment horizontal="center" vertical="center"/>
    </xf>
    <xf numFmtId="0" fontId="42" fillId="0" borderId="1" xfId="24" applyFont="1" applyFill="1" applyBorder="1" applyAlignment="1">
      <alignment horizontal="center" vertical="center" wrapText="1"/>
    </xf>
    <xf numFmtId="0" fontId="58" fillId="0" borderId="10" xfId="0" applyFont="1" applyBorder="1" applyAlignment="1">
      <alignment horizontal="center" vertical="center" wrapText="1"/>
    </xf>
    <xf numFmtId="0" fontId="60" fillId="0" borderId="11" xfId="0" applyFont="1" applyBorder="1" applyAlignment="1">
      <alignment horizontal="center" vertical="center" textRotation="255"/>
    </xf>
    <xf numFmtId="0" fontId="60" fillId="0" borderId="13" xfId="0" applyFont="1" applyBorder="1" applyAlignment="1">
      <alignment horizontal="center" vertical="center" textRotation="255"/>
    </xf>
    <xf numFmtId="0" fontId="39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wrapText="1"/>
    </xf>
    <xf numFmtId="0" fontId="58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 wrapText="1"/>
    </xf>
    <xf numFmtId="0" fontId="60" fillId="0" borderId="9" xfId="0" applyFont="1" applyBorder="1" applyAlignment="1">
      <alignment horizontal="center" vertical="center"/>
    </xf>
    <xf numFmtId="0" fontId="39" fillId="0" borderId="8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/>
    </xf>
    <xf numFmtId="0" fontId="39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wrapText="1"/>
    </xf>
    <xf numFmtId="49" fontId="58" fillId="0" borderId="9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61" fillId="0" borderId="9" xfId="0" applyFont="1" applyBorder="1" applyAlignment="1">
      <alignment horizontal="center" vertical="center"/>
    </xf>
    <xf numFmtId="0" fontId="119" fillId="0" borderId="0" xfId="27" applyFont="1" applyAlignment="1">
      <alignment horizontal="center"/>
    </xf>
    <xf numFmtId="0" fontId="60" fillId="0" borderId="9" xfId="0" applyFont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121" fillId="0" borderId="0" xfId="0" applyFont="1" applyAlignment="1">
      <alignment horizontal="center"/>
    </xf>
    <xf numFmtId="0" fontId="121" fillId="0" borderId="0" xfId="0" applyFont="1" applyAlignment="1">
      <alignment horizontal="left"/>
    </xf>
    <xf numFmtId="0" fontId="58" fillId="0" borderId="8" xfId="27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58" fillId="0" borderId="9" xfId="27" applyFont="1" applyBorder="1" applyAlignment="1">
      <alignment horizontal="center" vertical="center" wrapText="1"/>
    </xf>
    <xf numFmtId="0" fontId="60" fillId="0" borderId="9" xfId="27" applyFont="1" applyBorder="1" applyAlignment="1">
      <alignment horizontal="center" vertical="center" wrapText="1"/>
    </xf>
    <xf numFmtId="0" fontId="41" fillId="0" borderId="9" xfId="0" applyFont="1" applyBorder="1" applyAlignment="1">
      <alignment horizontal="center" vertical="center" wrapText="1"/>
    </xf>
    <xf numFmtId="0" fontId="103" fillId="0" borderId="9" xfId="0" applyFont="1" applyBorder="1" applyAlignment="1">
      <alignment horizontal="center" vertical="center" wrapText="1"/>
    </xf>
  </cellXfs>
  <cellStyles count="30">
    <cellStyle name="Normal_meresha_07" xfId="2"/>
    <cellStyle name="Гиперссылка" xfId="28" builtinId="8"/>
    <cellStyle name="Звичайний 10" xfId="3"/>
    <cellStyle name="Звичайний 11" xfId="4"/>
    <cellStyle name="Звичайний 12" xfId="5"/>
    <cellStyle name="Звичайний 13" xfId="6"/>
    <cellStyle name="Звичайний 14" xfId="7"/>
    <cellStyle name="Звичайний 15" xfId="8"/>
    <cellStyle name="Звичайний 16" xfId="9"/>
    <cellStyle name="Звичайний 17" xfId="10"/>
    <cellStyle name="Звичайний 18" xfId="11"/>
    <cellStyle name="Звичайний 19" xfId="12"/>
    <cellStyle name="Звичайний 2" xfId="13"/>
    <cellStyle name="Звичайний 20" xfId="14"/>
    <cellStyle name="Звичайний 3" xfId="15"/>
    <cellStyle name="Звичайний 4" xfId="16"/>
    <cellStyle name="Звичайний 5" xfId="17"/>
    <cellStyle name="Звичайний 6" xfId="18"/>
    <cellStyle name="Звичайний 7" xfId="19"/>
    <cellStyle name="Звичайний 8" xfId="20"/>
    <cellStyle name="Звичайний 9" xfId="21"/>
    <cellStyle name="Обычный" xfId="0" builtinId="0"/>
    <cellStyle name="Обычный 2" xfId="1"/>
    <cellStyle name="Обычный 2 2" xfId="23"/>
    <cellStyle name="Обычный_Dod1" xfId="26"/>
    <cellStyle name="Обычный_Dod2" xfId="29"/>
    <cellStyle name="Обычный_Dod5" xfId="24"/>
    <cellStyle name="Обычный_Dod6" xfId="27"/>
    <cellStyle name="Обычный_ZV1PIV98" xfId="25"/>
    <cellStyle name="Стиль 1" xfId="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" name="Text Box 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" name="Text Box 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" name="Text Box 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" name="Text Box 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" name="Text Box 1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" name="Text Box 1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" name="Text Box 1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" name="Text Box 1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" name="Text Box 1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" name="Text Box 2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6" name="Text Box 2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" name="Text Box 2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" name="Text Box 2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" name="Text Box 2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" name="Text Box 3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" name="Text Box 3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2" name="Text Box 3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3" name="Text Box 3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5" name="Text Box 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" name="Text Box 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" name="Text Box 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8" name="Text Box 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9" name="Text Box 1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0" name="Text Box 1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1" name="Text Box 1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2" name="Text Box 1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" name="Text Box 1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4" name="Text Box 2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5" name="Text Box 2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6" name="Text Box 2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7" name="Text Box 2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8" name="Text Box 2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9" name="Text Box 3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0" name="Text Box 3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1" name="Text Box 3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2" name="Text Box 3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0" name="Text Box 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1" name="Text Box 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2" name="Text Box 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3" name="Text Box 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4" name="Text Box 1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5" name="Text Box 1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6" name="Text Box 1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7" name="Text Box 1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8" name="Text Box 1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9" name="Text Box 2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0" name="Text Box 2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1" name="Text Box 2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2" name="Text Box 2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3" name="Text Box 2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4" name="Text Box 3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5" name="Text Box 3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6" name="Text Box 3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7" name="Text Box 3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" name="Text Box 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3" name="Text Box 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4" name="Text Box 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5" name="Text Box 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6" name="Text Box 1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7" name="Text Box 1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" name="Text Box 1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" name="Text Box 1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0" name="Text Box 1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" name="Text Box 2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" name="Text Box 2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3" name="Text Box 2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4" name="Text Box 2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5" name="Text Box 2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" name="Text Box 3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" name="Text Box 3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" name="Text Box 3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9" name="Text Box 3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" name="Text Box 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" name="Text Box 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" name="Text Box 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4" name="Text Box 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5" name="Text Box 1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6" name="Text Box 1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7" name="Text Box 1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8" name="Text Box 1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9" name="Text Box 1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0" name="Text Box 2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1" name="Text Box 2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2" name="Text Box 2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3" name="Text Box 2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4" name="Text Box 2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" name="Text Box 3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6" name="Text Box 3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7" name="Text Box 3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8" name="Text Box 3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5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6" name="Text Box 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7" name="Text Box 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" name="Text Box 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" name="Text Box 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0" name="Text Box 1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1" name="Text Box 1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2" name="Text Box 1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3" name="Text Box 1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4" name="Text Box 1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5" name="Text Box 2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" name="Text Box 2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" name="Text Box 2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8" name="Text Box 2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9" name="Text Box 2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0" name="Text Box 3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" name="Text Box 3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" name="Text Box 3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3" name="Text Box 3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8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" name="Text Box 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" name="Text Box 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0" name="Text Box 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" name="Text Box 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2" name="Text Box 1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3" name="Text Box 1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4" name="Text Box 1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" name="Text Box 1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" name="Text Box 1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7" name="Text Box 2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8" name="Text Box 2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9" name="Text Box 2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0" name="Text Box 2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1" name="Text Box 2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" name="Text Box 3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" name="Text Box 3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4" name="Text Box 3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5" name="Text Box 3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2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5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6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0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1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3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4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5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3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4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5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8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9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0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1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7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8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7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8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1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2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3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4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5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7" name="Text Box 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8" name="Text Box 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9" name="Text Box 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0" name="Text Box 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1" name="Text Box 1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2" name="Text Box 1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3" name="Text Box 1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4" name="Text Box 1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5" name="Text Box 1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6" name="Text Box 2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7" name="Text Box 2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8" name="Text Box 2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9" name="Text Box 2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0" name="Text Box 2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1" name="Text Box 3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2" name="Text Box 3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3" name="Text Box 3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4" name="Text Box 3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5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6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7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8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4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5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3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4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5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6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7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8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9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0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1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2" name="Text Box 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3" name="Text Box 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4" name="Text Box 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5" name="Text Box 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6" name="Text Box 1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7" name="Text Box 1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8" name="Text Box 1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9" name="Text Box 1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0" name="Text Box 1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1" name="Text Box 2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2" name="Text Box 2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3" name="Text Box 2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4" name="Text Box 2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5" name="Text Box 2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6" name="Text Box 3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7" name="Text Box 3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8" name="Text Box 3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9" name="Text Box 3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0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1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2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3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4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5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6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7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8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9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0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1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2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3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4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5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6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7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8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9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0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1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2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3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4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5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6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7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8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9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0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1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2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3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4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5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6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7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8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9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0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1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2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3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4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5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6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7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8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9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0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1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2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3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4" name="Text Box 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5" name="Text Box 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6" name="Text Box 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7" name="Text Box 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8" name="Text Box 1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9" name="Text Box 1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0" name="Text Box 1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1" name="Text Box 1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2" name="Text Box 1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3" name="Text Box 2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4" name="Text Box 2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5" name="Text Box 2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6" name="Text Box 2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7" name="Text Box 2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8" name="Text Box 3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9" name="Text Box 3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20" name="Text Box 3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21" name="Text Box 3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2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3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4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5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6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7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8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9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0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1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2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3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4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5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6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7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8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9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0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1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2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3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4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5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6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7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8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9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0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1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2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3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4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5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6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7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8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9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0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1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2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3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4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5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6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7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8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9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0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1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2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3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4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5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6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7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8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9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0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1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2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3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4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5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6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7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8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9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0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1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2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3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4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5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6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7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8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9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0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1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2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3" name="Text Box 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4" name="Text Box 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5" name="Text Box 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6" name="Text Box 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7" name="Text Box 1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8" name="Text Box 1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9" name="Text Box 1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0" name="Text Box 1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1" name="Text Box 1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2" name="Text Box 2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3" name="Text Box 2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4" name="Text Box 2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5" name="Text Box 2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6" name="Text Box 2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7" name="Text Box 3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8" name="Text Box 3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9" name="Text Box 3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20" name="Text Box 3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1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2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3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4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5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6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7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8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9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0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1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2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3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4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5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6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7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8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9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0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1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2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3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4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5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6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673100</xdr:colOff>
      <xdr:row>0</xdr:row>
      <xdr:rowOff>63500</xdr:rowOff>
    </xdr:from>
    <xdr:to>
      <xdr:col>6</xdr:col>
      <xdr:colOff>320675</xdr:colOff>
      <xdr:row>3</xdr:row>
      <xdr:rowOff>15875</xdr:rowOff>
    </xdr:to>
    <xdr:sp macro="" textlink="">
      <xdr:nvSpPr>
        <xdr:cNvPr id="847" name="Text Box 18"/>
        <xdr:cNvSpPr txBox="1">
          <a:spLocks noChangeArrowheads="1"/>
        </xdr:cNvSpPr>
      </xdr:nvSpPr>
      <xdr:spPr bwMode="auto">
        <a:xfrm>
          <a:off x="10769600" y="63500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8" name="Text Box 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9" name="Text Box 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0" name="Text Box 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1" name="Text Box 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2" name="Text Box 1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3" name="Text Box 1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4" name="Text Box 1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5" name="Text Box 1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6" name="Text Box 1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7" name="Text Box 2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8" name="Text Box 2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9" name="Text Box 2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0" name="Text Box 2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1" name="Text Box 2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813110</xdr:colOff>
      <xdr:row>0</xdr:row>
      <xdr:rowOff>171450</xdr:rowOff>
    </xdr:from>
    <xdr:to>
      <xdr:col>6</xdr:col>
      <xdr:colOff>285053</xdr:colOff>
      <xdr:row>3</xdr:row>
      <xdr:rowOff>428625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004110" y="171450"/>
          <a:ext cx="2834268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Додаток 2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______________2019 року  №_____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466726</xdr:colOff>
      <xdr:row>0</xdr:row>
      <xdr:rowOff>0</xdr:rowOff>
    </xdr:from>
    <xdr:to>
      <xdr:col>18</xdr:col>
      <xdr:colOff>85725</xdr:colOff>
      <xdr:row>3</xdr:row>
      <xdr:rowOff>200025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3430251" y="0"/>
          <a:ext cx="2781299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Додаток 3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_____________2019 року  №____</a:t>
          </a: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815340</xdr:colOff>
      <xdr:row>0</xdr:row>
      <xdr:rowOff>0</xdr:rowOff>
    </xdr:from>
    <xdr:to>
      <xdr:col>13</xdr:col>
      <xdr:colOff>274318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158490" y="0"/>
          <a:ext cx="1074610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293370</xdr:colOff>
      <xdr:row>2</xdr:row>
      <xdr:rowOff>9525</xdr:rowOff>
    </xdr:from>
    <xdr:to>
      <xdr:col>12</xdr:col>
      <xdr:colOff>38100</xdr:colOff>
      <xdr:row>3</xdr:row>
      <xdr:rowOff>476249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636520" y="333375"/>
          <a:ext cx="10365105" cy="7334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видатків бюджету м.Вараш на 2019 рік</a:t>
          </a:r>
        </a:p>
        <a:p>
          <a:pPr algn="ctr" rtl="0">
            <a:defRPr sz="1000"/>
          </a:pPr>
          <a:endParaRPr lang="ru-RU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1981200</xdr:colOff>
      <xdr:row>163</xdr:row>
      <xdr:rowOff>200026</xdr:rowOff>
    </xdr:from>
    <xdr:to>
      <xdr:col>13</xdr:col>
      <xdr:colOff>285749</xdr:colOff>
      <xdr:row>163</xdr:row>
      <xdr:rowOff>619126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4324350" y="10258426"/>
          <a:ext cx="9639299" cy="419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Міський голова                                                    Сергій АНОЩЕНКО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786765</xdr:colOff>
      <xdr:row>0</xdr:row>
      <xdr:rowOff>38100</xdr:rowOff>
    </xdr:from>
    <xdr:to>
      <xdr:col>10</xdr:col>
      <xdr:colOff>155626</xdr:colOff>
      <xdr:row>6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2873990" y="38100"/>
          <a:ext cx="4140886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</a:t>
          </a:r>
        </a:p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</a:t>
          </a:r>
          <a:r>
            <a:rPr lang="ru-RU" sz="14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4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до рішення міської ради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___________2019 року №_____</a:t>
          </a:r>
        </a:p>
      </xdr:txBody>
    </xdr:sp>
    <xdr:clientData/>
  </xdr:twoCellAnchor>
  <xdr:twoCellAnchor>
    <xdr:from>
      <xdr:col>0</xdr:col>
      <xdr:colOff>762000</xdr:colOff>
      <xdr:row>2</xdr:row>
      <xdr:rowOff>66675</xdr:rowOff>
    </xdr:from>
    <xdr:to>
      <xdr:col>5</xdr:col>
      <xdr:colOff>476250</xdr:colOff>
      <xdr:row>5</xdr:row>
      <xdr:rowOff>66675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762000" y="466725"/>
          <a:ext cx="11801475" cy="6762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коштів бюджету розвитку за об</a:t>
          </a:r>
          <a:r>
            <a:rPr lang="en-US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'</a:t>
          </a: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єктами у 2019 році</a:t>
          </a:r>
        </a:p>
      </xdr:txBody>
    </xdr:sp>
    <xdr:clientData/>
  </xdr:twoCellAnchor>
  <xdr:twoCellAnchor>
    <xdr:from>
      <xdr:col>3</xdr:col>
      <xdr:colOff>697762</xdr:colOff>
      <xdr:row>87</xdr:row>
      <xdr:rowOff>476250</xdr:rowOff>
    </xdr:from>
    <xdr:to>
      <xdr:col>7</xdr:col>
      <xdr:colOff>2440</xdr:colOff>
      <xdr:row>87</xdr:row>
      <xdr:rowOff>1340146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3544186" y="5969738"/>
          <a:ext cx="11244155" cy="86389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Міський голова                                                            Сергій АНОЩЕНКО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2667000</xdr:colOff>
      <xdr:row>0</xdr:row>
      <xdr:rowOff>0</xdr:rowOff>
    </xdr:from>
    <xdr:to>
      <xdr:col>9</xdr:col>
      <xdr:colOff>10898</xdr:colOff>
      <xdr:row>4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9496425" y="0"/>
          <a:ext cx="6240248" cy="12096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</a:t>
          </a:r>
        </a:p>
      </xdr:txBody>
    </xdr:sp>
    <xdr:clientData/>
  </xdr:twoCellAnchor>
  <xdr:twoCellAnchor>
    <xdr:from>
      <xdr:col>0</xdr:col>
      <xdr:colOff>558165</xdr:colOff>
      <xdr:row>4</xdr:row>
      <xdr:rowOff>34925</xdr:rowOff>
    </xdr:from>
    <xdr:to>
      <xdr:col>8</xdr:col>
      <xdr:colOff>274318</xdr:colOff>
      <xdr:row>7</xdr:row>
      <xdr:rowOff>217748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558165" y="1244600"/>
          <a:ext cx="14384653" cy="96387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переліку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місцевих (регіональних) програм, які фінансуватимуться за рахунок коштів бюджету  м.Кузнецовськ у 2015 році</a:t>
          </a:r>
        </a:p>
      </xdr:txBody>
    </xdr:sp>
    <xdr:clientData/>
  </xdr:twoCellAnchor>
  <xdr:twoCellAnchor>
    <xdr:from>
      <xdr:col>5</xdr:col>
      <xdr:colOff>1449916</xdr:colOff>
      <xdr:row>1</xdr:row>
      <xdr:rowOff>116418</xdr:rowOff>
    </xdr:from>
    <xdr:to>
      <xdr:col>9</xdr:col>
      <xdr:colOff>179916</xdr:colOff>
      <xdr:row>4</xdr:row>
      <xdr:rowOff>2117</xdr:rowOff>
    </xdr:to>
    <xdr:sp macro="" textlink="">
      <xdr:nvSpPr>
        <xdr:cNvPr id="4" name="Rectangle 1"/>
        <xdr:cNvSpPr>
          <a:spLocks noChangeArrowheads="1"/>
        </xdr:cNvSpPr>
      </xdr:nvSpPr>
      <xdr:spPr bwMode="auto">
        <a:xfrm>
          <a:off x="11727391" y="278343"/>
          <a:ext cx="4178300" cy="9334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Додаток 5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до  рішення  міської ради                                          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______________2019 року  №____</a:t>
          </a:r>
        </a:p>
      </xdr:txBody>
    </xdr:sp>
    <xdr:clientData/>
  </xdr:twoCellAnchor>
  <xdr:twoCellAnchor>
    <xdr:from>
      <xdr:col>0</xdr:col>
      <xdr:colOff>558165</xdr:colOff>
      <xdr:row>4</xdr:row>
      <xdr:rowOff>34925</xdr:rowOff>
    </xdr:from>
    <xdr:to>
      <xdr:col>8</xdr:col>
      <xdr:colOff>274318</xdr:colOff>
      <xdr:row>7</xdr:row>
      <xdr:rowOff>217748</xdr:rowOff>
    </xdr:to>
    <xdr:sp macro="" textlink="">
      <xdr:nvSpPr>
        <xdr:cNvPr id="5" name="Rectangle 2"/>
        <xdr:cNvSpPr>
          <a:spLocks noChangeArrowheads="1"/>
        </xdr:cNvSpPr>
      </xdr:nvSpPr>
      <xdr:spPr bwMode="auto">
        <a:xfrm>
          <a:off x="558165" y="1244600"/>
          <a:ext cx="14384653" cy="96387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витрат бюджету м.Вараш на реалізацію місцевих/регіональних програм 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у 2019  році</a:t>
          </a:r>
        </a:p>
      </xdr:txBody>
    </xdr:sp>
    <xdr:clientData/>
  </xdr:twoCellAnchor>
  <xdr:twoCellAnchor>
    <xdr:from>
      <xdr:col>2</xdr:col>
      <xdr:colOff>804333</xdr:colOff>
      <xdr:row>91</xdr:row>
      <xdr:rowOff>254001</xdr:rowOff>
    </xdr:from>
    <xdr:to>
      <xdr:col>9</xdr:col>
      <xdr:colOff>1195915</xdr:colOff>
      <xdr:row>91</xdr:row>
      <xdr:rowOff>984250</xdr:rowOff>
    </xdr:to>
    <xdr:sp macro="" textlink="">
      <xdr:nvSpPr>
        <xdr:cNvPr id="6" name="Rectangle 3"/>
        <xdr:cNvSpPr>
          <a:spLocks noChangeArrowheads="1"/>
        </xdr:cNvSpPr>
      </xdr:nvSpPr>
      <xdr:spPr bwMode="auto">
        <a:xfrm>
          <a:off x="2444750" y="10752668"/>
          <a:ext cx="14075832" cy="7302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       </a:t>
          </a:r>
          <a:endParaRPr lang="en-US" sz="1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</a:t>
          </a:r>
          <a:r>
            <a:rPr lang="ru-RU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Міський голова                                                                              Сергій АНОЩЕНКО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70"/>
  <sheetViews>
    <sheetView view="pageBreakPreview" topLeftCell="A130" zoomScaleSheetLayoutView="100" workbookViewId="0">
      <selection activeCell="D17" sqref="D17"/>
    </sheetView>
  </sheetViews>
  <sheetFormatPr defaultColWidth="9.140625" defaultRowHeight="12.75"/>
  <cols>
    <col min="1" max="1" width="16.7109375" style="1" customWidth="1"/>
    <col min="2" max="2" width="87.5703125" style="1" customWidth="1"/>
    <col min="3" max="3" width="22.85546875" style="1" customWidth="1"/>
    <col min="4" max="4" width="24.28515625" style="1" customWidth="1"/>
    <col min="5" max="5" width="17.7109375" style="1" customWidth="1"/>
    <col min="6" max="6" width="18.5703125" style="1" customWidth="1"/>
    <col min="7" max="7" width="18.28515625" style="1" customWidth="1"/>
    <col min="8" max="16384" width="9.140625" style="1"/>
  </cols>
  <sheetData>
    <row r="1" spans="1:6" ht="30.75">
      <c r="A1" s="2"/>
      <c r="B1" s="3"/>
      <c r="C1" s="727" t="s">
        <v>4</v>
      </c>
      <c r="D1" s="728"/>
      <c r="E1" s="728"/>
      <c r="F1" s="728"/>
    </row>
    <row r="2" spans="1:6" ht="30.75">
      <c r="A2" s="2"/>
      <c r="B2" s="3"/>
      <c r="C2" s="727" t="s">
        <v>5</v>
      </c>
      <c r="D2" s="728"/>
      <c r="E2" s="728"/>
      <c r="F2" s="728"/>
    </row>
    <row r="3" spans="1:6" ht="30.75">
      <c r="A3" s="2"/>
      <c r="B3" s="4"/>
      <c r="C3" s="727" t="s">
        <v>6</v>
      </c>
      <c r="D3" s="729"/>
      <c r="E3" s="729"/>
      <c r="F3" s="729"/>
    </row>
    <row r="4" spans="1:6" ht="45" customHeight="1">
      <c r="A4" s="2"/>
      <c r="B4" s="2"/>
      <c r="C4" s="2"/>
      <c r="D4" s="2"/>
      <c r="E4" s="2"/>
      <c r="F4" s="2"/>
    </row>
    <row r="5" spans="1:6" ht="37.5">
      <c r="A5" s="730" t="s">
        <v>7</v>
      </c>
      <c r="B5" s="730"/>
      <c r="C5" s="730"/>
      <c r="D5" s="730"/>
      <c r="E5" s="730"/>
      <c r="F5" s="730"/>
    </row>
    <row r="6" spans="1:6" ht="37.5">
      <c r="A6" s="731" t="s">
        <v>8</v>
      </c>
      <c r="B6" s="731"/>
      <c r="C6" s="731"/>
      <c r="D6" s="731"/>
      <c r="E6" s="731"/>
      <c r="F6" s="731"/>
    </row>
    <row r="7" spans="1:6" ht="20.25">
      <c r="A7" s="5"/>
      <c r="B7" s="6" t="s">
        <v>95</v>
      </c>
      <c r="C7" s="6"/>
      <c r="D7" s="7"/>
      <c r="E7" s="7"/>
      <c r="F7" s="8" t="s">
        <v>0</v>
      </c>
    </row>
    <row r="8" spans="1:6" ht="27.75">
      <c r="A8" s="732" t="s">
        <v>9</v>
      </c>
      <c r="B8" s="734" t="s">
        <v>10</v>
      </c>
      <c r="C8" s="734" t="s">
        <v>3</v>
      </c>
      <c r="D8" s="734" t="s">
        <v>1</v>
      </c>
      <c r="E8" s="737" t="s">
        <v>2</v>
      </c>
      <c r="F8" s="738"/>
    </row>
    <row r="9" spans="1:6" ht="78.75">
      <c r="A9" s="733"/>
      <c r="B9" s="735"/>
      <c r="C9" s="736"/>
      <c r="D9" s="735"/>
      <c r="E9" s="9" t="s">
        <v>3</v>
      </c>
      <c r="F9" s="10" t="s">
        <v>11</v>
      </c>
    </row>
    <row r="10" spans="1:6" ht="18.75">
      <c r="A10" s="71">
        <v>1</v>
      </c>
      <c r="B10" s="72">
        <v>2</v>
      </c>
      <c r="C10" s="72" t="s">
        <v>12</v>
      </c>
      <c r="D10" s="73">
        <v>4</v>
      </c>
      <c r="E10" s="74">
        <v>5</v>
      </c>
      <c r="F10" s="71">
        <v>6</v>
      </c>
    </row>
    <row r="11" spans="1:6" ht="39" customHeight="1">
      <c r="A11" s="62">
        <v>10000000</v>
      </c>
      <c r="B11" s="670" t="s">
        <v>13</v>
      </c>
      <c r="C11" s="671">
        <f>SUM(D11:E11)</f>
        <v>3901000</v>
      </c>
      <c r="D11" s="672">
        <f>SUM(D48,D30,D24,D12,D20)</f>
        <v>3901000</v>
      </c>
      <c r="E11" s="11"/>
      <c r="F11" s="12"/>
    </row>
    <row r="12" spans="1:6" ht="81" customHeight="1">
      <c r="A12" s="35">
        <v>11000000</v>
      </c>
      <c r="B12" s="673" t="s">
        <v>14</v>
      </c>
      <c r="C12" s="671">
        <f>SUM(D12)</f>
        <v>3794400</v>
      </c>
      <c r="D12" s="674">
        <f>SUM(D13,D18)</f>
        <v>3794400</v>
      </c>
      <c r="E12" s="13"/>
      <c r="F12" s="14"/>
    </row>
    <row r="13" spans="1:6" ht="36" customHeight="1">
      <c r="A13" s="35">
        <v>11010000</v>
      </c>
      <c r="B13" s="673" t="s">
        <v>15</v>
      </c>
      <c r="C13" s="671">
        <f>SUM(D13)</f>
        <v>3794400</v>
      </c>
      <c r="D13" s="674">
        <f>SUM(D14:D17)</f>
        <v>3794400</v>
      </c>
      <c r="E13" s="13"/>
      <c r="F13" s="14"/>
    </row>
    <row r="14" spans="1:6" ht="113.25" customHeight="1">
      <c r="A14" s="63">
        <v>11010100</v>
      </c>
      <c r="B14" s="675" t="s">
        <v>16</v>
      </c>
      <c r="C14" s="676">
        <f>SUM(D14)</f>
        <v>3744400</v>
      </c>
      <c r="D14" s="677">
        <v>3744400</v>
      </c>
      <c r="E14" s="16"/>
      <c r="F14" s="14"/>
    </row>
    <row r="15" spans="1:6" ht="184.5" hidden="1">
      <c r="A15" s="63">
        <v>11010200</v>
      </c>
      <c r="B15" s="675" t="s">
        <v>17</v>
      </c>
      <c r="C15" s="676"/>
      <c r="D15" s="677"/>
      <c r="E15" s="16"/>
      <c r="F15" s="14"/>
    </row>
    <row r="16" spans="1:6" ht="123" hidden="1">
      <c r="A16" s="63">
        <v>11010400</v>
      </c>
      <c r="B16" s="675" t="s">
        <v>18</v>
      </c>
      <c r="C16" s="676">
        <f>SUM(D16)</f>
        <v>0</v>
      </c>
      <c r="D16" s="677"/>
      <c r="E16" s="16"/>
      <c r="F16" s="14"/>
    </row>
    <row r="17" spans="1:6" ht="92.25">
      <c r="A17" s="63">
        <v>11010500</v>
      </c>
      <c r="B17" s="675" t="s">
        <v>19</v>
      </c>
      <c r="C17" s="676">
        <f>SUM(D17)</f>
        <v>50000</v>
      </c>
      <c r="D17" s="677">
        <v>50000</v>
      </c>
      <c r="E17" s="16"/>
      <c r="F17" s="14"/>
    </row>
    <row r="18" spans="1:6" ht="32.25" hidden="1" customHeight="1">
      <c r="A18" s="64">
        <v>11020000</v>
      </c>
      <c r="B18" s="678" t="s">
        <v>20</v>
      </c>
      <c r="C18" s="679">
        <f>SUM(D18)</f>
        <v>0</v>
      </c>
      <c r="D18" s="680">
        <f>SUM(D19)</f>
        <v>0</v>
      </c>
      <c r="E18" s="16"/>
      <c r="F18" s="14"/>
    </row>
    <row r="19" spans="1:6" ht="61.5" hidden="1">
      <c r="A19" s="65">
        <v>11020200</v>
      </c>
      <c r="B19" s="681" t="s">
        <v>21</v>
      </c>
      <c r="C19" s="676">
        <f>SUM(D19)</f>
        <v>0</v>
      </c>
      <c r="D19" s="677"/>
      <c r="E19" s="16"/>
      <c r="F19" s="14"/>
    </row>
    <row r="20" spans="1:6" ht="60" hidden="1">
      <c r="A20" s="64">
        <v>13000000</v>
      </c>
      <c r="B20" s="682" t="s">
        <v>117</v>
      </c>
      <c r="C20" s="679">
        <f>SUM(C21)</f>
        <v>0</v>
      </c>
      <c r="D20" s="680">
        <f>SUM(D21)</f>
        <v>0</v>
      </c>
      <c r="E20" s="77"/>
      <c r="F20" s="78"/>
    </row>
    <row r="21" spans="1:6" ht="60" hidden="1">
      <c r="A21" s="64">
        <v>13010000</v>
      </c>
      <c r="B21" s="682" t="s">
        <v>118</v>
      </c>
      <c r="C21" s="679">
        <f>SUM(D21)</f>
        <v>0</v>
      </c>
      <c r="D21" s="680">
        <f>SUM(D22:D23)</f>
        <v>0</v>
      </c>
      <c r="E21" s="77"/>
      <c r="F21" s="78"/>
    </row>
    <row r="22" spans="1:6" ht="88.5" hidden="1" customHeight="1">
      <c r="A22" s="65">
        <v>13010100</v>
      </c>
      <c r="B22" s="683" t="s">
        <v>119</v>
      </c>
      <c r="C22" s="676">
        <f>SUM(D22)</f>
        <v>0</v>
      </c>
      <c r="D22" s="677"/>
      <c r="E22" s="16"/>
      <c r="F22" s="14"/>
    </row>
    <row r="23" spans="1:6" ht="133.5" hidden="1" customHeight="1">
      <c r="A23" s="65">
        <v>13010200</v>
      </c>
      <c r="B23" s="684" t="s">
        <v>120</v>
      </c>
      <c r="C23" s="676">
        <f>SUM(D23)</f>
        <v>0</v>
      </c>
      <c r="D23" s="677"/>
      <c r="E23" s="16"/>
      <c r="F23" s="14"/>
    </row>
    <row r="24" spans="1:6" ht="34.5" customHeight="1">
      <c r="A24" s="35">
        <v>14000000</v>
      </c>
      <c r="B24" s="685" t="s">
        <v>22</v>
      </c>
      <c r="C24" s="686">
        <f>SUM(D24)</f>
        <v>65000</v>
      </c>
      <c r="D24" s="680">
        <f>SUM(D29,D25,D27)</f>
        <v>65000</v>
      </c>
      <c r="E24" s="18"/>
      <c r="F24" s="19"/>
    </row>
    <row r="25" spans="1:6" ht="61.5">
      <c r="A25" s="63">
        <v>14020000</v>
      </c>
      <c r="B25" s="687" t="s">
        <v>23</v>
      </c>
      <c r="C25" s="676">
        <f t="shared" ref="C25:C29" si="0">SUM(D25)</f>
        <v>65000</v>
      </c>
      <c r="D25" s="677">
        <f>SUM(D26)</f>
        <v>65000</v>
      </c>
      <c r="E25" s="18"/>
      <c r="F25" s="19"/>
    </row>
    <row r="26" spans="1:6" ht="30.75">
      <c r="A26" s="63">
        <v>14021900</v>
      </c>
      <c r="B26" s="675" t="s">
        <v>24</v>
      </c>
      <c r="C26" s="676">
        <f t="shared" si="0"/>
        <v>65000</v>
      </c>
      <c r="D26" s="677">
        <v>65000</v>
      </c>
      <c r="E26" s="18"/>
      <c r="F26" s="19"/>
    </row>
    <row r="27" spans="1:6" ht="70.5" hidden="1" customHeight="1">
      <c r="A27" s="63">
        <v>14030000</v>
      </c>
      <c r="B27" s="683" t="s">
        <v>25</v>
      </c>
      <c r="C27" s="676">
        <f t="shared" si="0"/>
        <v>0</v>
      </c>
      <c r="D27" s="677"/>
      <c r="E27" s="18"/>
      <c r="F27" s="19"/>
    </row>
    <row r="28" spans="1:6" ht="30.75" hidden="1">
      <c r="A28" s="63">
        <v>14031900</v>
      </c>
      <c r="B28" s="675" t="s">
        <v>24</v>
      </c>
      <c r="C28" s="676">
        <f t="shared" si="0"/>
        <v>0</v>
      </c>
      <c r="D28" s="677"/>
      <c r="E28" s="18"/>
      <c r="F28" s="19"/>
    </row>
    <row r="29" spans="1:6" ht="77.25" hidden="1" customHeight="1">
      <c r="A29" s="63">
        <v>14040000</v>
      </c>
      <c r="B29" s="675" t="s">
        <v>26</v>
      </c>
      <c r="C29" s="676">
        <f t="shared" si="0"/>
        <v>0</v>
      </c>
      <c r="D29" s="677"/>
      <c r="E29" s="18"/>
      <c r="F29" s="19"/>
    </row>
    <row r="30" spans="1:6" ht="29.25" customHeight="1">
      <c r="A30" s="35">
        <v>18000000</v>
      </c>
      <c r="B30" s="673" t="s">
        <v>27</v>
      </c>
      <c r="C30" s="686">
        <f>SUM(D30)</f>
        <v>41600</v>
      </c>
      <c r="D30" s="680">
        <f>SUM(D44,D41,D31)</f>
        <v>41600</v>
      </c>
      <c r="E30" s="20"/>
      <c r="F30" s="21"/>
    </row>
    <row r="31" spans="1:6" ht="30" customHeight="1">
      <c r="A31" s="35">
        <v>18010000</v>
      </c>
      <c r="B31" s="688" t="s">
        <v>28</v>
      </c>
      <c r="C31" s="686">
        <f>SUM(D31)</f>
        <v>41600</v>
      </c>
      <c r="D31" s="680">
        <f>SUM(D32:D40)</f>
        <v>41600</v>
      </c>
      <c r="E31" s="20"/>
      <c r="F31" s="21"/>
    </row>
    <row r="32" spans="1:6" ht="123" hidden="1">
      <c r="A32" s="63">
        <v>18010100</v>
      </c>
      <c r="B32" s="689" t="s">
        <v>29</v>
      </c>
      <c r="C32" s="676"/>
      <c r="D32" s="677"/>
      <c r="E32" s="18"/>
      <c r="F32" s="22"/>
    </row>
    <row r="33" spans="1:6" ht="123" hidden="1">
      <c r="A33" s="63">
        <v>18010200</v>
      </c>
      <c r="B33" s="690" t="s">
        <v>30</v>
      </c>
      <c r="C33" s="676">
        <f t="shared" ref="C33:C34" si="1">SUM(D33)</f>
        <v>0</v>
      </c>
      <c r="D33" s="677"/>
      <c r="E33" s="18"/>
      <c r="F33" s="22"/>
    </row>
    <row r="34" spans="1:6" ht="108" hidden="1" customHeight="1">
      <c r="A34" s="66">
        <v>18010300</v>
      </c>
      <c r="B34" s="689" t="s">
        <v>31</v>
      </c>
      <c r="C34" s="676">
        <f t="shared" si="1"/>
        <v>0</v>
      </c>
      <c r="D34" s="677"/>
      <c r="E34" s="18"/>
      <c r="F34" s="22"/>
    </row>
    <row r="35" spans="1:6" ht="105.75" hidden="1" customHeight="1">
      <c r="A35" s="63">
        <v>18010400</v>
      </c>
      <c r="B35" s="689" t="s">
        <v>32</v>
      </c>
      <c r="C35" s="676">
        <f>SUM(D35)</f>
        <v>0</v>
      </c>
      <c r="D35" s="677"/>
      <c r="E35" s="18"/>
      <c r="F35" s="22"/>
    </row>
    <row r="36" spans="1:6" ht="30.75" hidden="1">
      <c r="A36" s="63">
        <v>18010500</v>
      </c>
      <c r="B36" s="691" t="s">
        <v>33</v>
      </c>
      <c r="C36" s="676">
        <f>SUM(D36)</f>
        <v>0</v>
      </c>
      <c r="D36" s="677"/>
      <c r="E36" s="23"/>
      <c r="F36" s="19"/>
    </row>
    <row r="37" spans="1:6" ht="30.75" hidden="1">
      <c r="A37" s="63">
        <v>18010600</v>
      </c>
      <c r="B37" s="691" t="s">
        <v>34</v>
      </c>
      <c r="C37" s="676">
        <f t="shared" ref="C37:C39" si="2">SUM(D37)</f>
        <v>0</v>
      </c>
      <c r="D37" s="677"/>
      <c r="E37" s="23"/>
      <c r="F37" s="19"/>
    </row>
    <row r="38" spans="1:6" ht="30.75">
      <c r="A38" s="63">
        <v>18010700</v>
      </c>
      <c r="B38" s="691" t="s">
        <v>35</v>
      </c>
      <c r="C38" s="676">
        <f t="shared" si="2"/>
        <v>41600</v>
      </c>
      <c r="D38" s="677">
        <v>41600</v>
      </c>
      <c r="E38" s="23"/>
      <c r="F38" s="19"/>
    </row>
    <row r="39" spans="1:6" ht="30.75" hidden="1">
      <c r="A39" s="63">
        <v>18010900</v>
      </c>
      <c r="B39" s="691" t="s">
        <v>36</v>
      </c>
      <c r="C39" s="676">
        <f t="shared" si="2"/>
        <v>0</v>
      </c>
      <c r="D39" s="677"/>
      <c r="E39" s="23"/>
      <c r="F39" s="19"/>
    </row>
    <row r="40" spans="1:6" ht="30.75" hidden="1">
      <c r="A40" s="63">
        <v>18011000</v>
      </c>
      <c r="B40" s="691" t="s">
        <v>37</v>
      </c>
      <c r="C40" s="676"/>
      <c r="D40" s="677"/>
      <c r="E40" s="23"/>
      <c r="F40" s="19"/>
    </row>
    <row r="41" spans="1:6" ht="30.75" hidden="1">
      <c r="A41" s="67">
        <v>18030000</v>
      </c>
      <c r="B41" s="692" t="s">
        <v>636</v>
      </c>
      <c r="C41" s="693">
        <f>SUM(D41)</f>
        <v>0</v>
      </c>
      <c r="D41" s="680">
        <f>SUM(D42:D43)</f>
        <v>0</v>
      </c>
      <c r="E41" s="23"/>
      <c r="F41" s="19"/>
    </row>
    <row r="42" spans="1:6" ht="61.5" hidden="1">
      <c r="A42" s="68">
        <v>18030100</v>
      </c>
      <c r="B42" s="694" t="s">
        <v>38</v>
      </c>
      <c r="C42" s="676">
        <f>SUM(D42)</f>
        <v>0</v>
      </c>
      <c r="D42" s="677"/>
      <c r="E42" s="23"/>
      <c r="F42" s="19"/>
    </row>
    <row r="43" spans="1:6" ht="61.5" hidden="1">
      <c r="A43" s="69" t="s">
        <v>39</v>
      </c>
      <c r="B43" s="695" t="s">
        <v>40</v>
      </c>
      <c r="C43" s="676">
        <f>SUM(D43)</f>
        <v>0</v>
      </c>
      <c r="D43" s="677"/>
      <c r="E43" s="23"/>
      <c r="F43" s="19"/>
    </row>
    <row r="44" spans="1:6" ht="30" hidden="1">
      <c r="A44" s="35">
        <v>18050000</v>
      </c>
      <c r="B44" s="673" t="s">
        <v>41</v>
      </c>
      <c r="C44" s="693">
        <f>SUM(D44)</f>
        <v>0</v>
      </c>
      <c r="D44" s="680">
        <f>SUM(D45:D47)</f>
        <v>0</v>
      </c>
      <c r="E44" s="20"/>
      <c r="F44" s="21"/>
    </row>
    <row r="45" spans="1:6" ht="30.75" hidden="1">
      <c r="A45" s="63">
        <v>18050300</v>
      </c>
      <c r="B45" s="696" t="s">
        <v>42</v>
      </c>
      <c r="C45" s="676"/>
      <c r="D45" s="677"/>
      <c r="E45" s="18"/>
      <c r="F45" s="22"/>
    </row>
    <row r="46" spans="1:6" ht="30.75" hidden="1">
      <c r="A46" s="63">
        <v>18050400</v>
      </c>
      <c r="B46" s="696" t="s">
        <v>43</v>
      </c>
      <c r="C46" s="676">
        <f>SUM(D46)</f>
        <v>0</v>
      </c>
      <c r="D46" s="677"/>
      <c r="E46" s="18"/>
      <c r="F46" s="22"/>
    </row>
    <row r="47" spans="1:6" ht="184.5" hidden="1">
      <c r="A47" s="63">
        <v>18050500</v>
      </c>
      <c r="B47" s="675" t="s">
        <v>44</v>
      </c>
      <c r="C47" s="676">
        <f>SUM(D47)</f>
        <v>0</v>
      </c>
      <c r="D47" s="677"/>
      <c r="E47" s="18"/>
      <c r="F47" s="22"/>
    </row>
    <row r="48" spans="1:6" ht="30" hidden="1">
      <c r="A48" s="35">
        <v>19000000</v>
      </c>
      <c r="B48" s="697" t="s">
        <v>45</v>
      </c>
      <c r="C48" s="693">
        <f>SUM(E48)</f>
        <v>0</v>
      </c>
      <c r="D48" s="680"/>
      <c r="E48" s="17">
        <f>SUM(E49)</f>
        <v>0</v>
      </c>
      <c r="F48" s="21"/>
    </row>
    <row r="49" spans="1:7" ht="30" hidden="1">
      <c r="A49" s="35">
        <v>19010000</v>
      </c>
      <c r="B49" s="697" t="s">
        <v>46</v>
      </c>
      <c r="C49" s="693">
        <f>SUM(E49)</f>
        <v>0</v>
      </c>
      <c r="D49" s="680"/>
      <c r="E49" s="17">
        <f>SUM(E50:E52)</f>
        <v>0</v>
      </c>
      <c r="F49" s="21"/>
    </row>
    <row r="50" spans="1:7" ht="92.25" hidden="1">
      <c r="A50" s="63">
        <v>19010100</v>
      </c>
      <c r="B50" s="698" t="s">
        <v>47</v>
      </c>
      <c r="C50" s="699">
        <f>SUM(E50)</f>
        <v>0</v>
      </c>
      <c r="D50" s="677"/>
      <c r="E50" s="18"/>
      <c r="F50" s="22"/>
    </row>
    <row r="51" spans="1:7" ht="61.5" hidden="1">
      <c r="A51" s="63">
        <v>19010200</v>
      </c>
      <c r="B51" s="675" t="s">
        <v>48</v>
      </c>
      <c r="C51" s="699">
        <f>SUM(E51)</f>
        <v>0</v>
      </c>
      <c r="D51" s="677"/>
      <c r="E51" s="18"/>
      <c r="F51" s="22"/>
    </row>
    <row r="52" spans="1:7" ht="123" hidden="1">
      <c r="A52" s="63">
        <v>19010300</v>
      </c>
      <c r="B52" s="700" t="s">
        <v>49</v>
      </c>
      <c r="C52" s="699">
        <f>SUM(E52)</f>
        <v>0</v>
      </c>
      <c r="D52" s="677"/>
      <c r="E52" s="18"/>
      <c r="F52" s="22"/>
    </row>
    <row r="53" spans="1:7" ht="33.75" customHeight="1">
      <c r="A53" s="35">
        <v>20000000</v>
      </c>
      <c r="B53" s="673" t="s">
        <v>50</v>
      </c>
      <c r="C53" s="686">
        <f>SUM(D53,E53)</f>
        <v>180000</v>
      </c>
      <c r="D53" s="680">
        <f>SUM(D71,D61,D54)</f>
        <v>180000</v>
      </c>
      <c r="E53" s="17"/>
      <c r="F53" s="19"/>
    </row>
    <row r="54" spans="1:7" ht="60" hidden="1">
      <c r="A54" s="35">
        <v>21000000</v>
      </c>
      <c r="B54" s="673" t="s">
        <v>51</v>
      </c>
      <c r="C54" s="686">
        <f t="shared" ref="C54:C62" si="3">SUM(D54)</f>
        <v>0</v>
      </c>
      <c r="D54" s="680">
        <f>SUM(D55,D58)</f>
        <v>0</v>
      </c>
      <c r="E54" s="23"/>
      <c r="F54" s="19"/>
    </row>
    <row r="55" spans="1:7" ht="215.25" hidden="1">
      <c r="A55" s="739">
        <v>21010000</v>
      </c>
      <c r="B55" s="701" t="s">
        <v>52</v>
      </c>
      <c r="C55" s="741">
        <f t="shared" si="3"/>
        <v>0</v>
      </c>
      <c r="D55" s="743">
        <f>SUM(D57)</f>
        <v>0</v>
      </c>
      <c r="E55" s="745"/>
      <c r="F55" s="747"/>
      <c r="G55" s="24"/>
    </row>
    <row r="56" spans="1:7" ht="30.75" hidden="1">
      <c r="A56" s="740"/>
      <c r="B56" s="702" t="s">
        <v>53</v>
      </c>
      <c r="C56" s="742">
        <f t="shared" si="3"/>
        <v>0</v>
      </c>
      <c r="D56" s="744"/>
      <c r="E56" s="746"/>
      <c r="F56" s="748"/>
      <c r="G56" s="24"/>
    </row>
    <row r="57" spans="1:7" s="25" customFormat="1" ht="123" hidden="1">
      <c r="A57" s="63">
        <v>21010300</v>
      </c>
      <c r="B57" s="691" t="s">
        <v>54</v>
      </c>
      <c r="C57" s="676">
        <f>SUM(D57)</f>
        <v>0</v>
      </c>
      <c r="D57" s="677"/>
      <c r="E57" s="23"/>
      <c r="F57" s="19"/>
    </row>
    <row r="58" spans="1:7" ht="30" hidden="1">
      <c r="A58" s="35">
        <v>21080000</v>
      </c>
      <c r="B58" s="673" t="s">
        <v>55</v>
      </c>
      <c r="C58" s="686">
        <f t="shared" si="3"/>
        <v>0</v>
      </c>
      <c r="D58" s="680">
        <f>SUM(D59:D60)</f>
        <v>0</v>
      </c>
      <c r="E58" s="26"/>
      <c r="F58" s="27"/>
    </row>
    <row r="59" spans="1:7" ht="30.75" hidden="1">
      <c r="A59" s="63">
        <v>21081100</v>
      </c>
      <c r="B59" s="691" t="s">
        <v>56</v>
      </c>
      <c r="C59" s="676">
        <f>SUM(D59)</f>
        <v>0</v>
      </c>
      <c r="D59" s="677"/>
      <c r="E59" s="23"/>
      <c r="F59" s="19"/>
    </row>
    <row r="60" spans="1:7" ht="123" hidden="1">
      <c r="A60" s="63">
        <v>21081500</v>
      </c>
      <c r="B60" s="691" t="s">
        <v>99</v>
      </c>
      <c r="C60" s="676">
        <f>SUM(D60)</f>
        <v>0</v>
      </c>
      <c r="D60" s="677"/>
      <c r="E60" s="23"/>
      <c r="F60" s="19"/>
    </row>
    <row r="61" spans="1:7" ht="89.25" customHeight="1">
      <c r="A61" s="35">
        <v>22000000</v>
      </c>
      <c r="B61" s="673" t="s">
        <v>57</v>
      </c>
      <c r="C61" s="686">
        <f t="shared" si="3"/>
        <v>180000</v>
      </c>
      <c r="D61" s="680">
        <f>SUM(D68,D66,D62)</f>
        <v>180000</v>
      </c>
      <c r="E61" s="23"/>
      <c r="F61" s="19"/>
    </row>
    <row r="62" spans="1:7" ht="52.5" customHeight="1">
      <c r="A62" s="35">
        <v>22010000</v>
      </c>
      <c r="B62" s="673" t="s">
        <v>58</v>
      </c>
      <c r="C62" s="686">
        <f t="shared" si="3"/>
        <v>180000</v>
      </c>
      <c r="D62" s="680">
        <f>SUM(D63:D65)</f>
        <v>180000</v>
      </c>
      <c r="E62" s="23"/>
      <c r="F62" s="19"/>
    </row>
    <row r="63" spans="1:7" ht="123" hidden="1">
      <c r="A63" s="63">
        <v>22010300</v>
      </c>
      <c r="B63" s="703" t="s">
        <v>59</v>
      </c>
      <c r="C63" s="676">
        <f>SUM(D63)</f>
        <v>0</v>
      </c>
      <c r="D63" s="677"/>
      <c r="E63" s="23"/>
      <c r="F63" s="19"/>
    </row>
    <row r="64" spans="1:7" ht="54.75" customHeight="1">
      <c r="A64" s="63">
        <v>22012500</v>
      </c>
      <c r="B64" s="691" t="s">
        <v>60</v>
      </c>
      <c r="C64" s="676">
        <f>SUM(D64)</f>
        <v>180000</v>
      </c>
      <c r="D64" s="677">
        <v>180000</v>
      </c>
      <c r="E64" s="23"/>
      <c r="F64" s="19"/>
    </row>
    <row r="65" spans="1:6" ht="92.25" hidden="1">
      <c r="A65" s="63">
        <v>22012600</v>
      </c>
      <c r="B65" s="681" t="s">
        <v>61</v>
      </c>
      <c r="C65" s="676">
        <f>SUM(D65)</f>
        <v>0</v>
      </c>
      <c r="D65" s="677"/>
      <c r="E65" s="23"/>
      <c r="F65" s="19"/>
    </row>
    <row r="66" spans="1:6" ht="120" hidden="1">
      <c r="A66" s="35">
        <v>22080000</v>
      </c>
      <c r="B66" s="704" t="s">
        <v>62</v>
      </c>
      <c r="C66" s="686">
        <f>SUM(D66)</f>
        <v>0</v>
      </c>
      <c r="D66" s="680">
        <f>SUM(D67)</f>
        <v>0</v>
      </c>
      <c r="E66" s="26"/>
      <c r="F66" s="27"/>
    </row>
    <row r="67" spans="1:6" ht="123" hidden="1">
      <c r="A67" s="63">
        <v>22080400</v>
      </c>
      <c r="B67" s="691" t="s">
        <v>63</v>
      </c>
      <c r="C67" s="676">
        <f t="shared" ref="C67:C73" si="4">SUM(D67)</f>
        <v>0</v>
      </c>
      <c r="D67" s="677"/>
      <c r="E67" s="23"/>
      <c r="F67" s="19"/>
    </row>
    <row r="68" spans="1:6" ht="30" hidden="1">
      <c r="A68" s="35">
        <v>22090000</v>
      </c>
      <c r="B68" s="673" t="s">
        <v>64</v>
      </c>
      <c r="C68" s="686">
        <f t="shared" si="4"/>
        <v>0</v>
      </c>
      <c r="D68" s="680">
        <f>SUM(D69:D70)</f>
        <v>0</v>
      </c>
      <c r="E68" s="26"/>
      <c r="F68" s="27"/>
    </row>
    <row r="69" spans="1:6" ht="123" hidden="1">
      <c r="A69" s="63">
        <v>22090100</v>
      </c>
      <c r="B69" s="691" t="s">
        <v>65</v>
      </c>
      <c r="C69" s="676">
        <f t="shared" si="4"/>
        <v>0</v>
      </c>
      <c r="D69" s="677"/>
      <c r="E69" s="23"/>
      <c r="F69" s="19"/>
    </row>
    <row r="70" spans="1:6" ht="92.25" hidden="1">
      <c r="A70" s="63">
        <v>22090400</v>
      </c>
      <c r="B70" s="691" t="s">
        <v>66</v>
      </c>
      <c r="C70" s="676">
        <f t="shared" si="4"/>
        <v>0</v>
      </c>
      <c r="D70" s="677"/>
      <c r="E70" s="23"/>
      <c r="F70" s="19"/>
    </row>
    <row r="71" spans="1:6" ht="34.5" hidden="1" customHeight="1">
      <c r="A71" s="35">
        <v>24000000</v>
      </c>
      <c r="B71" s="673" t="s">
        <v>67</v>
      </c>
      <c r="C71" s="686">
        <f t="shared" si="4"/>
        <v>0</v>
      </c>
      <c r="D71" s="680">
        <f>SUM(D72)</f>
        <v>0</v>
      </c>
      <c r="E71" s="20"/>
      <c r="F71" s="19"/>
    </row>
    <row r="72" spans="1:6" ht="36.75" hidden="1" customHeight="1">
      <c r="A72" s="35">
        <v>24060000</v>
      </c>
      <c r="B72" s="673" t="s">
        <v>68</v>
      </c>
      <c r="C72" s="686">
        <f t="shared" si="4"/>
        <v>0</v>
      </c>
      <c r="D72" s="680">
        <f>SUM(D73,D74)</f>
        <v>0</v>
      </c>
      <c r="E72" s="20"/>
      <c r="F72" s="19"/>
    </row>
    <row r="73" spans="1:6" ht="30.75" hidden="1">
      <c r="A73" s="63">
        <v>24060300</v>
      </c>
      <c r="B73" s="691" t="s">
        <v>68</v>
      </c>
      <c r="C73" s="676">
        <f t="shared" si="4"/>
        <v>0</v>
      </c>
      <c r="D73" s="677"/>
      <c r="E73" s="23"/>
      <c r="F73" s="19" t="s">
        <v>69</v>
      </c>
    </row>
    <row r="74" spans="1:6" ht="282.75" hidden="1" customHeight="1">
      <c r="A74" s="63">
        <v>24062200</v>
      </c>
      <c r="B74" s="705" t="s">
        <v>610</v>
      </c>
      <c r="C74" s="676">
        <f>SUM(D74)</f>
        <v>0</v>
      </c>
      <c r="D74" s="677"/>
      <c r="E74" s="23"/>
      <c r="F74" s="19"/>
    </row>
    <row r="75" spans="1:6" ht="30.75" hidden="1">
      <c r="A75" s="35">
        <v>25000000</v>
      </c>
      <c r="B75" s="673" t="s">
        <v>70</v>
      </c>
      <c r="C75" s="679">
        <f>SUM(E75)</f>
        <v>0</v>
      </c>
      <c r="D75" s="706"/>
      <c r="E75" s="17">
        <f>SUM(E76)</f>
        <v>0</v>
      </c>
      <c r="F75" s="19"/>
    </row>
    <row r="76" spans="1:6" ht="90.75" hidden="1">
      <c r="A76" s="35">
        <v>25010000</v>
      </c>
      <c r="B76" s="673" t="s">
        <v>71</v>
      </c>
      <c r="C76" s="679">
        <f>SUM(E76)</f>
        <v>0</v>
      </c>
      <c r="D76" s="707"/>
      <c r="E76" s="17">
        <f>SUM(E77:E80)</f>
        <v>0</v>
      </c>
      <c r="F76" s="19"/>
    </row>
    <row r="77" spans="1:6" ht="92.25" hidden="1">
      <c r="A77" s="63">
        <v>25010100</v>
      </c>
      <c r="B77" s="691" t="s">
        <v>72</v>
      </c>
      <c r="C77" s="676"/>
      <c r="D77" s="707"/>
      <c r="E77" s="30"/>
      <c r="F77" s="31"/>
    </row>
    <row r="78" spans="1:6" ht="61.5" hidden="1">
      <c r="A78" s="63">
        <v>25010200</v>
      </c>
      <c r="B78" s="691" t="s">
        <v>73</v>
      </c>
      <c r="C78" s="676"/>
      <c r="D78" s="707"/>
      <c r="E78" s="30"/>
      <c r="F78" s="31"/>
    </row>
    <row r="79" spans="1:6" ht="30.75" hidden="1">
      <c r="A79" s="63">
        <v>25010300</v>
      </c>
      <c r="B79" s="691" t="s">
        <v>74</v>
      </c>
      <c r="C79" s="676"/>
      <c r="D79" s="707"/>
      <c r="E79" s="30"/>
      <c r="F79" s="31"/>
    </row>
    <row r="80" spans="1:6" ht="92.25" hidden="1">
      <c r="A80" s="63">
        <v>25010400</v>
      </c>
      <c r="B80" s="681" t="s">
        <v>75</v>
      </c>
      <c r="C80" s="676"/>
      <c r="D80" s="708"/>
      <c r="E80" s="15"/>
      <c r="F80" s="22"/>
    </row>
    <row r="81" spans="1:7" ht="29.25" hidden="1" customHeight="1">
      <c r="A81" s="64">
        <v>30000000</v>
      </c>
      <c r="B81" s="678" t="s">
        <v>76</v>
      </c>
      <c r="C81" s="679">
        <f>SUM(E81,D81)</f>
        <v>0</v>
      </c>
      <c r="D81" s="709">
        <f>SUM(D82,D84)</f>
        <v>0</v>
      </c>
      <c r="E81" s="17"/>
      <c r="F81" s="32"/>
    </row>
    <row r="82" spans="1:7" ht="28.5" hidden="1" customHeight="1">
      <c r="A82" s="64">
        <v>31000000</v>
      </c>
      <c r="B82" s="710" t="s">
        <v>100</v>
      </c>
      <c r="C82" s="679">
        <f>SUM(E82,D82)</f>
        <v>0</v>
      </c>
      <c r="D82" s="709">
        <f>SUM(D83)</f>
        <v>0</v>
      </c>
      <c r="E82" s="17"/>
      <c r="F82" s="32"/>
    </row>
    <row r="83" spans="1:7" ht="92.25" hidden="1">
      <c r="A83" s="65">
        <v>31020000</v>
      </c>
      <c r="B83" s="684" t="s">
        <v>101</v>
      </c>
      <c r="C83" s="676">
        <f>SUM(D83)</f>
        <v>0</v>
      </c>
      <c r="D83" s="708"/>
      <c r="E83" s="17"/>
      <c r="F83" s="32"/>
    </row>
    <row r="84" spans="1:7" ht="60" hidden="1">
      <c r="A84" s="64">
        <v>33000000</v>
      </c>
      <c r="B84" s="711" t="s">
        <v>77</v>
      </c>
      <c r="C84" s="679">
        <f>SUM(E84)</f>
        <v>0</v>
      </c>
      <c r="D84" s="709"/>
      <c r="E84" s="17">
        <f>SUM(F84)</f>
        <v>0</v>
      </c>
      <c r="F84" s="32">
        <f>SUM(F85)</f>
        <v>0</v>
      </c>
    </row>
    <row r="85" spans="1:7" ht="30.75" hidden="1">
      <c r="A85" s="65">
        <v>33010000</v>
      </c>
      <c r="B85" s="712" t="s">
        <v>78</v>
      </c>
      <c r="C85" s="676">
        <f>SUM(E85)</f>
        <v>0</v>
      </c>
      <c r="D85" s="708"/>
      <c r="E85" s="15">
        <f>SUM(F85)</f>
        <v>0</v>
      </c>
      <c r="F85" s="33"/>
    </row>
    <row r="86" spans="1:7" ht="184.5" hidden="1">
      <c r="A86" s="63">
        <v>33010100</v>
      </c>
      <c r="B86" s="703" t="s">
        <v>79</v>
      </c>
      <c r="C86" s="676">
        <f>SUM(E86)</f>
        <v>0</v>
      </c>
      <c r="D86" s="708"/>
      <c r="E86" s="15">
        <f>SUM(F86)</f>
        <v>0</v>
      </c>
      <c r="F86" s="33"/>
    </row>
    <row r="87" spans="1:7" ht="60" hidden="1">
      <c r="A87" s="63"/>
      <c r="B87" s="673" t="s">
        <v>80</v>
      </c>
      <c r="C87" s="680">
        <f>SUM(C11,C53,C81)</f>
        <v>4081000</v>
      </c>
      <c r="D87" s="680">
        <f>SUM(D11,D53,D81)</f>
        <v>4081000</v>
      </c>
      <c r="E87" s="17"/>
      <c r="F87" s="32"/>
      <c r="G87" s="34"/>
    </row>
    <row r="88" spans="1:7" ht="30" hidden="1">
      <c r="A88" s="83">
        <v>40000000</v>
      </c>
      <c r="B88" s="713" t="s">
        <v>81</v>
      </c>
      <c r="C88" s="714">
        <f t="shared" ref="C88:C121" si="5">SUM(D88)</f>
        <v>0</v>
      </c>
      <c r="D88" s="715">
        <f>SUM(D89)</f>
        <v>0</v>
      </c>
      <c r="E88" s="60"/>
      <c r="F88" s="61"/>
    </row>
    <row r="89" spans="1:7" ht="30" hidden="1">
      <c r="A89" s="84">
        <v>41000000</v>
      </c>
      <c r="B89" s="673" t="s">
        <v>82</v>
      </c>
      <c r="C89" s="686">
        <f t="shared" si="5"/>
        <v>0</v>
      </c>
      <c r="D89" s="716">
        <f>SUM(D90,D97)</f>
        <v>0</v>
      </c>
      <c r="E89" s="36"/>
      <c r="F89" s="37"/>
    </row>
    <row r="90" spans="1:7" ht="60" hidden="1">
      <c r="A90" s="84">
        <v>41030000</v>
      </c>
      <c r="B90" s="673" t="s">
        <v>102</v>
      </c>
      <c r="C90" s="686">
        <f t="shared" si="5"/>
        <v>0</v>
      </c>
      <c r="D90" s="680">
        <f>SUM(D91:D96)</f>
        <v>0</v>
      </c>
      <c r="E90" s="36"/>
      <c r="F90" s="37"/>
    </row>
    <row r="91" spans="1:7" ht="153.75" hidden="1">
      <c r="A91" s="85">
        <v>41030400</v>
      </c>
      <c r="B91" s="684" t="s">
        <v>121</v>
      </c>
      <c r="C91" s="686"/>
      <c r="D91" s="677"/>
      <c r="E91" s="36"/>
      <c r="F91" s="37"/>
      <c r="G91" s="79"/>
    </row>
    <row r="92" spans="1:7" ht="61.5" hidden="1">
      <c r="A92" s="86">
        <v>41033900</v>
      </c>
      <c r="B92" s="675" t="s">
        <v>83</v>
      </c>
      <c r="C92" s="676">
        <f t="shared" si="5"/>
        <v>0</v>
      </c>
      <c r="D92" s="677"/>
      <c r="E92" s="38"/>
      <c r="F92" s="39"/>
    </row>
    <row r="93" spans="1:7" ht="61.5" hidden="1">
      <c r="A93" s="86">
        <v>41034200</v>
      </c>
      <c r="B93" s="675" t="s">
        <v>84</v>
      </c>
      <c r="C93" s="676">
        <f t="shared" si="5"/>
        <v>0</v>
      </c>
      <c r="D93" s="677"/>
      <c r="E93" s="38"/>
      <c r="F93" s="39"/>
    </row>
    <row r="94" spans="1:7" ht="123" hidden="1">
      <c r="A94" s="86">
        <v>41033200</v>
      </c>
      <c r="B94" s="684" t="s">
        <v>103</v>
      </c>
      <c r="C94" s="676">
        <f>SUM(D94)</f>
        <v>0</v>
      </c>
      <c r="D94" s="677"/>
      <c r="E94" s="38"/>
      <c r="F94" s="39"/>
    </row>
    <row r="95" spans="1:7" ht="123" hidden="1">
      <c r="A95" s="86">
        <v>41034500</v>
      </c>
      <c r="B95" s="717" t="s">
        <v>85</v>
      </c>
      <c r="C95" s="676">
        <f t="shared" si="5"/>
        <v>0</v>
      </c>
      <c r="D95" s="677"/>
      <c r="E95" s="28"/>
      <c r="F95" s="19"/>
      <c r="G95" s="25"/>
    </row>
    <row r="96" spans="1:7" ht="184.5" hidden="1">
      <c r="A96" s="86">
        <v>41035100</v>
      </c>
      <c r="B96" s="684" t="s">
        <v>123</v>
      </c>
      <c r="C96" s="676"/>
      <c r="D96" s="677"/>
      <c r="E96" s="28"/>
      <c r="F96" s="19"/>
      <c r="G96" s="25"/>
    </row>
    <row r="97" spans="1:8" ht="56.25" hidden="1" customHeight="1">
      <c r="A97" s="87">
        <v>41050000</v>
      </c>
      <c r="B97" s="685" t="s">
        <v>86</v>
      </c>
      <c r="C97" s="679">
        <f t="shared" si="5"/>
        <v>0</v>
      </c>
      <c r="D97" s="680">
        <f>SUM(D101:D123)</f>
        <v>0</v>
      </c>
      <c r="E97" s="29"/>
      <c r="F97" s="40"/>
    </row>
    <row r="98" spans="1:8" ht="209.25" hidden="1" customHeight="1">
      <c r="A98" s="86">
        <v>41050100</v>
      </c>
      <c r="B98" s="683" t="s">
        <v>88</v>
      </c>
      <c r="C98" s="676">
        <f>SUM(D98)</f>
        <v>0</v>
      </c>
      <c r="D98" s="677"/>
      <c r="E98" s="29"/>
      <c r="F98" s="40"/>
    </row>
    <row r="99" spans="1:8" ht="102" hidden="1" customHeight="1">
      <c r="A99" s="86">
        <v>41050200</v>
      </c>
      <c r="B99" s="675" t="s">
        <v>89</v>
      </c>
      <c r="C99" s="676">
        <f>SUM(D99)</f>
        <v>0</v>
      </c>
      <c r="D99" s="677"/>
      <c r="E99" s="29"/>
      <c r="F99" s="40"/>
    </row>
    <row r="100" spans="1:8" ht="231.75" hidden="1" customHeight="1">
      <c r="A100" s="86">
        <v>41050300</v>
      </c>
      <c r="B100" s="675" t="s">
        <v>90</v>
      </c>
      <c r="C100" s="676">
        <f>SUM(D100)</f>
        <v>0</v>
      </c>
      <c r="D100" s="677"/>
      <c r="E100" s="29"/>
      <c r="F100" s="40"/>
    </row>
    <row r="101" spans="1:8" ht="222" hidden="1" customHeight="1">
      <c r="A101" s="86">
        <v>41050900</v>
      </c>
      <c r="B101" s="675" t="s">
        <v>619</v>
      </c>
      <c r="C101" s="676">
        <f>SUM(D101)</f>
        <v>0</v>
      </c>
      <c r="D101" s="677"/>
      <c r="E101" s="29"/>
      <c r="F101" s="40"/>
    </row>
    <row r="102" spans="1:8" ht="80.25" hidden="1" customHeight="1">
      <c r="A102" s="86">
        <v>41051000</v>
      </c>
      <c r="B102" s="683" t="s">
        <v>96</v>
      </c>
      <c r="C102" s="676">
        <f t="shared" si="5"/>
        <v>0</v>
      </c>
      <c r="D102" s="677"/>
      <c r="E102" s="29"/>
      <c r="F102" s="40"/>
    </row>
    <row r="103" spans="1:8" ht="84.75" hidden="1" customHeight="1">
      <c r="A103" s="86">
        <v>41051100</v>
      </c>
      <c r="B103" s="681" t="s">
        <v>97</v>
      </c>
      <c r="C103" s="676">
        <f t="shared" si="5"/>
        <v>0</v>
      </c>
      <c r="D103" s="718"/>
      <c r="E103" s="58"/>
      <c r="F103" s="59"/>
    </row>
    <row r="104" spans="1:8" ht="110.25" hidden="1" customHeight="1">
      <c r="A104" s="86">
        <v>41051200</v>
      </c>
      <c r="B104" s="683" t="s">
        <v>87</v>
      </c>
      <c r="C104" s="676">
        <f t="shared" ref="C104:C105" si="6">SUM(D104)</f>
        <v>0</v>
      </c>
      <c r="D104" s="677"/>
      <c r="E104" s="29"/>
      <c r="F104" s="40"/>
    </row>
    <row r="105" spans="1:8" ht="135.75" hidden="1" customHeight="1">
      <c r="A105" s="86">
        <v>41051400</v>
      </c>
      <c r="B105" s="683" t="s">
        <v>98</v>
      </c>
      <c r="C105" s="676">
        <f t="shared" si="6"/>
        <v>0</v>
      </c>
      <c r="D105" s="677"/>
      <c r="E105" s="29"/>
      <c r="F105" s="40"/>
      <c r="G105" s="25"/>
    </row>
    <row r="106" spans="1:8" ht="83.25" hidden="1" customHeight="1">
      <c r="A106" s="86">
        <v>41051500</v>
      </c>
      <c r="B106" s="675" t="s">
        <v>91</v>
      </c>
      <c r="C106" s="676">
        <f t="shared" si="5"/>
        <v>0</v>
      </c>
      <c r="D106" s="677"/>
      <c r="E106" s="29"/>
      <c r="F106" s="40"/>
    </row>
    <row r="107" spans="1:8" ht="150" hidden="1" customHeight="1">
      <c r="A107" s="86">
        <v>41052000</v>
      </c>
      <c r="B107" s="717" t="s">
        <v>92</v>
      </c>
      <c r="C107" s="676">
        <f t="shared" si="5"/>
        <v>0</v>
      </c>
      <c r="D107" s="677"/>
      <c r="E107" s="15"/>
      <c r="F107" s="40"/>
    </row>
    <row r="108" spans="1:8" ht="137.25" hidden="1" customHeight="1">
      <c r="A108" s="86">
        <v>41052300</v>
      </c>
      <c r="B108" s="717" t="s">
        <v>114</v>
      </c>
      <c r="C108" s="676">
        <f t="shared" si="5"/>
        <v>0</v>
      </c>
      <c r="D108" s="677"/>
      <c r="E108" s="15"/>
      <c r="F108" s="40"/>
    </row>
    <row r="109" spans="1:8" ht="106.5" hidden="1" customHeight="1">
      <c r="A109" s="86"/>
      <c r="B109" s="684"/>
      <c r="C109" s="676"/>
      <c r="D109" s="677"/>
      <c r="E109" s="15"/>
      <c r="F109" s="40"/>
    </row>
    <row r="110" spans="1:8" ht="36.75" hidden="1" customHeight="1">
      <c r="A110" s="86">
        <v>41053900</v>
      </c>
      <c r="B110" s="717" t="s">
        <v>93</v>
      </c>
      <c r="C110" s="676">
        <f t="shared" si="5"/>
        <v>0</v>
      </c>
      <c r="D110" s="677"/>
      <c r="E110" s="15"/>
      <c r="F110" s="40"/>
    </row>
    <row r="111" spans="1:8" ht="139.5" hidden="1" customHeight="1">
      <c r="A111" s="75" t="s">
        <v>104</v>
      </c>
      <c r="B111" s="719" t="s">
        <v>116</v>
      </c>
      <c r="C111" s="677"/>
      <c r="D111" s="677"/>
      <c r="E111" s="15"/>
      <c r="F111" s="40"/>
      <c r="H111" s="76"/>
    </row>
    <row r="112" spans="1:8" ht="30.75" hidden="1" customHeight="1">
      <c r="A112" s="82"/>
      <c r="B112" s="719" t="s">
        <v>111</v>
      </c>
      <c r="C112" s="677"/>
      <c r="D112" s="677"/>
      <c r="E112" s="15"/>
      <c r="F112" s="40"/>
    </row>
    <row r="113" spans="1:7" ht="36" hidden="1" customHeight="1">
      <c r="A113" s="88"/>
      <c r="B113" s="719" t="s">
        <v>105</v>
      </c>
      <c r="C113" s="677"/>
      <c r="D113" s="677"/>
      <c r="E113" s="15"/>
      <c r="F113" s="40"/>
    </row>
    <row r="114" spans="1:7" ht="30.75" hidden="1">
      <c r="A114" s="88"/>
      <c r="B114" s="720" t="s">
        <v>106</v>
      </c>
      <c r="C114" s="677"/>
      <c r="D114" s="677"/>
      <c r="E114" s="15"/>
      <c r="F114" s="40"/>
    </row>
    <row r="115" spans="1:7" ht="30.75" hidden="1">
      <c r="A115" s="88"/>
      <c r="B115" s="720" t="s">
        <v>107</v>
      </c>
      <c r="C115" s="677"/>
      <c r="D115" s="677"/>
      <c r="E115" s="15"/>
      <c r="F115" s="40"/>
    </row>
    <row r="116" spans="1:7" ht="30.75" hidden="1">
      <c r="A116" s="88"/>
      <c r="B116" s="720" t="s">
        <v>108</v>
      </c>
      <c r="C116" s="677"/>
      <c r="D116" s="677"/>
      <c r="E116" s="15"/>
      <c r="F116" s="40"/>
    </row>
    <row r="117" spans="1:7" ht="30.75" hidden="1">
      <c r="A117" s="88"/>
      <c r="B117" s="720" t="s">
        <v>112</v>
      </c>
      <c r="C117" s="677"/>
      <c r="D117" s="677"/>
      <c r="E117" s="15"/>
      <c r="F117" s="40"/>
    </row>
    <row r="118" spans="1:7" ht="30.75" hidden="1">
      <c r="A118" s="89"/>
      <c r="B118" s="717" t="s">
        <v>109</v>
      </c>
      <c r="C118" s="677"/>
      <c r="D118" s="677"/>
      <c r="E118" s="15"/>
      <c r="F118" s="40"/>
    </row>
    <row r="119" spans="1:7" ht="30.75" hidden="1">
      <c r="A119" s="88"/>
      <c r="B119" s="720" t="s">
        <v>113</v>
      </c>
      <c r="C119" s="677"/>
      <c r="D119" s="677"/>
      <c r="E119" s="15"/>
      <c r="F119" s="40"/>
    </row>
    <row r="120" spans="1:7" ht="30.75" hidden="1">
      <c r="A120" s="88"/>
      <c r="B120" s="720" t="s">
        <v>110</v>
      </c>
      <c r="C120" s="677"/>
      <c r="D120" s="677"/>
      <c r="E120" s="15"/>
      <c r="F120" s="40"/>
    </row>
    <row r="121" spans="1:7" ht="215.25" hidden="1">
      <c r="A121" s="86">
        <v>41054100</v>
      </c>
      <c r="B121" s="717" t="s">
        <v>115</v>
      </c>
      <c r="C121" s="676">
        <f t="shared" si="5"/>
        <v>0</v>
      </c>
      <c r="D121" s="677"/>
      <c r="E121" s="15"/>
      <c r="F121" s="40"/>
    </row>
    <row r="122" spans="1:7" ht="184.5" hidden="1">
      <c r="A122" s="90">
        <v>41054300</v>
      </c>
      <c r="B122" s="717" t="s">
        <v>122</v>
      </c>
      <c r="C122" s="721">
        <f>SUM(D122)</f>
        <v>0</v>
      </c>
      <c r="D122" s="722"/>
      <c r="E122" s="80"/>
      <c r="F122" s="81"/>
      <c r="G122" s="25"/>
    </row>
    <row r="123" spans="1:7" ht="106.5" hidden="1" customHeight="1">
      <c r="A123" s="90">
        <v>41054500</v>
      </c>
      <c r="B123" s="684" t="s">
        <v>611</v>
      </c>
      <c r="C123" s="721">
        <f>SUM(D123)</f>
        <v>0</v>
      </c>
      <c r="D123" s="722"/>
      <c r="E123" s="80"/>
      <c r="F123" s="81"/>
      <c r="G123" s="25"/>
    </row>
    <row r="124" spans="1:7" ht="37.5" customHeight="1">
      <c r="A124" s="70"/>
      <c r="B124" s="723" t="s">
        <v>94</v>
      </c>
      <c r="C124" s="724">
        <f>SUM(D124:E124)</f>
        <v>4081000</v>
      </c>
      <c r="D124" s="724">
        <f>SUM(D87:D88)</f>
        <v>4081000</v>
      </c>
      <c r="E124" s="41"/>
      <c r="F124" s="42"/>
      <c r="G124" s="43"/>
    </row>
    <row r="125" spans="1:7" ht="111" customHeight="1">
      <c r="A125" s="44"/>
      <c r="B125" s="45"/>
      <c r="C125" s="46"/>
      <c r="D125" s="47"/>
      <c r="E125" s="47"/>
      <c r="F125" s="48"/>
      <c r="G125" s="43"/>
    </row>
    <row r="126" spans="1:7" ht="38.25">
      <c r="A126" s="726" t="s">
        <v>635</v>
      </c>
      <c r="B126" s="726"/>
      <c r="C126" s="726"/>
      <c r="D126" s="726"/>
      <c r="E126" s="726"/>
      <c r="F126" s="726"/>
      <c r="G126" s="43"/>
    </row>
    <row r="127" spans="1:7" ht="23.25">
      <c r="A127" s="49"/>
      <c r="B127" s="50"/>
      <c r="C127" s="50"/>
      <c r="D127" s="51"/>
      <c r="E127" s="51"/>
      <c r="F127" s="51"/>
    </row>
    <row r="128" spans="1:7" ht="23.25">
      <c r="A128" s="52"/>
      <c r="B128" s="53"/>
      <c r="C128" s="53"/>
      <c r="D128" s="54"/>
      <c r="E128" s="54"/>
      <c r="F128" s="54"/>
    </row>
    <row r="129" spans="1:6" ht="23.25">
      <c r="A129" s="55"/>
      <c r="B129" s="55"/>
      <c r="C129" s="55"/>
      <c r="D129" s="55"/>
      <c r="E129" s="55"/>
      <c r="F129" s="55"/>
    </row>
    <row r="130" spans="1:6" ht="23.25">
      <c r="A130" s="56"/>
      <c r="B130" s="57"/>
      <c r="C130" s="57"/>
      <c r="D130" s="51"/>
      <c r="E130" s="51"/>
      <c r="F130" s="51"/>
    </row>
    <row r="131" spans="1:6" ht="5.25" customHeight="1">
      <c r="A131" s="55"/>
      <c r="B131" s="55"/>
      <c r="C131" s="55"/>
      <c r="D131" s="55"/>
      <c r="E131" s="55"/>
      <c r="F131" s="55"/>
    </row>
    <row r="132" spans="1:6" ht="23.25" hidden="1">
      <c r="A132" s="2"/>
      <c r="B132" s="2"/>
      <c r="C132" s="2"/>
      <c r="D132" s="2"/>
      <c r="E132" s="2"/>
      <c r="F132" s="2"/>
    </row>
    <row r="133" spans="1:6" ht="23.25">
      <c r="A133" s="55"/>
      <c r="B133" s="55"/>
      <c r="C133" s="55"/>
      <c r="D133" s="55"/>
      <c r="E133" s="55"/>
      <c r="F133" s="55"/>
    </row>
    <row r="134" spans="1:6" ht="23.25">
      <c r="A134" s="2"/>
      <c r="B134" s="2"/>
      <c r="C134" s="2"/>
      <c r="D134" s="2"/>
      <c r="E134" s="2"/>
      <c r="F134" s="2"/>
    </row>
    <row r="135" spans="1:6" ht="23.25">
      <c r="A135" s="2"/>
      <c r="B135" s="2"/>
      <c r="C135" s="2"/>
      <c r="D135" s="2"/>
      <c r="E135" s="2"/>
      <c r="F135" s="2"/>
    </row>
    <row r="136" spans="1:6" ht="23.25">
      <c r="A136" s="2"/>
      <c r="B136" s="2"/>
      <c r="C136" s="2"/>
      <c r="D136" s="2"/>
      <c r="E136" s="2"/>
      <c r="F136" s="2"/>
    </row>
    <row r="137" spans="1:6" ht="23.25">
      <c r="A137" s="2"/>
      <c r="B137" s="2"/>
      <c r="C137" s="2"/>
      <c r="D137" s="2"/>
      <c r="E137" s="2"/>
      <c r="F137" s="2"/>
    </row>
    <row r="138" spans="1:6" ht="23.25">
      <c r="A138" s="2"/>
      <c r="B138" s="2"/>
      <c r="C138" s="2"/>
      <c r="D138" s="2"/>
      <c r="E138" s="2"/>
      <c r="F138" s="2"/>
    </row>
    <row r="139" spans="1:6" ht="23.25">
      <c r="A139" s="2"/>
      <c r="B139" s="2"/>
      <c r="C139" s="2"/>
      <c r="D139" s="2"/>
      <c r="E139" s="2"/>
      <c r="F139" s="2"/>
    </row>
    <row r="140" spans="1:6" ht="23.25">
      <c r="A140" s="2"/>
      <c r="B140" s="2"/>
      <c r="C140" s="2"/>
      <c r="D140" s="2"/>
      <c r="E140" s="2"/>
      <c r="F140" s="2"/>
    </row>
    <row r="141" spans="1:6" ht="23.25">
      <c r="A141" s="2"/>
      <c r="B141" s="2"/>
      <c r="C141" s="2"/>
      <c r="D141" s="2"/>
      <c r="E141" s="2"/>
      <c r="F141" s="2"/>
    </row>
    <row r="142" spans="1:6" ht="23.25">
      <c r="A142" s="2"/>
      <c r="B142" s="2"/>
      <c r="C142" s="2"/>
      <c r="D142" s="2"/>
      <c r="E142" s="2"/>
      <c r="F142" s="2"/>
    </row>
    <row r="143" spans="1:6" ht="23.25">
      <c r="A143" s="2"/>
      <c r="B143" s="2"/>
      <c r="C143" s="2"/>
      <c r="D143" s="2"/>
      <c r="E143" s="2"/>
      <c r="F143" s="2"/>
    </row>
    <row r="144" spans="1:6" ht="23.25">
      <c r="A144" s="2"/>
      <c r="B144" s="2"/>
      <c r="C144" s="2"/>
      <c r="D144" s="2"/>
      <c r="E144" s="2"/>
      <c r="F144" s="2"/>
    </row>
    <row r="145" spans="1:6" ht="23.25">
      <c r="A145" s="55"/>
      <c r="B145" s="55"/>
      <c r="C145" s="55"/>
      <c r="D145" s="55"/>
      <c r="E145" s="55"/>
      <c r="F145" s="55"/>
    </row>
    <row r="146" spans="1:6" ht="23.25">
      <c r="A146" s="55"/>
      <c r="B146" s="55"/>
      <c r="C146" s="55"/>
      <c r="D146" s="55"/>
      <c r="E146" s="55"/>
      <c r="F146" s="55"/>
    </row>
    <row r="147" spans="1:6" ht="23.25">
      <c r="A147" s="55"/>
      <c r="B147" s="55"/>
      <c r="C147" s="55"/>
      <c r="D147" s="55"/>
      <c r="E147" s="55"/>
      <c r="F147" s="55"/>
    </row>
    <row r="148" spans="1:6" ht="23.25">
      <c r="A148" s="55"/>
      <c r="B148" s="55"/>
      <c r="C148" s="55"/>
      <c r="D148" s="55"/>
      <c r="E148" s="55"/>
      <c r="F148" s="55"/>
    </row>
    <row r="149" spans="1:6" ht="23.25">
      <c r="A149" s="55"/>
      <c r="B149" s="55"/>
      <c r="C149" s="55"/>
      <c r="D149" s="55"/>
      <c r="E149" s="55"/>
      <c r="F149" s="55"/>
    </row>
    <row r="150" spans="1:6" ht="23.25">
      <c r="A150" s="55"/>
      <c r="B150" s="55"/>
      <c r="C150" s="55"/>
      <c r="D150" s="55"/>
      <c r="E150" s="55"/>
      <c r="F150" s="55"/>
    </row>
    <row r="151" spans="1:6" ht="23.25">
      <c r="A151" s="55"/>
      <c r="B151" s="55"/>
      <c r="C151" s="55"/>
      <c r="D151" s="55"/>
      <c r="E151" s="55"/>
      <c r="F151" s="55"/>
    </row>
    <row r="152" spans="1:6" ht="23.25">
      <c r="A152" s="55"/>
      <c r="B152" s="55"/>
      <c r="C152" s="55"/>
      <c r="D152" s="55"/>
      <c r="E152" s="55"/>
      <c r="F152" s="55"/>
    </row>
    <row r="153" spans="1:6" ht="23.25">
      <c r="A153" s="55"/>
      <c r="B153" s="55"/>
      <c r="C153" s="55"/>
      <c r="D153" s="55"/>
      <c r="E153" s="55"/>
      <c r="F153" s="55"/>
    </row>
    <row r="154" spans="1:6" ht="23.25">
      <c r="A154" s="55"/>
      <c r="B154" s="55"/>
      <c r="C154" s="55"/>
      <c r="D154" s="55"/>
      <c r="E154" s="55"/>
      <c r="F154" s="55"/>
    </row>
    <row r="155" spans="1:6" ht="23.25">
      <c r="A155" s="55"/>
      <c r="B155" s="55"/>
      <c r="C155" s="55"/>
      <c r="D155" s="55"/>
      <c r="E155" s="55"/>
      <c r="F155" s="55"/>
    </row>
    <row r="156" spans="1:6" ht="23.25">
      <c r="A156" s="55"/>
      <c r="B156" s="55"/>
      <c r="C156" s="55"/>
      <c r="D156" s="55"/>
      <c r="E156" s="55"/>
      <c r="F156" s="55"/>
    </row>
    <row r="157" spans="1:6" ht="23.25">
      <c r="A157" s="55"/>
      <c r="B157" s="55"/>
      <c r="C157" s="55"/>
      <c r="D157" s="55"/>
      <c r="E157" s="55"/>
      <c r="F157" s="55"/>
    </row>
    <row r="158" spans="1:6" ht="23.25">
      <c r="A158" s="55"/>
      <c r="B158" s="55"/>
      <c r="C158" s="55"/>
      <c r="D158" s="55"/>
      <c r="E158" s="55"/>
      <c r="F158" s="55"/>
    </row>
    <row r="159" spans="1:6" ht="23.25">
      <c r="A159" s="55"/>
      <c r="B159" s="55"/>
      <c r="C159" s="55"/>
      <c r="D159" s="55"/>
      <c r="E159" s="55"/>
      <c r="F159" s="55"/>
    </row>
    <row r="160" spans="1:6" ht="23.25">
      <c r="A160" s="55"/>
      <c r="B160" s="55"/>
      <c r="C160" s="55"/>
      <c r="D160" s="55"/>
      <c r="E160" s="55"/>
      <c r="F160" s="55"/>
    </row>
    <row r="161" spans="1:6" ht="23.25">
      <c r="A161" s="55"/>
      <c r="B161" s="55"/>
      <c r="C161" s="55"/>
      <c r="D161" s="55"/>
      <c r="E161" s="55"/>
      <c r="F161" s="55"/>
    </row>
    <row r="162" spans="1:6" ht="23.25">
      <c r="A162" s="55"/>
      <c r="B162" s="55"/>
      <c r="C162" s="55"/>
      <c r="D162" s="55"/>
      <c r="E162" s="55"/>
      <c r="F162" s="55"/>
    </row>
    <row r="163" spans="1:6" ht="23.25">
      <c r="A163" s="55"/>
      <c r="B163" s="55"/>
      <c r="C163" s="55"/>
      <c r="D163" s="55"/>
      <c r="E163" s="55"/>
      <c r="F163" s="55"/>
    </row>
    <row r="164" spans="1:6" ht="23.25">
      <c r="A164" s="55"/>
      <c r="B164" s="55"/>
      <c r="C164" s="55"/>
      <c r="D164" s="55"/>
      <c r="E164" s="55"/>
      <c r="F164" s="55"/>
    </row>
    <row r="165" spans="1:6" ht="23.25">
      <c r="A165" s="55"/>
      <c r="B165" s="55"/>
      <c r="C165" s="55"/>
      <c r="D165" s="55"/>
      <c r="E165" s="55"/>
      <c r="F165" s="55"/>
    </row>
    <row r="166" spans="1:6" ht="23.25">
      <c r="A166" s="55"/>
      <c r="B166" s="55"/>
      <c r="C166" s="55"/>
      <c r="D166" s="55"/>
      <c r="E166" s="55"/>
      <c r="F166" s="55"/>
    </row>
    <row r="167" spans="1:6" ht="23.25">
      <c r="A167" s="55"/>
      <c r="B167" s="55"/>
      <c r="C167" s="55"/>
      <c r="D167" s="55"/>
      <c r="E167" s="55"/>
      <c r="F167" s="55"/>
    </row>
    <row r="168" spans="1:6" ht="23.25">
      <c r="A168" s="55"/>
      <c r="B168" s="55"/>
      <c r="C168" s="55"/>
      <c r="D168" s="55"/>
      <c r="E168" s="55"/>
      <c r="F168" s="55"/>
    </row>
    <row r="169" spans="1:6" ht="23.25">
      <c r="A169" s="55"/>
      <c r="B169" s="55"/>
      <c r="C169" s="55"/>
      <c r="D169" s="55"/>
      <c r="E169" s="55"/>
      <c r="F169" s="55"/>
    </row>
    <row r="170" spans="1:6" ht="23.25">
      <c r="A170" s="55"/>
      <c r="B170" s="55"/>
      <c r="C170" s="55"/>
      <c r="D170" s="55"/>
      <c r="E170" s="55"/>
      <c r="F170" s="55"/>
    </row>
  </sheetData>
  <mergeCells count="16">
    <mergeCell ref="A126:F126"/>
    <mergeCell ref="C1:F1"/>
    <mergeCell ref="C2:F2"/>
    <mergeCell ref="C3:F3"/>
    <mergeCell ref="A5:F5"/>
    <mergeCell ref="A6:F6"/>
    <mergeCell ref="A8:A9"/>
    <mergeCell ref="B8:B9"/>
    <mergeCell ref="C8:C9"/>
    <mergeCell ref="D8:D9"/>
    <mergeCell ref="E8:F8"/>
    <mergeCell ref="A55:A56"/>
    <mergeCell ref="C55:C56"/>
    <mergeCell ref="D55:D56"/>
    <mergeCell ref="E55:E56"/>
    <mergeCell ref="F55:F56"/>
  </mergeCells>
  <pageMargins left="1.1811023622047245" right="0.39370078740157483" top="0.78740157480314965" bottom="0.78740157480314965" header="0.31496062992125984" footer="0.31496062992125984"/>
  <pageSetup paperSize="9" scale="46" orientation="portrait" r:id="rId1"/>
  <rowBreaks count="1" manualBreakCount="1">
    <brk id="35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8"/>
  <sheetViews>
    <sheetView topLeftCell="A10" zoomScaleSheetLayoutView="82" workbookViewId="0">
      <selection activeCell="M28" sqref="M28"/>
    </sheetView>
  </sheetViews>
  <sheetFormatPr defaultColWidth="8" defaultRowHeight="12.75"/>
  <cols>
    <col min="1" max="1" width="10.5703125" style="126" customWidth="1"/>
    <col min="2" max="2" width="37.140625" style="121" customWidth="1"/>
    <col min="3" max="3" width="16" style="121" customWidth="1"/>
    <col min="4" max="4" width="16.28515625" style="113" customWidth="1"/>
    <col min="5" max="5" width="16.5703125" style="113" customWidth="1"/>
    <col min="6" max="6" width="17.5703125" style="94" customWidth="1"/>
    <col min="7" max="8" width="8" style="94"/>
    <col min="9" max="9" width="12.140625" style="94" bestFit="1" customWidth="1"/>
    <col min="10" max="16384" width="8" style="94"/>
  </cols>
  <sheetData>
    <row r="1" spans="1:9" ht="16.5" customHeight="1">
      <c r="A1" s="91"/>
      <c r="B1" s="92"/>
      <c r="C1" s="92"/>
      <c r="D1" s="93"/>
      <c r="E1" s="755"/>
      <c r="F1" s="755"/>
    </row>
    <row r="2" spans="1:9" ht="17.25" customHeight="1">
      <c r="A2" s="91"/>
      <c r="B2" s="92"/>
      <c r="C2" s="92"/>
      <c r="D2" s="93"/>
      <c r="E2" s="756"/>
      <c r="F2" s="756"/>
    </row>
    <row r="3" spans="1:9" ht="18" customHeight="1">
      <c r="A3" s="91"/>
      <c r="B3" s="92"/>
      <c r="C3" s="92"/>
      <c r="D3" s="93"/>
      <c r="E3" s="756"/>
      <c r="F3" s="756"/>
    </row>
    <row r="4" spans="1:9" ht="72" customHeight="1">
      <c r="A4" s="91"/>
      <c r="B4" s="92"/>
      <c r="C4" s="92"/>
      <c r="D4" s="93"/>
      <c r="E4" s="93"/>
      <c r="F4" s="93"/>
    </row>
    <row r="5" spans="1:9" ht="50.25" customHeight="1">
      <c r="A5" s="757" t="s">
        <v>124</v>
      </c>
      <c r="B5" s="757"/>
      <c r="C5" s="757"/>
      <c r="D5" s="757"/>
      <c r="E5" s="757"/>
      <c r="F5" s="757"/>
    </row>
    <row r="6" spans="1:9" ht="30" customHeight="1">
      <c r="A6" s="91"/>
      <c r="B6" s="92"/>
      <c r="C6" s="92"/>
      <c r="D6" s="95"/>
      <c r="E6" s="95"/>
      <c r="F6" s="96" t="s">
        <v>0</v>
      </c>
    </row>
    <row r="7" spans="1:9" ht="39" customHeight="1">
      <c r="A7" s="758" t="s">
        <v>125</v>
      </c>
      <c r="B7" s="759" t="s">
        <v>126</v>
      </c>
      <c r="C7" s="760" t="s">
        <v>127</v>
      </c>
      <c r="D7" s="761" t="s">
        <v>1</v>
      </c>
      <c r="E7" s="760" t="s">
        <v>2</v>
      </c>
      <c r="F7" s="760"/>
    </row>
    <row r="8" spans="1:9" ht="38.25" customHeight="1">
      <c r="A8" s="758"/>
      <c r="B8" s="759"/>
      <c r="C8" s="760"/>
      <c r="D8" s="761"/>
      <c r="E8" s="97" t="s">
        <v>128</v>
      </c>
      <c r="F8" s="98" t="s">
        <v>129</v>
      </c>
    </row>
    <row r="9" spans="1:9" s="101" customFormat="1" ht="16.5" customHeight="1">
      <c r="A9" s="99">
        <v>1</v>
      </c>
      <c r="B9" s="99">
        <v>2</v>
      </c>
      <c r="C9" s="100">
        <v>3</v>
      </c>
      <c r="D9" s="100">
        <v>4</v>
      </c>
      <c r="E9" s="100">
        <v>5</v>
      </c>
      <c r="F9" s="100">
        <v>6</v>
      </c>
    </row>
    <row r="10" spans="1:9" ht="28.5" customHeight="1">
      <c r="A10" s="749" t="s">
        <v>130</v>
      </c>
      <c r="B10" s="750"/>
      <c r="C10" s="750"/>
      <c r="D10" s="750"/>
      <c r="E10" s="750"/>
      <c r="F10" s="751"/>
      <c r="G10" s="102"/>
    </row>
    <row r="11" spans="1:9" s="106" customFormat="1" ht="28.5" customHeight="1">
      <c r="A11" s="103" t="s">
        <v>131</v>
      </c>
      <c r="B11" s="104" t="s">
        <v>132</v>
      </c>
      <c r="C11" s="510">
        <f t="shared" ref="C11:C31" si="0">SUM(D11:E11)</f>
        <v>0</v>
      </c>
      <c r="D11" s="510">
        <f>D12</f>
        <v>-2500000</v>
      </c>
      <c r="E11" s="510">
        <f>E12</f>
        <v>2500000</v>
      </c>
      <c r="F11" s="510">
        <f>F12</f>
        <v>2500000</v>
      </c>
      <c r="G11" s="105"/>
    </row>
    <row r="12" spans="1:9" s="106" customFormat="1" ht="33.75" customHeight="1">
      <c r="A12" s="103">
        <v>208000</v>
      </c>
      <c r="B12" s="104" t="s">
        <v>133</v>
      </c>
      <c r="C12" s="510">
        <f t="shared" si="0"/>
        <v>0</v>
      </c>
      <c r="D12" s="510">
        <f>D13+D14</f>
        <v>-2500000</v>
      </c>
      <c r="E12" s="510">
        <f>E13+E14</f>
        <v>2500000</v>
      </c>
      <c r="F12" s="510">
        <f>F13+F14</f>
        <v>2500000</v>
      </c>
      <c r="G12" s="105"/>
    </row>
    <row r="13" spans="1:9" s="106" customFormat="1" ht="29.25" hidden="1" customHeight="1">
      <c r="A13" s="107">
        <v>208100</v>
      </c>
      <c r="B13" s="108" t="s">
        <v>134</v>
      </c>
      <c r="C13" s="511">
        <f t="shared" si="0"/>
        <v>0</v>
      </c>
      <c r="D13" s="512"/>
      <c r="E13" s="512"/>
      <c r="F13" s="512"/>
      <c r="G13" s="105"/>
      <c r="I13" s="109"/>
    </row>
    <row r="14" spans="1:9" ht="48.75" customHeight="1">
      <c r="A14" s="110" t="s">
        <v>135</v>
      </c>
      <c r="B14" s="111" t="s">
        <v>136</v>
      </c>
      <c r="C14" s="115">
        <f t="shared" si="0"/>
        <v>0</v>
      </c>
      <c r="D14" s="512">
        <v>-2500000</v>
      </c>
      <c r="E14" s="512">
        <v>2500000</v>
      </c>
      <c r="F14" s="512">
        <v>2500000</v>
      </c>
      <c r="G14" s="102"/>
    </row>
    <row r="15" spans="1:9" ht="24" hidden="1" customHeight="1">
      <c r="A15" s="103" t="s">
        <v>137</v>
      </c>
      <c r="B15" s="104" t="s">
        <v>138</v>
      </c>
      <c r="C15" s="510">
        <f t="shared" si="0"/>
        <v>0</v>
      </c>
      <c r="D15" s="510">
        <f t="shared" ref="D15:F16" si="1">D16</f>
        <v>0</v>
      </c>
      <c r="E15" s="510">
        <f t="shared" si="1"/>
        <v>0</v>
      </c>
      <c r="F15" s="510">
        <f t="shared" si="1"/>
        <v>0</v>
      </c>
      <c r="G15" s="102"/>
    </row>
    <row r="16" spans="1:9" ht="34.5" hidden="1" customHeight="1">
      <c r="A16" s="103">
        <v>301000</v>
      </c>
      <c r="B16" s="104" t="s">
        <v>139</v>
      </c>
      <c r="C16" s="510">
        <f t="shared" si="0"/>
        <v>0</v>
      </c>
      <c r="D16" s="510">
        <f t="shared" si="1"/>
        <v>0</v>
      </c>
      <c r="E16" s="510">
        <f>SUM(E17:E18)</f>
        <v>0</v>
      </c>
      <c r="F16" s="510">
        <f>SUM(F17:F18)</f>
        <v>0</v>
      </c>
      <c r="G16" s="102"/>
    </row>
    <row r="17" spans="1:8" ht="25.5" hidden="1" customHeight="1">
      <c r="A17" s="107">
        <v>301100</v>
      </c>
      <c r="B17" s="108" t="s">
        <v>140</v>
      </c>
      <c r="C17" s="511">
        <f t="shared" si="0"/>
        <v>0</v>
      </c>
      <c r="D17" s="512">
        <v>0</v>
      </c>
      <c r="E17" s="511"/>
      <c r="F17" s="511"/>
      <c r="G17" s="102"/>
    </row>
    <row r="18" spans="1:8" ht="25.5" hidden="1" customHeight="1">
      <c r="A18" s="107" t="s">
        <v>141</v>
      </c>
      <c r="B18" s="108" t="s">
        <v>142</v>
      </c>
      <c r="C18" s="511">
        <f t="shared" si="0"/>
        <v>0</v>
      </c>
      <c r="D18" s="512">
        <v>0</v>
      </c>
      <c r="E18" s="511"/>
      <c r="F18" s="511"/>
      <c r="G18" s="102"/>
    </row>
    <row r="19" spans="1:8" s="113" customFormat="1" ht="26.25" customHeight="1">
      <c r="A19" s="103"/>
      <c r="B19" s="104" t="s">
        <v>143</v>
      </c>
      <c r="C19" s="510">
        <f>SUM(C11,C15)</f>
        <v>0</v>
      </c>
      <c r="D19" s="510">
        <f t="shared" ref="D19:F19" si="2">SUM(D11,D15)</f>
        <v>-2500000</v>
      </c>
      <c r="E19" s="510">
        <f t="shared" si="2"/>
        <v>2500000</v>
      </c>
      <c r="F19" s="510">
        <f t="shared" si="2"/>
        <v>2500000</v>
      </c>
      <c r="G19" s="112"/>
    </row>
    <row r="20" spans="1:8" ht="28.5" customHeight="1">
      <c r="A20" s="749" t="s">
        <v>144</v>
      </c>
      <c r="B20" s="750"/>
      <c r="C20" s="750"/>
      <c r="D20" s="750"/>
      <c r="E20" s="750"/>
      <c r="F20" s="751"/>
      <c r="G20" s="102"/>
    </row>
    <row r="21" spans="1:8" ht="35.25" hidden="1" customHeight="1">
      <c r="A21" s="103" t="s">
        <v>145</v>
      </c>
      <c r="B21" s="104" t="s">
        <v>146</v>
      </c>
      <c r="C21" s="510">
        <f t="shared" si="0"/>
        <v>0</v>
      </c>
      <c r="D21" s="114">
        <f>D22</f>
        <v>0</v>
      </c>
      <c r="E21" s="510">
        <f>SUM(E22,E25)</f>
        <v>0</v>
      </c>
      <c r="F21" s="510">
        <f>SUM(F22,F25)</f>
        <v>0</v>
      </c>
      <c r="G21" s="102"/>
    </row>
    <row r="22" spans="1:8" ht="28.5" hidden="1" customHeight="1">
      <c r="A22" s="103" t="s">
        <v>147</v>
      </c>
      <c r="B22" s="104" t="s">
        <v>148</v>
      </c>
      <c r="C22" s="510">
        <f t="shared" si="0"/>
        <v>0</v>
      </c>
      <c r="D22" s="114">
        <f>D23+D24</f>
        <v>0</v>
      </c>
      <c r="E22" s="510">
        <f>E23</f>
        <v>0</v>
      </c>
      <c r="F22" s="510">
        <f>F23</f>
        <v>0</v>
      </c>
      <c r="G22" s="102"/>
    </row>
    <row r="23" spans="1:8" ht="26.25" hidden="1" customHeight="1">
      <c r="A23" s="107" t="s">
        <v>149</v>
      </c>
      <c r="B23" s="108" t="s">
        <v>150</v>
      </c>
      <c r="C23" s="511">
        <f t="shared" si="0"/>
        <v>0</v>
      </c>
      <c r="D23" s="116">
        <f>D17</f>
        <v>0</v>
      </c>
      <c r="E23" s="511"/>
      <c r="F23" s="511"/>
      <c r="G23" s="102"/>
    </row>
    <row r="24" spans="1:8" ht="24.75" hidden="1" customHeight="1">
      <c r="A24" s="107" t="s">
        <v>151</v>
      </c>
      <c r="B24" s="117" t="s">
        <v>152</v>
      </c>
      <c r="C24" s="511">
        <f t="shared" si="0"/>
        <v>0</v>
      </c>
      <c r="D24" s="118">
        <v>0</v>
      </c>
      <c r="E24" s="513"/>
      <c r="F24" s="513"/>
      <c r="G24" s="102"/>
    </row>
    <row r="25" spans="1:8" ht="24.75" hidden="1" customHeight="1">
      <c r="A25" s="103" t="s">
        <v>153</v>
      </c>
      <c r="B25" s="104" t="s">
        <v>154</v>
      </c>
      <c r="C25" s="510">
        <f t="shared" ref="C25:C27" si="3">SUM(D25:E25)</f>
        <v>0</v>
      </c>
      <c r="D25" s="119">
        <f t="shared" ref="D25:F26" si="4">SUM(D26)</f>
        <v>0</v>
      </c>
      <c r="E25" s="514">
        <f t="shared" si="4"/>
        <v>0</v>
      </c>
      <c r="F25" s="514">
        <f t="shared" si="4"/>
        <v>0</v>
      </c>
      <c r="G25" s="102"/>
    </row>
    <row r="26" spans="1:8" ht="21.75" hidden="1" customHeight="1">
      <c r="A26" s="107" t="s">
        <v>155</v>
      </c>
      <c r="B26" s="117" t="s">
        <v>156</v>
      </c>
      <c r="C26" s="511">
        <f t="shared" si="3"/>
        <v>0</v>
      </c>
      <c r="D26" s="118">
        <f t="shared" si="4"/>
        <v>0</v>
      </c>
      <c r="E26" s="511"/>
      <c r="F26" s="511"/>
      <c r="G26" s="102"/>
    </row>
    <row r="27" spans="1:8" ht="24" hidden="1" customHeight="1">
      <c r="A27" s="107" t="s">
        <v>157</v>
      </c>
      <c r="B27" s="117" t="s">
        <v>152</v>
      </c>
      <c r="C27" s="511">
        <f t="shared" si="3"/>
        <v>0</v>
      </c>
      <c r="D27" s="118">
        <v>0</v>
      </c>
      <c r="E27" s="511"/>
      <c r="F27" s="511"/>
      <c r="G27" s="102"/>
    </row>
    <row r="28" spans="1:8" ht="36.75" customHeight="1">
      <c r="A28" s="103" t="s">
        <v>158</v>
      </c>
      <c r="B28" s="104" t="s">
        <v>159</v>
      </c>
      <c r="C28" s="510">
        <f t="shared" si="0"/>
        <v>0</v>
      </c>
      <c r="D28" s="510">
        <f>D29</f>
        <v>-2500000</v>
      </c>
      <c r="E28" s="510">
        <f>E29</f>
        <v>2500000</v>
      </c>
      <c r="F28" s="510">
        <f>F29</f>
        <v>2500000</v>
      </c>
      <c r="G28" s="102"/>
    </row>
    <row r="29" spans="1:8" ht="26.25" customHeight="1">
      <c r="A29" s="103" t="s">
        <v>160</v>
      </c>
      <c r="B29" s="104" t="s">
        <v>161</v>
      </c>
      <c r="C29" s="510">
        <f t="shared" si="0"/>
        <v>0</v>
      </c>
      <c r="D29" s="510">
        <f>D30+D31</f>
        <v>-2500000</v>
      </c>
      <c r="E29" s="510">
        <f>E30+E31</f>
        <v>2500000</v>
      </c>
      <c r="F29" s="510">
        <f>F30+F31</f>
        <v>2500000</v>
      </c>
      <c r="G29" s="102"/>
    </row>
    <row r="30" spans="1:8" ht="32.25" hidden="1" customHeight="1">
      <c r="A30" s="107" t="s">
        <v>162</v>
      </c>
      <c r="B30" s="117" t="s">
        <v>163</v>
      </c>
      <c r="C30" s="511">
        <f t="shared" si="0"/>
        <v>0</v>
      </c>
      <c r="D30" s="512"/>
      <c r="E30" s="512"/>
      <c r="F30" s="512"/>
    </row>
    <row r="31" spans="1:8" ht="52.5" customHeight="1">
      <c r="A31" s="110" t="s">
        <v>164</v>
      </c>
      <c r="B31" s="111" t="s">
        <v>136</v>
      </c>
      <c r="C31" s="115">
        <f t="shared" si="0"/>
        <v>0</v>
      </c>
      <c r="D31" s="512">
        <v>-2500000</v>
      </c>
      <c r="E31" s="512">
        <v>2500000</v>
      </c>
      <c r="F31" s="512">
        <v>2500000</v>
      </c>
    </row>
    <row r="32" spans="1:8" ht="27.75" customHeight="1">
      <c r="A32" s="114"/>
      <c r="B32" s="120" t="s">
        <v>143</v>
      </c>
      <c r="C32" s="510">
        <f>SUM(C21,C28)</f>
        <v>0</v>
      </c>
      <c r="D32" s="510">
        <f>SUM(D21,D28)</f>
        <v>-2500000</v>
      </c>
      <c r="E32" s="510">
        <f>SUM(E21,E28)</f>
        <v>2500000</v>
      </c>
      <c r="F32" s="510">
        <f>SUM(F21,F28)</f>
        <v>2500000</v>
      </c>
      <c r="G32" s="752"/>
      <c r="H32" s="752"/>
    </row>
    <row r="33" spans="1:6">
      <c r="A33" s="121"/>
    </row>
    <row r="34" spans="1:6" ht="15.75">
      <c r="A34" s="121"/>
      <c r="D34" s="122"/>
      <c r="E34" s="122"/>
      <c r="F34" s="106"/>
    </row>
    <row r="35" spans="1:6" ht="53.25" customHeight="1">
      <c r="A35" s="753" t="s">
        <v>634</v>
      </c>
      <c r="B35" s="753"/>
      <c r="C35" s="753"/>
      <c r="D35" s="753"/>
      <c r="E35" s="753"/>
      <c r="F35" s="754"/>
    </row>
    <row r="36" spans="1:6" ht="15">
      <c r="A36" s="121"/>
      <c r="B36" s="123"/>
      <c r="C36" s="123"/>
      <c r="D36" s="124"/>
    </row>
    <row r="37" spans="1:6" ht="15">
      <c r="A37" s="121"/>
      <c r="B37" s="123"/>
      <c r="C37" s="123"/>
      <c r="D37" s="124"/>
    </row>
    <row r="38" spans="1:6" ht="15">
      <c r="A38" s="121"/>
      <c r="B38" s="123"/>
      <c r="C38" s="123"/>
      <c r="D38" s="124"/>
    </row>
    <row r="39" spans="1:6" ht="15">
      <c r="A39" s="121"/>
      <c r="B39" s="123"/>
      <c r="C39" s="123"/>
      <c r="D39" s="124"/>
    </row>
    <row r="40" spans="1:6">
      <c r="A40" s="121"/>
    </row>
    <row r="41" spans="1:6">
      <c r="A41" s="121"/>
      <c r="D41" s="124"/>
      <c r="E41" s="124"/>
    </row>
    <row r="42" spans="1:6">
      <c r="A42" s="121"/>
      <c r="D42" s="125"/>
    </row>
    <row r="43" spans="1:6">
      <c r="A43" s="121"/>
    </row>
    <row r="44" spans="1:6">
      <c r="A44" s="121"/>
      <c r="E44" s="124"/>
    </row>
    <row r="48" spans="1:6">
      <c r="D48" s="124"/>
    </row>
  </sheetData>
  <mergeCells count="13">
    <mergeCell ref="A10:F10"/>
    <mergeCell ref="A20:F20"/>
    <mergeCell ref="G32:H32"/>
    <mergeCell ref="A35:F35"/>
    <mergeCell ref="E1:F1"/>
    <mergeCell ref="E2:F2"/>
    <mergeCell ref="E3:F3"/>
    <mergeCell ref="A5:F5"/>
    <mergeCell ref="A7:A8"/>
    <mergeCell ref="B7:B8"/>
    <mergeCell ref="C7:C8"/>
    <mergeCell ref="D7:D8"/>
    <mergeCell ref="E7:F7"/>
  </mergeCells>
  <pageMargins left="1.1811023622047245" right="0.39370078740157483" top="0.78740157480314965" bottom="0.78740157480314965" header="0" footer="0"/>
  <pageSetup paperSize="9" scale="75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E302"/>
  <sheetViews>
    <sheetView tabSelected="1" view="pageBreakPreview" topLeftCell="A5" zoomScaleSheetLayoutView="100" workbookViewId="0">
      <pane xSplit="3" ySplit="4" topLeftCell="D9" activePane="bottomRight" state="frozen"/>
      <selection activeCell="A5" sqref="A5"/>
      <selection pane="topRight" activeCell="D5" sqref="D5"/>
      <selection pane="bottomLeft" activeCell="A9" sqref="A9"/>
      <selection pane="bottomRight" activeCell="W91" sqref="W91"/>
    </sheetView>
  </sheetViews>
  <sheetFormatPr defaultRowHeight="12.75"/>
  <cols>
    <col min="1" max="1" width="11.7109375" customWidth="1"/>
    <col min="2" max="2" width="11" customWidth="1"/>
    <col min="3" max="3" width="12.42578125" style="173" customWidth="1"/>
    <col min="4" max="4" width="57.85546875" style="172" customWidth="1"/>
    <col min="5" max="5" width="15.85546875" style="129" customWidth="1"/>
    <col min="6" max="6" width="13.85546875" style="130" customWidth="1"/>
    <col min="7" max="7" width="13" customWidth="1"/>
    <col min="8" max="8" width="12.42578125" customWidth="1"/>
    <col min="9" max="9" width="9.28515625" customWidth="1"/>
    <col min="10" max="10" width="15.140625" style="131" customWidth="1"/>
    <col min="11" max="11" width="13.85546875" style="131" customWidth="1"/>
    <col min="12" max="12" width="10.85546875" customWidth="1"/>
    <col min="13" max="13" width="7.85546875" customWidth="1"/>
    <col min="14" max="14" width="10.7109375" customWidth="1"/>
    <col min="15" max="15" width="14.7109375" customWidth="1"/>
    <col min="16" max="16" width="13.42578125" hidden="1" customWidth="1"/>
    <col min="17" max="17" width="13.7109375" hidden="1" customWidth="1"/>
    <col min="18" max="18" width="14.140625" style="130" customWidth="1"/>
  </cols>
  <sheetData>
    <row r="1" spans="1:18">
      <c r="C1" s="127"/>
      <c r="D1" s="128"/>
    </row>
    <row r="2" spans="1:18">
      <c r="C2" s="127"/>
      <c r="D2" s="128"/>
    </row>
    <row r="3" spans="1:18" ht="21" customHeight="1">
      <c r="C3" s="127"/>
      <c r="D3" s="128"/>
    </row>
    <row r="4" spans="1:18" ht="63.75" customHeight="1">
      <c r="C4" s="127"/>
      <c r="D4" s="132"/>
      <c r="E4" s="133"/>
      <c r="F4" s="134"/>
      <c r="G4" s="135"/>
      <c r="H4" s="135"/>
      <c r="I4" s="135"/>
      <c r="J4" s="136"/>
      <c r="K4" s="136"/>
      <c r="L4" s="135"/>
      <c r="M4" s="135"/>
      <c r="N4" s="137"/>
      <c r="O4" s="137"/>
      <c r="P4" s="137"/>
      <c r="Q4" s="137"/>
      <c r="R4" s="138" t="s">
        <v>0</v>
      </c>
    </row>
    <row r="5" spans="1:18" ht="23.25" customHeight="1">
      <c r="A5" s="771" t="s">
        <v>165</v>
      </c>
      <c r="B5" s="773" t="s">
        <v>166</v>
      </c>
      <c r="C5" s="773" t="s">
        <v>167</v>
      </c>
      <c r="D5" s="775" t="s">
        <v>168</v>
      </c>
      <c r="E5" s="770" t="s">
        <v>1</v>
      </c>
      <c r="F5" s="770"/>
      <c r="G5" s="770"/>
      <c r="H5" s="770"/>
      <c r="I5" s="777"/>
      <c r="J5" s="770" t="s">
        <v>2</v>
      </c>
      <c r="K5" s="770"/>
      <c r="L5" s="770"/>
      <c r="M5" s="770"/>
      <c r="N5" s="770"/>
      <c r="O5" s="770"/>
      <c r="P5" s="770"/>
      <c r="Q5" s="770"/>
      <c r="R5" s="763" t="s">
        <v>169</v>
      </c>
    </row>
    <row r="6" spans="1:18" ht="19.5" customHeight="1">
      <c r="A6" s="772"/>
      <c r="B6" s="774"/>
      <c r="C6" s="774"/>
      <c r="D6" s="776"/>
      <c r="E6" s="765" t="s">
        <v>3</v>
      </c>
      <c r="F6" s="762" t="s">
        <v>170</v>
      </c>
      <c r="G6" s="767" t="s">
        <v>171</v>
      </c>
      <c r="H6" s="767"/>
      <c r="I6" s="762" t="s">
        <v>172</v>
      </c>
      <c r="J6" s="767" t="s">
        <v>3</v>
      </c>
      <c r="K6" s="762" t="s">
        <v>173</v>
      </c>
      <c r="L6" s="762" t="s">
        <v>170</v>
      </c>
      <c r="M6" s="767" t="s">
        <v>171</v>
      </c>
      <c r="N6" s="767"/>
      <c r="O6" s="762" t="s">
        <v>172</v>
      </c>
      <c r="P6" s="762" t="s">
        <v>171</v>
      </c>
      <c r="Q6" s="762"/>
      <c r="R6" s="764"/>
    </row>
    <row r="7" spans="1:18" ht="12.75" customHeight="1">
      <c r="A7" s="772"/>
      <c r="B7" s="774"/>
      <c r="C7" s="774"/>
      <c r="D7" s="776"/>
      <c r="E7" s="765"/>
      <c r="F7" s="766"/>
      <c r="G7" s="762" t="s">
        <v>174</v>
      </c>
      <c r="H7" s="762" t="s">
        <v>175</v>
      </c>
      <c r="I7" s="768"/>
      <c r="J7" s="767"/>
      <c r="K7" s="769"/>
      <c r="L7" s="766"/>
      <c r="M7" s="762" t="s">
        <v>176</v>
      </c>
      <c r="N7" s="762" t="s">
        <v>177</v>
      </c>
      <c r="O7" s="768"/>
      <c r="P7" s="762" t="s">
        <v>178</v>
      </c>
      <c r="Q7" s="244" t="s">
        <v>171</v>
      </c>
      <c r="R7" s="764"/>
    </row>
    <row r="8" spans="1:18" ht="63.75" customHeight="1">
      <c r="A8" s="772"/>
      <c r="B8" s="774"/>
      <c r="C8" s="774"/>
      <c r="D8" s="776"/>
      <c r="E8" s="765"/>
      <c r="F8" s="766"/>
      <c r="G8" s="762"/>
      <c r="H8" s="762"/>
      <c r="I8" s="768"/>
      <c r="J8" s="767"/>
      <c r="K8" s="769"/>
      <c r="L8" s="766"/>
      <c r="M8" s="762"/>
      <c r="N8" s="762"/>
      <c r="O8" s="768"/>
      <c r="P8" s="762"/>
      <c r="Q8" s="245" t="s">
        <v>179</v>
      </c>
      <c r="R8" s="764"/>
    </row>
    <row r="9" spans="1:18" s="139" customFormat="1" ht="15.75" customHeight="1">
      <c r="A9" s="246">
        <v>1</v>
      </c>
      <c r="B9" s="247" t="s">
        <v>180</v>
      </c>
      <c r="C9" s="248">
        <v>3</v>
      </c>
      <c r="D9" s="248">
        <v>4</v>
      </c>
      <c r="E9" s="248">
        <v>5</v>
      </c>
      <c r="F9" s="249">
        <v>6</v>
      </c>
      <c r="G9" s="249">
        <v>7</v>
      </c>
      <c r="H9" s="249">
        <v>8</v>
      </c>
      <c r="I9" s="248">
        <v>9</v>
      </c>
      <c r="J9" s="249">
        <v>10</v>
      </c>
      <c r="K9" s="249">
        <v>11</v>
      </c>
      <c r="L9" s="249">
        <v>12</v>
      </c>
      <c r="M9" s="249">
        <v>13</v>
      </c>
      <c r="N9" s="249">
        <v>14</v>
      </c>
      <c r="O9" s="249">
        <v>15</v>
      </c>
      <c r="P9" s="249">
        <v>15</v>
      </c>
      <c r="Q9" s="249">
        <v>15</v>
      </c>
      <c r="R9" s="250">
        <v>16</v>
      </c>
    </row>
    <row r="10" spans="1:18" ht="33" customHeight="1">
      <c r="A10" s="251" t="s">
        <v>181</v>
      </c>
      <c r="B10" s="252"/>
      <c r="C10" s="252"/>
      <c r="D10" s="253" t="s">
        <v>182</v>
      </c>
      <c r="E10" s="532">
        <f>SUM(E11)</f>
        <v>1581000</v>
      </c>
      <c r="F10" s="533">
        <f t="shared" ref="F10:R10" si="0">SUM(F11)</f>
        <v>1581000</v>
      </c>
      <c r="G10" s="533">
        <f t="shared" si="0"/>
        <v>0</v>
      </c>
      <c r="H10" s="533">
        <f t="shared" si="0"/>
        <v>0</v>
      </c>
      <c r="I10" s="533">
        <f t="shared" si="0"/>
        <v>0</v>
      </c>
      <c r="J10" s="533">
        <f t="shared" si="0"/>
        <v>2500000</v>
      </c>
      <c r="K10" s="533">
        <f t="shared" si="0"/>
        <v>2500000</v>
      </c>
      <c r="L10" s="533">
        <f t="shared" si="0"/>
        <v>0</v>
      </c>
      <c r="M10" s="533">
        <f t="shared" si="0"/>
        <v>0</v>
      </c>
      <c r="N10" s="533">
        <f t="shared" si="0"/>
        <v>0</v>
      </c>
      <c r="O10" s="533">
        <f t="shared" si="0"/>
        <v>2500000</v>
      </c>
      <c r="P10" s="533">
        <f t="shared" si="0"/>
        <v>0</v>
      </c>
      <c r="Q10" s="533">
        <f t="shared" si="0"/>
        <v>0</v>
      </c>
      <c r="R10" s="534">
        <f t="shared" si="0"/>
        <v>4081000</v>
      </c>
    </row>
    <row r="11" spans="1:18" s="140" customFormat="1" ht="33.75" customHeight="1">
      <c r="A11" s="251" t="s">
        <v>183</v>
      </c>
      <c r="B11" s="252"/>
      <c r="C11" s="252"/>
      <c r="D11" s="253" t="s">
        <v>182</v>
      </c>
      <c r="E11" s="532">
        <f>SUM(E12:E14,E16,E19,E20,E22,E23,E25,E27,E28,E29,E30,E31,E32,E33:E52,E55,E56)</f>
        <v>1581000</v>
      </c>
      <c r="F11" s="532">
        <f t="shared" ref="F11:Q11" si="1">SUM(F12:F14,F16,F19,F20,F22,F23,F25,F27,F28,F29,F30,F31,F32,F33:F52,F55,F56)</f>
        <v>1581000</v>
      </c>
      <c r="G11" s="532">
        <f t="shared" si="1"/>
        <v>0</v>
      </c>
      <c r="H11" s="532">
        <f t="shared" si="1"/>
        <v>0</v>
      </c>
      <c r="I11" s="532">
        <f t="shared" si="1"/>
        <v>0</v>
      </c>
      <c r="J11" s="532">
        <f t="shared" si="1"/>
        <v>2500000</v>
      </c>
      <c r="K11" s="532">
        <f t="shared" si="1"/>
        <v>2500000</v>
      </c>
      <c r="L11" s="532">
        <f t="shared" si="1"/>
        <v>0</v>
      </c>
      <c r="M11" s="532">
        <f t="shared" si="1"/>
        <v>0</v>
      </c>
      <c r="N11" s="532">
        <f t="shared" si="1"/>
        <v>0</v>
      </c>
      <c r="O11" s="532">
        <f t="shared" si="1"/>
        <v>2500000</v>
      </c>
      <c r="P11" s="532">
        <f t="shared" si="1"/>
        <v>0</v>
      </c>
      <c r="Q11" s="532">
        <f t="shared" si="1"/>
        <v>0</v>
      </c>
      <c r="R11" s="535">
        <f>SUM(R12:R14,R16,R19,R20,R22,R23,R25,R27,R28,R29,R30,R31,R32,R33:R52,R55,R56)</f>
        <v>4081000</v>
      </c>
    </row>
    <row r="12" spans="1:18" s="140" customFormat="1" ht="66.75" hidden="1" customHeight="1">
      <c r="A12" s="254" t="s">
        <v>184</v>
      </c>
      <c r="B12" s="255" t="s">
        <v>185</v>
      </c>
      <c r="C12" s="255" t="s">
        <v>186</v>
      </c>
      <c r="D12" s="256" t="s">
        <v>187</v>
      </c>
      <c r="E12" s="536">
        <f t="shared" ref="E12:E59" si="2">SUM(F12,I12)</f>
        <v>0</v>
      </c>
      <c r="F12" s="537"/>
      <c r="G12" s="537"/>
      <c r="H12" s="537"/>
      <c r="I12" s="538"/>
      <c r="J12" s="539">
        <f t="shared" ref="J12:J56" si="3">SUM(L12,O12)</f>
        <v>0</v>
      </c>
      <c r="K12" s="539"/>
      <c r="L12" s="540"/>
      <c r="M12" s="540"/>
      <c r="N12" s="540"/>
      <c r="O12" s="537"/>
      <c r="P12" s="537"/>
      <c r="Q12" s="537"/>
      <c r="R12" s="295">
        <f t="shared" ref="R12:R78" si="4">SUM(E12,J12)</f>
        <v>0</v>
      </c>
    </row>
    <row r="13" spans="1:18" s="140" customFormat="1" ht="25.5" hidden="1" customHeight="1">
      <c r="A13" s="254" t="s">
        <v>188</v>
      </c>
      <c r="B13" s="255" t="s">
        <v>189</v>
      </c>
      <c r="C13" s="255" t="s">
        <v>190</v>
      </c>
      <c r="D13" s="257" t="s">
        <v>191</v>
      </c>
      <c r="E13" s="536">
        <f t="shared" si="2"/>
        <v>0</v>
      </c>
      <c r="F13" s="536"/>
      <c r="G13" s="537"/>
      <c r="H13" s="537"/>
      <c r="I13" s="537"/>
      <c r="J13" s="539">
        <f t="shared" si="3"/>
        <v>0</v>
      </c>
      <c r="K13" s="541"/>
      <c r="L13" s="540"/>
      <c r="M13" s="540"/>
      <c r="N13" s="540"/>
      <c r="O13" s="537"/>
      <c r="P13" s="537"/>
      <c r="Q13" s="537"/>
      <c r="R13" s="295">
        <f t="shared" si="4"/>
        <v>0</v>
      </c>
    </row>
    <row r="14" spans="1:18" s="140" customFormat="1" ht="23.25" hidden="1" customHeight="1">
      <c r="A14" s="254" t="s">
        <v>192</v>
      </c>
      <c r="B14" s="255" t="s">
        <v>193</v>
      </c>
      <c r="C14" s="255" t="s">
        <v>194</v>
      </c>
      <c r="D14" s="257" t="s">
        <v>195</v>
      </c>
      <c r="E14" s="536">
        <f t="shared" si="2"/>
        <v>0</v>
      </c>
      <c r="F14" s="536"/>
      <c r="G14" s="537"/>
      <c r="H14" s="537"/>
      <c r="I14" s="537"/>
      <c r="J14" s="539">
        <f t="shared" si="3"/>
        <v>0</v>
      </c>
      <c r="K14" s="541"/>
      <c r="L14" s="540"/>
      <c r="M14" s="540"/>
      <c r="N14" s="540"/>
      <c r="O14" s="537"/>
      <c r="P14" s="537"/>
      <c r="Q14" s="537"/>
      <c r="R14" s="295">
        <f t="shared" si="4"/>
        <v>0</v>
      </c>
    </row>
    <row r="15" spans="1:18" s="141" customFormat="1" ht="26.25" hidden="1" customHeight="1">
      <c r="A15" s="258"/>
      <c r="B15" s="259"/>
      <c r="C15" s="259"/>
      <c r="D15" s="260" t="s">
        <v>196</v>
      </c>
      <c r="E15" s="536">
        <f t="shared" si="2"/>
        <v>0</v>
      </c>
      <c r="F15" s="542"/>
      <c r="G15" s="543"/>
      <c r="H15" s="543"/>
      <c r="I15" s="543"/>
      <c r="J15" s="539">
        <f t="shared" si="3"/>
        <v>0</v>
      </c>
      <c r="K15" s="545"/>
      <c r="L15" s="546"/>
      <c r="M15" s="546"/>
      <c r="N15" s="546"/>
      <c r="O15" s="543"/>
      <c r="P15" s="543"/>
      <c r="Q15" s="543"/>
      <c r="R15" s="295">
        <f t="shared" si="4"/>
        <v>0</v>
      </c>
    </row>
    <row r="16" spans="1:18" s="140" customFormat="1" ht="25.5" customHeight="1">
      <c r="A16" s="254" t="s">
        <v>197</v>
      </c>
      <c r="B16" s="255" t="s">
        <v>198</v>
      </c>
      <c r="C16" s="255" t="s">
        <v>199</v>
      </c>
      <c r="D16" s="261" t="s">
        <v>200</v>
      </c>
      <c r="E16" s="536">
        <f t="shared" si="2"/>
        <v>1581000</v>
      </c>
      <c r="F16" s="556">
        <v>1581000</v>
      </c>
      <c r="G16" s="536"/>
      <c r="H16" s="536"/>
      <c r="I16" s="537"/>
      <c r="J16" s="539">
        <f t="shared" si="3"/>
        <v>0</v>
      </c>
      <c r="K16" s="541"/>
      <c r="L16" s="540"/>
      <c r="M16" s="540"/>
      <c r="N16" s="540"/>
      <c r="O16" s="537"/>
      <c r="P16" s="537"/>
      <c r="Q16" s="537"/>
      <c r="R16" s="295">
        <f t="shared" si="4"/>
        <v>1581000</v>
      </c>
    </row>
    <row r="17" spans="1:18" s="142" customFormat="1" ht="30.75" hidden="1" customHeight="1">
      <c r="A17" s="262"/>
      <c r="B17" s="263"/>
      <c r="C17" s="263"/>
      <c r="D17" s="264" t="s">
        <v>196</v>
      </c>
      <c r="E17" s="536">
        <f t="shared" si="2"/>
        <v>0</v>
      </c>
      <c r="F17" s="548"/>
      <c r="G17" s="548"/>
      <c r="H17" s="548"/>
      <c r="I17" s="549"/>
      <c r="J17" s="539">
        <f t="shared" si="3"/>
        <v>0</v>
      </c>
      <c r="K17" s="551"/>
      <c r="L17" s="552"/>
      <c r="M17" s="552"/>
      <c r="N17" s="552"/>
      <c r="O17" s="549"/>
      <c r="P17" s="549"/>
      <c r="Q17" s="549"/>
      <c r="R17" s="295">
        <f t="shared" si="4"/>
        <v>0</v>
      </c>
    </row>
    <row r="18" spans="1:18" s="142" customFormat="1" ht="17.25" hidden="1" customHeight="1">
      <c r="A18" s="262"/>
      <c r="B18" s="263"/>
      <c r="C18" s="263"/>
      <c r="D18" s="264" t="s">
        <v>201</v>
      </c>
      <c r="E18" s="536">
        <f t="shared" si="2"/>
        <v>0</v>
      </c>
      <c r="F18" s="548"/>
      <c r="G18" s="548"/>
      <c r="H18" s="548"/>
      <c r="I18" s="549"/>
      <c r="J18" s="539">
        <f t="shared" si="3"/>
        <v>0</v>
      </c>
      <c r="K18" s="551"/>
      <c r="L18" s="552"/>
      <c r="M18" s="552"/>
      <c r="N18" s="552"/>
      <c r="O18" s="549"/>
      <c r="P18" s="549"/>
      <c r="Q18" s="549"/>
      <c r="R18" s="295">
        <f t="shared" si="4"/>
        <v>0</v>
      </c>
    </row>
    <row r="19" spans="1:18" s="143" customFormat="1" ht="34.5" hidden="1" customHeight="1">
      <c r="A19" s="254" t="s">
        <v>202</v>
      </c>
      <c r="B19" s="255" t="s">
        <v>203</v>
      </c>
      <c r="C19" s="255" t="s">
        <v>204</v>
      </c>
      <c r="D19" s="257" t="s">
        <v>205</v>
      </c>
      <c r="E19" s="536">
        <f t="shared" si="2"/>
        <v>0</v>
      </c>
      <c r="F19" s="540"/>
      <c r="G19" s="540"/>
      <c r="H19" s="540"/>
      <c r="I19" s="540"/>
      <c r="J19" s="539">
        <f t="shared" si="3"/>
        <v>0</v>
      </c>
      <c r="K19" s="541"/>
      <c r="L19" s="540"/>
      <c r="M19" s="540"/>
      <c r="N19" s="540"/>
      <c r="O19" s="540"/>
      <c r="P19" s="540"/>
      <c r="Q19" s="540"/>
      <c r="R19" s="295">
        <f t="shared" si="4"/>
        <v>0</v>
      </c>
    </row>
    <row r="20" spans="1:18" s="143" customFormat="1" ht="35.25" hidden="1" customHeight="1">
      <c r="A20" s="254" t="s">
        <v>206</v>
      </c>
      <c r="B20" s="255" t="s">
        <v>207</v>
      </c>
      <c r="C20" s="255" t="s">
        <v>204</v>
      </c>
      <c r="D20" s="257" t="s">
        <v>208</v>
      </c>
      <c r="E20" s="536">
        <f t="shared" si="2"/>
        <v>0</v>
      </c>
      <c r="F20" s="536"/>
      <c r="G20" s="540"/>
      <c r="H20" s="540"/>
      <c r="I20" s="540"/>
      <c r="J20" s="539">
        <f t="shared" si="3"/>
        <v>0</v>
      </c>
      <c r="K20" s="536"/>
      <c r="L20" s="540"/>
      <c r="M20" s="540"/>
      <c r="N20" s="540"/>
      <c r="O20" s="540"/>
      <c r="P20" s="540"/>
      <c r="Q20" s="540"/>
      <c r="R20" s="295">
        <f t="shared" si="4"/>
        <v>0</v>
      </c>
    </row>
    <row r="21" spans="1:18" s="144" customFormat="1" ht="45" hidden="1" customHeight="1">
      <c r="A21" s="258"/>
      <c r="B21" s="259"/>
      <c r="C21" s="259"/>
      <c r="D21" s="264" t="s">
        <v>209</v>
      </c>
      <c r="E21" s="536">
        <f t="shared" si="2"/>
        <v>0</v>
      </c>
      <c r="F21" s="542"/>
      <c r="G21" s="546"/>
      <c r="H21" s="546"/>
      <c r="I21" s="546"/>
      <c r="J21" s="539">
        <f t="shared" si="3"/>
        <v>0</v>
      </c>
      <c r="K21" s="542"/>
      <c r="L21" s="546"/>
      <c r="M21" s="546"/>
      <c r="N21" s="546"/>
      <c r="O21" s="546"/>
      <c r="P21" s="546"/>
      <c r="Q21" s="546"/>
      <c r="R21" s="295">
        <f t="shared" si="4"/>
        <v>0</v>
      </c>
    </row>
    <row r="22" spans="1:18" s="143" customFormat="1" ht="24" hidden="1" customHeight="1">
      <c r="A22" s="254" t="s">
        <v>210</v>
      </c>
      <c r="B22" s="255" t="s">
        <v>211</v>
      </c>
      <c r="C22" s="255" t="s">
        <v>204</v>
      </c>
      <c r="D22" s="261" t="s">
        <v>212</v>
      </c>
      <c r="E22" s="536">
        <f t="shared" si="2"/>
        <v>0</v>
      </c>
      <c r="F22" s="536"/>
      <c r="G22" s="536"/>
      <c r="H22" s="536"/>
      <c r="I22" s="537"/>
      <c r="J22" s="539">
        <f t="shared" si="3"/>
        <v>0</v>
      </c>
      <c r="K22" s="541"/>
      <c r="L22" s="540"/>
      <c r="M22" s="540"/>
      <c r="N22" s="540"/>
      <c r="O22" s="537"/>
      <c r="P22" s="537"/>
      <c r="Q22" s="537"/>
      <c r="R22" s="295">
        <f t="shared" si="4"/>
        <v>0</v>
      </c>
    </row>
    <row r="23" spans="1:18" s="143" customFormat="1" ht="32.25" hidden="1" customHeight="1">
      <c r="A23" s="254" t="s">
        <v>213</v>
      </c>
      <c r="B23" s="255" t="s">
        <v>214</v>
      </c>
      <c r="C23" s="255" t="s">
        <v>204</v>
      </c>
      <c r="D23" s="261" t="s">
        <v>215</v>
      </c>
      <c r="E23" s="536">
        <f t="shared" si="2"/>
        <v>0</v>
      </c>
      <c r="F23" s="536"/>
      <c r="G23" s="536"/>
      <c r="H23" s="536"/>
      <c r="I23" s="537"/>
      <c r="J23" s="539">
        <f t="shared" si="3"/>
        <v>0</v>
      </c>
      <c r="K23" s="541"/>
      <c r="L23" s="540"/>
      <c r="M23" s="540"/>
      <c r="N23" s="540"/>
      <c r="O23" s="537"/>
      <c r="P23" s="537"/>
      <c r="Q23" s="537"/>
      <c r="R23" s="295">
        <f t="shared" si="4"/>
        <v>0</v>
      </c>
    </row>
    <row r="24" spans="1:18" s="144" customFormat="1" ht="61.5" hidden="1" customHeight="1">
      <c r="A24" s="258"/>
      <c r="B24" s="259"/>
      <c r="C24" s="259"/>
      <c r="D24" s="264" t="s">
        <v>216</v>
      </c>
      <c r="E24" s="536">
        <f t="shared" si="2"/>
        <v>0</v>
      </c>
      <c r="F24" s="542"/>
      <c r="G24" s="542"/>
      <c r="H24" s="542"/>
      <c r="I24" s="543"/>
      <c r="J24" s="539">
        <f t="shared" si="3"/>
        <v>0</v>
      </c>
      <c r="K24" s="545"/>
      <c r="L24" s="546"/>
      <c r="M24" s="546"/>
      <c r="N24" s="546"/>
      <c r="O24" s="543"/>
      <c r="P24" s="543"/>
      <c r="Q24" s="543"/>
      <c r="R24" s="295">
        <f t="shared" si="4"/>
        <v>0</v>
      </c>
    </row>
    <row r="25" spans="1:18" s="145" customFormat="1" ht="21.75" hidden="1" customHeight="1">
      <c r="A25" s="254" t="s">
        <v>217</v>
      </c>
      <c r="B25" s="255" t="s">
        <v>218</v>
      </c>
      <c r="C25" s="255" t="s">
        <v>204</v>
      </c>
      <c r="D25" s="261" t="s">
        <v>219</v>
      </c>
      <c r="E25" s="536">
        <f t="shared" si="2"/>
        <v>0</v>
      </c>
      <c r="F25" s="536"/>
      <c r="G25" s="536"/>
      <c r="H25" s="536"/>
      <c r="I25" s="537"/>
      <c r="J25" s="539">
        <f t="shared" si="3"/>
        <v>0</v>
      </c>
      <c r="K25" s="541"/>
      <c r="L25" s="540"/>
      <c r="M25" s="540"/>
      <c r="N25" s="540"/>
      <c r="O25" s="537"/>
      <c r="P25" s="537"/>
      <c r="Q25" s="537"/>
      <c r="R25" s="295">
        <f t="shared" si="4"/>
        <v>0</v>
      </c>
    </row>
    <row r="26" spans="1:18" s="146" customFormat="1" ht="22.5" hidden="1" customHeight="1">
      <c r="A26" s="265"/>
      <c r="B26" s="266"/>
      <c r="C26" s="266"/>
      <c r="D26" s="267" t="s">
        <v>220</v>
      </c>
      <c r="E26" s="536">
        <f t="shared" si="2"/>
        <v>0</v>
      </c>
      <c r="F26" s="554"/>
      <c r="G26" s="555"/>
      <c r="H26" s="555"/>
      <c r="I26" s="555"/>
      <c r="J26" s="539">
        <f t="shared" si="3"/>
        <v>0</v>
      </c>
      <c r="K26" s="554"/>
      <c r="L26" s="555"/>
      <c r="M26" s="555"/>
      <c r="N26" s="555"/>
      <c r="O26" s="555"/>
      <c r="P26" s="555"/>
      <c r="Q26" s="555"/>
      <c r="R26" s="295">
        <f t="shared" si="4"/>
        <v>0</v>
      </c>
    </row>
    <row r="27" spans="1:18" s="147" customFormat="1" ht="35.25" hidden="1" customHeight="1">
      <c r="A27" s="254" t="s">
        <v>221</v>
      </c>
      <c r="B27" s="255" t="s">
        <v>222</v>
      </c>
      <c r="C27" s="255" t="s">
        <v>223</v>
      </c>
      <c r="D27" s="256" t="s">
        <v>224</v>
      </c>
      <c r="E27" s="536">
        <f t="shared" si="2"/>
        <v>0</v>
      </c>
      <c r="F27" s="556"/>
      <c r="G27" s="540"/>
      <c r="H27" s="540"/>
      <c r="I27" s="540"/>
      <c r="J27" s="539">
        <f t="shared" si="3"/>
        <v>0</v>
      </c>
      <c r="K27" s="541"/>
      <c r="L27" s="540"/>
      <c r="M27" s="540"/>
      <c r="N27" s="540"/>
      <c r="O27" s="540"/>
      <c r="P27" s="540"/>
      <c r="Q27" s="540"/>
      <c r="R27" s="295">
        <f t="shared" si="4"/>
        <v>0</v>
      </c>
    </row>
    <row r="28" spans="1:18" s="145" customFormat="1" ht="33" hidden="1" customHeight="1">
      <c r="A28" s="254" t="s">
        <v>225</v>
      </c>
      <c r="B28" s="255" t="s">
        <v>226</v>
      </c>
      <c r="C28" s="255" t="s">
        <v>223</v>
      </c>
      <c r="D28" s="268" t="s">
        <v>227</v>
      </c>
      <c r="E28" s="536">
        <f t="shared" si="2"/>
        <v>0</v>
      </c>
      <c r="F28" s="556"/>
      <c r="G28" s="556"/>
      <c r="H28" s="556"/>
      <c r="I28" s="556"/>
      <c r="J28" s="539">
        <f t="shared" si="3"/>
        <v>0</v>
      </c>
      <c r="K28" s="541"/>
      <c r="L28" s="556"/>
      <c r="M28" s="556"/>
      <c r="N28" s="556"/>
      <c r="O28" s="556"/>
      <c r="P28" s="556"/>
      <c r="Q28" s="556"/>
      <c r="R28" s="295">
        <f t="shared" si="4"/>
        <v>0</v>
      </c>
    </row>
    <row r="29" spans="1:18" s="148" customFormat="1" ht="27.75" hidden="1" customHeight="1">
      <c r="A29" s="269" t="s">
        <v>228</v>
      </c>
      <c r="B29" s="266" t="s">
        <v>229</v>
      </c>
      <c r="C29" s="270" t="s">
        <v>223</v>
      </c>
      <c r="D29" s="267" t="s">
        <v>230</v>
      </c>
      <c r="E29" s="536">
        <f t="shared" si="2"/>
        <v>0</v>
      </c>
      <c r="F29" s="557"/>
      <c r="G29" s="555"/>
      <c r="H29" s="558"/>
      <c r="I29" s="558"/>
      <c r="J29" s="539">
        <f t="shared" si="3"/>
        <v>0</v>
      </c>
      <c r="K29" s="559"/>
      <c r="L29" s="558"/>
      <c r="M29" s="558"/>
      <c r="N29" s="558"/>
      <c r="O29" s="558"/>
      <c r="P29" s="558"/>
      <c r="Q29" s="558"/>
      <c r="R29" s="295">
        <f t="shared" si="4"/>
        <v>0</v>
      </c>
    </row>
    <row r="30" spans="1:18" s="149" customFormat="1" ht="24" hidden="1" customHeight="1">
      <c r="A30" s="254" t="s">
        <v>231</v>
      </c>
      <c r="B30" s="255" t="s">
        <v>232</v>
      </c>
      <c r="C30" s="255" t="s">
        <v>223</v>
      </c>
      <c r="D30" s="268" t="s">
        <v>233</v>
      </c>
      <c r="E30" s="536">
        <f t="shared" si="2"/>
        <v>0</v>
      </c>
      <c r="F30" s="556"/>
      <c r="G30" s="556"/>
      <c r="H30" s="556"/>
      <c r="I30" s="556"/>
      <c r="J30" s="539">
        <f t="shared" si="3"/>
        <v>0</v>
      </c>
      <c r="K30" s="536"/>
      <c r="L30" s="556"/>
      <c r="M30" s="556"/>
      <c r="N30" s="556"/>
      <c r="O30" s="556"/>
      <c r="P30" s="556"/>
      <c r="Q30" s="556"/>
      <c r="R30" s="295">
        <f t="shared" si="4"/>
        <v>0</v>
      </c>
    </row>
    <row r="31" spans="1:18" s="149" customFormat="1" ht="24" hidden="1" customHeight="1">
      <c r="A31" s="254" t="s">
        <v>197</v>
      </c>
      <c r="B31" s="255" t="s">
        <v>198</v>
      </c>
      <c r="C31" s="255" t="s">
        <v>199</v>
      </c>
      <c r="D31" s="656" t="s">
        <v>623</v>
      </c>
      <c r="E31" s="536">
        <f t="shared" si="2"/>
        <v>0</v>
      </c>
      <c r="F31" s="556"/>
      <c r="G31" s="556"/>
      <c r="H31" s="556"/>
      <c r="I31" s="556"/>
      <c r="J31" s="539">
        <f t="shared" si="3"/>
        <v>0</v>
      </c>
      <c r="K31" s="536"/>
      <c r="L31" s="556"/>
      <c r="M31" s="556"/>
      <c r="N31" s="556"/>
      <c r="O31" s="556"/>
      <c r="P31" s="556"/>
      <c r="Q31" s="556"/>
      <c r="R31" s="295">
        <f t="shared" si="4"/>
        <v>0</v>
      </c>
    </row>
    <row r="32" spans="1:18" s="145" customFormat="1" ht="22.5" hidden="1" customHeight="1">
      <c r="A32" s="254" t="s">
        <v>234</v>
      </c>
      <c r="B32" s="255" t="s">
        <v>235</v>
      </c>
      <c r="C32" s="255" t="s">
        <v>223</v>
      </c>
      <c r="D32" s="268" t="s">
        <v>236</v>
      </c>
      <c r="E32" s="536">
        <f t="shared" si="2"/>
        <v>0</v>
      </c>
      <c r="F32" s="556"/>
      <c r="G32" s="540"/>
      <c r="H32" s="539"/>
      <c r="I32" s="539"/>
      <c r="J32" s="539">
        <f t="shared" si="3"/>
        <v>0</v>
      </c>
      <c r="K32" s="541"/>
      <c r="L32" s="540"/>
      <c r="M32" s="540"/>
      <c r="N32" s="540"/>
      <c r="O32" s="540"/>
      <c r="P32" s="540"/>
      <c r="Q32" s="540"/>
      <c r="R32" s="295">
        <f t="shared" si="4"/>
        <v>0</v>
      </c>
    </row>
    <row r="33" spans="1:18" s="140" customFormat="1" ht="64.5" hidden="1" customHeight="1">
      <c r="A33" s="271" t="s">
        <v>237</v>
      </c>
      <c r="B33" s="255" t="s">
        <v>238</v>
      </c>
      <c r="C33" s="272" t="s">
        <v>223</v>
      </c>
      <c r="D33" s="273" t="s">
        <v>239</v>
      </c>
      <c r="E33" s="536">
        <f t="shared" si="2"/>
        <v>0</v>
      </c>
      <c r="F33" s="556"/>
      <c r="G33" s="539"/>
      <c r="H33" s="539"/>
      <c r="I33" s="539"/>
      <c r="J33" s="539">
        <f t="shared" si="3"/>
        <v>0</v>
      </c>
      <c r="K33" s="541"/>
      <c r="L33" s="540"/>
      <c r="M33" s="540"/>
      <c r="N33" s="540"/>
      <c r="O33" s="540"/>
      <c r="P33" s="540"/>
      <c r="Q33" s="540"/>
      <c r="R33" s="295">
        <f t="shared" si="4"/>
        <v>0</v>
      </c>
    </row>
    <row r="34" spans="1:18" s="145" customFormat="1" ht="32.25" hidden="1" customHeight="1">
      <c r="A34" s="274" t="s">
        <v>240</v>
      </c>
      <c r="B34" s="275" t="s">
        <v>241</v>
      </c>
      <c r="C34" s="276" t="s">
        <v>242</v>
      </c>
      <c r="D34" s="273" t="s">
        <v>243</v>
      </c>
      <c r="E34" s="536">
        <f t="shared" si="2"/>
        <v>0</v>
      </c>
      <c r="F34" s="536"/>
      <c r="G34" s="560"/>
      <c r="H34" s="560"/>
      <c r="I34" s="560"/>
      <c r="J34" s="539">
        <f t="shared" si="3"/>
        <v>0</v>
      </c>
      <c r="K34" s="541"/>
      <c r="L34" s="560"/>
      <c r="M34" s="560"/>
      <c r="N34" s="560"/>
      <c r="O34" s="560"/>
      <c r="P34" s="560"/>
      <c r="Q34" s="560"/>
      <c r="R34" s="295">
        <f t="shared" si="4"/>
        <v>0</v>
      </c>
    </row>
    <row r="35" spans="1:18" s="145" customFormat="1" ht="33" hidden="1" customHeight="1">
      <c r="A35" s="277" t="s">
        <v>244</v>
      </c>
      <c r="B35" s="255" t="s">
        <v>245</v>
      </c>
      <c r="C35" s="278" t="s">
        <v>246</v>
      </c>
      <c r="D35" s="256" t="s">
        <v>247</v>
      </c>
      <c r="E35" s="536">
        <f t="shared" si="2"/>
        <v>0</v>
      </c>
      <c r="F35" s="536"/>
      <c r="G35" s="561"/>
      <c r="H35" s="561"/>
      <c r="I35" s="561"/>
      <c r="J35" s="539">
        <f t="shared" si="3"/>
        <v>0</v>
      </c>
      <c r="K35" s="541"/>
      <c r="L35" s="561"/>
      <c r="M35" s="561"/>
      <c r="N35" s="561"/>
      <c r="O35" s="561"/>
      <c r="P35" s="561"/>
      <c r="Q35" s="561"/>
      <c r="R35" s="295">
        <f t="shared" si="4"/>
        <v>0</v>
      </c>
    </row>
    <row r="36" spans="1:18" s="145" customFormat="1" ht="34.5" hidden="1" customHeight="1">
      <c r="A36" s="254" t="s">
        <v>248</v>
      </c>
      <c r="B36" s="255" t="s">
        <v>249</v>
      </c>
      <c r="C36" s="255" t="s">
        <v>246</v>
      </c>
      <c r="D36" s="256" t="s">
        <v>250</v>
      </c>
      <c r="E36" s="536">
        <f t="shared" si="2"/>
        <v>0</v>
      </c>
      <c r="F36" s="556"/>
      <c r="G36" s="540"/>
      <c r="H36" s="540"/>
      <c r="I36" s="540"/>
      <c r="J36" s="539">
        <f t="shared" si="3"/>
        <v>0</v>
      </c>
      <c r="K36" s="541"/>
      <c r="L36" s="560"/>
      <c r="M36" s="560"/>
      <c r="N36" s="560"/>
      <c r="O36" s="560"/>
      <c r="P36" s="560"/>
      <c r="Q36" s="560"/>
      <c r="R36" s="295">
        <f t="shared" si="4"/>
        <v>0</v>
      </c>
    </row>
    <row r="37" spans="1:18" s="145" customFormat="1" ht="37.5" hidden="1" customHeight="1">
      <c r="A37" s="254" t="s">
        <v>251</v>
      </c>
      <c r="B37" s="255" t="s">
        <v>252</v>
      </c>
      <c r="C37" s="255" t="s">
        <v>246</v>
      </c>
      <c r="D37" s="256" t="s">
        <v>253</v>
      </c>
      <c r="E37" s="536">
        <f t="shared" si="2"/>
        <v>0</v>
      </c>
      <c r="F37" s="556"/>
      <c r="G37" s="540"/>
      <c r="H37" s="540"/>
      <c r="I37" s="540"/>
      <c r="J37" s="539">
        <f t="shared" si="3"/>
        <v>0</v>
      </c>
      <c r="K37" s="541"/>
      <c r="L37" s="560"/>
      <c r="M37" s="560"/>
      <c r="N37" s="560"/>
      <c r="O37" s="560"/>
      <c r="P37" s="560"/>
      <c r="Q37" s="560"/>
      <c r="R37" s="295">
        <f t="shared" si="4"/>
        <v>0</v>
      </c>
    </row>
    <row r="38" spans="1:18" s="145" customFormat="1" ht="34.5" hidden="1" customHeight="1">
      <c r="A38" s="279" t="s">
        <v>254</v>
      </c>
      <c r="B38" s="280" t="s">
        <v>255</v>
      </c>
      <c r="C38" s="280" t="s">
        <v>256</v>
      </c>
      <c r="D38" s="281" t="s">
        <v>257</v>
      </c>
      <c r="E38" s="536">
        <f t="shared" si="2"/>
        <v>0</v>
      </c>
      <c r="F38" s="556"/>
      <c r="G38" s="540"/>
      <c r="H38" s="540"/>
      <c r="I38" s="540"/>
      <c r="J38" s="539">
        <f t="shared" si="3"/>
        <v>0</v>
      </c>
      <c r="K38" s="541"/>
      <c r="L38" s="560"/>
      <c r="M38" s="560"/>
      <c r="N38" s="560"/>
      <c r="O38" s="541"/>
      <c r="P38" s="560"/>
      <c r="Q38" s="560"/>
      <c r="R38" s="295">
        <f t="shared" si="4"/>
        <v>0</v>
      </c>
    </row>
    <row r="39" spans="1:18" s="145" customFormat="1" ht="33.75" hidden="1" customHeight="1">
      <c r="A39" s="279" t="s">
        <v>258</v>
      </c>
      <c r="B39" s="280" t="s">
        <v>259</v>
      </c>
      <c r="C39" s="280" t="s">
        <v>260</v>
      </c>
      <c r="D39" s="282" t="s">
        <v>261</v>
      </c>
      <c r="E39" s="536">
        <f t="shared" si="2"/>
        <v>0</v>
      </c>
      <c r="F39" s="556"/>
      <c r="G39" s="540"/>
      <c r="H39" s="540"/>
      <c r="I39" s="540"/>
      <c r="J39" s="539">
        <f t="shared" si="3"/>
        <v>0</v>
      </c>
      <c r="K39" s="541"/>
      <c r="L39" s="560"/>
      <c r="M39" s="560"/>
      <c r="N39" s="560"/>
      <c r="O39" s="541"/>
      <c r="P39" s="560"/>
      <c r="Q39" s="560"/>
      <c r="R39" s="295">
        <f t="shared" si="4"/>
        <v>0</v>
      </c>
    </row>
    <row r="40" spans="1:18" s="145" customFormat="1" ht="32.25" hidden="1" customHeight="1">
      <c r="A40" s="279" t="s">
        <v>262</v>
      </c>
      <c r="B40" s="280" t="s">
        <v>263</v>
      </c>
      <c r="C40" s="280" t="s">
        <v>260</v>
      </c>
      <c r="D40" s="282" t="s">
        <v>264</v>
      </c>
      <c r="E40" s="536">
        <f t="shared" si="2"/>
        <v>0</v>
      </c>
      <c r="F40" s="556"/>
      <c r="G40" s="540"/>
      <c r="H40" s="540"/>
      <c r="I40" s="540"/>
      <c r="J40" s="539">
        <f t="shared" si="3"/>
        <v>0</v>
      </c>
      <c r="K40" s="541"/>
      <c r="L40" s="560"/>
      <c r="M40" s="560"/>
      <c r="N40" s="560"/>
      <c r="O40" s="541"/>
      <c r="P40" s="560"/>
      <c r="Q40" s="560"/>
      <c r="R40" s="295">
        <f t="shared" si="4"/>
        <v>0</v>
      </c>
    </row>
    <row r="41" spans="1:18" s="145" customFormat="1" ht="25.5" hidden="1" customHeight="1">
      <c r="A41" s="279" t="s">
        <v>265</v>
      </c>
      <c r="B41" s="280" t="s">
        <v>266</v>
      </c>
      <c r="C41" s="280" t="s">
        <v>260</v>
      </c>
      <c r="D41" s="281" t="s">
        <v>267</v>
      </c>
      <c r="E41" s="536">
        <f t="shared" si="2"/>
        <v>0</v>
      </c>
      <c r="F41" s="556"/>
      <c r="G41" s="540"/>
      <c r="H41" s="540"/>
      <c r="I41" s="540"/>
      <c r="J41" s="539">
        <f t="shared" si="3"/>
        <v>0</v>
      </c>
      <c r="K41" s="541"/>
      <c r="L41" s="560"/>
      <c r="M41" s="560"/>
      <c r="N41" s="560"/>
      <c r="O41" s="541"/>
      <c r="P41" s="560"/>
      <c r="Q41" s="560"/>
      <c r="R41" s="295">
        <f t="shared" si="4"/>
        <v>0</v>
      </c>
    </row>
    <row r="42" spans="1:18" s="145" customFormat="1" ht="50.25" hidden="1" customHeight="1">
      <c r="A42" s="254" t="s">
        <v>268</v>
      </c>
      <c r="B42" s="255" t="s">
        <v>269</v>
      </c>
      <c r="C42" s="255" t="s">
        <v>260</v>
      </c>
      <c r="D42" s="256" t="s">
        <v>270</v>
      </c>
      <c r="E42" s="536">
        <f t="shared" si="2"/>
        <v>0</v>
      </c>
      <c r="F42" s="556"/>
      <c r="G42" s="540"/>
      <c r="H42" s="540"/>
      <c r="I42" s="540"/>
      <c r="J42" s="539">
        <f t="shared" si="3"/>
        <v>0</v>
      </c>
      <c r="K42" s="541"/>
      <c r="L42" s="560"/>
      <c r="M42" s="560"/>
      <c r="N42" s="560"/>
      <c r="O42" s="560"/>
      <c r="P42" s="560"/>
      <c r="Q42" s="560"/>
      <c r="R42" s="295">
        <f t="shared" si="4"/>
        <v>0</v>
      </c>
    </row>
    <row r="43" spans="1:18" s="140" customFormat="1" ht="24" hidden="1" customHeight="1">
      <c r="A43" s="254" t="s">
        <v>271</v>
      </c>
      <c r="B43" s="255" t="s">
        <v>272</v>
      </c>
      <c r="C43" s="255" t="s">
        <v>260</v>
      </c>
      <c r="D43" s="257" t="s">
        <v>273</v>
      </c>
      <c r="E43" s="536">
        <f t="shared" si="2"/>
        <v>0</v>
      </c>
      <c r="F43" s="536"/>
      <c r="G43" s="540"/>
      <c r="H43" s="540"/>
      <c r="I43" s="540"/>
      <c r="J43" s="539">
        <f t="shared" si="3"/>
        <v>0</v>
      </c>
      <c r="K43" s="541"/>
      <c r="L43" s="540"/>
      <c r="M43" s="540"/>
      <c r="N43" s="540"/>
      <c r="O43" s="540"/>
      <c r="P43" s="540"/>
      <c r="Q43" s="540"/>
      <c r="R43" s="295">
        <f t="shared" si="4"/>
        <v>0</v>
      </c>
    </row>
    <row r="44" spans="1:18" s="140" customFormat="1" ht="36" hidden="1" customHeight="1">
      <c r="A44" s="254" t="s">
        <v>274</v>
      </c>
      <c r="B44" s="255" t="s">
        <v>275</v>
      </c>
      <c r="C44" s="255" t="s">
        <v>256</v>
      </c>
      <c r="D44" s="257" t="s">
        <v>276</v>
      </c>
      <c r="E44" s="536">
        <f t="shared" si="2"/>
        <v>0</v>
      </c>
      <c r="F44" s="536"/>
      <c r="G44" s="540"/>
      <c r="H44" s="540"/>
      <c r="I44" s="540"/>
      <c r="J44" s="539">
        <f t="shared" si="3"/>
        <v>0</v>
      </c>
      <c r="K44" s="541"/>
      <c r="L44" s="540"/>
      <c r="M44" s="540"/>
      <c r="N44" s="540"/>
      <c r="O44" s="540"/>
      <c r="P44" s="540"/>
      <c r="Q44" s="540"/>
      <c r="R44" s="295">
        <f t="shared" si="4"/>
        <v>0</v>
      </c>
    </row>
    <row r="45" spans="1:18" s="140" customFormat="1" ht="35.25" hidden="1" customHeight="1">
      <c r="A45" s="254" t="s">
        <v>277</v>
      </c>
      <c r="B45" s="255" t="s">
        <v>278</v>
      </c>
      <c r="C45" s="255" t="s">
        <v>279</v>
      </c>
      <c r="D45" s="257" t="s">
        <v>280</v>
      </c>
      <c r="E45" s="536">
        <f t="shared" si="2"/>
        <v>0</v>
      </c>
      <c r="F45" s="556"/>
      <c r="G45" s="540"/>
      <c r="H45" s="540"/>
      <c r="I45" s="540"/>
      <c r="J45" s="539">
        <f t="shared" si="3"/>
        <v>0</v>
      </c>
      <c r="K45" s="541"/>
      <c r="L45" s="540"/>
      <c r="M45" s="540"/>
      <c r="N45" s="540"/>
      <c r="O45" s="540"/>
      <c r="P45" s="540"/>
      <c r="Q45" s="540"/>
      <c r="R45" s="295">
        <f t="shared" si="4"/>
        <v>0</v>
      </c>
    </row>
    <row r="46" spans="1:18" s="140" customFormat="1" ht="33" hidden="1" customHeight="1">
      <c r="A46" s="254" t="s">
        <v>534</v>
      </c>
      <c r="B46" s="255" t="s">
        <v>535</v>
      </c>
      <c r="C46" s="255" t="s">
        <v>290</v>
      </c>
      <c r="D46" s="257" t="s">
        <v>536</v>
      </c>
      <c r="E46" s="536">
        <f t="shared" si="2"/>
        <v>0</v>
      </c>
      <c r="F46" s="536"/>
      <c r="G46" s="536"/>
      <c r="H46" s="536"/>
      <c r="I46" s="536"/>
      <c r="J46" s="539">
        <f t="shared" si="3"/>
        <v>0</v>
      </c>
      <c r="K46" s="541"/>
      <c r="L46" s="536"/>
      <c r="M46" s="536"/>
      <c r="N46" s="536"/>
      <c r="O46" s="536"/>
      <c r="P46" s="536"/>
      <c r="Q46" s="536"/>
      <c r="R46" s="295">
        <f t="shared" si="4"/>
        <v>0</v>
      </c>
    </row>
    <row r="47" spans="1:18" s="140" customFormat="1" ht="48.75" hidden="1" customHeight="1">
      <c r="A47" s="254" t="s">
        <v>284</v>
      </c>
      <c r="B47" s="255" t="s">
        <v>285</v>
      </c>
      <c r="C47" s="255" t="s">
        <v>286</v>
      </c>
      <c r="D47" s="257" t="s">
        <v>287</v>
      </c>
      <c r="E47" s="536">
        <f t="shared" si="2"/>
        <v>0</v>
      </c>
      <c r="F47" s="536"/>
      <c r="G47" s="536"/>
      <c r="H47" s="536"/>
      <c r="I47" s="536"/>
      <c r="J47" s="541">
        <f t="shared" si="3"/>
        <v>0</v>
      </c>
      <c r="K47" s="541"/>
      <c r="L47" s="536"/>
      <c r="M47" s="536"/>
      <c r="N47" s="536"/>
      <c r="O47" s="536"/>
      <c r="P47" s="536"/>
      <c r="Q47" s="536"/>
      <c r="R47" s="295">
        <f t="shared" si="4"/>
        <v>0</v>
      </c>
    </row>
    <row r="48" spans="1:18" s="140" customFormat="1" ht="24.75" customHeight="1">
      <c r="A48" s="254" t="s">
        <v>288</v>
      </c>
      <c r="B48" s="255" t="s">
        <v>289</v>
      </c>
      <c r="C48" s="255" t="s">
        <v>290</v>
      </c>
      <c r="D48" s="268" t="s">
        <v>291</v>
      </c>
      <c r="E48" s="536">
        <f t="shared" si="2"/>
        <v>0</v>
      </c>
      <c r="F48" s="556"/>
      <c r="G48" s="540"/>
      <c r="H48" s="540"/>
      <c r="I48" s="540"/>
      <c r="J48" s="541">
        <f t="shared" si="3"/>
        <v>2500000</v>
      </c>
      <c r="K48" s="541">
        <v>2500000</v>
      </c>
      <c r="L48" s="540"/>
      <c r="M48" s="540"/>
      <c r="N48" s="540"/>
      <c r="O48" s="540">
        <v>2500000</v>
      </c>
      <c r="P48" s="540"/>
      <c r="Q48" s="540"/>
      <c r="R48" s="295">
        <f t="shared" si="4"/>
        <v>2500000</v>
      </c>
    </row>
    <row r="49" spans="1:18" s="151" customFormat="1" ht="30.75" hidden="1" customHeight="1">
      <c r="A49" s="285" t="s">
        <v>292</v>
      </c>
      <c r="B49" s="284" t="s">
        <v>293</v>
      </c>
      <c r="C49" s="286" t="s">
        <v>294</v>
      </c>
      <c r="D49" s="287" t="s">
        <v>295</v>
      </c>
      <c r="E49" s="562">
        <f t="shared" si="2"/>
        <v>0</v>
      </c>
      <c r="F49" s="562"/>
      <c r="G49" s="563"/>
      <c r="H49" s="563"/>
      <c r="I49" s="563"/>
      <c r="J49" s="564">
        <f t="shared" si="3"/>
        <v>0</v>
      </c>
      <c r="K49" s="564"/>
      <c r="L49" s="563"/>
      <c r="M49" s="563"/>
      <c r="N49" s="563"/>
      <c r="O49" s="563"/>
      <c r="P49" s="563"/>
      <c r="Q49" s="563"/>
      <c r="R49" s="565">
        <f t="shared" si="4"/>
        <v>0</v>
      </c>
    </row>
    <row r="50" spans="1:18" s="139" customFormat="1" ht="33" hidden="1" customHeight="1">
      <c r="A50" s="288" t="s">
        <v>296</v>
      </c>
      <c r="B50" s="284" t="s">
        <v>297</v>
      </c>
      <c r="C50" s="286" t="s">
        <v>298</v>
      </c>
      <c r="D50" s="287" t="s">
        <v>299</v>
      </c>
      <c r="E50" s="536">
        <f t="shared" si="2"/>
        <v>0</v>
      </c>
      <c r="F50" s="536"/>
      <c r="G50" s="566"/>
      <c r="H50" s="566"/>
      <c r="I50" s="566"/>
      <c r="J50" s="541">
        <f t="shared" si="3"/>
        <v>0</v>
      </c>
      <c r="K50" s="541"/>
      <c r="L50" s="566"/>
      <c r="M50" s="566"/>
      <c r="N50" s="566"/>
      <c r="O50" s="566"/>
      <c r="P50" s="566"/>
      <c r="Q50" s="566"/>
      <c r="R50" s="295">
        <f t="shared" si="4"/>
        <v>0</v>
      </c>
    </row>
    <row r="51" spans="1:18" s="139" customFormat="1" ht="26.25" hidden="1" customHeight="1">
      <c r="A51" s="289" t="s">
        <v>300</v>
      </c>
      <c r="B51" s="255" t="s">
        <v>301</v>
      </c>
      <c r="C51" s="290" t="s">
        <v>298</v>
      </c>
      <c r="D51" s="291" t="s">
        <v>302</v>
      </c>
      <c r="E51" s="536">
        <f t="shared" si="2"/>
        <v>0</v>
      </c>
      <c r="F51" s="536"/>
      <c r="G51" s="566"/>
      <c r="H51" s="566"/>
      <c r="I51" s="566"/>
      <c r="J51" s="541">
        <f t="shared" si="3"/>
        <v>0</v>
      </c>
      <c r="K51" s="541"/>
      <c r="L51" s="566"/>
      <c r="M51" s="566"/>
      <c r="N51" s="566"/>
      <c r="O51" s="566"/>
      <c r="P51" s="566"/>
      <c r="Q51" s="566"/>
      <c r="R51" s="295">
        <f t="shared" si="4"/>
        <v>0</v>
      </c>
    </row>
    <row r="52" spans="1:18" s="139" customFormat="1" ht="45.75" hidden="1" customHeight="1">
      <c r="A52" s="254" t="s">
        <v>303</v>
      </c>
      <c r="B52" s="255" t="s">
        <v>304</v>
      </c>
      <c r="C52" s="255" t="s">
        <v>290</v>
      </c>
      <c r="D52" s="268" t="s">
        <v>305</v>
      </c>
      <c r="E52" s="536">
        <f t="shared" si="2"/>
        <v>0</v>
      </c>
      <c r="F52" s="536"/>
      <c r="G52" s="566"/>
      <c r="H52" s="566"/>
      <c r="I52" s="566"/>
      <c r="J52" s="541">
        <f t="shared" si="3"/>
        <v>0</v>
      </c>
      <c r="K52" s="541"/>
      <c r="L52" s="566"/>
      <c r="M52" s="566"/>
      <c r="N52" s="566"/>
      <c r="O52" s="566"/>
      <c r="P52" s="566"/>
      <c r="Q52" s="566"/>
      <c r="R52" s="295">
        <f t="shared" si="4"/>
        <v>0</v>
      </c>
    </row>
    <row r="53" spans="1:18" s="152" customFormat="1" ht="61.5" hidden="1" customHeight="1">
      <c r="A53" s="292"/>
      <c r="B53" s="293"/>
      <c r="C53" s="293"/>
      <c r="D53" s="294" t="s">
        <v>306</v>
      </c>
      <c r="E53" s="548">
        <f t="shared" si="2"/>
        <v>0</v>
      </c>
      <c r="F53" s="548"/>
      <c r="G53" s="567"/>
      <c r="H53" s="567"/>
      <c r="I53" s="567"/>
      <c r="J53" s="548">
        <f t="shared" si="3"/>
        <v>0</v>
      </c>
      <c r="K53" s="548"/>
      <c r="L53" s="567"/>
      <c r="M53" s="567"/>
      <c r="N53" s="567"/>
      <c r="O53" s="567"/>
      <c r="P53" s="567"/>
      <c r="Q53" s="567"/>
      <c r="R53" s="298">
        <f t="shared" si="4"/>
        <v>0</v>
      </c>
    </row>
    <row r="54" spans="1:18" s="152" customFormat="1" ht="45" hidden="1" customHeight="1">
      <c r="A54" s="292"/>
      <c r="B54" s="293"/>
      <c r="C54" s="293"/>
      <c r="D54" s="294" t="s">
        <v>403</v>
      </c>
      <c r="E54" s="548">
        <f t="shared" si="2"/>
        <v>0</v>
      </c>
      <c r="F54" s="548"/>
      <c r="G54" s="567"/>
      <c r="H54" s="567"/>
      <c r="I54" s="567"/>
      <c r="J54" s="548">
        <f t="shared" si="3"/>
        <v>0</v>
      </c>
      <c r="K54" s="548"/>
      <c r="L54" s="567"/>
      <c r="M54" s="567"/>
      <c r="N54" s="567"/>
      <c r="O54" s="567"/>
      <c r="P54" s="567"/>
      <c r="Q54" s="567"/>
      <c r="R54" s="298">
        <f t="shared" si="4"/>
        <v>0</v>
      </c>
    </row>
    <row r="55" spans="1:18" s="150" customFormat="1" ht="33.75" hidden="1" customHeight="1">
      <c r="A55" s="274" t="s">
        <v>307</v>
      </c>
      <c r="B55" s="275" t="s">
        <v>308</v>
      </c>
      <c r="C55" s="275" t="s">
        <v>290</v>
      </c>
      <c r="D55" s="268" t="s">
        <v>309</v>
      </c>
      <c r="E55" s="536">
        <f t="shared" ref="E55" si="5">SUM(F55,I55)</f>
        <v>0</v>
      </c>
      <c r="F55" s="556"/>
      <c r="G55" s="546"/>
      <c r="H55" s="546"/>
      <c r="I55" s="546"/>
      <c r="J55" s="541">
        <f t="shared" ref="J55" si="6">SUM(L55,O55)</f>
        <v>0</v>
      </c>
      <c r="K55" s="541"/>
      <c r="L55" s="546"/>
      <c r="M55" s="546"/>
      <c r="N55" s="546"/>
      <c r="O55" s="537"/>
      <c r="P55" s="546"/>
      <c r="Q55" s="546"/>
      <c r="R55" s="295">
        <f t="shared" ref="R55" si="7">SUM(E55,J55)</f>
        <v>0</v>
      </c>
    </row>
    <row r="56" spans="1:18" s="150" customFormat="1" ht="26.25" hidden="1" customHeight="1">
      <c r="A56" s="274" t="s">
        <v>310</v>
      </c>
      <c r="B56" s="275" t="s">
        <v>311</v>
      </c>
      <c r="C56" s="275" t="s">
        <v>189</v>
      </c>
      <c r="D56" s="656" t="s">
        <v>93</v>
      </c>
      <c r="E56" s="536">
        <f t="shared" si="2"/>
        <v>0</v>
      </c>
      <c r="F56" s="556"/>
      <c r="G56" s="546"/>
      <c r="H56" s="546"/>
      <c r="I56" s="546"/>
      <c r="J56" s="541">
        <f t="shared" si="3"/>
        <v>0</v>
      </c>
      <c r="K56" s="541"/>
      <c r="L56" s="546"/>
      <c r="M56" s="546"/>
      <c r="N56" s="546"/>
      <c r="O56" s="537"/>
      <c r="P56" s="546"/>
      <c r="Q56" s="546"/>
      <c r="R56" s="295">
        <f t="shared" si="4"/>
        <v>0</v>
      </c>
    </row>
    <row r="57" spans="1:18" s="147" customFormat="1" ht="33" hidden="1" customHeight="1">
      <c r="A57" s="277" t="s">
        <v>292</v>
      </c>
      <c r="B57" s="255" t="s">
        <v>293</v>
      </c>
      <c r="C57" s="278" t="s">
        <v>294</v>
      </c>
      <c r="D57" s="261" t="s">
        <v>295</v>
      </c>
      <c r="E57" s="536">
        <f t="shared" si="2"/>
        <v>0</v>
      </c>
      <c r="F57" s="536"/>
      <c r="G57" s="566"/>
      <c r="H57" s="566"/>
      <c r="I57" s="566"/>
      <c r="J57" s="541">
        <f>SUM(L57,O57)</f>
        <v>0</v>
      </c>
      <c r="K57" s="541"/>
      <c r="L57" s="566"/>
      <c r="M57" s="566"/>
      <c r="N57" s="566"/>
      <c r="O57" s="566"/>
      <c r="P57" s="566"/>
      <c r="Q57" s="566"/>
      <c r="R57" s="295">
        <f t="shared" si="4"/>
        <v>0</v>
      </c>
    </row>
    <row r="58" spans="1:18" s="212" customFormat="1" ht="62.25" hidden="1" customHeight="1">
      <c r="A58" s="296"/>
      <c r="B58" s="263"/>
      <c r="C58" s="297"/>
      <c r="D58" s="264" t="s">
        <v>527</v>
      </c>
      <c r="E58" s="548">
        <f t="shared" si="2"/>
        <v>0</v>
      </c>
      <c r="F58" s="548"/>
      <c r="G58" s="567"/>
      <c r="H58" s="567"/>
      <c r="I58" s="567"/>
      <c r="J58" s="548">
        <f t="shared" ref="J58" si="8">SUM(L58,O58)</f>
        <v>0</v>
      </c>
      <c r="K58" s="568"/>
      <c r="L58" s="567"/>
      <c r="M58" s="567"/>
      <c r="N58" s="567"/>
      <c r="O58" s="567"/>
      <c r="P58" s="567"/>
      <c r="Q58" s="567"/>
      <c r="R58" s="298">
        <f t="shared" si="4"/>
        <v>0</v>
      </c>
    </row>
    <row r="59" spans="1:18" s="147" customFormat="1" ht="24.75" hidden="1" customHeight="1">
      <c r="A59" s="254" t="s">
        <v>310</v>
      </c>
      <c r="B59" s="255" t="s">
        <v>311</v>
      </c>
      <c r="C59" s="255" t="s">
        <v>189</v>
      </c>
      <c r="D59" s="268" t="s">
        <v>312</v>
      </c>
      <c r="E59" s="536">
        <f t="shared" si="2"/>
        <v>0</v>
      </c>
      <c r="F59" s="536"/>
      <c r="G59" s="566"/>
      <c r="H59" s="566"/>
      <c r="I59" s="566"/>
      <c r="J59" s="536">
        <f>SUM(L59,O59)</f>
        <v>0</v>
      </c>
      <c r="K59" s="536"/>
      <c r="L59" s="566"/>
      <c r="M59" s="566"/>
      <c r="N59" s="566"/>
      <c r="O59" s="566"/>
      <c r="P59" s="566"/>
      <c r="Q59" s="566"/>
      <c r="R59" s="299">
        <f t="shared" si="4"/>
        <v>0</v>
      </c>
    </row>
    <row r="60" spans="1:18" s="139" customFormat="1" ht="52.5" hidden="1" customHeight="1">
      <c r="A60" s="251" t="s">
        <v>313</v>
      </c>
      <c r="B60" s="252"/>
      <c r="C60" s="252"/>
      <c r="D60" s="253" t="s">
        <v>314</v>
      </c>
      <c r="E60" s="532">
        <f>SUM(E61)</f>
        <v>0</v>
      </c>
      <c r="F60" s="533">
        <f t="shared" ref="F60:R60" si="9">SUM(F61)</f>
        <v>0</v>
      </c>
      <c r="G60" s="533">
        <f t="shared" si="9"/>
        <v>0</v>
      </c>
      <c r="H60" s="533">
        <f t="shared" si="9"/>
        <v>0</v>
      </c>
      <c r="I60" s="533">
        <f t="shared" si="9"/>
        <v>0</v>
      </c>
      <c r="J60" s="533">
        <f t="shared" si="9"/>
        <v>0</v>
      </c>
      <c r="K60" s="533">
        <f t="shared" si="9"/>
        <v>0</v>
      </c>
      <c r="L60" s="533">
        <f t="shared" si="9"/>
        <v>0</v>
      </c>
      <c r="M60" s="533">
        <f t="shared" si="9"/>
        <v>0</v>
      </c>
      <c r="N60" s="533">
        <f t="shared" si="9"/>
        <v>0</v>
      </c>
      <c r="O60" s="533">
        <f t="shared" si="9"/>
        <v>0</v>
      </c>
      <c r="P60" s="533">
        <f t="shared" si="9"/>
        <v>0</v>
      </c>
      <c r="Q60" s="533">
        <f t="shared" si="9"/>
        <v>0</v>
      </c>
      <c r="R60" s="534">
        <f t="shared" si="9"/>
        <v>0</v>
      </c>
    </row>
    <row r="61" spans="1:18" s="139" customFormat="1" ht="53.25" hidden="1" customHeight="1">
      <c r="A61" s="251" t="s">
        <v>315</v>
      </c>
      <c r="B61" s="252"/>
      <c r="C61" s="252"/>
      <c r="D61" s="253" t="s">
        <v>314</v>
      </c>
      <c r="E61" s="532">
        <f>SUM(E62:E79)</f>
        <v>0</v>
      </c>
      <c r="F61" s="532">
        <f>SUM(F62:F79)</f>
        <v>0</v>
      </c>
      <c r="G61" s="532">
        <f>SUM(G62:G79)</f>
        <v>0</v>
      </c>
      <c r="H61" s="532">
        <f>SUM(H62:H79)</f>
        <v>0</v>
      </c>
      <c r="I61" s="532">
        <f>SUM(I62:I79)</f>
        <v>0</v>
      </c>
      <c r="J61" s="532">
        <f>SUM(J66,J68:J77)</f>
        <v>0</v>
      </c>
      <c r="K61" s="532">
        <f t="shared" ref="K61:R61" si="10">SUM(K66,K68:K77)</f>
        <v>0</v>
      </c>
      <c r="L61" s="532">
        <f t="shared" si="10"/>
        <v>0</v>
      </c>
      <c r="M61" s="532">
        <f t="shared" si="10"/>
        <v>0</v>
      </c>
      <c r="N61" s="532">
        <f t="shared" si="10"/>
        <v>0</v>
      </c>
      <c r="O61" s="532">
        <f t="shared" si="10"/>
        <v>0</v>
      </c>
      <c r="P61" s="532">
        <f t="shared" si="10"/>
        <v>0</v>
      </c>
      <c r="Q61" s="532">
        <f t="shared" si="10"/>
        <v>0</v>
      </c>
      <c r="R61" s="535">
        <f t="shared" si="10"/>
        <v>0</v>
      </c>
    </row>
    <row r="62" spans="1:18" s="139" customFormat="1" ht="51" hidden="1" customHeight="1">
      <c r="A62" s="254" t="s">
        <v>316</v>
      </c>
      <c r="B62" s="255" t="s">
        <v>317</v>
      </c>
      <c r="C62" s="255" t="s">
        <v>186</v>
      </c>
      <c r="D62" s="257" t="s">
        <v>318</v>
      </c>
      <c r="E62" s="536">
        <f t="shared" ref="E62:E79" si="11">SUM(F62,I62)</f>
        <v>0</v>
      </c>
      <c r="F62" s="536"/>
      <c r="G62" s="541"/>
      <c r="H62" s="541"/>
      <c r="I62" s="541"/>
      <c r="J62" s="536">
        <f t="shared" ref="J62:J77" si="12">SUM(L62,O62)</f>
        <v>0</v>
      </c>
      <c r="K62" s="536"/>
      <c r="L62" s="569"/>
      <c r="M62" s="569"/>
      <c r="N62" s="569"/>
      <c r="O62" s="569"/>
      <c r="P62" s="569"/>
      <c r="Q62" s="569"/>
      <c r="R62" s="295">
        <f>SUM(E62,J62)</f>
        <v>0</v>
      </c>
    </row>
    <row r="63" spans="1:18" s="139" customFormat="1" ht="63" hidden="1" customHeight="1">
      <c r="A63" s="271" t="s">
        <v>319</v>
      </c>
      <c r="B63" s="255" t="s">
        <v>185</v>
      </c>
      <c r="C63" s="255" t="s">
        <v>186</v>
      </c>
      <c r="D63" s="256" t="s">
        <v>187</v>
      </c>
      <c r="E63" s="536">
        <f t="shared" si="11"/>
        <v>0</v>
      </c>
      <c r="F63" s="536"/>
      <c r="G63" s="541"/>
      <c r="H63" s="541"/>
      <c r="I63" s="541"/>
      <c r="J63" s="536">
        <f t="shared" si="12"/>
        <v>0</v>
      </c>
      <c r="K63" s="569"/>
      <c r="L63" s="569"/>
      <c r="M63" s="569"/>
      <c r="N63" s="569"/>
      <c r="O63" s="569"/>
      <c r="P63" s="569"/>
      <c r="Q63" s="569"/>
      <c r="R63" s="299">
        <f t="shared" ref="R63:R64" si="13">SUM(E63,J63)</f>
        <v>0</v>
      </c>
    </row>
    <row r="64" spans="1:18" s="139" customFormat="1" ht="51" hidden="1" customHeight="1">
      <c r="A64" s="271" t="s">
        <v>320</v>
      </c>
      <c r="B64" s="255" t="s">
        <v>193</v>
      </c>
      <c r="C64" s="255" t="s">
        <v>194</v>
      </c>
      <c r="D64" s="257" t="s">
        <v>195</v>
      </c>
      <c r="E64" s="536">
        <f t="shared" si="11"/>
        <v>0</v>
      </c>
      <c r="F64" s="536"/>
      <c r="G64" s="541"/>
      <c r="H64" s="541"/>
      <c r="I64" s="541"/>
      <c r="J64" s="536">
        <f t="shared" si="12"/>
        <v>0</v>
      </c>
      <c r="K64" s="569"/>
      <c r="L64" s="569"/>
      <c r="M64" s="569"/>
      <c r="N64" s="569"/>
      <c r="O64" s="569"/>
      <c r="P64" s="569"/>
      <c r="Q64" s="569"/>
      <c r="R64" s="299">
        <f t="shared" si="13"/>
        <v>0</v>
      </c>
    </row>
    <row r="65" spans="1:19" s="139" customFormat="1" ht="36" hidden="1" customHeight="1">
      <c r="A65" s="271" t="s">
        <v>321</v>
      </c>
      <c r="B65" s="272" t="s">
        <v>322</v>
      </c>
      <c r="C65" s="272" t="s">
        <v>323</v>
      </c>
      <c r="D65" s="261" t="s">
        <v>324</v>
      </c>
      <c r="E65" s="536">
        <f t="shared" si="11"/>
        <v>0</v>
      </c>
      <c r="F65" s="536"/>
      <c r="G65" s="541"/>
      <c r="H65" s="541"/>
      <c r="I65" s="541"/>
      <c r="J65" s="536">
        <f t="shared" si="12"/>
        <v>0</v>
      </c>
      <c r="K65" s="536"/>
      <c r="L65" s="569"/>
      <c r="M65" s="569"/>
      <c r="N65" s="569"/>
      <c r="O65" s="569"/>
      <c r="P65" s="569"/>
      <c r="Q65" s="569"/>
      <c r="R65" s="299">
        <f>SUM(E65,J65)</f>
        <v>0</v>
      </c>
    </row>
    <row r="66" spans="1:19" s="139" customFormat="1" ht="33.75" hidden="1" customHeight="1">
      <c r="A66" s="277" t="s">
        <v>537</v>
      </c>
      <c r="B66" s="278" t="s">
        <v>538</v>
      </c>
      <c r="C66" s="278" t="s">
        <v>246</v>
      </c>
      <c r="D66" s="261" t="s">
        <v>539</v>
      </c>
      <c r="E66" s="536">
        <f t="shared" ref="E66:E67" si="14">SUM(F66,I66)</f>
        <v>0</v>
      </c>
      <c r="F66" s="536"/>
      <c r="G66" s="566"/>
      <c r="H66" s="566"/>
      <c r="I66" s="566"/>
      <c r="J66" s="541">
        <f t="shared" ref="J66:J67" si="15">SUM(L66,O66)</f>
        <v>0</v>
      </c>
      <c r="K66" s="541"/>
      <c r="L66" s="570"/>
      <c r="M66" s="570"/>
      <c r="N66" s="570"/>
      <c r="O66" s="570"/>
      <c r="P66" s="570"/>
      <c r="Q66" s="566"/>
      <c r="R66" s="571">
        <f>SUM(J66,E66)</f>
        <v>0</v>
      </c>
    </row>
    <row r="67" spans="1:19" s="154" customFormat="1" ht="58.5" hidden="1" customHeight="1">
      <c r="A67" s="296"/>
      <c r="B67" s="297"/>
      <c r="C67" s="297"/>
      <c r="D67" s="339" t="s">
        <v>612</v>
      </c>
      <c r="E67" s="548">
        <f t="shared" si="14"/>
        <v>0</v>
      </c>
      <c r="F67" s="548"/>
      <c r="G67" s="567"/>
      <c r="H67" s="567"/>
      <c r="I67" s="567"/>
      <c r="J67" s="551">
        <f t="shared" si="15"/>
        <v>0</v>
      </c>
      <c r="K67" s="551"/>
      <c r="L67" s="572"/>
      <c r="M67" s="572"/>
      <c r="N67" s="572"/>
      <c r="O67" s="572"/>
      <c r="P67" s="572"/>
      <c r="Q67" s="567"/>
      <c r="R67" s="573">
        <f>SUM(J67,E67)</f>
        <v>0</v>
      </c>
    </row>
    <row r="68" spans="1:19" s="147" customFormat="1" ht="24" hidden="1" customHeight="1">
      <c r="A68" s="279" t="s">
        <v>325</v>
      </c>
      <c r="B68" s="280" t="s">
        <v>255</v>
      </c>
      <c r="C68" s="280" t="s">
        <v>256</v>
      </c>
      <c r="D68" s="281" t="s">
        <v>257</v>
      </c>
      <c r="E68" s="536">
        <f t="shared" si="11"/>
        <v>0</v>
      </c>
      <c r="F68" s="536"/>
      <c r="G68" s="566"/>
      <c r="H68" s="566"/>
      <c r="I68" s="566"/>
      <c r="J68" s="536">
        <f t="shared" si="12"/>
        <v>0</v>
      </c>
      <c r="K68" s="536"/>
      <c r="L68" s="566"/>
      <c r="M68" s="566"/>
      <c r="N68" s="566"/>
      <c r="O68" s="566"/>
      <c r="P68" s="566"/>
      <c r="Q68" s="566"/>
      <c r="R68" s="299">
        <f>SUM(E68,J68)</f>
        <v>0</v>
      </c>
    </row>
    <row r="69" spans="1:19" s="153" customFormat="1" ht="35.25" hidden="1" customHeight="1">
      <c r="A69" s="279" t="s">
        <v>326</v>
      </c>
      <c r="B69" s="280" t="s">
        <v>263</v>
      </c>
      <c r="C69" s="280" t="s">
        <v>260</v>
      </c>
      <c r="D69" s="281" t="s">
        <v>264</v>
      </c>
      <c r="E69" s="536">
        <f t="shared" si="11"/>
        <v>0</v>
      </c>
      <c r="F69" s="536"/>
      <c r="G69" s="566"/>
      <c r="H69" s="566"/>
      <c r="I69" s="566"/>
      <c r="J69" s="541">
        <f t="shared" si="12"/>
        <v>0</v>
      </c>
      <c r="K69" s="541"/>
      <c r="L69" s="566"/>
      <c r="M69" s="566"/>
      <c r="N69" s="566"/>
      <c r="O69" s="566"/>
      <c r="P69" s="566"/>
      <c r="Q69" s="566"/>
      <c r="R69" s="295">
        <f t="shared" si="4"/>
        <v>0</v>
      </c>
    </row>
    <row r="70" spans="1:19" s="153" customFormat="1" ht="35.25" hidden="1" customHeight="1">
      <c r="A70" s="279" t="s">
        <v>327</v>
      </c>
      <c r="B70" s="280" t="s">
        <v>328</v>
      </c>
      <c r="C70" s="280" t="s">
        <v>260</v>
      </c>
      <c r="D70" s="281" t="s">
        <v>329</v>
      </c>
      <c r="E70" s="536">
        <f t="shared" si="11"/>
        <v>0</v>
      </c>
      <c r="F70" s="536"/>
      <c r="G70" s="566"/>
      <c r="H70" s="566"/>
      <c r="I70" s="566"/>
      <c r="J70" s="541">
        <f t="shared" si="12"/>
        <v>0</v>
      </c>
      <c r="K70" s="541"/>
      <c r="L70" s="566"/>
      <c r="M70" s="566"/>
      <c r="N70" s="566"/>
      <c r="O70" s="566"/>
      <c r="P70" s="566"/>
      <c r="Q70" s="566"/>
      <c r="R70" s="295">
        <f t="shared" si="4"/>
        <v>0</v>
      </c>
    </row>
    <row r="71" spans="1:19" s="139" customFormat="1" ht="36.75" hidden="1" customHeight="1">
      <c r="A71" s="277" t="s">
        <v>330</v>
      </c>
      <c r="B71" s="278" t="s">
        <v>331</v>
      </c>
      <c r="C71" s="278" t="s">
        <v>260</v>
      </c>
      <c r="D71" s="261" t="s">
        <v>332</v>
      </c>
      <c r="E71" s="536">
        <f t="shared" si="11"/>
        <v>0</v>
      </c>
      <c r="F71" s="536"/>
      <c r="G71" s="566"/>
      <c r="H71" s="566"/>
      <c r="I71" s="566"/>
      <c r="J71" s="541">
        <f t="shared" si="12"/>
        <v>0</v>
      </c>
      <c r="K71" s="541"/>
      <c r="L71" s="570"/>
      <c r="M71" s="570"/>
      <c r="N71" s="570"/>
      <c r="O71" s="570"/>
      <c r="P71" s="570"/>
      <c r="Q71" s="566"/>
      <c r="R71" s="295">
        <f t="shared" si="4"/>
        <v>0</v>
      </c>
    </row>
    <row r="72" spans="1:19" s="139" customFormat="1" ht="25.5" hidden="1" customHeight="1">
      <c r="A72" s="277" t="s">
        <v>333</v>
      </c>
      <c r="B72" s="278" t="s">
        <v>334</v>
      </c>
      <c r="C72" s="278" t="s">
        <v>335</v>
      </c>
      <c r="D72" s="261" t="s">
        <v>336</v>
      </c>
      <c r="E72" s="536">
        <f t="shared" si="11"/>
        <v>0</v>
      </c>
      <c r="F72" s="536"/>
      <c r="G72" s="566"/>
      <c r="H72" s="566"/>
      <c r="I72" s="566"/>
      <c r="J72" s="541">
        <f t="shared" si="12"/>
        <v>0</v>
      </c>
      <c r="K72" s="541"/>
      <c r="L72" s="570"/>
      <c r="M72" s="570"/>
      <c r="N72" s="570"/>
      <c r="O72" s="570"/>
      <c r="P72" s="570"/>
      <c r="Q72" s="566"/>
      <c r="R72" s="295">
        <f t="shared" si="4"/>
        <v>0</v>
      </c>
    </row>
    <row r="73" spans="1:19" s="139" customFormat="1" ht="28.5" hidden="1" customHeight="1">
      <c r="A73" s="277" t="s">
        <v>337</v>
      </c>
      <c r="B73" s="278" t="s">
        <v>338</v>
      </c>
      <c r="C73" s="278" t="s">
        <v>335</v>
      </c>
      <c r="D73" s="261" t="s">
        <v>339</v>
      </c>
      <c r="E73" s="536">
        <f t="shared" si="11"/>
        <v>0</v>
      </c>
      <c r="F73" s="536"/>
      <c r="G73" s="566"/>
      <c r="H73" s="566"/>
      <c r="I73" s="566"/>
      <c r="J73" s="541">
        <f t="shared" si="12"/>
        <v>0</v>
      </c>
      <c r="K73" s="541"/>
      <c r="L73" s="570"/>
      <c r="M73" s="570"/>
      <c r="N73" s="570"/>
      <c r="O73" s="570"/>
      <c r="P73" s="570"/>
      <c r="Q73" s="566"/>
      <c r="R73" s="295">
        <f t="shared" si="4"/>
        <v>0</v>
      </c>
    </row>
    <row r="74" spans="1:19" s="139" customFormat="1" ht="37.5" hidden="1" customHeight="1">
      <c r="A74" s="277" t="s">
        <v>340</v>
      </c>
      <c r="B74" s="278" t="s">
        <v>341</v>
      </c>
      <c r="C74" s="278" t="s">
        <v>335</v>
      </c>
      <c r="D74" s="261" t="s">
        <v>342</v>
      </c>
      <c r="E74" s="536">
        <f t="shared" si="11"/>
        <v>0</v>
      </c>
      <c r="F74" s="536"/>
      <c r="G74" s="566"/>
      <c r="H74" s="566"/>
      <c r="I74" s="566"/>
      <c r="J74" s="541">
        <f t="shared" si="12"/>
        <v>0</v>
      </c>
      <c r="K74" s="541"/>
      <c r="L74" s="570"/>
      <c r="M74" s="570"/>
      <c r="N74" s="570"/>
      <c r="O74" s="570"/>
      <c r="P74" s="570"/>
      <c r="Q74" s="566"/>
      <c r="R74" s="295">
        <f t="shared" si="4"/>
        <v>0</v>
      </c>
    </row>
    <row r="75" spans="1:19" s="151" customFormat="1" ht="36.75" hidden="1" customHeight="1">
      <c r="A75" s="300" t="s">
        <v>343</v>
      </c>
      <c r="B75" s="301" t="s">
        <v>344</v>
      </c>
      <c r="C75" s="301" t="s">
        <v>335</v>
      </c>
      <c r="D75" s="302" t="s">
        <v>345</v>
      </c>
      <c r="E75" s="562">
        <f>SUM(F75,I75)</f>
        <v>0</v>
      </c>
      <c r="F75" s="562"/>
      <c r="G75" s="563"/>
      <c r="H75" s="563"/>
      <c r="I75" s="563"/>
      <c r="J75" s="574">
        <f t="shared" si="12"/>
        <v>0</v>
      </c>
      <c r="K75" s="574"/>
      <c r="L75" s="575"/>
      <c r="M75" s="575"/>
      <c r="N75" s="575"/>
      <c r="O75" s="575"/>
      <c r="P75" s="575"/>
      <c r="Q75" s="563"/>
      <c r="R75" s="576">
        <f>SUM(E75,J75)</f>
        <v>0</v>
      </c>
    </row>
    <row r="76" spans="1:19" s="151" customFormat="1" ht="35.25" hidden="1" customHeight="1">
      <c r="A76" s="283" t="s">
        <v>346</v>
      </c>
      <c r="B76" s="284" t="s">
        <v>347</v>
      </c>
      <c r="C76" s="284" t="s">
        <v>335</v>
      </c>
      <c r="D76" s="303" t="s">
        <v>348</v>
      </c>
      <c r="E76" s="562">
        <f>SUM(F76,I76)</f>
        <v>0</v>
      </c>
      <c r="F76" s="562"/>
      <c r="G76" s="564"/>
      <c r="H76" s="564"/>
      <c r="I76" s="564"/>
      <c r="J76" s="562">
        <f>SUM(L76,O76)</f>
        <v>0</v>
      </c>
      <c r="K76" s="562"/>
      <c r="L76" s="577"/>
      <c r="M76" s="577"/>
      <c r="N76" s="577"/>
      <c r="O76" s="563"/>
      <c r="P76" s="563"/>
      <c r="Q76" s="577"/>
      <c r="R76" s="578">
        <f>SUM(E76,J76)</f>
        <v>0</v>
      </c>
    </row>
    <row r="77" spans="1:19" s="139" customFormat="1" ht="36" hidden="1" customHeight="1">
      <c r="A77" s="277" t="s">
        <v>349</v>
      </c>
      <c r="B77" s="278" t="s">
        <v>285</v>
      </c>
      <c r="C77" s="255" t="s">
        <v>286</v>
      </c>
      <c r="D77" s="304" t="s">
        <v>287</v>
      </c>
      <c r="E77" s="536">
        <f t="shared" si="11"/>
        <v>0</v>
      </c>
      <c r="F77" s="536"/>
      <c r="G77" s="566"/>
      <c r="H77" s="566"/>
      <c r="I77" s="566"/>
      <c r="J77" s="541">
        <f t="shared" si="12"/>
        <v>0</v>
      </c>
      <c r="K77" s="541"/>
      <c r="L77" s="579"/>
      <c r="M77" s="579"/>
      <c r="N77" s="579"/>
      <c r="O77" s="579"/>
      <c r="P77" s="579"/>
      <c r="Q77" s="569"/>
      <c r="R77" s="295">
        <f t="shared" si="4"/>
        <v>0</v>
      </c>
    </row>
    <row r="78" spans="1:19" s="139" customFormat="1" ht="33" hidden="1" customHeight="1">
      <c r="A78" s="277" t="s">
        <v>528</v>
      </c>
      <c r="B78" s="255" t="s">
        <v>293</v>
      </c>
      <c r="C78" s="278" t="s">
        <v>294</v>
      </c>
      <c r="D78" s="261" t="s">
        <v>295</v>
      </c>
      <c r="E78" s="536">
        <f t="shared" si="11"/>
        <v>0</v>
      </c>
      <c r="F78" s="536"/>
      <c r="G78" s="541"/>
      <c r="H78" s="541"/>
      <c r="I78" s="541"/>
      <c r="J78" s="536">
        <f>SUM(O78,L78)</f>
        <v>0</v>
      </c>
      <c r="K78" s="536"/>
      <c r="L78" s="541"/>
      <c r="M78" s="541"/>
      <c r="N78" s="541"/>
      <c r="O78" s="536"/>
      <c r="P78" s="541"/>
      <c r="Q78" s="541"/>
      <c r="R78" s="299">
        <f t="shared" si="4"/>
        <v>0</v>
      </c>
    </row>
    <row r="79" spans="1:19" s="162" customFormat="1" ht="62.25" hidden="1" customHeight="1">
      <c r="A79" s="296"/>
      <c r="B79" s="263"/>
      <c r="C79" s="297"/>
      <c r="D79" s="264" t="s">
        <v>527</v>
      </c>
      <c r="E79" s="542">
        <f t="shared" si="11"/>
        <v>0</v>
      </c>
      <c r="F79" s="542"/>
      <c r="G79" s="545"/>
      <c r="H79" s="545"/>
      <c r="I79" s="545"/>
      <c r="J79" s="542">
        <f>SUM(O79,L79)</f>
        <v>0</v>
      </c>
      <c r="K79" s="542"/>
      <c r="L79" s="545"/>
      <c r="M79" s="545"/>
      <c r="N79" s="545"/>
      <c r="O79" s="542"/>
      <c r="P79" s="545"/>
      <c r="Q79" s="545"/>
      <c r="R79" s="580">
        <f t="shared" ref="R79" si="16">SUM(E79,J79)</f>
        <v>0</v>
      </c>
    </row>
    <row r="80" spans="1:19" s="139" customFormat="1" ht="40.5" customHeight="1">
      <c r="A80" s="251" t="s">
        <v>351</v>
      </c>
      <c r="B80" s="252"/>
      <c r="C80" s="252"/>
      <c r="D80" s="305" t="s">
        <v>352</v>
      </c>
      <c r="E80" s="581">
        <f>SUM(E81)</f>
        <v>0</v>
      </c>
      <c r="F80" s="581">
        <f t="shared" ref="F80:R80" si="17">SUM(F81)</f>
        <v>0</v>
      </c>
      <c r="G80" s="581">
        <f t="shared" si="17"/>
        <v>201500</v>
      </c>
      <c r="H80" s="581">
        <f t="shared" si="17"/>
        <v>-200000</v>
      </c>
      <c r="I80" s="581">
        <f t="shared" si="17"/>
        <v>0</v>
      </c>
      <c r="J80" s="581">
        <f t="shared" si="17"/>
        <v>0</v>
      </c>
      <c r="K80" s="581">
        <f t="shared" si="17"/>
        <v>0</v>
      </c>
      <c r="L80" s="581">
        <f t="shared" si="17"/>
        <v>0</v>
      </c>
      <c r="M80" s="581">
        <f t="shared" si="17"/>
        <v>0</v>
      </c>
      <c r="N80" s="581">
        <f t="shared" si="17"/>
        <v>0</v>
      </c>
      <c r="O80" s="581">
        <f t="shared" si="17"/>
        <v>0</v>
      </c>
      <c r="P80" s="581">
        <f t="shared" si="17"/>
        <v>0</v>
      </c>
      <c r="Q80" s="581">
        <f t="shared" si="17"/>
        <v>0</v>
      </c>
      <c r="R80" s="582">
        <f t="shared" si="17"/>
        <v>0</v>
      </c>
      <c r="S80" s="665"/>
    </row>
    <row r="81" spans="1:19" s="140" customFormat="1" ht="39.75" customHeight="1">
      <c r="A81" s="251" t="s">
        <v>353</v>
      </c>
      <c r="B81" s="252"/>
      <c r="C81" s="252"/>
      <c r="D81" s="305" t="s">
        <v>352</v>
      </c>
      <c r="E81" s="581">
        <f>SUM(E82:E101)</f>
        <v>0</v>
      </c>
      <c r="F81" s="581">
        <f t="shared" ref="F81:R81" si="18">SUM(F82:F101)</f>
        <v>0</v>
      </c>
      <c r="G81" s="581">
        <f t="shared" si="18"/>
        <v>201500</v>
      </c>
      <c r="H81" s="581">
        <f t="shared" si="18"/>
        <v>-200000</v>
      </c>
      <c r="I81" s="581">
        <f t="shared" si="18"/>
        <v>0</v>
      </c>
      <c r="J81" s="581">
        <f t="shared" si="18"/>
        <v>0</v>
      </c>
      <c r="K81" s="581">
        <f t="shared" si="18"/>
        <v>0</v>
      </c>
      <c r="L81" s="581">
        <f t="shared" si="18"/>
        <v>0</v>
      </c>
      <c r="M81" s="581">
        <f t="shared" si="18"/>
        <v>0</v>
      </c>
      <c r="N81" s="581">
        <f t="shared" si="18"/>
        <v>0</v>
      </c>
      <c r="O81" s="581">
        <f t="shared" si="18"/>
        <v>0</v>
      </c>
      <c r="P81" s="581">
        <f t="shared" si="18"/>
        <v>0</v>
      </c>
      <c r="Q81" s="581">
        <f t="shared" si="18"/>
        <v>0</v>
      </c>
      <c r="R81" s="582">
        <f t="shared" si="18"/>
        <v>0</v>
      </c>
      <c r="S81" s="157"/>
    </row>
    <row r="82" spans="1:19" s="140" customFormat="1" ht="39.75" customHeight="1">
      <c r="A82" s="254" t="s">
        <v>354</v>
      </c>
      <c r="B82" s="255" t="s">
        <v>317</v>
      </c>
      <c r="C82" s="255" t="s">
        <v>186</v>
      </c>
      <c r="D82" s="257" t="s">
        <v>318</v>
      </c>
      <c r="E82" s="556">
        <f>SUM(F82,I82)</f>
        <v>-64500</v>
      </c>
      <c r="F82" s="556">
        <v>-64500</v>
      </c>
      <c r="G82" s="556">
        <v>-55000</v>
      </c>
      <c r="H82" s="540"/>
      <c r="I82" s="540"/>
      <c r="J82" s="539">
        <f t="shared" ref="J82:J105" si="19">SUM(L82,O82)</f>
        <v>0</v>
      </c>
      <c r="K82" s="539"/>
      <c r="L82" s="540"/>
      <c r="M82" s="540"/>
      <c r="N82" s="540"/>
      <c r="O82" s="539"/>
      <c r="P82" s="539"/>
      <c r="Q82" s="539"/>
      <c r="R82" s="295">
        <f>SUM(E82,J82)</f>
        <v>-64500</v>
      </c>
    </row>
    <row r="83" spans="1:19" s="139" customFormat="1" ht="25.5" customHeight="1">
      <c r="A83" s="271" t="s">
        <v>355</v>
      </c>
      <c r="B83" s="272" t="s">
        <v>356</v>
      </c>
      <c r="C83" s="272" t="s">
        <v>357</v>
      </c>
      <c r="D83" s="256" t="s">
        <v>358</v>
      </c>
      <c r="E83" s="556">
        <f t="shared" ref="E83:E107" si="20">SUM(F83,I83)</f>
        <v>500000</v>
      </c>
      <c r="F83" s="556">
        <v>500000</v>
      </c>
      <c r="G83" s="556"/>
      <c r="H83" s="540"/>
      <c r="I83" s="540"/>
      <c r="J83" s="539">
        <f t="shared" si="19"/>
        <v>0</v>
      </c>
      <c r="K83" s="539"/>
      <c r="L83" s="540"/>
      <c r="M83" s="540"/>
      <c r="N83" s="540"/>
      <c r="O83" s="539"/>
      <c r="P83" s="539"/>
      <c r="Q83" s="539"/>
      <c r="R83" s="295">
        <f t="shared" ref="R83:R106" si="21">SUM(E83,J83)</f>
        <v>500000</v>
      </c>
    </row>
    <row r="84" spans="1:19" s="154" customFormat="1" ht="60" hidden="1" customHeight="1">
      <c r="A84" s="306"/>
      <c r="B84" s="307"/>
      <c r="C84" s="307"/>
      <c r="D84" s="264" t="s">
        <v>359</v>
      </c>
      <c r="E84" s="583">
        <f t="shared" si="20"/>
        <v>0</v>
      </c>
      <c r="F84" s="552"/>
      <c r="G84" s="552"/>
      <c r="H84" s="552"/>
      <c r="I84" s="552"/>
      <c r="J84" s="550">
        <f t="shared" si="19"/>
        <v>0</v>
      </c>
      <c r="K84" s="550"/>
      <c r="L84" s="552"/>
      <c r="M84" s="552"/>
      <c r="N84" s="552"/>
      <c r="O84" s="550"/>
      <c r="P84" s="550"/>
      <c r="Q84" s="550"/>
      <c r="R84" s="553">
        <f t="shared" si="21"/>
        <v>0</v>
      </c>
    </row>
    <row r="85" spans="1:19" s="139" customFormat="1" ht="24.75" hidden="1" customHeight="1">
      <c r="A85" s="271"/>
      <c r="B85" s="272"/>
      <c r="C85" s="272"/>
      <c r="D85" s="256"/>
      <c r="E85" s="556"/>
      <c r="F85" s="556"/>
      <c r="G85" s="556"/>
      <c r="H85" s="540"/>
      <c r="I85" s="540"/>
      <c r="J85" s="539"/>
      <c r="K85" s="539"/>
      <c r="L85" s="540"/>
      <c r="M85" s="540"/>
      <c r="N85" s="540"/>
      <c r="O85" s="539"/>
      <c r="P85" s="539"/>
      <c r="Q85" s="539"/>
      <c r="R85" s="295">
        <f t="shared" si="21"/>
        <v>0</v>
      </c>
    </row>
    <row r="86" spans="1:19" s="139" customFormat="1" ht="63.75" customHeight="1">
      <c r="A86" s="271" t="s">
        <v>360</v>
      </c>
      <c r="B86" s="272" t="s">
        <v>361</v>
      </c>
      <c r="C86" s="272" t="s">
        <v>362</v>
      </c>
      <c r="D86" s="256" t="s">
        <v>363</v>
      </c>
      <c r="E86" s="536">
        <f t="shared" ref="E86" si="22">SUM(F86,I86)</f>
        <v>57500</v>
      </c>
      <c r="F86" s="539">
        <v>57500</v>
      </c>
      <c r="G86" s="556">
        <v>654900</v>
      </c>
      <c r="H86" s="539">
        <v>-200000</v>
      </c>
      <c r="I86" s="539"/>
      <c r="J86" s="536">
        <f>SUM(O86,L86)</f>
        <v>0</v>
      </c>
      <c r="K86" s="539"/>
      <c r="L86" s="539"/>
      <c r="M86" s="539"/>
      <c r="N86" s="539"/>
      <c r="O86" s="539"/>
      <c r="P86" s="539"/>
      <c r="Q86" s="539"/>
      <c r="R86" s="295">
        <f t="shared" si="21"/>
        <v>57500</v>
      </c>
      <c r="S86" s="665"/>
    </row>
    <row r="87" spans="1:19" s="154" customFormat="1" ht="57" hidden="1" customHeight="1">
      <c r="A87" s="306"/>
      <c r="B87" s="307"/>
      <c r="C87" s="307"/>
      <c r="D87" s="308" t="s">
        <v>529</v>
      </c>
      <c r="E87" s="583">
        <f t="shared" si="20"/>
        <v>0</v>
      </c>
      <c r="F87" s="583"/>
      <c r="G87" s="583"/>
      <c r="H87" s="550"/>
      <c r="I87" s="550"/>
      <c r="J87" s="583">
        <f t="shared" si="19"/>
        <v>0</v>
      </c>
      <c r="K87" s="583"/>
      <c r="L87" s="550"/>
      <c r="M87" s="550"/>
      <c r="N87" s="550"/>
      <c r="O87" s="550"/>
      <c r="P87" s="550"/>
      <c r="Q87" s="550"/>
      <c r="R87" s="553">
        <f t="shared" si="21"/>
        <v>0</v>
      </c>
    </row>
    <row r="88" spans="1:19" s="154" customFormat="1" ht="61.5" hidden="1" customHeight="1">
      <c r="A88" s="306"/>
      <c r="B88" s="307"/>
      <c r="C88" s="307"/>
      <c r="D88" s="264" t="s">
        <v>530</v>
      </c>
      <c r="E88" s="583">
        <f>SUM(F88,I88)</f>
        <v>0</v>
      </c>
      <c r="F88" s="583"/>
      <c r="G88" s="583"/>
      <c r="H88" s="550"/>
      <c r="I88" s="550"/>
      <c r="J88" s="583">
        <f>SUM(L88,O88)</f>
        <v>0</v>
      </c>
      <c r="K88" s="583"/>
      <c r="L88" s="550"/>
      <c r="M88" s="550"/>
      <c r="N88" s="550"/>
      <c r="O88" s="550"/>
      <c r="P88" s="550"/>
      <c r="Q88" s="550"/>
      <c r="R88" s="553">
        <f>SUM(E88,J88)</f>
        <v>0</v>
      </c>
    </row>
    <row r="89" spans="1:19" s="154" customFormat="1" ht="62.25" hidden="1" customHeight="1">
      <c r="A89" s="306"/>
      <c r="B89" s="307"/>
      <c r="C89" s="307"/>
      <c r="D89" s="264" t="s">
        <v>365</v>
      </c>
      <c r="E89" s="583">
        <f t="shared" si="20"/>
        <v>0</v>
      </c>
      <c r="F89" s="583"/>
      <c r="G89" s="583"/>
      <c r="H89" s="550"/>
      <c r="I89" s="550"/>
      <c r="J89" s="583">
        <f t="shared" si="19"/>
        <v>0</v>
      </c>
      <c r="K89" s="583"/>
      <c r="L89" s="550"/>
      <c r="M89" s="550"/>
      <c r="N89" s="550"/>
      <c r="O89" s="550"/>
      <c r="P89" s="550"/>
      <c r="Q89" s="550"/>
      <c r="R89" s="553">
        <f t="shared" si="21"/>
        <v>0</v>
      </c>
    </row>
    <row r="90" spans="1:19" s="154" customFormat="1" ht="60" hidden="1" customHeight="1">
      <c r="A90" s="306"/>
      <c r="B90" s="307"/>
      <c r="C90" s="307"/>
      <c r="D90" s="264" t="s">
        <v>359</v>
      </c>
      <c r="E90" s="583">
        <f t="shared" si="20"/>
        <v>0</v>
      </c>
      <c r="F90" s="583"/>
      <c r="G90" s="583"/>
      <c r="H90" s="550"/>
      <c r="I90" s="550"/>
      <c r="J90" s="583">
        <f t="shared" si="19"/>
        <v>0</v>
      </c>
      <c r="K90" s="583"/>
      <c r="L90" s="550"/>
      <c r="M90" s="550"/>
      <c r="N90" s="550"/>
      <c r="O90" s="550"/>
      <c r="P90" s="550"/>
      <c r="Q90" s="550"/>
      <c r="R90" s="553">
        <f t="shared" si="21"/>
        <v>0</v>
      </c>
    </row>
    <row r="91" spans="1:19" s="139" customFormat="1" ht="63.75" customHeight="1">
      <c r="A91" s="271" t="s">
        <v>366</v>
      </c>
      <c r="B91" s="272" t="s">
        <v>367</v>
      </c>
      <c r="C91" s="272" t="s">
        <v>368</v>
      </c>
      <c r="D91" s="304" t="s">
        <v>369</v>
      </c>
      <c r="E91" s="556">
        <f t="shared" si="20"/>
        <v>0</v>
      </c>
      <c r="F91" s="556">
        <v>0</v>
      </c>
      <c r="G91" s="556">
        <v>1500</v>
      </c>
      <c r="H91" s="539"/>
      <c r="I91" s="539"/>
      <c r="J91" s="556">
        <f t="shared" si="19"/>
        <v>0</v>
      </c>
      <c r="K91" s="556"/>
      <c r="L91" s="556"/>
      <c r="M91" s="556"/>
      <c r="N91" s="556"/>
      <c r="O91" s="556"/>
      <c r="P91" s="539"/>
      <c r="Q91" s="539"/>
      <c r="R91" s="299">
        <f t="shared" si="21"/>
        <v>0</v>
      </c>
    </row>
    <row r="92" spans="1:19" s="154" customFormat="1" ht="32.25" hidden="1" customHeight="1">
      <c r="A92" s="306"/>
      <c r="B92" s="307"/>
      <c r="C92" s="307"/>
      <c r="D92" s="264" t="s">
        <v>370</v>
      </c>
      <c r="E92" s="583">
        <f>SUM(F92,I92)</f>
        <v>0</v>
      </c>
      <c r="F92" s="583"/>
      <c r="G92" s="583"/>
      <c r="H92" s="550"/>
      <c r="I92" s="550"/>
      <c r="J92" s="583">
        <f t="shared" si="19"/>
        <v>0</v>
      </c>
      <c r="K92" s="583"/>
      <c r="L92" s="583"/>
      <c r="M92" s="583"/>
      <c r="N92" s="583"/>
      <c r="O92" s="583"/>
      <c r="P92" s="550"/>
      <c r="Q92" s="550"/>
      <c r="R92" s="553">
        <f t="shared" si="21"/>
        <v>0</v>
      </c>
    </row>
    <row r="93" spans="1:19" s="154" customFormat="1" ht="64.5" hidden="1" customHeight="1">
      <c r="A93" s="306"/>
      <c r="B93" s="307"/>
      <c r="C93" s="307"/>
      <c r="D93" s="264" t="s">
        <v>364</v>
      </c>
      <c r="E93" s="583">
        <f>SUM(F93,I93)</f>
        <v>0</v>
      </c>
      <c r="F93" s="583"/>
      <c r="G93" s="583"/>
      <c r="H93" s="550"/>
      <c r="I93" s="550"/>
      <c r="J93" s="583">
        <f t="shared" si="19"/>
        <v>0</v>
      </c>
      <c r="K93" s="583"/>
      <c r="L93" s="583"/>
      <c r="M93" s="583"/>
      <c r="N93" s="583"/>
      <c r="O93" s="583"/>
      <c r="P93" s="550"/>
      <c r="Q93" s="550"/>
      <c r="R93" s="553">
        <f t="shared" si="21"/>
        <v>0</v>
      </c>
    </row>
    <row r="94" spans="1:19" s="139" customFormat="1" ht="36" customHeight="1">
      <c r="A94" s="271" t="s">
        <v>371</v>
      </c>
      <c r="B94" s="272" t="s">
        <v>242</v>
      </c>
      <c r="C94" s="272" t="s">
        <v>372</v>
      </c>
      <c r="D94" s="304" t="s">
        <v>373</v>
      </c>
      <c r="E94" s="556">
        <f t="shared" si="20"/>
        <v>-254300</v>
      </c>
      <c r="F94" s="556">
        <v>-254300</v>
      </c>
      <c r="G94" s="556">
        <v>-217000</v>
      </c>
      <c r="H94" s="539"/>
      <c r="I94" s="539"/>
      <c r="J94" s="556">
        <f t="shared" si="19"/>
        <v>0</v>
      </c>
      <c r="K94" s="585"/>
      <c r="L94" s="539"/>
      <c r="M94" s="539"/>
      <c r="N94" s="539"/>
      <c r="O94" s="539"/>
      <c r="P94" s="539"/>
      <c r="Q94" s="539"/>
      <c r="R94" s="299">
        <f t="shared" si="21"/>
        <v>-254300</v>
      </c>
    </row>
    <row r="95" spans="1:19" s="139" customFormat="1" ht="23.25" customHeight="1">
      <c r="A95" s="271" t="s">
        <v>374</v>
      </c>
      <c r="B95" s="272" t="s">
        <v>375</v>
      </c>
      <c r="C95" s="272" t="s">
        <v>376</v>
      </c>
      <c r="D95" s="256" t="s">
        <v>377</v>
      </c>
      <c r="E95" s="556">
        <f t="shared" si="20"/>
        <v>-37900</v>
      </c>
      <c r="F95" s="556">
        <v>-37900</v>
      </c>
      <c r="G95" s="556">
        <v>-12900</v>
      </c>
      <c r="H95" s="539"/>
      <c r="I95" s="539"/>
      <c r="J95" s="556">
        <f t="shared" si="19"/>
        <v>0</v>
      </c>
      <c r="K95" s="585"/>
      <c r="L95" s="539"/>
      <c r="M95" s="539"/>
      <c r="N95" s="539"/>
      <c r="O95" s="539"/>
      <c r="P95" s="539"/>
      <c r="Q95" s="539"/>
      <c r="R95" s="299">
        <f t="shared" si="21"/>
        <v>-37900</v>
      </c>
    </row>
    <row r="96" spans="1:19" s="139" customFormat="1" ht="25.5" hidden="1" customHeight="1">
      <c r="A96" s="271" t="s">
        <v>378</v>
      </c>
      <c r="B96" s="272" t="s">
        <v>379</v>
      </c>
      <c r="C96" s="272" t="s">
        <v>376</v>
      </c>
      <c r="D96" s="256" t="s">
        <v>380</v>
      </c>
      <c r="E96" s="556">
        <f t="shared" si="20"/>
        <v>0</v>
      </c>
      <c r="F96" s="556"/>
      <c r="G96" s="556"/>
      <c r="H96" s="539"/>
      <c r="I96" s="539"/>
      <c r="J96" s="539">
        <f t="shared" si="19"/>
        <v>0</v>
      </c>
      <c r="K96" s="539"/>
      <c r="L96" s="539"/>
      <c r="M96" s="539"/>
      <c r="N96" s="539"/>
      <c r="O96" s="539"/>
      <c r="P96" s="539"/>
      <c r="Q96" s="539"/>
      <c r="R96" s="295">
        <f t="shared" si="21"/>
        <v>0</v>
      </c>
    </row>
    <row r="97" spans="1:26" s="155" customFormat="1" ht="25.5" hidden="1" customHeight="1">
      <c r="A97" s="271" t="s">
        <v>381</v>
      </c>
      <c r="B97" s="272" t="s">
        <v>382</v>
      </c>
      <c r="C97" s="272" t="s">
        <v>376</v>
      </c>
      <c r="D97" s="309" t="s">
        <v>383</v>
      </c>
      <c r="E97" s="556">
        <f t="shared" si="20"/>
        <v>0</v>
      </c>
      <c r="F97" s="556"/>
      <c r="G97" s="556"/>
      <c r="H97" s="539"/>
      <c r="I97" s="539"/>
      <c r="J97" s="556">
        <f t="shared" si="19"/>
        <v>0</v>
      </c>
      <c r="K97" s="556"/>
      <c r="L97" s="539"/>
      <c r="M97" s="539"/>
      <c r="N97" s="539"/>
      <c r="O97" s="539"/>
      <c r="P97" s="539"/>
      <c r="Q97" s="539"/>
      <c r="R97" s="295">
        <f t="shared" si="21"/>
        <v>0</v>
      </c>
    </row>
    <row r="98" spans="1:26" s="154" customFormat="1" ht="45" hidden="1" customHeight="1">
      <c r="A98" s="306"/>
      <c r="B98" s="307"/>
      <c r="C98" s="307"/>
      <c r="D98" s="264" t="s">
        <v>384</v>
      </c>
      <c r="E98" s="583">
        <f>SUM(F98,I98)</f>
        <v>0</v>
      </c>
      <c r="F98" s="583"/>
      <c r="G98" s="583"/>
      <c r="H98" s="550"/>
      <c r="I98" s="550"/>
      <c r="J98" s="583">
        <f t="shared" si="19"/>
        <v>0</v>
      </c>
      <c r="K98" s="583"/>
      <c r="L98" s="583"/>
      <c r="M98" s="583"/>
      <c r="N98" s="583"/>
      <c r="O98" s="583"/>
      <c r="P98" s="550"/>
      <c r="Q98" s="550"/>
      <c r="R98" s="553">
        <f t="shared" si="21"/>
        <v>0</v>
      </c>
    </row>
    <row r="99" spans="1:26" s="139" customFormat="1" ht="25.5" hidden="1" customHeight="1">
      <c r="A99" s="271" t="s">
        <v>385</v>
      </c>
      <c r="B99" s="272" t="s">
        <v>386</v>
      </c>
      <c r="C99" s="272" t="s">
        <v>376</v>
      </c>
      <c r="D99" s="256" t="s">
        <v>387</v>
      </c>
      <c r="E99" s="556">
        <f t="shared" si="20"/>
        <v>0</v>
      </c>
      <c r="F99" s="556"/>
      <c r="G99" s="556"/>
      <c r="H99" s="539"/>
      <c r="I99" s="539"/>
      <c r="J99" s="539">
        <f t="shared" si="19"/>
        <v>0</v>
      </c>
      <c r="K99" s="539"/>
      <c r="L99" s="539"/>
      <c r="M99" s="539"/>
      <c r="N99" s="539"/>
      <c r="O99" s="539"/>
      <c r="P99" s="539"/>
      <c r="Q99" s="539"/>
      <c r="R99" s="295">
        <f t="shared" si="21"/>
        <v>0</v>
      </c>
    </row>
    <row r="100" spans="1:26" s="151" customFormat="1" ht="3.75" hidden="1" customHeight="1">
      <c r="A100" s="310" t="s">
        <v>388</v>
      </c>
      <c r="B100" s="311" t="s">
        <v>389</v>
      </c>
      <c r="C100" s="311" t="s">
        <v>223</v>
      </c>
      <c r="D100" s="312" t="s">
        <v>390</v>
      </c>
      <c r="E100" s="586">
        <f t="shared" si="20"/>
        <v>0</v>
      </c>
      <c r="F100" s="586"/>
      <c r="G100" s="586"/>
      <c r="H100" s="587"/>
      <c r="I100" s="587"/>
      <c r="J100" s="588">
        <f t="shared" si="19"/>
        <v>0</v>
      </c>
      <c r="K100" s="588"/>
      <c r="L100" s="587"/>
      <c r="M100" s="587"/>
      <c r="N100" s="587"/>
      <c r="O100" s="587"/>
      <c r="P100" s="587"/>
      <c r="Q100" s="587"/>
      <c r="R100" s="589">
        <f t="shared" si="21"/>
        <v>0</v>
      </c>
    </row>
    <row r="101" spans="1:26" s="139" customFormat="1" ht="34.5" customHeight="1">
      <c r="A101" s="271" t="s">
        <v>391</v>
      </c>
      <c r="B101" s="272" t="s">
        <v>392</v>
      </c>
      <c r="C101" s="272" t="s">
        <v>246</v>
      </c>
      <c r="D101" s="256" t="s">
        <v>393</v>
      </c>
      <c r="E101" s="556">
        <f t="shared" si="20"/>
        <v>-200800</v>
      </c>
      <c r="F101" s="556">
        <v>-200800</v>
      </c>
      <c r="G101" s="556">
        <v>-170000</v>
      </c>
      <c r="H101" s="539"/>
      <c r="I101" s="539"/>
      <c r="J101" s="539">
        <f t="shared" si="19"/>
        <v>0</v>
      </c>
      <c r="K101" s="539"/>
      <c r="L101" s="539"/>
      <c r="M101" s="539"/>
      <c r="N101" s="539"/>
      <c r="O101" s="539"/>
      <c r="P101" s="539"/>
      <c r="Q101" s="539"/>
      <c r="R101" s="295">
        <f t="shared" si="21"/>
        <v>-200800</v>
      </c>
    </row>
    <row r="102" spans="1:26" s="139" customFormat="1" ht="27.75" hidden="1" customHeight="1">
      <c r="A102" s="271" t="s">
        <v>394</v>
      </c>
      <c r="B102" s="255" t="s">
        <v>395</v>
      </c>
      <c r="C102" s="255" t="s">
        <v>335</v>
      </c>
      <c r="D102" s="257" t="s">
        <v>396</v>
      </c>
      <c r="E102" s="556">
        <f t="shared" si="20"/>
        <v>0</v>
      </c>
      <c r="F102" s="556"/>
      <c r="G102" s="556"/>
      <c r="H102" s="539"/>
      <c r="I102" s="539"/>
      <c r="J102" s="539">
        <f t="shared" si="19"/>
        <v>0</v>
      </c>
      <c r="K102" s="539"/>
      <c r="L102" s="539"/>
      <c r="M102" s="539"/>
      <c r="N102" s="539"/>
      <c r="O102" s="539"/>
      <c r="P102" s="539"/>
      <c r="Q102" s="539"/>
      <c r="R102" s="295">
        <f t="shared" si="21"/>
        <v>0</v>
      </c>
    </row>
    <row r="103" spans="1:26" s="139" customFormat="1" ht="36.75" hidden="1" customHeight="1">
      <c r="A103" s="254" t="s">
        <v>397</v>
      </c>
      <c r="B103" s="255" t="s">
        <v>398</v>
      </c>
      <c r="C103" s="255" t="s">
        <v>290</v>
      </c>
      <c r="D103" s="257" t="s">
        <v>399</v>
      </c>
      <c r="E103" s="556">
        <f t="shared" si="20"/>
        <v>0</v>
      </c>
      <c r="F103" s="556"/>
      <c r="G103" s="556"/>
      <c r="H103" s="539"/>
      <c r="I103" s="539"/>
      <c r="J103" s="539">
        <f t="shared" si="19"/>
        <v>0</v>
      </c>
      <c r="K103" s="539"/>
      <c r="L103" s="539"/>
      <c r="M103" s="539"/>
      <c r="N103" s="539"/>
      <c r="O103" s="539"/>
      <c r="P103" s="539"/>
      <c r="Q103" s="539"/>
      <c r="R103" s="295">
        <f t="shared" si="21"/>
        <v>0</v>
      </c>
    </row>
    <row r="104" spans="1:26" s="152" customFormat="1" ht="60" hidden="1" customHeight="1">
      <c r="A104" s="292"/>
      <c r="B104" s="293"/>
      <c r="C104" s="293"/>
      <c r="D104" s="264" t="s">
        <v>527</v>
      </c>
      <c r="E104" s="583">
        <f t="shared" si="20"/>
        <v>0</v>
      </c>
      <c r="F104" s="590"/>
      <c r="G104" s="590"/>
      <c r="H104" s="591"/>
      <c r="I104" s="591"/>
      <c r="J104" s="583">
        <f t="shared" si="19"/>
        <v>0</v>
      </c>
      <c r="K104" s="583"/>
      <c r="L104" s="550"/>
      <c r="M104" s="550"/>
      <c r="N104" s="550"/>
      <c r="O104" s="550"/>
      <c r="P104" s="591"/>
      <c r="Q104" s="591"/>
      <c r="R104" s="298">
        <f t="shared" si="21"/>
        <v>0</v>
      </c>
    </row>
    <row r="105" spans="1:26" s="139" customFormat="1" ht="49.5" hidden="1" customHeight="1">
      <c r="A105" s="254" t="s">
        <v>401</v>
      </c>
      <c r="B105" s="255" t="s">
        <v>304</v>
      </c>
      <c r="C105" s="255" t="s">
        <v>290</v>
      </c>
      <c r="D105" s="268" t="s">
        <v>305</v>
      </c>
      <c r="E105" s="556">
        <f>SUM(E106)</f>
        <v>0</v>
      </c>
      <c r="F105" s="556"/>
      <c r="G105" s="556"/>
      <c r="H105" s="556"/>
      <c r="I105" s="556"/>
      <c r="J105" s="539">
        <f t="shared" si="19"/>
        <v>0</v>
      </c>
      <c r="K105" s="556"/>
      <c r="L105" s="556"/>
      <c r="M105" s="556"/>
      <c r="N105" s="556"/>
      <c r="O105" s="556"/>
      <c r="P105" s="556"/>
      <c r="Q105" s="592">
        <f t="shared" ref="Q105" si="23">SUM(Q106)</f>
        <v>0</v>
      </c>
      <c r="R105" s="299">
        <f t="shared" si="21"/>
        <v>0</v>
      </c>
    </row>
    <row r="106" spans="1:26" s="154" customFormat="1" ht="47.25" hidden="1" customHeight="1">
      <c r="A106" s="313"/>
      <c r="B106" s="314"/>
      <c r="C106" s="314"/>
      <c r="D106" s="294" t="s">
        <v>402</v>
      </c>
      <c r="E106" s="583">
        <f>SUM(F106,I106)</f>
        <v>0</v>
      </c>
      <c r="F106" s="583"/>
      <c r="G106" s="583"/>
      <c r="H106" s="550"/>
      <c r="I106" s="550"/>
      <c r="J106" s="583">
        <f>SUM(L106,O106)</f>
        <v>0</v>
      </c>
      <c r="K106" s="583"/>
      <c r="L106" s="550"/>
      <c r="M106" s="550"/>
      <c r="N106" s="550"/>
      <c r="O106" s="550"/>
      <c r="P106" s="550"/>
      <c r="Q106" s="550"/>
      <c r="R106" s="298">
        <f t="shared" si="21"/>
        <v>0</v>
      </c>
    </row>
    <row r="107" spans="1:26" s="156" customFormat="1" ht="27" hidden="1" customHeight="1">
      <c r="A107" s="315"/>
      <c r="B107" s="316"/>
      <c r="C107" s="316"/>
      <c r="D107" s="294" t="s">
        <v>403</v>
      </c>
      <c r="E107" s="583">
        <f t="shared" si="20"/>
        <v>0</v>
      </c>
      <c r="F107" s="593"/>
      <c r="G107" s="593"/>
      <c r="H107" s="594"/>
      <c r="I107" s="594"/>
      <c r="J107" s="583">
        <f>SUM(L107,O107)</f>
        <v>0</v>
      </c>
      <c r="K107" s="583"/>
      <c r="L107" s="583"/>
      <c r="M107" s="583"/>
      <c r="N107" s="583"/>
      <c r="O107" s="583"/>
      <c r="P107" s="583"/>
      <c r="Q107" s="583"/>
      <c r="R107" s="298">
        <f>SUM(E107,J107)</f>
        <v>0</v>
      </c>
    </row>
    <row r="108" spans="1:26" s="139" customFormat="1" ht="27.75" hidden="1" customHeight="1">
      <c r="A108" s="271" t="s">
        <v>590</v>
      </c>
      <c r="B108" s="255" t="s">
        <v>281</v>
      </c>
      <c r="C108" s="255" t="s">
        <v>282</v>
      </c>
      <c r="D108" s="257" t="s">
        <v>283</v>
      </c>
      <c r="E108" s="556">
        <f t="shared" ref="E108" si="24">SUM(F108,I108)</f>
        <v>0</v>
      </c>
      <c r="F108" s="556"/>
      <c r="G108" s="556"/>
      <c r="H108" s="539"/>
      <c r="I108" s="539"/>
      <c r="J108" s="539">
        <f t="shared" ref="J108" si="25">SUM(L108,O108)</f>
        <v>0</v>
      </c>
      <c r="K108" s="539"/>
      <c r="L108" s="539"/>
      <c r="M108" s="539"/>
      <c r="N108" s="539"/>
      <c r="O108" s="539"/>
      <c r="P108" s="539"/>
      <c r="Q108" s="539"/>
      <c r="R108" s="295">
        <f t="shared" ref="R108" si="26">SUM(E108,J108)</f>
        <v>0</v>
      </c>
    </row>
    <row r="109" spans="1:26" s="139" customFormat="1" ht="42.75" hidden="1" customHeight="1">
      <c r="A109" s="251" t="s">
        <v>404</v>
      </c>
      <c r="B109" s="252"/>
      <c r="C109" s="252"/>
      <c r="D109" s="305" t="s">
        <v>405</v>
      </c>
      <c r="E109" s="581">
        <f>SUM(E110)</f>
        <v>0</v>
      </c>
      <c r="F109" s="595">
        <f t="shared" ref="F109:R109" si="27">SUM(F110)</f>
        <v>0</v>
      </c>
      <c r="G109" s="595">
        <f t="shared" si="27"/>
        <v>0</v>
      </c>
      <c r="H109" s="595">
        <f t="shared" si="27"/>
        <v>0</v>
      </c>
      <c r="I109" s="595">
        <f t="shared" si="27"/>
        <v>0</v>
      </c>
      <c r="J109" s="595">
        <f t="shared" si="27"/>
        <v>0</v>
      </c>
      <c r="K109" s="595">
        <f t="shared" si="27"/>
        <v>0</v>
      </c>
      <c r="L109" s="595">
        <f t="shared" si="27"/>
        <v>0</v>
      </c>
      <c r="M109" s="595">
        <f t="shared" si="27"/>
        <v>0</v>
      </c>
      <c r="N109" s="595">
        <f t="shared" si="27"/>
        <v>0</v>
      </c>
      <c r="O109" s="595">
        <f t="shared" si="27"/>
        <v>0</v>
      </c>
      <c r="P109" s="595">
        <f t="shared" si="27"/>
        <v>0</v>
      </c>
      <c r="Q109" s="595">
        <f t="shared" si="27"/>
        <v>0</v>
      </c>
      <c r="R109" s="596">
        <f t="shared" si="27"/>
        <v>0</v>
      </c>
    </row>
    <row r="110" spans="1:26" s="140" customFormat="1" ht="41.25" hidden="1" customHeight="1">
      <c r="A110" s="251" t="s">
        <v>406</v>
      </c>
      <c r="B110" s="252"/>
      <c r="C110" s="252"/>
      <c r="D110" s="305" t="s">
        <v>405</v>
      </c>
      <c r="E110" s="595">
        <f>SUM(E118:E141)</f>
        <v>0</v>
      </c>
      <c r="F110" s="595">
        <f>SUM(F118:F141)</f>
        <v>0</v>
      </c>
      <c r="G110" s="595">
        <f t="shared" ref="G110:Q110" si="28">SUM(G118:G141)</f>
        <v>0</v>
      </c>
      <c r="H110" s="595">
        <f t="shared" si="28"/>
        <v>0</v>
      </c>
      <c r="I110" s="595">
        <f t="shared" si="28"/>
        <v>0</v>
      </c>
      <c r="J110" s="595">
        <f t="shared" si="28"/>
        <v>0</v>
      </c>
      <c r="K110" s="595">
        <f t="shared" si="28"/>
        <v>0</v>
      </c>
      <c r="L110" s="595">
        <f t="shared" si="28"/>
        <v>0</v>
      </c>
      <c r="M110" s="595">
        <f t="shared" si="28"/>
        <v>0</v>
      </c>
      <c r="N110" s="595">
        <f t="shared" si="28"/>
        <v>0</v>
      </c>
      <c r="O110" s="595">
        <f t="shared" si="28"/>
        <v>0</v>
      </c>
      <c r="P110" s="595">
        <f t="shared" si="28"/>
        <v>0</v>
      </c>
      <c r="Q110" s="595">
        <f t="shared" si="28"/>
        <v>0</v>
      </c>
      <c r="R110" s="596">
        <f>SUM(R118:R141)</f>
        <v>0</v>
      </c>
      <c r="T110" s="157"/>
      <c r="U110" s="157"/>
      <c r="V110" s="157"/>
      <c r="W110" s="157"/>
      <c r="X110" s="157"/>
      <c r="Y110" s="157"/>
      <c r="Z110" s="157"/>
    </row>
    <row r="111" spans="1:26" s="145" customFormat="1" ht="51.75" hidden="1" customHeight="1">
      <c r="A111" s="254" t="s">
        <v>407</v>
      </c>
      <c r="B111" s="255" t="s">
        <v>317</v>
      </c>
      <c r="C111" s="255" t="s">
        <v>186</v>
      </c>
      <c r="D111" s="257" t="s">
        <v>318</v>
      </c>
      <c r="E111" s="556">
        <f t="shared" ref="E111:E142" si="29">SUM(F111,I111)</f>
        <v>0</v>
      </c>
      <c r="F111" s="556"/>
      <c r="G111" s="540"/>
      <c r="H111" s="540"/>
      <c r="I111" s="540"/>
      <c r="J111" s="539">
        <f>SUM(L111,O111)</f>
        <v>0</v>
      </c>
      <c r="K111" s="539"/>
      <c r="L111" s="540"/>
      <c r="M111" s="540"/>
      <c r="N111" s="540"/>
      <c r="O111" s="540"/>
      <c r="P111" s="540"/>
      <c r="Q111" s="540"/>
      <c r="R111" s="295">
        <f>SUM(E111,J111)</f>
        <v>0</v>
      </c>
      <c r="T111" s="158"/>
      <c r="U111" s="158"/>
      <c r="V111" s="158"/>
      <c r="W111" s="158"/>
      <c r="X111" s="158"/>
      <c r="Y111" s="158"/>
      <c r="Z111" s="158"/>
    </row>
    <row r="112" spans="1:26" s="145" customFormat="1" ht="48" hidden="1" customHeight="1">
      <c r="A112" s="254" t="s">
        <v>408</v>
      </c>
      <c r="B112" s="317">
        <v>3011</v>
      </c>
      <c r="C112" s="317">
        <v>1030</v>
      </c>
      <c r="D112" s="256" t="s">
        <v>409</v>
      </c>
      <c r="E112" s="556">
        <f t="shared" si="29"/>
        <v>0</v>
      </c>
      <c r="F112" s="556"/>
      <c r="G112" s="540"/>
      <c r="H112" s="540"/>
      <c r="I112" s="540"/>
      <c r="J112" s="539">
        <f t="shared" ref="J112:J141" si="30">SUM(L112,O112)</f>
        <v>0</v>
      </c>
      <c r="K112" s="539"/>
      <c r="L112" s="540"/>
      <c r="M112" s="540"/>
      <c r="N112" s="540"/>
      <c r="O112" s="540"/>
      <c r="P112" s="540"/>
      <c r="Q112" s="540"/>
      <c r="R112" s="295">
        <f t="shared" ref="R112:R137" si="31">SUM(E112,J112)</f>
        <v>0</v>
      </c>
      <c r="T112" s="158"/>
      <c r="U112" s="158"/>
      <c r="V112" s="158"/>
      <c r="W112" s="158"/>
      <c r="X112" s="158"/>
      <c r="Y112" s="158"/>
      <c r="Z112" s="158"/>
    </row>
    <row r="113" spans="1:26" s="145" customFormat="1" ht="35.25" hidden="1" customHeight="1">
      <c r="A113" s="254" t="s">
        <v>410</v>
      </c>
      <c r="B113" s="317">
        <v>3012</v>
      </c>
      <c r="C113" s="317">
        <v>1060</v>
      </c>
      <c r="D113" s="256" t="s">
        <v>411</v>
      </c>
      <c r="E113" s="556">
        <f t="shared" si="29"/>
        <v>0</v>
      </c>
      <c r="F113" s="556"/>
      <c r="G113" s="540"/>
      <c r="H113" s="540"/>
      <c r="I113" s="540"/>
      <c r="J113" s="539">
        <f t="shared" si="30"/>
        <v>0</v>
      </c>
      <c r="K113" s="539"/>
      <c r="L113" s="540"/>
      <c r="M113" s="540"/>
      <c r="N113" s="540"/>
      <c r="O113" s="540"/>
      <c r="P113" s="540"/>
      <c r="Q113" s="540"/>
      <c r="R113" s="295">
        <f t="shared" si="31"/>
        <v>0</v>
      </c>
      <c r="T113" s="158"/>
      <c r="U113" s="158"/>
      <c r="V113" s="158"/>
      <c r="W113" s="158"/>
      <c r="X113" s="158"/>
      <c r="Y113" s="158"/>
      <c r="Z113" s="158"/>
    </row>
    <row r="114" spans="1:26" s="145" customFormat="1" ht="50.25" hidden="1" customHeight="1">
      <c r="A114" s="254" t="s">
        <v>412</v>
      </c>
      <c r="B114" s="317">
        <v>3022</v>
      </c>
      <c r="C114" s="317">
        <v>1060</v>
      </c>
      <c r="D114" s="256" t="s">
        <v>413</v>
      </c>
      <c r="E114" s="556">
        <f t="shared" si="29"/>
        <v>0</v>
      </c>
      <c r="F114" s="556"/>
      <c r="G114" s="540"/>
      <c r="H114" s="540"/>
      <c r="I114" s="540"/>
      <c r="J114" s="539">
        <f t="shared" si="30"/>
        <v>0</v>
      </c>
      <c r="K114" s="539"/>
      <c r="L114" s="540"/>
      <c r="M114" s="540"/>
      <c r="N114" s="540"/>
      <c r="O114" s="540"/>
      <c r="P114" s="540"/>
      <c r="Q114" s="540"/>
      <c r="R114" s="295">
        <f t="shared" si="31"/>
        <v>0</v>
      </c>
      <c r="T114" s="158"/>
      <c r="U114" s="158"/>
      <c r="V114" s="158"/>
      <c r="W114" s="158"/>
      <c r="X114" s="158"/>
      <c r="Y114" s="158"/>
      <c r="Z114" s="158"/>
    </row>
    <row r="115" spans="1:26" s="145" customFormat="1" ht="34.5" hidden="1" customHeight="1">
      <c r="A115" s="318" t="s">
        <v>414</v>
      </c>
      <c r="B115" s="319" t="s">
        <v>415</v>
      </c>
      <c r="C115" s="272" t="s">
        <v>416</v>
      </c>
      <c r="D115" s="256" t="s">
        <v>417</v>
      </c>
      <c r="E115" s="556">
        <f>SUM(F115,I115)</f>
        <v>0</v>
      </c>
      <c r="F115" s="540"/>
      <c r="G115" s="540"/>
      <c r="H115" s="540"/>
      <c r="I115" s="540"/>
      <c r="J115" s="539">
        <f t="shared" si="30"/>
        <v>0</v>
      </c>
      <c r="K115" s="539"/>
      <c r="L115" s="540"/>
      <c r="M115" s="540"/>
      <c r="N115" s="540"/>
      <c r="O115" s="540"/>
      <c r="P115" s="540"/>
      <c r="Q115" s="540"/>
      <c r="R115" s="295">
        <f t="shared" si="31"/>
        <v>0</v>
      </c>
      <c r="T115" s="158"/>
      <c r="U115" s="158"/>
      <c r="V115" s="158"/>
      <c r="W115" s="158"/>
      <c r="X115" s="158"/>
      <c r="Y115" s="158"/>
      <c r="Z115" s="158"/>
    </row>
    <row r="116" spans="1:26" s="145" customFormat="1" ht="34.5" hidden="1" customHeight="1">
      <c r="A116" s="318" t="s">
        <v>418</v>
      </c>
      <c r="B116" s="255" t="s">
        <v>419</v>
      </c>
      <c r="C116" s="255" t="s">
        <v>367</v>
      </c>
      <c r="D116" s="256" t="s">
        <v>420</v>
      </c>
      <c r="E116" s="556">
        <f>SUM(F116,I116)</f>
        <v>0</v>
      </c>
      <c r="F116" s="540"/>
      <c r="G116" s="540"/>
      <c r="H116" s="540"/>
      <c r="I116" s="540"/>
      <c r="J116" s="539">
        <f t="shared" si="30"/>
        <v>0</v>
      </c>
      <c r="K116" s="539"/>
      <c r="L116" s="540"/>
      <c r="M116" s="540"/>
      <c r="N116" s="540"/>
      <c r="O116" s="540"/>
      <c r="P116" s="540"/>
      <c r="Q116" s="540"/>
      <c r="R116" s="295">
        <f t="shared" si="31"/>
        <v>0</v>
      </c>
      <c r="T116" s="158"/>
      <c r="U116" s="158"/>
      <c r="V116" s="158"/>
      <c r="W116" s="158"/>
      <c r="X116" s="158"/>
      <c r="Y116" s="158"/>
      <c r="Z116" s="158"/>
    </row>
    <row r="117" spans="1:26" s="145" customFormat="1" ht="33" hidden="1" customHeight="1">
      <c r="A117" s="318" t="s">
        <v>421</v>
      </c>
      <c r="B117" s="319" t="s">
        <v>422</v>
      </c>
      <c r="C117" s="272" t="s">
        <v>367</v>
      </c>
      <c r="D117" s="256" t="s">
        <v>423</v>
      </c>
      <c r="E117" s="556">
        <f>SUM(F117,I117)</f>
        <v>0</v>
      </c>
      <c r="F117" s="540"/>
      <c r="G117" s="540"/>
      <c r="H117" s="540"/>
      <c r="I117" s="540"/>
      <c r="J117" s="539">
        <f t="shared" si="30"/>
        <v>0</v>
      </c>
      <c r="K117" s="539"/>
      <c r="L117" s="540"/>
      <c r="M117" s="540"/>
      <c r="N117" s="540"/>
      <c r="O117" s="540"/>
      <c r="P117" s="540"/>
      <c r="Q117" s="540"/>
      <c r="R117" s="295">
        <f t="shared" si="31"/>
        <v>0</v>
      </c>
      <c r="T117" s="158"/>
      <c r="U117" s="158"/>
      <c r="V117" s="158"/>
      <c r="W117" s="158"/>
      <c r="X117" s="158"/>
      <c r="Y117" s="158"/>
      <c r="Z117" s="158"/>
    </row>
    <row r="118" spans="1:26" s="145" customFormat="1" ht="24" hidden="1" customHeight="1">
      <c r="A118" s="254" t="s">
        <v>424</v>
      </c>
      <c r="B118" s="317">
        <v>3041</v>
      </c>
      <c r="C118" s="317">
        <v>1040</v>
      </c>
      <c r="D118" s="320" t="s">
        <v>425</v>
      </c>
      <c r="E118" s="556">
        <f t="shared" si="29"/>
        <v>0</v>
      </c>
      <c r="F118" s="556"/>
      <c r="G118" s="540"/>
      <c r="H118" s="540"/>
      <c r="I118" s="540"/>
      <c r="J118" s="539">
        <f t="shared" si="30"/>
        <v>0</v>
      </c>
      <c r="K118" s="539"/>
      <c r="L118" s="540"/>
      <c r="M118" s="540"/>
      <c r="N118" s="540"/>
      <c r="O118" s="540"/>
      <c r="P118" s="540"/>
      <c r="Q118" s="540"/>
      <c r="R118" s="295">
        <f t="shared" si="31"/>
        <v>0</v>
      </c>
      <c r="T118" s="158"/>
      <c r="U118" s="158"/>
      <c r="V118" s="158"/>
      <c r="W118" s="158"/>
      <c r="X118" s="158"/>
      <c r="Y118" s="158"/>
      <c r="Z118" s="158"/>
    </row>
    <row r="119" spans="1:26" s="145" customFormat="1" ht="24" hidden="1" customHeight="1">
      <c r="A119" s="254" t="s">
        <v>426</v>
      </c>
      <c r="B119" s="317">
        <v>3042</v>
      </c>
      <c r="C119" s="317">
        <v>1040</v>
      </c>
      <c r="D119" s="320" t="s">
        <v>427</v>
      </c>
      <c r="E119" s="556">
        <f t="shared" si="29"/>
        <v>0</v>
      </c>
      <c r="F119" s="556"/>
      <c r="G119" s="540"/>
      <c r="H119" s="540"/>
      <c r="I119" s="540"/>
      <c r="J119" s="539">
        <f t="shared" si="30"/>
        <v>0</v>
      </c>
      <c r="K119" s="539"/>
      <c r="L119" s="540"/>
      <c r="M119" s="540"/>
      <c r="N119" s="540"/>
      <c r="O119" s="540"/>
      <c r="P119" s="540"/>
      <c r="Q119" s="540"/>
      <c r="R119" s="295">
        <f t="shared" si="31"/>
        <v>0</v>
      </c>
      <c r="T119" s="158"/>
      <c r="U119" s="158"/>
      <c r="V119" s="158"/>
      <c r="W119" s="158"/>
      <c r="X119" s="158"/>
      <c r="Y119" s="158"/>
      <c r="Z119" s="158"/>
    </row>
    <row r="120" spans="1:26" s="145" customFormat="1" ht="20.25" hidden="1" customHeight="1">
      <c r="A120" s="254" t="s">
        <v>428</v>
      </c>
      <c r="B120" s="317">
        <v>3043</v>
      </c>
      <c r="C120" s="317">
        <v>1040</v>
      </c>
      <c r="D120" s="320" t="s">
        <v>429</v>
      </c>
      <c r="E120" s="556">
        <f t="shared" si="29"/>
        <v>0</v>
      </c>
      <c r="F120" s="556"/>
      <c r="G120" s="540"/>
      <c r="H120" s="540"/>
      <c r="I120" s="540"/>
      <c r="J120" s="539">
        <f t="shared" si="30"/>
        <v>0</v>
      </c>
      <c r="K120" s="539"/>
      <c r="L120" s="540"/>
      <c r="M120" s="540"/>
      <c r="N120" s="540"/>
      <c r="O120" s="540"/>
      <c r="P120" s="540"/>
      <c r="Q120" s="540"/>
      <c r="R120" s="295">
        <f t="shared" si="31"/>
        <v>0</v>
      </c>
      <c r="T120" s="158"/>
      <c r="U120" s="158"/>
      <c r="V120" s="158"/>
      <c r="W120" s="158"/>
      <c r="X120" s="158"/>
      <c r="Y120" s="158"/>
      <c r="Z120" s="158"/>
    </row>
    <row r="121" spans="1:26" s="145" customFormat="1" ht="33.75" hidden="1" customHeight="1">
      <c r="A121" s="254" t="s">
        <v>430</v>
      </c>
      <c r="B121" s="317">
        <v>3044</v>
      </c>
      <c r="C121" s="317">
        <v>1040</v>
      </c>
      <c r="D121" s="320" t="s">
        <v>431</v>
      </c>
      <c r="E121" s="556">
        <f t="shared" si="29"/>
        <v>0</v>
      </c>
      <c r="F121" s="556"/>
      <c r="G121" s="540"/>
      <c r="H121" s="540"/>
      <c r="I121" s="540"/>
      <c r="J121" s="539">
        <f t="shared" si="30"/>
        <v>0</v>
      </c>
      <c r="K121" s="539"/>
      <c r="L121" s="540"/>
      <c r="M121" s="540"/>
      <c r="N121" s="540"/>
      <c r="O121" s="540"/>
      <c r="P121" s="540"/>
      <c r="Q121" s="540"/>
      <c r="R121" s="295">
        <f t="shared" si="31"/>
        <v>0</v>
      </c>
      <c r="T121" s="158"/>
      <c r="U121" s="158"/>
      <c r="V121" s="158"/>
      <c r="W121" s="158"/>
      <c r="X121" s="158"/>
      <c r="Y121" s="158"/>
      <c r="Z121" s="158"/>
    </row>
    <row r="122" spans="1:26" s="145" customFormat="1" ht="22.5" hidden="1" customHeight="1">
      <c r="A122" s="254" t="s">
        <v>432</v>
      </c>
      <c r="B122" s="317">
        <v>3045</v>
      </c>
      <c r="C122" s="317">
        <v>1040</v>
      </c>
      <c r="D122" s="320" t="s">
        <v>433</v>
      </c>
      <c r="E122" s="556">
        <f t="shared" si="29"/>
        <v>0</v>
      </c>
      <c r="F122" s="556"/>
      <c r="G122" s="540"/>
      <c r="H122" s="540"/>
      <c r="I122" s="540"/>
      <c r="J122" s="539">
        <f t="shared" si="30"/>
        <v>0</v>
      </c>
      <c r="K122" s="539"/>
      <c r="L122" s="540"/>
      <c r="M122" s="540"/>
      <c r="N122" s="540"/>
      <c r="O122" s="540"/>
      <c r="P122" s="540"/>
      <c r="Q122" s="540"/>
      <c r="R122" s="295">
        <f t="shared" si="31"/>
        <v>0</v>
      </c>
      <c r="T122" s="158"/>
      <c r="U122" s="158"/>
      <c r="V122" s="158"/>
      <c r="W122" s="158"/>
      <c r="X122" s="158"/>
      <c r="Y122" s="158"/>
      <c r="Z122" s="158"/>
    </row>
    <row r="123" spans="1:26" s="145" customFormat="1" ht="20.25" hidden="1" customHeight="1">
      <c r="A123" s="254" t="s">
        <v>434</v>
      </c>
      <c r="B123" s="317">
        <v>3046</v>
      </c>
      <c r="C123" s="317">
        <v>1040</v>
      </c>
      <c r="D123" s="320" t="s">
        <v>435</v>
      </c>
      <c r="E123" s="556">
        <f t="shared" si="29"/>
        <v>0</v>
      </c>
      <c r="F123" s="556"/>
      <c r="G123" s="540"/>
      <c r="H123" s="540"/>
      <c r="I123" s="540"/>
      <c r="J123" s="539">
        <f t="shared" si="30"/>
        <v>0</v>
      </c>
      <c r="K123" s="539"/>
      <c r="L123" s="540"/>
      <c r="M123" s="540"/>
      <c r="N123" s="540"/>
      <c r="O123" s="540"/>
      <c r="P123" s="540"/>
      <c r="Q123" s="540"/>
      <c r="R123" s="295">
        <f t="shared" si="31"/>
        <v>0</v>
      </c>
      <c r="T123" s="158"/>
      <c r="U123" s="158"/>
      <c r="V123" s="158"/>
      <c r="W123" s="158"/>
      <c r="X123" s="158"/>
      <c r="Y123" s="158"/>
      <c r="Z123" s="158"/>
    </row>
    <row r="124" spans="1:26" s="145" customFormat="1" ht="30.75" hidden="1" customHeight="1">
      <c r="A124" s="254" t="s">
        <v>436</v>
      </c>
      <c r="B124" s="317">
        <v>3047</v>
      </c>
      <c r="C124" s="317">
        <v>1040</v>
      </c>
      <c r="D124" s="320" t="s">
        <v>437</v>
      </c>
      <c r="E124" s="556">
        <f t="shared" si="29"/>
        <v>0</v>
      </c>
      <c r="F124" s="556"/>
      <c r="G124" s="540"/>
      <c r="H124" s="540"/>
      <c r="I124" s="540"/>
      <c r="J124" s="539">
        <f t="shared" si="30"/>
        <v>0</v>
      </c>
      <c r="K124" s="539"/>
      <c r="L124" s="540"/>
      <c r="M124" s="540"/>
      <c r="N124" s="540"/>
      <c r="O124" s="540"/>
      <c r="P124" s="540"/>
      <c r="Q124" s="540"/>
      <c r="R124" s="295">
        <f t="shared" si="31"/>
        <v>0</v>
      </c>
      <c r="T124" s="158"/>
      <c r="U124" s="158"/>
      <c r="V124" s="158"/>
      <c r="W124" s="158"/>
      <c r="X124" s="158"/>
      <c r="Y124" s="158"/>
      <c r="Z124" s="158"/>
    </row>
    <row r="125" spans="1:26" s="145" customFormat="1" ht="30.75" hidden="1" customHeight="1">
      <c r="A125" s="254" t="s">
        <v>629</v>
      </c>
      <c r="B125" s="317">
        <v>3049</v>
      </c>
      <c r="C125" s="317">
        <v>1040</v>
      </c>
      <c r="D125" s="320" t="s">
        <v>630</v>
      </c>
      <c r="E125" s="556">
        <f t="shared" ref="E125" si="32">SUM(F125,I125)</f>
        <v>0</v>
      </c>
      <c r="F125" s="556"/>
      <c r="G125" s="540"/>
      <c r="H125" s="540"/>
      <c r="I125" s="540"/>
      <c r="J125" s="539">
        <f t="shared" ref="J125" si="33">SUM(L125,O125)</f>
        <v>0</v>
      </c>
      <c r="K125" s="539"/>
      <c r="L125" s="540"/>
      <c r="M125" s="540"/>
      <c r="N125" s="540"/>
      <c r="O125" s="540"/>
      <c r="P125" s="540"/>
      <c r="Q125" s="540"/>
      <c r="R125" s="295">
        <f t="shared" ref="R125" si="34">SUM(E125,J125)</f>
        <v>0</v>
      </c>
      <c r="T125" s="158"/>
      <c r="U125" s="158"/>
      <c r="V125" s="158"/>
      <c r="W125" s="158"/>
      <c r="X125" s="158"/>
      <c r="Y125" s="158"/>
      <c r="Z125" s="158"/>
    </row>
    <row r="126" spans="1:26" s="140" customFormat="1" ht="33" hidden="1" customHeight="1">
      <c r="A126" s="254" t="s">
        <v>438</v>
      </c>
      <c r="B126" s="317">
        <v>3050</v>
      </c>
      <c r="C126" s="317">
        <v>1070</v>
      </c>
      <c r="D126" s="256" t="s">
        <v>439</v>
      </c>
      <c r="E126" s="556">
        <f t="shared" si="29"/>
        <v>0</v>
      </c>
      <c r="F126" s="556"/>
      <c r="G126" s="540"/>
      <c r="H126" s="540"/>
      <c r="I126" s="540"/>
      <c r="J126" s="585">
        <f t="shared" si="30"/>
        <v>0</v>
      </c>
      <c r="K126" s="585"/>
      <c r="L126" s="540"/>
      <c r="M126" s="540"/>
      <c r="N126" s="540"/>
      <c r="O126" s="540"/>
      <c r="P126" s="540"/>
      <c r="Q126" s="540"/>
      <c r="R126" s="584">
        <f t="shared" si="31"/>
        <v>0</v>
      </c>
      <c r="T126" s="157"/>
      <c r="U126" s="157"/>
      <c r="V126" s="157"/>
      <c r="W126" s="157"/>
      <c r="X126" s="157"/>
      <c r="Y126" s="157"/>
      <c r="Z126" s="157"/>
    </row>
    <row r="127" spans="1:26" s="140" customFormat="1" ht="33.75" hidden="1" customHeight="1">
      <c r="A127" s="254" t="s">
        <v>440</v>
      </c>
      <c r="B127" s="255" t="s">
        <v>441</v>
      </c>
      <c r="C127" s="255" t="s">
        <v>356</v>
      </c>
      <c r="D127" s="257" t="s">
        <v>442</v>
      </c>
      <c r="E127" s="556">
        <f t="shared" si="29"/>
        <v>0</v>
      </c>
      <c r="F127" s="556"/>
      <c r="G127" s="540"/>
      <c r="H127" s="540"/>
      <c r="I127" s="540"/>
      <c r="J127" s="556">
        <f t="shared" si="30"/>
        <v>0</v>
      </c>
      <c r="K127" s="556"/>
      <c r="L127" s="540"/>
      <c r="M127" s="540"/>
      <c r="N127" s="540"/>
      <c r="O127" s="540"/>
      <c r="P127" s="540"/>
      <c r="Q127" s="540"/>
      <c r="R127" s="299">
        <f t="shared" si="31"/>
        <v>0</v>
      </c>
      <c r="T127" s="157"/>
      <c r="U127" s="157"/>
      <c r="V127" s="157"/>
      <c r="W127" s="157"/>
      <c r="X127" s="157"/>
      <c r="Y127" s="157"/>
      <c r="Z127" s="157"/>
    </row>
    <row r="128" spans="1:26" s="140" customFormat="1" ht="50.25" hidden="1" customHeight="1">
      <c r="A128" s="254" t="s">
        <v>443</v>
      </c>
      <c r="B128" s="255" t="s">
        <v>444</v>
      </c>
      <c r="C128" s="255" t="s">
        <v>356</v>
      </c>
      <c r="D128" s="257" t="s">
        <v>445</v>
      </c>
      <c r="E128" s="556">
        <f t="shared" si="29"/>
        <v>0</v>
      </c>
      <c r="F128" s="556"/>
      <c r="G128" s="540"/>
      <c r="H128" s="540"/>
      <c r="I128" s="540"/>
      <c r="J128" s="556">
        <f t="shared" si="30"/>
        <v>0</v>
      </c>
      <c r="K128" s="556"/>
      <c r="L128" s="540"/>
      <c r="M128" s="540"/>
      <c r="N128" s="540"/>
      <c r="O128" s="540"/>
      <c r="P128" s="540"/>
      <c r="Q128" s="540"/>
      <c r="R128" s="299">
        <f t="shared" si="31"/>
        <v>0</v>
      </c>
      <c r="T128" s="157"/>
      <c r="U128" s="157"/>
      <c r="V128" s="157"/>
      <c r="W128" s="157"/>
      <c r="X128" s="157"/>
      <c r="Y128" s="157"/>
      <c r="Z128" s="157"/>
    </row>
    <row r="129" spans="1:115" s="140" customFormat="1" ht="38.25" hidden="1" customHeight="1">
      <c r="A129" s="254" t="s">
        <v>446</v>
      </c>
      <c r="B129" s="255" t="s">
        <v>447</v>
      </c>
      <c r="C129" s="255" t="s">
        <v>356</v>
      </c>
      <c r="D129" s="320" t="s">
        <v>448</v>
      </c>
      <c r="E129" s="556">
        <f t="shared" si="29"/>
        <v>0</v>
      </c>
      <c r="F129" s="556"/>
      <c r="G129" s="540"/>
      <c r="H129" s="540"/>
      <c r="I129" s="540"/>
      <c r="J129" s="556">
        <f t="shared" si="30"/>
        <v>0</v>
      </c>
      <c r="K129" s="556"/>
      <c r="L129" s="540"/>
      <c r="M129" s="540"/>
      <c r="N129" s="540"/>
      <c r="O129" s="540"/>
      <c r="P129" s="540"/>
      <c r="Q129" s="540"/>
      <c r="R129" s="299">
        <f t="shared" si="31"/>
        <v>0</v>
      </c>
      <c r="T129" s="157"/>
      <c r="U129" s="157"/>
      <c r="V129" s="157"/>
      <c r="W129" s="157"/>
      <c r="X129" s="157"/>
      <c r="Y129" s="157"/>
      <c r="Z129" s="157"/>
    </row>
    <row r="130" spans="1:115" s="140" customFormat="1" ht="51" hidden="1" customHeight="1">
      <c r="A130" s="254" t="s">
        <v>449</v>
      </c>
      <c r="B130" s="255" t="s">
        <v>450</v>
      </c>
      <c r="C130" s="255" t="s">
        <v>223</v>
      </c>
      <c r="D130" s="320" t="s">
        <v>451</v>
      </c>
      <c r="E130" s="556">
        <f t="shared" si="29"/>
        <v>0</v>
      </c>
      <c r="F130" s="556"/>
      <c r="G130" s="540"/>
      <c r="H130" s="540"/>
      <c r="I130" s="540"/>
      <c r="J130" s="556">
        <f t="shared" si="30"/>
        <v>0</v>
      </c>
      <c r="K130" s="556"/>
      <c r="L130" s="540"/>
      <c r="M130" s="540"/>
      <c r="N130" s="540"/>
      <c r="O130" s="540"/>
      <c r="P130" s="540"/>
      <c r="Q130" s="540"/>
      <c r="R130" s="299">
        <f t="shared" si="31"/>
        <v>0</v>
      </c>
      <c r="T130" s="157"/>
      <c r="U130" s="157"/>
      <c r="V130" s="157"/>
      <c r="W130" s="157"/>
      <c r="X130" s="157"/>
      <c r="Y130" s="157"/>
      <c r="Z130" s="157"/>
    </row>
    <row r="131" spans="1:115" s="140" customFormat="1" ht="65.25" hidden="1" customHeight="1">
      <c r="A131" s="254" t="s">
        <v>452</v>
      </c>
      <c r="B131" s="255" t="s">
        <v>453</v>
      </c>
      <c r="C131" s="255" t="s">
        <v>356</v>
      </c>
      <c r="D131" s="320" t="s">
        <v>454</v>
      </c>
      <c r="E131" s="556">
        <f t="shared" si="29"/>
        <v>0</v>
      </c>
      <c r="F131" s="556"/>
      <c r="G131" s="540"/>
      <c r="H131" s="540"/>
      <c r="I131" s="540"/>
      <c r="J131" s="556">
        <f t="shared" si="30"/>
        <v>0</v>
      </c>
      <c r="K131" s="556"/>
      <c r="L131" s="540"/>
      <c r="M131" s="540"/>
      <c r="N131" s="540"/>
      <c r="O131" s="540"/>
      <c r="P131" s="540"/>
      <c r="Q131" s="540"/>
      <c r="R131" s="299">
        <f t="shared" si="31"/>
        <v>0</v>
      </c>
      <c r="T131" s="157"/>
      <c r="U131" s="157"/>
      <c r="V131" s="157"/>
      <c r="W131" s="157"/>
      <c r="X131" s="157"/>
      <c r="Y131" s="157"/>
      <c r="Z131" s="157"/>
    </row>
    <row r="132" spans="1:115" s="140" customFormat="1" ht="144.75" hidden="1" customHeight="1">
      <c r="A132" s="254" t="s">
        <v>626</v>
      </c>
      <c r="B132" s="255" t="s">
        <v>627</v>
      </c>
      <c r="C132" s="255" t="s">
        <v>223</v>
      </c>
      <c r="D132" s="320" t="s">
        <v>628</v>
      </c>
      <c r="E132" s="556">
        <f t="shared" ref="E132:E134" si="35">SUM(F132,I132)</f>
        <v>0</v>
      </c>
      <c r="F132" s="556"/>
      <c r="G132" s="540"/>
      <c r="H132" s="540"/>
      <c r="I132" s="540"/>
      <c r="J132" s="556">
        <f t="shared" ref="J132:J133" si="36">SUM(L132,O132)</f>
        <v>0</v>
      </c>
      <c r="K132" s="556"/>
      <c r="L132" s="540"/>
      <c r="M132" s="540"/>
      <c r="N132" s="540"/>
      <c r="O132" s="540"/>
      <c r="P132" s="540"/>
      <c r="Q132" s="540"/>
      <c r="R132" s="299">
        <f t="shared" ref="R132:R133" si="37">SUM(E132,J132)</f>
        <v>0</v>
      </c>
      <c r="T132" s="157"/>
      <c r="U132" s="157"/>
      <c r="V132" s="157"/>
      <c r="W132" s="157"/>
      <c r="X132" s="157"/>
      <c r="Y132" s="157"/>
      <c r="Z132" s="157"/>
    </row>
    <row r="133" spans="1:115" s="140" customFormat="1" ht="36.75" hidden="1" customHeight="1">
      <c r="A133" s="254" t="s">
        <v>631</v>
      </c>
      <c r="B133" s="255" t="s">
        <v>632</v>
      </c>
      <c r="C133" s="255" t="s">
        <v>223</v>
      </c>
      <c r="D133" s="320" t="s">
        <v>633</v>
      </c>
      <c r="E133" s="556">
        <f t="shared" si="35"/>
        <v>0</v>
      </c>
      <c r="F133" s="556"/>
      <c r="G133" s="540"/>
      <c r="H133" s="540"/>
      <c r="I133" s="540"/>
      <c r="J133" s="556">
        <f t="shared" si="36"/>
        <v>0</v>
      </c>
      <c r="K133" s="556"/>
      <c r="L133" s="540"/>
      <c r="M133" s="540"/>
      <c r="N133" s="540"/>
      <c r="O133" s="540"/>
      <c r="P133" s="540"/>
      <c r="Q133" s="540"/>
      <c r="R133" s="299">
        <f t="shared" si="37"/>
        <v>0</v>
      </c>
      <c r="T133" s="157"/>
      <c r="U133" s="157"/>
      <c r="V133" s="157"/>
      <c r="W133" s="157"/>
      <c r="X133" s="157"/>
      <c r="Y133" s="157"/>
      <c r="Z133" s="157"/>
    </row>
    <row r="134" spans="1:115" s="145" customFormat="1" ht="60" hidden="1" customHeight="1">
      <c r="A134" s="318" t="s">
        <v>455</v>
      </c>
      <c r="B134" s="319" t="s">
        <v>456</v>
      </c>
      <c r="C134" s="272" t="s">
        <v>361</v>
      </c>
      <c r="D134" s="256" t="s">
        <v>457</v>
      </c>
      <c r="E134" s="556">
        <f t="shared" si="35"/>
        <v>0</v>
      </c>
      <c r="F134" s="556"/>
      <c r="G134" s="540"/>
      <c r="H134" s="540"/>
      <c r="I134" s="540"/>
      <c r="J134" s="539">
        <f t="shared" si="30"/>
        <v>0</v>
      </c>
      <c r="K134" s="539"/>
      <c r="L134" s="537"/>
      <c r="M134" s="540"/>
      <c r="N134" s="540"/>
      <c r="O134" s="537"/>
      <c r="P134" s="537"/>
      <c r="Q134" s="540"/>
      <c r="R134" s="295">
        <f t="shared" si="31"/>
        <v>0</v>
      </c>
      <c r="T134" s="158"/>
      <c r="U134" s="158"/>
      <c r="V134" s="158"/>
      <c r="W134" s="158"/>
      <c r="X134" s="158"/>
      <c r="Y134" s="158"/>
      <c r="Z134" s="158"/>
    </row>
    <row r="135" spans="1:115" s="145" customFormat="1" ht="39.75" hidden="1" customHeight="1">
      <c r="A135" s="318" t="s">
        <v>458</v>
      </c>
      <c r="B135" s="319" t="s">
        <v>459</v>
      </c>
      <c r="C135" s="272" t="s">
        <v>356</v>
      </c>
      <c r="D135" s="256" t="s">
        <v>460</v>
      </c>
      <c r="E135" s="556">
        <f t="shared" ref="E135:E140" si="38">SUM(F135,I135)</f>
        <v>0</v>
      </c>
      <c r="F135" s="556"/>
      <c r="G135" s="556"/>
      <c r="H135" s="556"/>
      <c r="I135" s="556"/>
      <c r="J135" s="539">
        <f t="shared" si="30"/>
        <v>0</v>
      </c>
      <c r="K135" s="539"/>
      <c r="L135" s="556"/>
      <c r="M135" s="556"/>
      <c r="N135" s="556"/>
      <c r="O135" s="556"/>
      <c r="P135" s="556"/>
      <c r="Q135" s="556">
        <f>SUM(Q138:Q139)</f>
        <v>0</v>
      </c>
      <c r="R135" s="295">
        <f t="shared" si="31"/>
        <v>0</v>
      </c>
      <c r="T135" s="158"/>
      <c r="U135" s="158"/>
      <c r="V135" s="158"/>
      <c r="W135" s="158"/>
      <c r="X135" s="158"/>
      <c r="Y135" s="158"/>
      <c r="Z135" s="158"/>
    </row>
    <row r="136" spans="1:115" s="145" customFormat="1" ht="48.75" hidden="1" customHeight="1">
      <c r="A136" s="254" t="s">
        <v>461</v>
      </c>
      <c r="B136" s="255" t="s">
        <v>304</v>
      </c>
      <c r="C136" s="255" t="s">
        <v>290</v>
      </c>
      <c r="D136" s="268" t="s">
        <v>305</v>
      </c>
      <c r="E136" s="556">
        <f t="shared" si="38"/>
        <v>0</v>
      </c>
      <c r="F136" s="556"/>
      <c r="G136" s="556"/>
      <c r="H136" s="556"/>
      <c r="I136" s="556"/>
      <c r="J136" s="539">
        <f t="shared" si="30"/>
        <v>0</v>
      </c>
      <c r="K136" s="541"/>
      <c r="L136" s="536"/>
      <c r="M136" s="536"/>
      <c r="N136" s="536"/>
      <c r="O136" s="536"/>
      <c r="P136" s="556"/>
      <c r="Q136" s="556"/>
      <c r="R136" s="295">
        <f t="shared" si="31"/>
        <v>0</v>
      </c>
      <c r="T136" s="158"/>
      <c r="U136" s="158"/>
      <c r="V136" s="158"/>
      <c r="W136" s="158"/>
      <c r="X136" s="158"/>
      <c r="Y136" s="158"/>
      <c r="Z136" s="158"/>
    </row>
    <row r="137" spans="1:115" s="142" customFormat="1" ht="46.5" hidden="1" customHeight="1">
      <c r="A137" s="321"/>
      <c r="B137" s="322"/>
      <c r="C137" s="307"/>
      <c r="D137" s="294" t="s">
        <v>402</v>
      </c>
      <c r="E137" s="583">
        <f t="shared" si="38"/>
        <v>0</v>
      </c>
      <c r="F137" s="583"/>
      <c r="G137" s="583"/>
      <c r="H137" s="583"/>
      <c r="I137" s="583"/>
      <c r="J137" s="550">
        <f t="shared" si="30"/>
        <v>0</v>
      </c>
      <c r="K137" s="550"/>
      <c r="L137" s="583"/>
      <c r="M137" s="583"/>
      <c r="N137" s="583"/>
      <c r="O137" s="583"/>
      <c r="P137" s="583"/>
      <c r="Q137" s="583"/>
      <c r="R137" s="298">
        <f t="shared" si="31"/>
        <v>0</v>
      </c>
      <c r="T137" s="159"/>
      <c r="U137" s="159"/>
      <c r="V137" s="159"/>
      <c r="W137" s="159"/>
      <c r="X137" s="159"/>
      <c r="Y137" s="159"/>
      <c r="Z137" s="159"/>
    </row>
    <row r="138" spans="1:115" s="160" customFormat="1" ht="78" hidden="1" customHeight="1">
      <c r="A138" s="323" t="s">
        <v>462</v>
      </c>
      <c r="B138" s="324" t="s">
        <v>463</v>
      </c>
      <c r="C138" s="325" t="s">
        <v>356</v>
      </c>
      <c r="D138" s="326" t="s">
        <v>464</v>
      </c>
      <c r="E138" s="556">
        <f t="shared" si="38"/>
        <v>0</v>
      </c>
      <c r="F138" s="597"/>
      <c r="G138" s="598"/>
      <c r="H138" s="598"/>
      <c r="I138" s="598"/>
      <c r="J138" s="591">
        <f t="shared" si="30"/>
        <v>0</v>
      </c>
      <c r="K138" s="591"/>
      <c r="L138" s="598"/>
      <c r="M138" s="598"/>
      <c r="N138" s="598"/>
      <c r="O138" s="598"/>
      <c r="P138" s="598"/>
      <c r="Q138" s="598"/>
      <c r="R138" s="599">
        <f>SUM(J138,E138)</f>
        <v>0</v>
      </c>
      <c r="T138" s="161"/>
      <c r="U138" s="161"/>
      <c r="V138" s="161"/>
      <c r="W138" s="161"/>
      <c r="X138" s="161"/>
      <c r="Y138" s="161"/>
      <c r="Z138" s="161"/>
    </row>
    <row r="139" spans="1:115" s="160" customFormat="1" ht="52.5" hidden="1" customHeight="1">
      <c r="A139" s="323" t="s">
        <v>465</v>
      </c>
      <c r="B139" s="324" t="s">
        <v>466</v>
      </c>
      <c r="C139" s="325" t="s">
        <v>416</v>
      </c>
      <c r="D139" s="326" t="s">
        <v>467</v>
      </c>
      <c r="E139" s="556">
        <f t="shared" si="38"/>
        <v>0</v>
      </c>
      <c r="F139" s="597"/>
      <c r="G139" s="598"/>
      <c r="H139" s="598"/>
      <c r="I139" s="598"/>
      <c r="J139" s="591">
        <f t="shared" si="30"/>
        <v>0</v>
      </c>
      <c r="K139" s="591"/>
      <c r="L139" s="598"/>
      <c r="M139" s="598"/>
      <c r="N139" s="598"/>
      <c r="O139" s="598"/>
      <c r="P139" s="598"/>
      <c r="Q139" s="598"/>
      <c r="R139" s="599">
        <f>SUM(J139,E139)</f>
        <v>0</v>
      </c>
      <c r="T139" s="161"/>
      <c r="U139" s="161"/>
      <c r="V139" s="161"/>
      <c r="W139" s="161"/>
      <c r="X139" s="161"/>
      <c r="Y139" s="161"/>
      <c r="Z139" s="161"/>
    </row>
    <row r="140" spans="1:115" s="160" customFormat="1" ht="36" hidden="1" customHeight="1">
      <c r="A140" s="327" t="s">
        <v>468</v>
      </c>
      <c r="B140" s="328" t="s">
        <v>241</v>
      </c>
      <c r="C140" s="325" t="s">
        <v>242</v>
      </c>
      <c r="D140" s="326" t="s">
        <v>243</v>
      </c>
      <c r="E140" s="556">
        <f t="shared" si="38"/>
        <v>0</v>
      </c>
      <c r="F140" s="590"/>
      <c r="G140" s="600"/>
      <c r="H140" s="600"/>
      <c r="I140" s="600"/>
      <c r="J140" s="591">
        <f t="shared" si="30"/>
        <v>0</v>
      </c>
      <c r="K140" s="591"/>
      <c r="L140" s="600"/>
      <c r="M140" s="600"/>
      <c r="N140" s="600"/>
      <c r="O140" s="600"/>
      <c r="P140" s="600"/>
      <c r="Q140" s="600"/>
      <c r="R140" s="601">
        <f>SUM(E140,J140)</f>
        <v>0</v>
      </c>
      <c r="T140" s="161"/>
      <c r="U140" s="161"/>
      <c r="V140" s="161"/>
      <c r="W140" s="161"/>
      <c r="X140" s="161"/>
      <c r="Y140" s="161"/>
      <c r="Z140" s="161"/>
    </row>
    <row r="141" spans="1:115" s="520" customFormat="1" ht="78.75" hidden="1" customHeight="1">
      <c r="A141" s="318" t="s">
        <v>615</v>
      </c>
      <c r="B141" s="319" t="s">
        <v>616</v>
      </c>
      <c r="C141" s="272" t="s">
        <v>256</v>
      </c>
      <c r="D141" s="516" t="s">
        <v>617</v>
      </c>
      <c r="E141" s="556">
        <f t="shared" ref="E141" si="39">SUM(F141,I141)</f>
        <v>0</v>
      </c>
      <c r="F141" s="556"/>
      <c r="G141" s="540"/>
      <c r="H141" s="540"/>
      <c r="I141" s="540"/>
      <c r="J141" s="539">
        <f t="shared" si="30"/>
        <v>0</v>
      </c>
      <c r="K141" s="539"/>
      <c r="L141" s="540"/>
      <c r="M141" s="540"/>
      <c r="N141" s="540"/>
      <c r="O141" s="540"/>
      <c r="P141" s="538"/>
      <c r="Q141" s="538"/>
      <c r="R141" s="299">
        <f>SUM(E141,J141)</f>
        <v>0</v>
      </c>
      <c r="S141" s="517"/>
      <c r="T141" s="517"/>
      <c r="U141" s="517"/>
      <c r="V141" s="517"/>
      <c r="W141" s="517"/>
      <c r="X141" s="517"/>
      <c r="Y141" s="517"/>
      <c r="Z141" s="517"/>
      <c r="AA141" s="517"/>
      <c r="AB141" s="517"/>
      <c r="AC141" s="517"/>
      <c r="AD141" s="517"/>
      <c r="AE141" s="517"/>
      <c r="AF141" s="517"/>
      <c r="AG141" s="517"/>
      <c r="AH141" s="157"/>
      <c r="AI141" s="157"/>
      <c r="AJ141" s="157"/>
      <c r="AK141" s="157"/>
      <c r="AL141" s="157"/>
      <c r="AM141" s="157"/>
      <c r="AN141" s="157"/>
      <c r="AO141" s="157"/>
      <c r="AP141" s="157"/>
      <c r="AQ141" s="157"/>
      <c r="AR141" s="157"/>
      <c r="AS141" s="157"/>
      <c r="AT141" s="157"/>
      <c r="AU141" s="157"/>
      <c r="AV141" s="157"/>
      <c r="AW141" s="157"/>
      <c r="AX141" s="157"/>
      <c r="AY141" s="157"/>
      <c r="AZ141" s="157"/>
      <c r="BA141" s="157"/>
      <c r="BB141" s="157"/>
      <c r="BC141" s="157"/>
      <c r="BD141" s="157"/>
      <c r="BE141" s="157"/>
      <c r="BF141" s="157"/>
      <c r="BG141" s="157"/>
      <c r="BH141" s="157"/>
      <c r="BI141" s="157"/>
      <c r="BJ141" s="157"/>
      <c r="BK141" s="157"/>
      <c r="BL141" s="157"/>
      <c r="BM141" s="157"/>
      <c r="BN141" s="157"/>
      <c r="BO141" s="157"/>
      <c r="BP141" s="157"/>
      <c r="BQ141" s="157"/>
      <c r="BR141" s="157"/>
      <c r="BS141" s="157"/>
      <c r="BT141" s="157"/>
      <c r="BU141" s="157"/>
      <c r="BV141" s="157"/>
      <c r="BW141" s="157"/>
      <c r="BX141" s="157"/>
      <c r="BY141" s="157"/>
      <c r="BZ141" s="157"/>
      <c r="CA141" s="157"/>
      <c r="CB141" s="157"/>
      <c r="CC141" s="157"/>
      <c r="CD141" s="157"/>
      <c r="CE141" s="157"/>
      <c r="CF141" s="157"/>
      <c r="CG141" s="157"/>
      <c r="CH141" s="157"/>
      <c r="CI141" s="157"/>
      <c r="CJ141" s="157"/>
      <c r="CK141" s="157"/>
      <c r="CL141" s="157"/>
      <c r="CM141" s="518"/>
      <c r="CN141" s="519"/>
      <c r="CO141" s="519"/>
      <c r="CP141" s="519"/>
      <c r="CQ141" s="519"/>
      <c r="CR141" s="519"/>
      <c r="CS141" s="519"/>
      <c r="CT141" s="519"/>
      <c r="CU141" s="519"/>
      <c r="CV141" s="519"/>
      <c r="CW141" s="519"/>
      <c r="CX141" s="519"/>
      <c r="CY141" s="519"/>
      <c r="CZ141" s="519"/>
      <c r="DA141" s="519"/>
      <c r="DB141" s="519"/>
      <c r="DC141" s="519"/>
      <c r="DD141" s="519"/>
      <c r="DE141" s="519"/>
      <c r="DF141" s="519"/>
      <c r="DG141" s="519"/>
      <c r="DH141" s="519"/>
      <c r="DI141" s="519"/>
      <c r="DJ141" s="519"/>
      <c r="DK141" s="519"/>
    </row>
    <row r="142" spans="1:115" s="531" customFormat="1" ht="106.5" hidden="1" customHeight="1">
      <c r="A142" s="529"/>
      <c r="B142" s="325"/>
      <c r="C142" s="325"/>
      <c r="D142" s="294" t="s">
        <v>620</v>
      </c>
      <c r="E142" s="583">
        <f t="shared" si="29"/>
        <v>0</v>
      </c>
      <c r="F142" s="602"/>
      <c r="G142" s="598"/>
      <c r="H142" s="598"/>
      <c r="I142" s="598"/>
      <c r="J142" s="548">
        <f>SUM(L142,O142)</f>
        <v>0</v>
      </c>
      <c r="K142" s="548"/>
      <c r="L142" s="603"/>
      <c r="M142" s="603"/>
      <c r="N142" s="603"/>
      <c r="O142" s="603"/>
      <c r="P142" s="603"/>
      <c r="Q142" s="603"/>
      <c r="R142" s="604">
        <f>SUM(J142,E142)</f>
        <v>0</v>
      </c>
      <c r="S142" s="530"/>
      <c r="T142" s="530"/>
      <c r="U142" s="530"/>
      <c r="V142" s="530"/>
      <c r="W142" s="530"/>
      <c r="X142" s="530"/>
      <c r="Y142" s="530"/>
      <c r="Z142" s="530"/>
      <c r="AA142" s="530"/>
      <c r="AB142" s="530"/>
      <c r="AC142" s="530"/>
      <c r="AD142" s="530"/>
      <c r="AE142" s="530"/>
      <c r="AF142" s="530"/>
      <c r="AG142" s="530"/>
      <c r="AH142" s="530"/>
      <c r="AI142" s="530"/>
      <c r="AJ142" s="530"/>
      <c r="AK142" s="530"/>
      <c r="AL142" s="530"/>
      <c r="AM142" s="530"/>
      <c r="AN142" s="530"/>
      <c r="AO142" s="530"/>
      <c r="AP142" s="530"/>
      <c r="AQ142" s="530"/>
      <c r="AR142" s="530"/>
      <c r="AS142" s="530"/>
      <c r="AT142" s="530"/>
      <c r="AU142" s="530"/>
      <c r="AV142" s="530"/>
      <c r="AW142" s="530"/>
      <c r="AX142" s="530"/>
      <c r="AY142" s="530"/>
      <c r="AZ142" s="530"/>
      <c r="BA142" s="530"/>
      <c r="BB142" s="530"/>
      <c r="BC142" s="530"/>
      <c r="BD142" s="530"/>
      <c r="BE142" s="530"/>
      <c r="BF142" s="530"/>
      <c r="BG142" s="530"/>
      <c r="BH142" s="530"/>
      <c r="BI142" s="530"/>
      <c r="BJ142" s="530"/>
      <c r="BK142" s="530"/>
      <c r="BL142" s="530"/>
      <c r="BM142" s="530"/>
      <c r="BN142" s="530"/>
      <c r="BO142" s="530"/>
      <c r="BP142" s="530"/>
      <c r="BQ142" s="530"/>
      <c r="BR142" s="530"/>
      <c r="BS142" s="530"/>
      <c r="BT142" s="530"/>
      <c r="BU142" s="530"/>
      <c r="BV142" s="530"/>
      <c r="BW142" s="530"/>
      <c r="BX142" s="530"/>
      <c r="BY142" s="530"/>
      <c r="BZ142" s="530"/>
      <c r="CA142" s="530"/>
      <c r="CB142" s="530"/>
      <c r="CC142" s="530"/>
      <c r="CD142" s="530"/>
      <c r="CE142" s="530"/>
      <c r="CF142" s="530"/>
      <c r="CG142" s="530"/>
      <c r="CH142" s="530"/>
      <c r="CI142" s="530"/>
      <c r="CJ142" s="530"/>
      <c r="CK142" s="530"/>
      <c r="CL142" s="530"/>
      <c r="CM142" s="530"/>
      <c r="CN142" s="530"/>
      <c r="CO142" s="530"/>
      <c r="CP142" s="530"/>
      <c r="CQ142" s="530"/>
      <c r="CR142" s="530"/>
      <c r="CS142" s="530"/>
      <c r="CT142" s="530"/>
      <c r="CU142" s="530"/>
      <c r="CV142" s="530"/>
      <c r="CW142" s="530"/>
      <c r="CX142" s="530"/>
      <c r="CY142" s="530"/>
      <c r="CZ142" s="530"/>
      <c r="DA142" s="530"/>
      <c r="DB142" s="530"/>
      <c r="DC142" s="530"/>
      <c r="DD142" s="530"/>
      <c r="DE142" s="530"/>
      <c r="DF142" s="530"/>
      <c r="DG142" s="530"/>
      <c r="DH142" s="530"/>
      <c r="DI142" s="530"/>
      <c r="DJ142" s="530"/>
      <c r="DK142" s="530"/>
    </row>
    <row r="143" spans="1:115" s="140" customFormat="1" ht="40.5" hidden="1" customHeight="1">
      <c r="A143" s="251" t="s">
        <v>470</v>
      </c>
      <c r="B143" s="252"/>
      <c r="C143" s="252"/>
      <c r="D143" s="329" t="s">
        <v>471</v>
      </c>
      <c r="E143" s="581">
        <f>SUM(E144)</f>
        <v>0</v>
      </c>
      <c r="F143" s="595">
        <f t="shared" ref="F143:R143" si="40">SUM(F144)</f>
        <v>0</v>
      </c>
      <c r="G143" s="595">
        <f t="shared" si="40"/>
        <v>0</v>
      </c>
      <c r="H143" s="595">
        <f t="shared" si="40"/>
        <v>0</v>
      </c>
      <c r="I143" s="595">
        <f t="shared" si="40"/>
        <v>0</v>
      </c>
      <c r="J143" s="595">
        <f t="shared" si="40"/>
        <v>0</v>
      </c>
      <c r="K143" s="595">
        <f t="shared" si="40"/>
        <v>0</v>
      </c>
      <c r="L143" s="595">
        <f t="shared" si="40"/>
        <v>0</v>
      </c>
      <c r="M143" s="595">
        <f t="shared" si="40"/>
        <v>0</v>
      </c>
      <c r="N143" s="595">
        <f t="shared" si="40"/>
        <v>0</v>
      </c>
      <c r="O143" s="595">
        <f t="shared" si="40"/>
        <v>0</v>
      </c>
      <c r="P143" s="595">
        <f t="shared" si="40"/>
        <v>0</v>
      </c>
      <c r="Q143" s="595">
        <f t="shared" si="40"/>
        <v>0</v>
      </c>
      <c r="R143" s="596">
        <f t="shared" si="40"/>
        <v>0</v>
      </c>
      <c r="S143" s="157"/>
      <c r="T143" s="157"/>
      <c r="U143" s="157"/>
      <c r="V143" s="157"/>
      <c r="W143" s="157"/>
      <c r="X143" s="157"/>
      <c r="Y143" s="157"/>
      <c r="Z143" s="157"/>
      <c r="AA143" s="157"/>
      <c r="AB143" s="157"/>
      <c r="AC143" s="157"/>
      <c r="AD143" s="157"/>
      <c r="AE143" s="157"/>
      <c r="AF143" s="157"/>
      <c r="AG143" s="157"/>
      <c r="AH143" s="157"/>
      <c r="AI143" s="157"/>
      <c r="AJ143" s="157"/>
      <c r="AK143" s="157"/>
      <c r="AL143" s="157"/>
      <c r="AM143" s="157"/>
      <c r="AN143" s="157"/>
      <c r="AO143" s="157"/>
      <c r="AP143" s="157"/>
      <c r="AQ143" s="157"/>
      <c r="AR143" s="157"/>
      <c r="AS143" s="157"/>
      <c r="AT143" s="157"/>
      <c r="AU143" s="157"/>
      <c r="AV143" s="157"/>
      <c r="AW143" s="157"/>
      <c r="AX143" s="157"/>
      <c r="AY143" s="157"/>
      <c r="AZ143" s="157"/>
      <c r="BA143" s="157"/>
      <c r="BB143" s="157"/>
      <c r="BC143" s="157"/>
      <c r="BD143" s="157"/>
      <c r="BE143" s="157"/>
      <c r="BF143" s="157"/>
      <c r="BG143" s="157"/>
      <c r="BH143" s="157"/>
      <c r="BI143" s="157"/>
      <c r="BJ143" s="157"/>
      <c r="BK143" s="157"/>
      <c r="BL143" s="157"/>
      <c r="BM143" s="157"/>
      <c r="BN143" s="157"/>
      <c r="BO143" s="157"/>
      <c r="BP143" s="157"/>
      <c r="BQ143" s="157"/>
      <c r="BR143" s="157"/>
      <c r="BS143" s="157"/>
      <c r="BT143" s="157"/>
      <c r="BU143" s="157"/>
      <c r="BV143" s="157"/>
      <c r="BW143" s="157"/>
      <c r="BX143" s="157"/>
      <c r="BY143" s="157"/>
      <c r="BZ143" s="157"/>
      <c r="CA143" s="157"/>
      <c r="CB143" s="157"/>
      <c r="CC143" s="157"/>
      <c r="CD143" s="157"/>
      <c r="CE143" s="157"/>
      <c r="CF143" s="157"/>
      <c r="CG143" s="157"/>
      <c r="CH143" s="157"/>
      <c r="CI143" s="157"/>
      <c r="CJ143" s="157"/>
      <c r="CK143" s="157"/>
      <c r="CL143" s="157"/>
      <c r="CM143" s="157"/>
      <c r="CN143" s="157"/>
      <c r="CO143" s="157"/>
      <c r="CP143" s="157"/>
      <c r="CQ143" s="157"/>
      <c r="CR143" s="157"/>
      <c r="CS143" s="157"/>
      <c r="CT143" s="157"/>
      <c r="CU143" s="157"/>
      <c r="CV143" s="157"/>
      <c r="CW143" s="157"/>
      <c r="CX143" s="157"/>
      <c r="CY143" s="157"/>
      <c r="CZ143" s="157"/>
      <c r="DA143" s="157"/>
      <c r="DB143" s="157"/>
      <c r="DC143" s="157"/>
      <c r="DD143" s="157"/>
      <c r="DE143" s="157"/>
      <c r="DF143" s="157"/>
      <c r="DG143" s="157"/>
      <c r="DH143" s="157"/>
      <c r="DI143" s="157"/>
      <c r="DJ143" s="157"/>
      <c r="DK143" s="157"/>
    </row>
    <row r="144" spans="1:115" s="140" customFormat="1" ht="39.75" hidden="1" customHeight="1">
      <c r="A144" s="251" t="s">
        <v>472</v>
      </c>
      <c r="B144" s="252"/>
      <c r="C144" s="252"/>
      <c r="D144" s="329" t="s">
        <v>471</v>
      </c>
      <c r="E144" s="581">
        <f>SUM(E145:E151)</f>
        <v>0</v>
      </c>
      <c r="F144" s="581">
        <f t="shared" ref="F144:O144" si="41">SUM(F145:F151)</f>
        <v>0</v>
      </c>
      <c r="G144" s="581">
        <f t="shared" si="41"/>
        <v>0</v>
      </c>
      <c r="H144" s="581">
        <f t="shared" si="41"/>
        <v>0</v>
      </c>
      <c r="I144" s="581">
        <f t="shared" si="41"/>
        <v>0</v>
      </c>
      <c r="J144" s="581">
        <f t="shared" si="41"/>
        <v>0</v>
      </c>
      <c r="K144" s="581">
        <f t="shared" si="41"/>
        <v>0</v>
      </c>
      <c r="L144" s="581">
        <f t="shared" si="41"/>
        <v>0</v>
      </c>
      <c r="M144" s="581">
        <f t="shared" si="41"/>
        <v>0</v>
      </c>
      <c r="N144" s="581">
        <f t="shared" si="41"/>
        <v>0</v>
      </c>
      <c r="O144" s="581">
        <f t="shared" si="41"/>
        <v>0</v>
      </c>
      <c r="P144" s="595">
        <f t="shared" ref="P144:Q144" si="42">SUM(P145:P150)</f>
        <v>0</v>
      </c>
      <c r="Q144" s="595">
        <f t="shared" si="42"/>
        <v>0</v>
      </c>
      <c r="R144" s="582">
        <f>SUM(R145:R151)</f>
        <v>0</v>
      </c>
    </row>
    <row r="145" spans="1:213" s="140" customFormat="1" ht="51" hidden="1" customHeight="1">
      <c r="A145" s="254" t="s">
        <v>473</v>
      </c>
      <c r="B145" s="255" t="s">
        <v>317</v>
      </c>
      <c r="C145" s="255" t="s">
        <v>186</v>
      </c>
      <c r="D145" s="257" t="s">
        <v>318</v>
      </c>
      <c r="E145" s="556">
        <f t="shared" ref="E145:E153" si="43">SUM(F145,I145)</f>
        <v>0</v>
      </c>
      <c r="F145" s="536"/>
      <c r="G145" s="540"/>
      <c r="H145" s="540"/>
      <c r="I145" s="540"/>
      <c r="J145" s="541">
        <f t="shared" ref="J145:J153" si="44">SUM(L145,O145)</f>
        <v>0</v>
      </c>
      <c r="K145" s="541"/>
      <c r="L145" s="540"/>
      <c r="M145" s="540"/>
      <c r="N145" s="540"/>
      <c r="O145" s="540"/>
      <c r="P145" s="540"/>
      <c r="Q145" s="537"/>
      <c r="R145" s="295">
        <f>SUM(J145,E145)</f>
        <v>0</v>
      </c>
    </row>
    <row r="146" spans="1:213" s="150" customFormat="1" ht="48" hidden="1" customHeight="1">
      <c r="A146" s="271" t="s">
        <v>474</v>
      </c>
      <c r="B146" s="272" t="s">
        <v>475</v>
      </c>
      <c r="C146" s="272" t="s">
        <v>372</v>
      </c>
      <c r="D146" s="304" t="s">
        <v>476</v>
      </c>
      <c r="E146" s="556">
        <f>SUM(F146,I146)</f>
        <v>0</v>
      </c>
      <c r="F146" s="536"/>
      <c r="G146" s="539"/>
      <c r="H146" s="539"/>
      <c r="I146" s="587"/>
      <c r="J146" s="536">
        <f>SUM(L146,O146)</f>
        <v>0</v>
      </c>
      <c r="K146" s="536"/>
      <c r="L146" s="556"/>
      <c r="M146" s="556"/>
      <c r="N146" s="556"/>
      <c r="O146" s="556"/>
      <c r="P146" s="556"/>
      <c r="Q146" s="556"/>
      <c r="R146" s="299">
        <f>SUM(J146,E146)</f>
        <v>0</v>
      </c>
    </row>
    <row r="147" spans="1:213" s="139" customFormat="1" ht="32.25" hidden="1" customHeight="1">
      <c r="A147" s="271" t="s">
        <v>477</v>
      </c>
      <c r="B147" s="272" t="s">
        <v>478</v>
      </c>
      <c r="C147" s="272" t="s">
        <v>479</v>
      </c>
      <c r="D147" s="304" t="s">
        <v>480</v>
      </c>
      <c r="E147" s="556">
        <f t="shared" si="43"/>
        <v>0</v>
      </c>
      <c r="F147" s="536"/>
      <c r="G147" s="539"/>
      <c r="H147" s="539"/>
      <c r="I147" s="539"/>
      <c r="J147" s="541">
        <f t="shared" si="44"/>
        <v>0</v>
      </c>
      <c r="K147" s="541"/>
      <c r="L147" s="539"/>
      <c r="M147" s="539"/>
      <c r="N147" s="539"/>
      <c r="O147" s="539"/>
      <c r="P147" s="539"/>
      <c r="Q147" s="539"/>
      <c r="R147" s="295">
        <f t="shared" ref="R147:R153" si="45">SUM(J147,E147)</f>
        <v>0</v>
      </c>
    </row>
    <row r="148" spans="1:213" s="139" customFormat="1" ht="34.5" hidden="1" customHeight="1">
      <c r="A148" s="271" t="s">
        <v>481</v>
      </c>
      <c r="B148" s="272" t="s">
        <v>322</v>
      </c>
      <c r="C148" s="272" t="s">
        <v>323</v>
      </c>
      <c r="D148" s="261" t="s">
        <v>324</v>
      </c>
      <c r="E148" s="556">
        <f t="shared" si="43"/>
        <v>0</v>
      </c>
      <c r="F148" s="536"/>
      <c r="G148" s="539"/>
      <c r="H148" s="539"/>
      <c r="I148" s="539"/>
      <c r="J148" s="541">
        <f t="shared" si="44"/>
        <v>0</v>
      </c>
      <c r="K148" s="541"/>
      <c r="L148" s="539"/>
      <c r="M148" s="539"/>
      <c r="N148" s="539"/>
      <c r="O148" s="539"/>
      <c r="P148" s="539"/>
      <c r="Q148" s="539"/>
      <c r="R148" s="295">
        <f t="shared" si="45"/>
        <v>0</v>
      </c>
    </row>
    <row r="149" spans="1:213" s="139" customFormat="1" ht="32.25" hidden="1" customHeight="1">
      <c r="A149" s="277" t="s">
        <v>482</v>
      </c>
      <c r="B149" s="278" t="s">
        <v>483</v>
      </c>
      <c r="C149" s="278" t="s">
        <v>484</v>
      </c>
      <c r="D149" s="330" t="s">
        <v>485</v>
      </c>
      <c r="E149" s="536">
        <f t="shared" si="43"/>
        <v>0</v>
      </c>
      <c r="F149" s="536"/>
      <c r="G149" s="541"/>
      <c r="H149" s="541"/>
      <c r="I149" s="541"/>
      <c r="J149" s="541">
        <f t="shared" si="44"/>
        <v>0</v>
      </c>
      <c r="K149" s="541"/>
      <c r="L149" s="541"/>
      <c r="M149" s="541"/>
      <c r="N149" s="541"/>
      <c r="O149" s="541"/>
      <c r="P149" s="541"/>
      <c r="Q149" s="539"/>
      <c r="R149" s="295">
        <f t="shared" si="45"/>
        <v>0</v>
      </c>
    </row>
    <row r="150" spans="1:213" s="139" customFormat="1" ht="27.75" hidden="1" customHeight="1">
      <c r="A150" s="277" t="s">
        <v>486</v>
      </c>
      <c r="B150" s="278" t="s">
        <v>487</v>
      </c>
      <c r="C150" s="278" t="s">
        <v>484</v>
      </c>
      <c r="D150" s="331" t="s">
        <v>488</v>
      </c>
      <c r="E150" s="556">
        <f t="shared" si="43"/>
        <v>0</v>
      </c>
      <c r="F150" s="536"/>
      <c r="G150" s="539"/>
      <c r="H150" s="539"/>
      <c r="I150" s="539"/>
      <c r="J150" s="541">
        <f t="shared" si="44"/>
        <v>0</v>
      </c>
      <c r="K150" s="541"/>
      <c r="L150" s="539"/>
      <c r="M150" s="539"/>
      <c r="N150" s="539"/>
      <c r="O150" s="539"/>
      <c r="P150" s="539"/>
      <c r="Q150" s="539"/>
      <c r="R150" s="295">
        <f t="shared" si="45"/>
        <v>0</v>
      </c>
    </row>
    <row r="151" spans="1:213" s="139" customFormat="1" ht="48" hidden="1" customHeight="1">
      <c r="A151" s="254" t="s">
        <v>489</v>
      </c>
      <c r="B151" s="255" t="s">
        <v>304</v>
      </c>
      <c r="C151" s="255" t="s">
        <v>290</v>
      </c>
      <c r="D151" s="268" t="s">
        <v>305</v>
      </c>
      <c r="E151" s="556">
        <f t="shared" si="43"/>
        <v>0</v>
      </c>
      <c r="F151" s="536"/>
      <c r="G151" s="539"/>
      <c r="H151" s="539"/>
      <c r="I151" s="539"/>
      <c r="J151" s="541">
        <f t="shared" si="44"/>
        <v>0</v>
      </c>
      <c r="K151" s="541"/>
      <c r="L151" s="539"/>
      <c r="M151" s="539"/>
      <c r="N151" s="539"/>
      <c r="O151" s="541"/>
      <c r="P151" s="539"/>
      <c r="Q151" s="539"/>
      <c r="R151" s="295">
        <f t="shared" si="45"/>
        <v>0</v>
      </c>
    </row>
    <row r="152" spans="1:213" s="162" customFormat="1" ht="48" hidden="1" customHeight="1">
      <c r="A152" s="258"/>
      <c r="B152" s="259"/>
      <c r="C152" s="259"/>
      <c r="D152" s="332" t="s">
        <v>402</v>
      </c>
      <c r="E152" s="605">
        <f t="shared" si="43"/>
        <v>0</v>
      </c>
      <c r="F152" s="542"/>
      <c r="G152" s="544"/>
      <c r="H152" s="544"/>
      <c r="I152" s="544"/>
      <c r="J152" s="545">
        <f t="shared" si="44"/>
        <v>0</v>
      </c>
      <c r="K152" s="545"/>
      <c r="L152" s="544"/>
      <c r="M152" s="544"/>
      <c r="N152" s="544"/>
      <c r="O152" s="545"/>
      <c r="P152" s="544"/>
      <c r="Q152" s="544"/>
      <c r="R152" s="547">
        <f t="shared" si="45"/>
        <v>0</v>
      </c>
    </row>
    <row r="153" spans="1:213" s="162" customFormat="1" ht="48" hidden="1" customHeight="1">
      <c r="A153" s="258"/>
      <c r="B153" s="259"/>
      <c r="C153" s="259"/>
      <c r="D153" s="332" t="s">
        <v>469</v>
      </c>
      <c r="E153" s="605">
        <f t="shared" si="43"/>
        <v>0</v>
      </c>
      <c r="F153" s="542"/>
      <c r="G153" s="544"/>
      <c r="H153" s="544"/>
      <c r="I153" s="544"/>
      <c r="J153" s="545">
        <f t="shared" si="44"/>
        <v>0</v>
      </c>
      <c r="K153" s="545"/>
      <c r="L153" s="544"/>
      <c r="M153" s="544"/>
      <c r="N153" s="544"/>
      <c r="O153" s="545"/>
      <c r="P153" s="544"/>
      <c r="Q153" s="544"/>
      <c r="R153" s="547">
        <f t="shared" si="45"/>
        <v>0</v>
      </c>
    </row>
    <row r="154" spans="1:213" ht="37.5" hidden="1" customHeight="1">
      <c r="A154" s="251" t="s">
        <v>490</v>
      </c>
      <c r="B154" s="252"/>
      <c r="C154" s="252"/>
      <c r="D154" s="305" t="s">
        <v>491</v>
      </c>
      <c r="E154" s="581">
        <f>SUM(E155)</f>
        <v>0</v>
      </c>
      <c r="F154" s="595">
        <f t="shared" ref="F154:R155" si="46">SUM(F155)</f>
        <v>0</v>
      </c>
      <c r="G154" s="595">
        <f t="shared" si="46"/>
        <v>0</v>
      </c>
      <c r="H154" s="595">
        <f t="shared" si="46"/>
        <v>0</v>
      </c>
      <c r="I154" s="595">
        <f t="shared" si="46"/>
        <v>0</v>
      </c>
      <c r="J154" s="595">
        <f t="shared" si="46"/>
        <v>0</v>
      </c>
      <c r="K154" s="595">
        <f t="shared" si="46"/>
        <v>0</v>
      </c>
      <c r="L154" s="595">
        <f t="shared" si="46"/>
        <v>0</v>
      </c>
      <c r="M154" s="595">
        <f t="shared" si="46"/>
        <v>0</v>
      </c>
      <c r="N154" s="595">
        <f t="shared" si="46"/>
        <v>0</v>
      </c>
      <c r="O154" s="595">
        <f t="shared" si="46"/>
        <v>0</v>
      </c>
      <c r="P154" s="595">
        <f t="shared" si="46"/>
        <v>0</v>
      </c>
      <c r="Q154" s="595">
        <f t="shared" si="46"/>
        <v>0</v>
      </c>
      <c r="R154" s="596">
        <f t="shared" si="46"/>
        <v>0</v>
      </c>
    </row>
    <row r="155" spans="1:213" ht="36.75" hidden="1" customHeight="1">
      <c r="A155" s="251" t="s">
        <v>492</v>
      </c>
      <c r="B155" s="252"/>
      <c r="C155" s="252"/>
      <c r="D155" s="305" t="s">
        <v>491</v>
      </c>
      <c r="E155" s="581">
        <f>SUM(E156:E160)</f>
        <v>0</v>
      </c>
      <c r="F155" s="595">
        <f t="shared" ref="F155:P155" si="47">SUM(F156:F160)</f>
        <v>0</v>
      </c>
      <c r="G155" s="595">
        <f t="shared" si="47"/>
        <v>0</v>
      </c>
      <c r="H155" s="595">
        <f t="shared" si="47"/>
        <v>0</v>
      </c>
      <c r="I155" s="595">
        <f t="shared" si="47"/>
        <v>0</v>
      </c>
      <c r="J155" s="595">
        <f t="shared" si="47"/>
        <v>0</v>
      </c>
      <c r="K155" s="595">
        <f t="shared" si="47"/>
        <v>0</v>
      </c>
      <c r="L155" s="595">
        <f t="shared" si="47"/>
        <v>0</v>
      </c>
      <c r="M155" s="595">
        <f t="shared" si="47"/>
        <v>0</v>
      </c>
      <c r="N155" s="595">
        <f t="shared" si="47"/>
        <v>0</v>
      </c>
      <c r="O155" s="595">
        <f t="shared" si="47"/>
        <v>0</v>
      </c>
      <c r="P155" s="595">
        <f t="shared" si="47"/>
        <v>0</v>
      </c>
      <c r="Q155" s="595">
        <f t="shared" si="46"/>
        <v>0</v>
      </c>
      <c r="R155" s="596">
        <f t="shared" ref="R155:R159" si="48">SUM(E155,J155)</f>
        <v>0</v>
      </c>
    </row>
    <row r="156" spans="1:213" ht="50.25" hidden="1" customHeight="1">
      <c r="A156" s="254" t="s">
        <v>493</v>
      </c>
      <c r="B156" s="255" t="s">
        <v>317</v>
      </c>
      <c r="C156" s="255" t="s">
        <v>186</v>
      </c>
      <c r="D156" s="257" t="s">
        <v>318</v>
      </c>
      <c r="E156" s="539">
        <f>SUM(F156,I156)</f>
        <v>0</v>
      </c>
      <c r="F156" s="541"/>
      <c r="G156" s="539"/>
      <c r="H156" s="539"/>
      <c r="I156" s="539"/>
      <c r="J156" s="585">
        <f t="shared" ref="J156:J159" si="49">SUM(L156,O156)</f>
        <v>0</v>
      </c>
      <c r="K156" s="556"/>
      <c r="L156" s="539"/>
      <c r="M156" s="539"/>
      <c r="N156" s="539"/>
      <c r="O156" s="539"/>
      <c r="P156" s="539"/>
      <c r="Q156" s="539"/>
      <c r="R156" s="584">
        <f>SUM(E156,J156)</f>
        <v>0</v>
      </c>
    </row>
    <row r="157" spans="1:213" s="163" customFormat="1" ht="26.25" hidden="1" customHeight="1">
      <c r="A157" s="271" t="s">
        <v>494</v>
      </c>
      <c r="B157" s="272" t="s">
        <v>495</v>
      </c>
      <c r="C157" s="272" t="s">
        <v>190</v>
      </c>
      <c r="D157" s="304" t="s">
        <v>496</v>
      </c>
      <c r="E157" s="539"/>
      <c r="F157" s="541"/>
      <c r="G157" s="539"/>
      <c r="H157" s="539"/>
      <c r="I157" s="539"/>
      <c r="J157" s="585">
        <f t="shared" si="49"/>
        <v>0</v>
      </c>
      <c r="K157" s="585"/>
      <c r="L157" s="539"/>
      <c r="M157" s="539"/>
      <c r="N157" s="539"/>
      <c r="O157" s="539"/>
      <c r="P157" s="539"/>
      <c r="Q157" s="539"/>
      <c r="R157" s="584">
        <f t="shared" si="48"/>
        <v>0</v>
      </c>
      <c r="S157" s="137"/>
      <c r="T157" s="137"/>
      <c r="U157" s="137"/>
      <c r="V157" s="137"/>
      <c r="W157" s="137"/>
      <c r="X157" s="137"/>
      <c r="Y157" s="137"/>
      <c r="Z157" s="137"/>
      <c r="AA157" s="137"/>
      <c r="AB157" s="137"/>
      <c r="AC157" s="137"/>
      <c r="AD157" s="137"/>
      <c r="AE157" s="137"/>
      <c r="AF157" s="137"/>
      <c r="AG157" s="137"/>
      <c r="AH157" s="137"/>
      <c r="AI157" s="137"/>
      <c r="AJ157" s="137"/>
      <c r="AK157" s="137"/>
      <c r="AL157" s="137"/>
      <c r="AM157" s="137"/>
      <c r="AN157" s="137"/>
      <c r="AO157" s="137"/>
      <c r="AP157" s="137"/>
      <c r="AQ157" s="137"/>
      <c r="AR157" s="137"/>
      <c r="AS157" s="137"/>
      <c r="AT157" s="137"/>
      <c r="AU157" s="137"/>
      <c r="AV157" s="137"/>
      <c r="AW157" s="137"/>
      <c r="AX157" s="137"/>
      <c r="AY157" s="137"/>
      <c r="AZ157" s="137"/>
      <c r="BA157" s="137"/>
      <c r="BB157" s="137"/>
      <c r="BC157" s="137"/>
      <c r="BD157" s="137"/>
      <c r="BE157" s="137"/>
      <c r="BF157" s="137"/>
      <c r="BG157" s="137"/>
      <c r="BH157" s="137"/>
      <c r="BI157" s="137"/>
      <c r="BJ157" s="137"/>
      <c r="BK157" s="137"/>
      <c r="BL157" s="137"/>
      <c r="BM157" s="137"/>
      <c r="BN157" s="137"/>
      <c r="BO157" s="137"/>
      <c r="BP157" s="137"/>
      <c r="BQ157" s="137"/>
      <c r="BR157" s="137"/>
      <c r="BS157" s="137"/>
      <c r="BT157" s="137"/>
      <c r="BU157" s="137"/>
      <c r="BV157" s="137"/>
      <c r="BW157" s="137"/>
      <c r="BX157" s="137"/>
      <c r="BY157" s="137"/>
      <c r="BZ157" s="137"/>
      <c r="CA157" s="137"/>
      <c r="CB157" s="137"/>
      <c r="CC157" s="137"/>
      <c r="CD157" s="137"/>
      <c r="CE157" s="137"/>
      <c r="CF157" s="137"/>
      <c r="CG157" s="137"/>
      <c r="CH157" s="137"/>
      <c r="CI157" s="137"/>
      <c r="CJ157" s="137"/>
      <c r="CK157" s="137"/>
      <c r="CL157" s="137"/>
      <c r="CM157" s="137"/>
      <c r="CN157" s="137"/>
      <c r="CO157" s="137"/>
      <c r="CP157" s="137"/>
      <c r="CQ157" s="137"/>
      <c r="CR157" s="137"/>
      <c r="CS157" s="137"/>
      <c r="CT157" s="137"/>
      <c r="CU157" s="137"/>
      <c r="CV157" s="137"/>
      <c r="CW157" s="137"/>
      <c r="CX157" s="137"/>
      <c r="CY157" s="137"/>
      <c r="CZ157" s="137"/>
      <c r="DA157" s="137"/>
      <c r="DB157" s="137"/>
      <c r="DC157" s="137"/>
      <c r="DD157" s="137"/>
      <c r="DE157" s="137"/>
      <c r="DF157" s="137"/>
      <c r="DG157" s="137"/>
      <c r="DH157" s="137"/>
      <c r="DI157" s="137"/>
      <c r="DJ157" s="137"/>
      <c r="DK157" s="137"/>
      <c r="DL157" s="137"/>
      <c r="DM157" s="137"/>
      <c r="DN157" s="137"/>
      <c r="DO157" s="137"/>
      <c r="DP157" s="137"/>
      <c r="DQ157" s="137"/>
      <c r="DR157" s="137"/>
      <c r="DS157" s="137"/>
      <c r="DT157" s="137"/>
      <c r="DU157" s="137"/>
      <c r="DV157" s="137"/>
      <c r="DW157" s="137"/>
      <c r="DX157" s="137"/>
      <c r="DY157" s="137"/>
      <c r="DZ157" s="137"/>
      <c r="EA157" s="137"/>
      <c r="EB157" s="137"/>
      <c r="EC157" s="137"/>
      <c r="ED157" s="137"/>
      <c r="EE157" s="137"/>
      <c r="EF157" s="137"/>
      <c r="EG157" s="137"/>
      <c r="EH157" s="137"/>
      <c r="EI157" s="137"/>
      <c r="EJ157" s="137"/>
      <c r="EK157" s="137"/>
      <c r="EL157" s="137"/>
      <c r="EM157" s="137"/>
      <c r="EN157" s="137"/>
      <c r="EO157" s="137"/>
      <c r="EP157" s="137"/>
      <c r="EQ157" s="137"/>
      <c r="ER157" s="137"/>
      <c r="ES157" s="137"/>
      <c r="ET157" s="137"/>
      <c r="EU157" s="137"/>
      <c r="EV157" s="137"/>
      <c r="EW157" s="137"/>
      <c r="EX157" s="137"/>
      <c r="EY157" s="137"/>
      <c r="EZ157" s="137"/>
      <c r="FA157" s="137"/>
      <c r="FB157" s="137"/>
      <c r="FC157" s="137"/>
      <c r="FD157" s="137"/>
      <c r="FE157" s="137"/>
      <c r="FF157" s="137"/>
      <c r="FG157" s="137"/>
      <c r="FH157" s="137"/>
      <c r="FI157" s="137"/>
      <c r="FJ157" s="137"/>
      <c r="FK157" s="137"/>
      <c r="FL157" s="137"/>
      <c r="FM157" s="137"/>
      <c r="FN157" s="137"/>
      <c r="FO157" s="137"/>
      <c r="FP157" s="137"/>
      <c r="FQ157" s="137"/>
      <c r="FR157" s="137"/>
      <c r="FS157" s="137"/>
      <c r="FT157" s="137"/>
      <c r="FU157" s="137"/>
      <c r="FV157" s="137"/>
      <c r="FW157" s="137"/>
      <c r="FX157" s="137"/>
      <c r="FY157" s="137"/>
      <c r="FZ157" s="137"/>
      <c r="GA157" s="137"/>
      <c r="GB157" s="137"/>
      <c r="GC157" s="137"/>
      <c r="GD157" s="137"/>
      <c r="GE157" s="137"/>
      <c r="GF157" s="137"/>
      <c r="GG157" s="137"/>
      <c r="GH157" s="137"/>
      <c r="GI157" s="137"/>
      <c r="GJ157" s="137"/>
      <c r="GK157" s="137"/>
      <c r="GL157" s="137"/>
      <c r="GM157" s="137"/>
      <c r="GN157" s="137"/>
      <c r="GO157" s="137"/>
      <c r="GP157" s="137"/>
      <c r="GQ157" s="137"/>
      <c r="GR157" s="137"/>
      <c r="GS157" s="137"/>
      <c r="GT157" s="137"/>
      <c r="GU157" s="137"/>
      <c r="GV157" s="137"/>
      <c r="GW157" s="137"/>
      <c r="GX157" s="137"/>
      <c r="GY157" s="137"/>
      <c r="GZ157" s="137"/>
      <c r="HA157" s="137"/>
      <c r="HB157" s="137"/>
      <c r="HC157" s="137"/>
      <c r="HD157" s="137"/>
      <c r="HE157" s="137"/>
    </row>
    <row r="158" spans="1:213" s="163" customFormat="1" ht="27" hidden="1" customHeight="1">
      <c r="A158" s="271" t="s">
        <v>497</v>
      </c>
      <c r="B158" s="272" t="s">
        <v>498</v>
      </c>
      <c r="C158" s="272" t="s">
        <v>499</v>
      </c>
      <c r="D158" s="257" t="s">
        <v>500</v>
      </c>
      <c r="E158" s="539">
        <f>SUM(F158,I158)</f>
        <v>0</v>
      </c>
      <c r="F158" s="541"/>
      <c r="G158" s="539"/>
      <c r="H158" s="539"/>
      <c r="I158" s="539"/>
      <c r="J158" s="585">
        <f t="shared" si="49"/>
        <v>0</v>
      </c>
      <c r="K158" s="585"/>
      <c r="L158" s="539"/>
      <c r="M158" s="539"/>
      <c r="N158" s="539"/>
      <c r="O158" s="539"/>
      <c r="P158" s="539"/>
      <c r="Q158" s="539"/>
      <c r="R158" s="584">
        <f t="shared" si="48"/>
        <v>0</v>
      </c>
      <c r="S158" s="137"/>
      <c r="T158" s="137"/>
      <c r="U158" s="137"/>
      <c r="V158" s="137"/>
      <c r="W158" s="137"/>
      <c r="X158" s="137"/>
      <c r="Y158" s="137"/>
      <c r="Z158" s="137"/>
      <c r="AA158" s="137"/>
      <c r="AB158" s="137"/>
      <c r="AC158" s="137"/>
      <c r="AD158" s="137"/>
      <c r="AE158" s="137"/>
      <c r="AF158" s="137"/>
      <c r="AG158" s="137"/>
      <c r="AH158" s="137"/>
      <c r="AI158" s="137"/>
      <c r="AJ158" s="137"/>
      <c r="AK158" s="137"/>
      <c r="AL158" s="137"/>
      <c r="AM158" s="137"/>
      <c r="AN158" s="137"/>
      <c r="AO158" s="137"/>
      <c r="AP158" s="137"/>
      <c r="AQ158" s="137"/>
      <c r="AR158" s="137"/>
      <c r="AS158" s="137"/>
      <c r="AT158" s="137"/>
      <c r="AU158" s="137"/>
      <c r="AV158" s="137"/>
      <c r="AW158" s="137"/>
      <c r="AX158" s="137"/>
      <c r="AY158" s="137"/>
      <c r="AZ158" s="137"/>
      <c r="BA158" s="137"/>
      <c r="BB158" s="137"/>
      <c r="BC158" s="137"/>
      <c r="BD158" s="137"/>
      <c r="BE158" s="137"/>
      <c r="BF158" s="137"/>
      <c r="BG158" s="137"/>
      <c r="BH158" s="137"/>
      <c r="BI158" s="137"/>
      <c r="BJ158" s="137"/>
      <c r="BK158" s="137"/>
      <c r="BL158" s="137"/>
      <c r="BM158" s="137"/>
      <c r="BN158" s="137"/>
      <c r="BO158" s="137"/>
      <c r="BP158" s="137"/>
      <c r="BQ158" s="137"/>
      <c r="BR158" s="137"/>
      <c r="BS158" s="137"/>
      <c r="BT158" s="137"/>
      <c r="BU158" s="137"/>
      <c r="BV158" s="137"/>
      <c r="BW158" s="137"/>
      <c r="BX158" s="137"/>
      <c r="BY158" s="137"/>
      <c r="BZ158" s="137"/>
      <c r="CA158" s="137"/>
      <c r="CB158" s="137"/>
      <c r="CC158" s="137"/>
      <c r="CD158" s="137"/>
      <c r="CE158" s="137"/>
      <c r="CF158" s="137"/>
      <c r="CG158" s="137"/>
      <c r="CH158" s="137"/>
      <c r="CI158" s="137"/>
      <c r="CJ158" s="137"/>
      <c r="CK158" s="137"/>
      <c r="CL158" s="137"/>
      <c r="CM158" s="137"/>
      <c r="CN158" s="137"/>
      <c r="CO158" s="137"/>
      <c r="CP158" s="137"/>
      <c r="CQ158" s="137"/>
      <c r="CR158" s="137"/>
      <c r="CS158" s="137"/>
      <c r="CT158" s="137"/>
      <c r="CU158" s="137"/>
      <c r="CV158" s="137"/>
      <c r="CW158" s="137"/>
      <c r="CX158" s="137"/>
      <c r="CY158" s="137"/>
      <c r="CZ158" s="137"/>
      <c r="DA158" s="137"/>
      <c r="DB158" s="137"/>
      <c r="DC158" s="137"/>
      <c r="DD158" s="137"/>
      <c r="DE158" s="137"/>
      <c r="DF158" s="137"/>
      <c r="DG158" s="137"/>
      <c r="DH158" s="137"/>
      <c r="DI158" s="137"/>
      <c r="DJ158" s="137"/>
      <c r="DK158" s="137"/>
      <c r="DL158" s="137"/>
      <c r="DM158" s="137"/>
      <c r="DN158" s="137"/>
      <c r="DO158" s="137"/>
      <c r="DP158" s="137"/>
      <c r="DQ158" s="137"/>
      <c r="DR158" s="137"/>
      <c r="DS158" s="137"/>
      <c r="DT158" s="137"/>
      <c r="DU158" s="137"/>
      <c r="DV158" s="137"/>
      <c r="DW158" s="137"/>
      <c r="DX158" s="137"/>
      <c r="DY158" s="137"/>
      <c r="DZ158" s="137"/>
      <c r="EA158" s="137"/>
      <c r="EB158" s="137"/>
      <c r="EC158" s="137"/>
      <c r="ED158" s="137"/>
      <c r="EE158" s="137"/>
      <c r="EF158" s="137"/>
      <c r="EG158" s="137"/>
      <c r="EH158" s="137"/>
      <c r="EI158" s="137"/>
      <c r="EJ158" s="137"/>
      <c r="EK158" s="137"/>
      <c r="EL158" s="137"/>
      <c r="EM158" s="137"/>
      <c r="EN158" s="137"/>
      <c r="EO158" s="137"/>
      <c r="EP158" s="137"/>
      <c r="EQ158" s="137"/>
      <c r="ER158" s="137"/>
      <c r="ES158" s="137"/>
      <c r="ET158" s="137"/>
      <c r="EU158" s="137"/>
      <c r="EV158" s="137"/>
      <c r="EW158" s="137"/>
      <c r="EX158" s="137"/>
      <c r="EY158" s="137"/>
      <c r="EZ158" s="137"/>
      <c r="FA158" s="137"/>
      <c r="FB158" s="137"/>
      <c r="FC158" s="137"/>
      <c r="FD158" s="137"/>
      <c r="FE158" s="137"/>
      <c r="FF158" s="137"/>
      <c r="FG158" s="137"/>
      <c r="FH158" s="137"/>
      <c r="FI158" s="137"/>
      <c r="FJ158" s="137"/>
      <c r="FK158" s="137"/>
      <c r="FL158" s="137"/>
      <c r="FM158" s="137"/>
      <c r="FN158" s="137"/>
      <c r="FO158" s="137"/>
      <c r="FP158" s="137"/>
      <c r="FQ158" s="137"/>
      <c r="FR158" s="137"/>
      <c r="FS158" s="137"/>
      <c r="FT158" s="137"/>
      <c r="FU158" s="137"/>
      <c r="FV158" s="137"/>
      <c r="FW158" s="137"/>
      <c r="FX158" s="137"/>
      <c r="FY158" s="137"/>
      <c r="FZ158" s="137"/>
      <c r="GA158" s="137"/>
      <c r="GB158" s="137"/>
      <c r="GC158" s="137"/>
      <c r="GD158" s="137"/>
      <c r="GE158" s="137"/>
      <c r="GF158" s="137"/>
      <c r="GG158" s="137"/>
      <c r="GH158" s="137"/>
      <c r="GI158" s="137"/>
      <c r="GJ158" s="137"/>
      <c r="GK158" s="137"/>
      <c r="GL158" s="137"/>
      <c r="GM158" s="137"/>
      <c r="GN158" s="137"/>
      <c r="GO158" s="137"/>
      <c r="GP158" s="137"/>
      <c r="GQ158" s="137"/>
      <c r="GR158" s="137"/>
      <c r="GS158" s="137"/>
      <c r="GT158" s="137"/>
      <c r="GU158" s="137"/>
      <c r="GV158" s="137"/>
      <c r="GW158" s="137"/>
      <c r="GX158" s="137"/>
      <c r="GY158" s="137"/>
      <c r="GZ158" s="137"/>
      <c r="HA158" s="137"/>
      <c r="HB158" s="137"/>
      <c r="HC158" s="137"/>
      <c r="HD158" s="137"/>
      <c r="HE158" s="137"/>
    </row>
    <row r="159" spans="1:213" ht="28.5" hidden="1" customHeight="1">
      <c r="A159" s="271" t="s">
        <v>501</v>
      </c>
      <c r="B159" s="272" t="s">
        <v>502</v>
      </c>
      <c r="C159" s="272" t="s">
        <v>190</v>
      </c>
      <c r="D159" s="257" t="s">
        <v>503</v>
      </c>
      <c r="E159" s="539"/>
      <c r="F159" s="541"/>
      <c r="G159" s="539"/>
      <c r="H159" s="539"/>
      <c r="I159" s="539"/>
      <c r="J159" s="585">
        <f t="shared" si="49"/>
        <v>0</v>
      </c>
      <c r="K159" s="585"/>
      <c r="L159" s="539"/>
      <c r="M159" s="539"/>
      <c r="N159" s="539"/>
      <c r="O159" s="539"/>
      <c r="P159" s="539"/>
      <c r="Q159" s="539"/>
      <c r="R159" s="584">
        <f t="shared" si="48"/>
        <v>0</v>
      </c>
    </row>
    <row r="160" spans="1:213" ht="25.5" hidden="1" customHeight="1">
      <c r="A160" s="271" t="s">
        <v>504</v>
      </c>
      <c r="B160" s="272" t="s">
        <v>505</v>
      </c>
      <c r="C160" s="272" t="s">
        <v>189</v>
      </c>
      <c r="D160" s="304" t="s">
        <v>506</v>
      </c>
      <c r="E160" s="539">
        <f>SUM(F160,I160)</f>
        <v>0</v>
      </c>
      <c r="F160" s="539"/>
      <c r="G160" s="544"/>
      <c r="H160" s="544"/>
      <c r="I160" s="544"/>
      <c r="J160" s="585">
        <f>SUM(L160,O160)</f>
        <v>0</v>
      </c>
      <c r="K160" s="585"/>
      <c r="L160" s="544"/>
      <c r="M160" s="544"/>
      <c r="N160" s="544"/>
      <c r="O160" s="544"/>
      <c r="P160" s="544"/>
      <c r="Q160" s="544"/>
      <c r="R160" s="584">
        <f>SUM(E160,J160)</f>
        <v>0</v>
      </c>
    </row>
    <row r="161" spans="1:19" s="140" customFormat="1" ht="34.5" customHeight="1">
      <c r="A161" s="333"/>
      <c r="B161" s="334"/>
      <c r="C161" s="334"/>
      <c r="D161" s="335" t="s">
        <v>507</v>
      </c>
      <c r="E161" s="606">
        <f t="shared" ref="E161:R161" si="50">SUM(E11,E61,E81,E110,E144,E155)</f>
        <v>1581000</v>
      </c>
      <c r="F161" s="607">
        <f t="shared" si="50"/>
        <v>1581000</v>
      </c>
      <c r="G161" s="607">
        <f t="shared" si="50"/>
        <v>201500</v>
      </c>
      <c r="H161" s="607">
        <f t="shared" si="50"/>
        <v>-200000</v>
      </c>
      <c r="I161" s="607">
        <f t="shared" si="50"/>
        <v>0</v>
      </c>
      <c r="J161" s="607">
        <f t="shared" si="50"/>
        <v>2500000</v>
      </c>
      <c r="K161" s="607">
        <f t="shared" si="50"/>
        <v>2500000</v>
      </c>
      <c r="L161" s="607">
        <f t="shared" si="50"/>
        <v>0</v>
      </c>
      <c r="M161" s="607">
        <f t="shared" si="50"/>
        <v>0</v>
      </c>
      <c r="N161" s="607">
        <f t="shared" si="50"/>
        <v>0</v>
      </c>
      <c r="O161" s="607">
        <f t="shared" si="50"/>
        <v>2500000</v>
      </c>
      <c r="P161" s="607">
        <f t="shared" si="50"/>
        <v>0</v>
      </c>
      <c r="Q161" s="607">
        <f t="shared" si="50"/>
        <v>0</v>
      </c>
      <c r="R161" s="608">
        <f t="shared" si="50"/>
        <v>4081000</v>
      </c>
      <c r="S161" s="164"/>
    </row>
    <row r="162" spans="1:19">
      <c r="C162" s="165"/>
      <c r="D162" s="166"/>
      <c r="E162" s="167"/>
      <c r="F162" s="168"/>
      <c r="G162" s="169"/>
      <c r="H162" s="169"/>
      <c r="I162" s="169"/>
      <c r="J162" s="170"/>
      <c r="K162" s="170"/>
      <c r="L162" s="169"/>
      <c r="M162" s="169"/>
      <c r="N162" s="169"/>
      <c r="O162" s="169"/>
      <c r="P162" s="169"/>
      <c r="Q162" s="169"/>
      <c r="R162" s="168"/>
    </row>
    <row r="163" spans="1:19" ht="15.75" customHeight="1">
      <c r="C163" s="165"/>
      <c r="D163" s="166"/>
      <c r="M163" s="169"/>
      <c r="O163" s="169"/>
      <c r="P163" s="169"/>
      <c r="Q163" s="169"/>
      <c r="R163" s="168"/>
    </row>
    <row r="164" spans="1:19" ht="45.75" customHeight="1">
      <c r="C164" s="171"/>
      <c r="D164" s="166"/>
      <c r="Q164" s="169"/>
      <c r="R164" s="168"/>
    </row>
    <row r="165" spans="1:19">
      <c r="C165" s="165"/>
      <c r="D165" s="166"/>
      <c r="O165" s="169"/>
      <c r="P165" s="169"/>
    </row>
    <row r="166" spans="1:19">
      <c r="C166" s="165"/>
    </row>
    <row r="167" spans="1:19">
      <c r="C167" s="165"/>
    </row>
    <row r="168" spans="1:19">
      <c r="C168" s="165"/>
    </row>
    <row r="169" spans="1:19" ht="12.75" customHeight="1">
      <c r="C169" s="165"/>
    </row>
    <row r="170" spans="1:19">
      <c r="C170" s="165"/>
    </row>
    <row r="171" spans="1:19">
      <c r="C171" s="165"/>
    </row>
    <row r="172" spans="1:19">
      <c r="C172" s="165"/>
    </row>
    <row r="173" spans="1:19" ht="12.75" customHeight="1">
      <c r="C173" s="165"/>
    </row>
    <row r="174" spans="1:19">
      <c r="C174" s="165"/>
    </row>
    <row r="175" spans="1:19">
      <c r="C175" s="165"/>
    </row>
    <row r="176" spans="1:19">
      <c r="C176" s="165"/>
    </row>
    <row r="177" spans="3:3" ht="12.75" customHeight="1">
      <c r="C177" s="165"/>
    </row>
    <row r="178" spans="3:3">
      <c r="C178" s="165"/>
    </row>
    <row r="179" spans="3:3">
      <c r="C179" s="165"/>
    </row>
    <row r="180" spans="3:3">
      <c r="C180" s="165"/>
    </row>
    <row r="181" spans="3:3" ht="12.75" customHeight="1">
      <c r="C181" s="165"/>
    </row>
    <row r="182" spans="3:3">
      <c r="C182" s="165"/>
    </row>
    <row r="183" spans="3:3">
      <c r="C183" s="165"/>
    </row>
    <row r="184" spans="3:3">
      <c r="C184" s="165"/>
    </row>
    <row r="185" spans="3:3" ht="12.75" customHeight="1">
      <c r="C185" s="165"/>
    </row>
    <row r="186" spans="3:3">
      <c r="C186" s="165"/>
    </row>
    <row r="187" spans="3:3">
      <c r="C187" s="165"/>
    </row>
    <row r="188" spans="3:3">
      <c r="C188" s="165"/>
    </row>
    <row r="189" spans="3:3" ht="12.75" customHeight="1">
      <c r="C189" s="165"/>
    </row>
    <row r="190" spans="3:3">
      <c r="C190" s="165"/>
    </row>
    <row r="191" spans="3:3">
      <c r="C191" s="165"/>
    </row>
    <row r="192" spans="3:3">
      <c r="C192" s="165"/>
    </row>
    <row r="193" spans="3:3" ht="12.75" customHeight="1">
      <c r="C193" s="165"/>
    </row>
    <row r="194" spans="3:3">
      <c r="C194" s="165"/>
    </row>
    <row r="195" spans="3:3">
      <c r="C195" s="165"/>
    </row>
    <row r="196" spans="3:3">
      <c r="C196" s="165"/>
    </row>
    <row r="197" spans="3:3" ht="12.75" customHeight="1">
      <c r="C197" s="165"/>
    </row>
    <row r="198" spans="3:3">
      <c r="C198" s="165"/>
    </row>
    <row r="199" spans="3:3">
      <c r="C199" s="165"/>
    </row>
    <row r="200" spans="3:3">
      <c r="C200" s="165"/>
    </row>
    <row r="201" spans="3:3" ht="12.75" customHeight="1">
      <c r="C201" s="165"/>
    </row>
    <row r="202" spans="3:3">
      <c r="C202" s="165"/>
    </row>
    <row r="203" spans="3:3">
      <c r="C203" s="165"/>
    </row>
    <row r="204" spans="3:3">
      <c r="C204" s="165"/>
    </row>
    <row r="205" spans="3:3" ht="12.75" customHeight="1">
      <c r="C205" s="165"/>
    </row>
    <row r="206" spans="3:3">
      <c r="C206" s="165"/>
    </row>
    <row r="207" spans="3:3">
      <c r="C207" s="165"/>
    </row>
    <row r="208" spans="3:3">
      <c r="C208" s="165"/>
    </row>
    <row r="209" spans="3:3" ht="12.75" customHeight="1">
      <c r="C209" s="165"/>
    </row>
    <row r="210" spans="3:3">
      <c r="C210" s="165"/>
    </row>
    <row r="211" spans="3:3">
      <c r="C211" s="165"/>
    </row>
    <row r="212" spans="3:3">
      <c r="C212" s="165"/>
    </row>
    <row r="213" spans="3:3" ht="12.75" customHeight="1">
      <c r="C213" s="165"/>
    </row>
    <row r="214" spans="3:3">
      <c r="C214" s="165"/>
    </row>
    <row r="215" spans="3:3">
      <c r="C215" s="165"/>
    </row>
    <row r="216" spans="3:3">
      <c r="C216" s="165"/>
    </row>
    <row r="217" spans="3:3" ht="12.75" customHeight="1">
      <c r="C217" s="165"/>
    </row>
    <row r="218" spans="3:3">
      <c r="C218" s="165"/>
    </row>
    <row r="219" spans="3:3">
      <c r="C219" s="165"/>
    </row>
    <row r="220" spans="3:3">
      <c r="C220" s="165"/>
    </row>
    <row r="221" spans="3:3" ht="12.75" customHeight="1">
      <c r="C221" s="165"/>
    </row>
    <row r="222" spans="3:3">
      <c r="C222" s="165"/>
    </row>
    <row r="223" spans="3:3">
      <c r="C223" s="165"/>
    </row>
    <row r="224" spans="3:3">
      <c r="C224" s="165"/>
    </row>
    <row r="225" spans="3:3" ht="12.75" customHeight="1">
      <c r="C225" s="165"/>
    </row>
    <row r="226" spans="3:3">
      <c r="C226" s="165"/>
    </row>
    <row r="227" spans="3:3">
      <c r="C227" s="165"/>
    </row>
    <row r="228" spans="3:3">
      <c r="C228" s="165"/>
    </row>
    <row r="229" spans="3:3" ht="12.75" customHeight="1">
      <c r="C229" s="165"/>
    </row>
    <row r="230" spans="3:3">
      <c r="C230" s="165"/>
    </row>
    <row r="231" spans="3:3">
      <c r="C231" s="165"/>
    </row>
    <row r="232" spans="3:3">
      <c r="C232" s="165"/>
    </row>
    <row r="233" spans="3:3" ht="12.75" customHeight="1">
      <c r="C233" s="165"/>
    </row>
    <row r="234" spans="3:3">
      <c r="C234" s="165"/>
    </row>
    <row r="235" spans="3:3">
      <c r="C235" s="165"/>
    </row>
    <row r="236" spans="3:3">
      <c r="C236" s="165"/>
    </row>
    <row r="237" spans="3:3" ht="12.75" customHeight="1">
      <c r="C237" s="165"/>
    </row>
    <row r="238" spans="3:3">
      <c r="C238" s="165"/>
    </row>
    <row r="239" spans="3:3">
      <c r="C239" s="165"/>
    </row>
    <row r="240" spans="3:3">
      <c r="C240" s="165"/>
    </row>
    <row r="241" spans="3:3" ht="12.75" customHeight="1">
      <c r="C241" s="165"/>
    </row>
    <row r="242" spans="3:3">
      <c r="C242" s="165"/>
    </row>
    <row r="243" spans="3:3">
      <c r="C243" s="165"/>
    </row>
    <row r="244" spans="3:3">
      <c r="C244" s="165"/>
    </row>
    <row r="245" spans="3:3" ht="12.75" customHeight="1">
      <c r="C245" s="165"/>
    </row>
    <row r="246" spans="3:3">
      <c r="C246" s="165"/>
    </row>
    <row r="247" spans="3:3">
      <c r="C247" s="165"/>
    </row>
    <row r="248" spans="3:3">
      <c r="C248" s="165"/>
    </row>
    <row r="249" spans="3:3" ht="12.75" customHeight="1">
      <c r="C249" s="165"/>
    </row>
    <row r="250" spans="3:3">
      <c r="C250" s="165"/>
    </row>
    <row r="251" spans="3:3">
      <c r="C251" s="165"/>
    </row>
    <row r="252" spans="3:3">
      <c r="C252" s="165"/>
    </row>
    <row r="253" spans="3:3" ht="12.75" customHeight="1">
      <c r="C253" s="165"/>
    </row>
    <row r="254" spans="3:3">
      <c r="C254" s="165"/>
    </row>
    <row r="255" spans="3:3">
      <c r="C255" s="165"/>
    </row>
    <row r="256" spans="3:3">
      <c r="C256" s="165"/>
    </row>
    <row r="257" spans="3:3" ht="12.75" customHeight="1">
      <c r="C257" s="165"/>
    </row>
    <row r="258" spans="3:3">
      <c r="C258" s="165"/>
    </row>
    <row r="259" spans="3:3">
      <c r="C259" s="165"/>
    </row>
    <row r="260" spans="3:3">
      <c r="C260" s="165"/>
    </row>
    <row r="261" spans="3:3" ht="12.75" customHeight="1">
      <c r="C261" s="165"/>
    </row>
    <row r="262" spans="3:3">
      <c r="C262" s="165"/>
    </row>
    <row r="263" spans="3:3">
      <c r="C263" s="165"/>
    </row>
    <row r="264" spans="3:3">
      <c r="C264" s="165"/>
    </row>
    <row r="265" spans="3:3" ht="12.75" customHeight="1">
      <c r="C265" s="165"/>
    </row>
    <row r="266" spans="3:3">
      <c r="C266" s="165"/>
    </row>
    <row r="267" spans="3:3">
      <c r="C267" s="165"/>
    </row>
    <row r="268" spans="3:3">
      <c r="C268" s="165"/>
    </row>
    <row r="269" spans="3:3" ht="12.75" customHeight="1">
      <c r="C269" s="165"/>
    </row>
    <row r="270" spans="3:3">
      <c r="C270" s="165"/>
    </row>
    <row r="271" spans="3:3">
      <c r="C271" s="165"/>
    </row>
    <row r="272" spans="3:3">
      <c r="C272" s="165"/>
    </row>
    <row r="273" spans="3:3" ht="12.75" customHeight="1">
      <c r="C273" s="165"/>
    </row>
    <row r="274" spans="3:3">
      <c r="C274" s="165"/>
    </row>
    <row r="275" spans="3:3">
      <c r="C275" s="165"/>
    </row>
    <row r="276" spans="3:3">
      <c r="C276" s="165"/>
    </row>
    <row r="277" spans="3:3" ht="12.75" customHeight="1">
      <c r="C277" s="165"/>
    </row>
    <row r="278" spans="3:3">
      <c r="C278" s="165"/>
    </row>
    <row r="279" spans="3:3">
      <c r="C279" s="165"/>
    </row>
    <row r="280" spans="3:3">
      <c r="C280" s="165"/>
    </row>
    <row r="281" spans="3:3" ht="12.75" customHeight="1">
      <c r="C281" s="165"/>
    </row>
    <row r="282" spans="3:3">
      <c r="C282" s="165"/>
    </row>
    <row r="283" spans="3:3">
      <c r="C283" s="165"/>
    </row>
    <row r="284" spans="3:3">
      <c r="C284" s="165"/>
    </row>
    <row r="285" spans="3:3" ht="12.75" customHeight="1">
      <c r="C285" s="165"/>
    </row>
    <row r="286" spans="3:3">
      <c r="C286" s="165"/>
    </row>
    <row r="287" spans="3:3">
      <c r="C287" s="165"/>
    </row>
    <row r="288" spans="3:3">
      <c r="C288" s="165"/>
    </row>
    <row r="289" spans="3:3" ht="12.75" customHeight="1">
      <c r="C289" s="165"/>
    </row>
    <row r="290" spans="3:3">
      <c r="C290" s="165"/>
    </row>
    <row r="291" spans="3:3">
      <c r="C291" s="165"/>
    </row>
    <row r="292" spans="3:3">
      <c r="C292" s="165"/>
    </row>
    <row r="293" spans="3:3" ht="12.75" customHeight="1">
      <c r="C293" s="165"/>
    </row>
    <row r="294" spans="3:3">
      <c r="C294" s="165"/>
    </row>
    <row r="295" spans="3:3">
      <c r="C295" s="165"/>
    </row>
    <row r="296" spans="3:3">
      <c r="C296" s="165"/>
    </row>
    <row r="297" spans="3:3" ht="12.75" customHeight="1">
      <c r="C297" s="165"/>
    </row>
    <row r="298" spans="3:3">
      <c r="C298" s="165"/>
    </row>
    <row r="299" spans="3:3">
      <c r="C299" s="165"/>
    </row>
    <row r="300" spans="3:3">
      <c r="C300" s="165"/>
    </row>
    <row r="301" spans="3:3" ht="12.75" customHeight="1">
      <c r="C301" s="165"/>
    </row>
    <row r="302" spans="3:3">
      <c r="C302" s="165"/>
    </row>
  </sheetData>
  <mergeCells count="22">
    <mergeCell ref="A5:A8"/>
    <mergeCell ref="B5:B8"/>
    <mergeCell ref="C5:C8"/>
    <mergeCell ref="D5:D8"/>
    <mergeCell ref="E5:I5"/>
    <mergeCell ref="G7:G8"/>
    <mergeCell ref="H7:H8"/>
    <mergeCell ref="N7:N8"/>
    <mergeCell ref="P7:P8"/>
    <mergeCell ref="R5:R8"/>
    <mergeCell ref="E6:E8"/>
    <mergeCell ref="F6:F8"/>
    <mergeCell ref="G6:H6"/>
    <mergeCell ref="I6:I8"/>
    <mergeCell ref="J6:J8"/>
    <mergeCell ref="K6:K8"/>
    <mergeCell ref="L6:L8"/>
    <mergeCell ref="M6:N6"/>
    <mergeCell ref="O6:O8"/>
    <mergeCell ref="J5:Q5"/>
    <mergeCell ref="P6:Q6"/>
    <mergeCell ref="M7:M8"/>
  </mergeCells>
  <pageMargins left="0.39370078740157483" right="0.19685039370078741" top="0.78740157480314965" bottom="0.78740157480314965" header="0" footer="0"/>
  <pageSetup paperSize="9" scale="59" fitToHeight="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T98"/>
  <sheetViews>
    <sheetView view="pageBreakPreview" topLeftCell="A10" zoomScale="86" zoomScaleNormal="75" zoomScaleSheetLayoutView="86" workbookViewId="0">
      <selection activeCell="D101" sqref="D101"/>
    </sheetView>
  </sheetViews>
  <sheetFormatPr defaultRowHeight="15"/>
  <cols>
    <col min="1" max="1" width="14.140625" style="175" customWidth="1"/>
    <col min="2" max="2" width="14.7109375" style="175" customWidth="1"/>
    <col min="3" max="3" width="13.85546875" style="175" customWidth="1"/>
    <col min="4" max="4" width="75.7109375" style="175" customWidth="1"/>
    <col min="5" max="5" width="58.42578125" style="175" customWidth="1"/>
    <col min="6" max="6" width="13.140625" style="175" customWidth="1"/>
    <col min="7" max="7" width="11" style="175" customWidth="1"/>
    <col min="8" max="8" width="19.140625" style="175" customWidth="1"/>
    <col min="9" max="9" width="15.28515625" style="175" customWidth="1"/>
    <col min="10" max="10" width="15.140625" style="175" hidden="1" customWidth="1"/>
    <col min="11" max="14" width="9.140625" style="175"/>
    <col min="15" max="15" width="15.28515625" style="175" customWidth="1"/>
    <col min="16" max="16384" width="9.140625" style="175"/>
  </cols>
  <sheetData>
    <row r="1" spans="1:10" ht="15.75">
      <c r="A1" s="174"/>
      <c r="B1" s="174"/>
      <c r="C1" s="174"/>
      <c r="D1" s="174"/>
      <c r="E1" s="174"/>
      <c r="F1" s="174"/>
      <c r="G1" s="174"/>
    </row>
    <row r="2" spans="1:10" ht="15.75">
      <c r="A2" s="174"/>
      <c r="B2" s="174"/>
      <c r="C2" s="174"/>
      <c r="D2" s="174"/>
      <c r="E2" s="174"/>
      <c r="F2" s="174"/>
      <c r="G2" s="174"/>
    </row>
    <row r="3" spans="1:10" ht="15.75">
      <c r="A3" s="174"/>
      <c r="B3" s="174"/>
      <c r="C3" s="174"/>
      <c r="D3" s="174"/>
      <c r="E3" s="174"/>
      <c r="F3" s="174"/>
      <c r="G3" s="174"/>
    </row>
    <row r="4" spans="1:10" ht="18.75">
      <c r="A4" s="174"/>
      <c r="B4" s="174"/>
      <c r="C4" s="174"/>
      <c r="D4" s="174"/>
      <c r="E4" s="174"/>
      <c r="F4" s="174"/>
      <c r="G4" s="174"/>
      <c r="H4" s="176"/>
      <c r="I4" s="176"/>
      <c r="J4" s="174"/>
    </row>
    <row r="5" spans="1:10" ht="18.75">
      <c r="A5" s="174"/>
      <c r="B5" s="174"/>
      <c r="C5" s="174"/>
      <c r="D5" s="174"/>
      <c r="E5" s="174"/>
      <c r="F5" s="174"/>
      <c r="G5" s="174"/>
      <c r="H5" s="176"/>
      <c r="I5" s="176"/>
      <c r="J5" s="174"/>
    </row>
    <row r="7" spans="1:10" ht="28.5" customHeight="1" thickBot="1">
      <c r="A7" s="176"/>
      <c r="B7" s="176"/>
      <c r="C7" s="176"/>
      <c r="D7" s="176"/>
      <c r="E7" s="176"/>
      <c r="F7" s="176"/>
      <c r="G7" s="176"/>
      <c r="H7" s="176"/>
      <c r="I7" s="176" t="s">
        <v>0</v>
      </c>
    </row>
    <row r="8" spans="1:10" s="178" customFormat="1" ht="141.75" customHeight="1">
      <c r="A8" s="340" t="s">
        <v>165</v>
      </c>
      <c r="B8" s="341" t="s">
        <v>166</v>
      </c>
      <c r="C8" s="341" t="s">
        <v>167</v>
      </c>
      <c r="D8" s="341" t="s">
        <v>168</v>
      </c>
      <c r="E8" s="341" t="s">
        <v>508</v>
      </c>
      <c r="F8" s="341" t="s">
        <v>509</v>
      </c>
      <c r="G8" s="341" t="s">
        <v>510</v>
      </c>
      <c r="H8" s="341" t="s">
        <v>511</v>
      </c>
      <c r="I8" s="342" t="s">
        <v>512</v>
      </c>
      <c r="J8" s="177" t="s">
        <v>513</v>
      </c>
    </row>
    <row r="9" spans="1:10" s="180" customFormat="1" ht="19.5" customHeight="1">
      <c r="A9" s="343">
        <v>1</v>
      </c>
      <c r="B9" s="344">
        <v>2</v>
      </c>
      <c r="C9" s="344">
        <v>3</v>
      </c>
      <c r="D9" s="344">
        <v>4</v>
      </c>
      <c r="E9" s="344">
        <v>5</v>
      </c>
      <c r="F9" s="344">
        <v>6</v>
      </c>
      <c r="G9" s="344">
        <v>7</v>
      </c>
      <c r="H9" s="344">
        <v>8</v>
      </c>
      <c r="I9" s="345">
        <v>9</v>
      </c>
      <c r="J9" s="179">
        <v>8</v>
      </c>
    </row>
    <row r="10" spans="1:10" s="178" customFormat="1" ht="48" customHeight="1">
      <c r="A10" s="346" t="s">
        <v>181</v>
      </c>
      <c r="B10" s="347"/>
      <c r="C10" s="347"/>
      <c r="D10" s="348" t="s">
        <v>182</v>
      </c>
      <c r="E10" s="349"/>
      <c r="F10" s="350"/>
      <c r="G10" s="350"/>
      <c r="H10" s="609">
        <f>SUM(H11)</f>
        <v>2500000</v>
      </c>
      <c r="I10" s="351"/>
      <c r="J10" s="181"/>
    </row>
    <row r="11" spans="1:10" s="183" customFormat="1" ht="39.75" customHeight="1">
      <c r="A11" s="346" t="s">
        <v>183</v>
      </c>
      <c r="B11" s="347"/>
      <c r="C11" s="347"/>
      <c r="D11" s="348" t="s">
        <v>182</v>
      </c>
      <c r="E11" s="349"/>
      <c r="F11" s="350"/>
      <c r="G11" s="350"/>
      <c r="H11" s="609">
        <f>SUM(H12:H20)</f>
        <v>2500000</v>
      </c>
      <c r="I11" s="351"/>
      <c r="J11" s="182" t="e">
        <f>SUM(#REF!)</f>
        <v>#REF!</v>
      </c>
    </row>
    <row r="12" spans="1:10" s="183" customFormat="1" ht="48.75" customHeight="1">
      <c r="A12" s="352" t="s">
        <v>288</v>
      </c>
      <c r="B12" s="353" t="s">
        <v>289</v>
      </c>
      <c r="C12" s="354" t="s">
        <v>290</v>
      </c>
      <c r="D12" s="355" t="s">
        <v>291</v>
      </c>
      <c r="E12" s="356" t="s">
        <v>637</v>
      </c>
      <c r="F12" s="357"/>
      <c r="G12" s="357"/>
      <c r="H12" s="363">
        <v>2500000</v>
      </c>
      <c r="I12" s="358"/>
      <c r="J12" s="182"/>
    </row>
    <row r="13" spans="1:10" s="183" customFormat="1" ht="36" hidden="1" customHeight="1">
      <c r="A13" s="352" t="s">
        <v>288</v>
      </c>
      <c r="B13" s="353" t="s">
        <v>289</v>
      </c>
      <c r="C13" s="354" t="s">
        <v>290</v>
      </c>
      <c r="D13" s="355" t="s">
        <v>291</v>
      </c>
      <c r="E13" s="356"/>
      <c r="F13" s="357"/>
      <c r="G13" s="357"/>
      <c r="H13" s="363"/>
      <c r="I13" s="358"/>
      <c r="J13" s="182"/>
    </row>
    <row r="14" spans="1:10" s="183" customFormat="1" ht="39.75" hidden="1" customHeight="1">
      <c r="A14" s="359" t="s">
        <v>534</v>
      </c>
      <c r="B14" s="360" t="s">
        <v>535</v>
      </c>
      <c r="C14" s="360" t="s">
        <v>290</v>
      </c>
      <c r="D14" s="361" t="s">
        <v>536</v>
      </c>
      <c r="E14" s="356" t="s">
        <v>614</v>
      </c>
      <c r="F14" s="357"/>
      <c r="G14" s="357"/>
      <c r="H14" s="363"/>
      <c r="I14" s="358"/>
      <c r="J14" s="182"/>
    </row>
    <row r="15" spans="1:10" s="183" customFormat="1" ht="27" hidden="1" customHeight="1">
      <c r="A15" s="663" t="s">
        <v>310</v>
      </c>
      <c r="B15" s="664" t="s">
        <v>311</v>
      </c>
      <c r="C15" s="664" t="s">
        <v>189</v>
      </c>
      <c r="D15" s="669" t="s">
        <v>93</v>
      </c>
      <c r="E15" s="356"/>
      <c r="F15" s="357"/>
      <c r="G15" s="357"/>
      <c r="H15" s="363"/>
      <c r="I15" s="358"/>
      <c r="J15" s="182"/>
    </row>
    <row r="16" spans="1:10" s="183" customFormat="1" ht="44.25" hidden="1" customHeight="1">
      <c r="A16" s="359" t="s">
        <v>514</v>
      </c>
      <c r="B16" s="360" t="s">
        <v>317</v>
      </c>
      <c r="C16" s="360" t="s">
        <v>186</v>
      </c>
      <c r="D16" s="361" t="s">
        <v>318</v>
      </c>
      <c r="E16" s="356"/>
      <c r="F16" s="357"/>
      <c r="G16" s="357"/>
      <c r="H16" s="363"/>
      <c r="I16" s="358"/>
      <c r="J16" s="182"/>
    </row>
    <row r="17" spans="1:16" s="183" customFormat="1" ht="30" hidden="1" customHeight="1">
      <c r="A17" s="359" t="s">
        <v>197</v>
      </c>
      <c r="B17" s="360" t="s">
        <v>198</v>
      </c>
      <c r="C17" s="360" t="s">
        <v>199</v>
      </c>
      <c r="D17" s="362" t="s">
        <v>200</v>
      </c>
      <c r="E17" s="356"/>
      <c r="F17" s="357"/>
      <c r="G17" s="363"/>
      <c r="H17" s="363"/>
      <c r="I17" s="364"/>
      <c r="J17" s="182"/>
    </row>
    <row r="18" spans="1:16" s="183" customFormat="1" ht="30" hidden="1" customHeight="1">
      <c r="A18" s="365" t="s">
        <v>254</v>
      </c>
      <c r="B18" s="366" t="s">
        <v>255</v>
      </c>
      <c r="C18" s="366" t="s">
        <v>256</v>
      </c>
      <c r="D18" s="367" t="s">
        <v>257</v>
      </c>
      <c r="E18" s="356"/>
      <c r="F18" s="357"/>
      <c r="G18" s="357"/>
      <c r="H18" s="363"/>
      <c r="I18" s="368"/>
      <c r="J18" s="182"/>
    </row>
    <row r="19" spans="1:16" s="183" customFormat="1" ht="39.75" hidden="1" customHeight="1">
      <c r="A19" s="359" t="s">
        <v>274</v>
      </c>
      <c r="B19" s="360" t="s">
        <v>275</v>
      </c>
      <c r="C19" s="360" t="s">
        <v>256</v>
      </c>
      <c r="D19" s="361" t="s">
        <v>276</v>
      </c>
      <c r="E19" s="356"/>
      <c r="F19" s="357"/>
      <c r="G19" s="363"/>
      <c r="H19" s="610"/>
      <c r="I19" s="368"/>
      <c r="J19" s="182"/>
    </row>
    <row r="20" spans="1:16" s="183" customFormat="1" ht="40.5" hidden="1" customHeight="1">
      <c r="A20" s="359" t="s">
        <v>303</v>
      </c>
      <c r="B20" s="360" t="s">
        <v>304</v>
      </c>
      <c r="C20" s="360" t="s">
        <v>290</v>
      </c>
      <c r="D20" s="369" t="s">
        <v>305</v>
      </c>
      <c r="E20" s="356"/>
      <c r="F20" s="357"/>
      <c r="G20" s="363"/>
      <c r="H20" s="610"/>
      <c r="I20" s="368"/>
      <c r="J20" s="182"/>
    </row>
    <row r="21" spans="1:16" s="178" customFormat="1" ht="50.25" hidden="1" customHeight="1">
      <c r="A21" s="254"/>
      <c r="B21" s="255"/>
      <c r="C21" s="255"/>
      <c r="D21" s="332" t="s">
        <v>306</v>
      </c>
      <c r="E21" s="370"/>
      <c r="F21" s="371"/>
      <c r="G21" s="372"/>
      <c r="H21" s="611"/>
      <c r="I21" s="373"/>
      <c r="J21" s="184"/>
    </row>
    <row r="22" spans="1:16" s="178" customFormat="1" ht="24.75" hidden="1" customHeight="1">
      <c r="A22" s="254"/>
      <c r="B22" s="255"/>
      <c r="C22" s="255"/>
      <c r="D22" s="332" t="s">
        <v>403</v>
      </c>
      <c r="E22" s="370"/>
      <c r="F22" s="371"/>
      <c r="G22" s="372"/>
      <c r="H22" s="611"/>
      <c r="I22" s="373"/>
      <c r="J22" s="184"/>
    </row>
    <row r="23" spans="1:16" s="183" customFormat="1" ht="46.5" hidden="1" customHeight="1">
      <c r="A23" s="346" t="s">
        <v>313</v>
      </c>
      <c r="B23" s="347"/>
      <c r="C23" s="347"/>
      <c r="D23" s="348" t="s">
        <v>314</v>
      </c>
      <c r="E23" s="349"/>
      <c r="F23" s="350"/>
      <c r="G23" s="350"/>
      <c r="H23" s="609">
        <f>SUM(H24)</f>
        <v>0</v>
      </c>
      <c r="I23" s="374"/>
      <c r="J23" s="182"/>
    </row>
    <row r="24" spans="1:16" s="183" customFormat="1" ht="47.25" hidden="1" customHeight="1">
      <c r="A24" s="346" t="s">
        <v>315</v>
      </c>
      <c r="B24" s="347"/>
      <c r="C24" s="347"/>
      <c r="D24" s="348" t="s">
        <v>314</v>
      </c>
      <c r="E24" s="349"/>
      <c r="F24" s="350"/>
      <c r="G24" s="350"/>
      <c r="H24" s="609">
        <f>SUM(H25:H30,H33:H38)</f>
        <v>0</v>
      </c>
      <c r="I24" s="374"/>
      <c r="J24" s="182"/>
    </row>
    <row r="25" spans="1:16" s="183" customFormat="1" ht="56.25" hidden="1" customHeight="1">
      <c r="A25" s="359" t="s">
        <v>333</v>
      </c>
      <c r="B25" s="360" t="s">
        <v>334</v>
      </c>
      <c r="C25" s="360" t="s">
        <v>335</v>
      </c>
      <c r="D25" s="375" t="s">
        <v>336</v>
      </c>
      <c r="E25" s="385" t="s">
        <v>618</v>
      </c>
      <c r="F25" s="377"/>
      <c r="G25" s="377"/>
      <c r="H25" s="612"/>
      <c r="I25" s="378"/>
      <c r="J25" s="182"/>
    </row>
    <row r="26" spans="1:16" s="183" customFormat="1" ht="49.5" hidden="1" customHeight="1">
      <c r="A26" s="359" t="s">
        <v>333</v>
      </c>
      <c r="B26" s="360" t="s">
        <v>334</v>
      </c>
      <c r="C26" s="360" t="s">
        <v>335</v>
      </c>
      <c r="D26" s="375" t="s">
        <v>336</v>
      </c>
      <c r="E26" s="376" t="s">
        <v>515</v>
      </c>
      <c r="F26" s="377"/>
      <c r="G26" s="377"/>
      <c r="H26" s="612"/>
      <c r="I26" s="378"/>
      <c r="J26" s="182"/>
    </row>
    <row r="27" spans="1:16" s="183" customFormat="1" ht="52.5" hidden="1" customHeight="1">
      <c r="A27" s="379" t="s">
        <v>337</v>
      </c>
      <c r="B27" s="380" t="s">
        <v>338</v>
      </c>
      <c r="C27" s="380" t="s">
        <v>335</v>
      </c>
      <c r="D27" s="362" t="s">
        <v>339</v>
      </c>
      <c r="E27" s="376" t="s">
        <v>516</v>
      </c>
      <c r="F27" s="381"/>
      <c r="G27" s="381"/>
      <c r="H27" s="612"/>
      <c r="I27" s="378"/>
      <c r="J27" s="182"/>
    </row>
    <row r="28" spans="1:16" s="183" customFormat="1" ht="54" hidden="1" customHeight="1">
      <c r="A28" s="379" t="s">
        <v>340</v>
      </c>
      <c r="B28" s="380" t="s">
        <v>341</v>
      </c>
      <c r="C28" s="380" t="s">
        <v>335</v>
      </c>
      <c r="D28" s="362" t="s">
        <v>342</v>
      </c>
      <c r="E28" s="376" t="s">
        <v>517</v>
      </c>
      <c r="F28" s="381"/>
      <c r="G28" s="381"/>
      <c r="H28" s="612"/>
      <c r="I28" s="368"/>
      <c r="J28" s="182"/>
      <c r="L28" s="185"/>
      <c r="M28" s="185"/>
      <c r="N28" s="185"/>
      <c r="O28" s="186"/>
      <c r="P28" s="187"/>
    </row>
    <row r="29" spans="1:16" s="183" customFormat="1" ht="53.25" hidden="1" customHeight="1">
      <c r="A29" s="379" t="s">
        <v>340</v>
      </c>
      <c r="B29" s="380" t="s">
        <v>341</v>
      </c>
      <c r="C29" s="380" t="s">
        <v>335</v>
      </c>
      <c r="D29" s="362" t="s">
        <v>342</v>
      </c>
      <c r="E29" s="376" t="s">
        <v>518</v>
      </c>
      <c r="F29" s="381"/>
      <c r="G29" s="381"/>
      <c r="H29" s="612"/>
      <c r="I29" s="368"/>
      <c r="J29" s="182"/>
      <c r="L29" s="185"/>
      <c r="M29" s="185"/>
      <c r="N29" s="185"/>
      <c r="O29" s="186"/>
      <c r="P29" s="187"/>
    </row>
    <row r="30" spans="1:16" s="183" customFormat="1" ht="75" hidden="1" customHeight="1">
      <c r="A30" s="379" t="s">
        <v>537</v>
      </c>
      <c r="B30" s="380" t="s">
        <v>538</v>
      </c>
      <c r="C30" s="380" t="s">
        <v>246</v>
      </c>
      <c r="D30" s="362" t="s">
        <v>539</v>
      </c>
      <c r="E30" s="362" t="s">
        <v>613</v>
      </c>
      <c r="F30" s="381"/>
      <c r="G30" s="381"/>
      <c r="H30" s="612"/>
      <c r="I30" s="368"/>
      <c r="J30" s="182"/>
      <c r="L30" s="185"/>
      <c r="M30" s="185"/>
      <c r="N30" s="185"/>
      <c r="O30" s="186"/>
      <c r="P30" s="187"/>
    </row>
    <row r="31" spans="1:16" s="178" customFormat="1" ht="45" hidden="1" customHeight="1">
      <c r="A31" s="337"/>
      <c r="B31" s="259"/>
      <c r="C31" s="338"/>
      <c r="D31" s="260" t="s">
        <v>612</v>
      </c>
      <c r="E31" s="376"/>
      <c r="F31" s="382"/>
      <c r="G31" s="382"/>
      <c r="H31" s="613"/>
      <c r="I31" s="373"/>
      <c r="J31" s="184"/>
      <c r="L31" s="213"/>
      <c r="M31" s="213"/>
      <c r="N31" s="213"/>
      <c r="O31" s="214"/>
      <c r="P31" s="215"/>
    </row>
    <row r="32" spans="1:16" s="183" customFormat="1" ht="42.75" hidden="1" customHeight="1">
      <c r="A32" s="383" t="s">
        <v>321</v>
      </c>
      <c r="B32" s="384" t="s">
        <v>322</v>
      </c>
      <c r="C32" s="384" t="s">
        <v>323</v>
      </c>
      <c r="D32" s="362" t="s">
        <v>324</v>
      </c>
      <c r="E32" s="385"/>
      <c r="F32" s="381"/>
      <c r="G32" s="381"/>
      <c r="H32" s="612"/>
      <c r="I32" s="368"/>
      <c r="J32" s="182"/>
      <c r="L32" s="185"/>
      <c r="M32" s="185"/>
      <c r="N32" s="185"/>
      <c r="O32" s="186"/>
      <c r="P32" s="187"/>
    </row>
    <row r="33" spans="1:16" s="183" customFormat="1" ht="27.75" hidden="1" customHeight="1">
      <c r="A33" s="365" t="s">
        <v>325</v>
      </c>
      <c r="B33" s="366" t="s">
        <v>255</v>
      </c>
      <c r="C33" s="366" t="s">
        <v>256</v>
      </c>
      <c r="D33" s="367" t="s">
        <v>257</v>
      </c>
      <c r="E33" s="385"/>
      <c r="F33" s="381"/>
      <c r="G33" s="381"/>
      <c r="H33" s="612"/>
      <c r="I33" s="368"/>
      <c r="J33" s="182"/>
      <c r="L33" s="188"/>
      <c r="M33" s="188"/>
      <c r="N33" s="188"/>
      <c r="O33" s="189"/>
      <c r="P33" s="187"/>
    </row>
    <row r="34" spans="1:16" s="183" customFormat="1" ht="29.25" hidden="1" customHeight="1">
      <c r="A34" s="365" t="s">
        <v>326</v>
      </c>
      <c r="B34" s="366" t="s">
        <v>263</v>
      </c>
      <c r="C34" s="366" t="s">
        <v>260</v>
      </c>
      <c r="D34" s="367" t="s">
        <v>264</v>
      </c>
      <c r="E34" s="385"/>
      <c r="F34" s="381"/>
      <c r="G34" s="381"/>
      <c r="H34" s="612"/>
      <c r="I34" s="368"/>
      <c r="J34" s="182"/>
      <c r="L34" s="188"/>
      <c r="M34" s="188"/>
      <c r="N34" s="188"/>
      <c r="O34" s="189"/>
      <c r="P34" s="187"/>
    </row>
    <row r="35" spans="1:16" s="183" customFormat="1" ht="29.25" hidden="1" customHeight="1">
      <c r="A35" s="365" t="s">
        <v>327</v>
      </c>
      <c r="B35" s="366" t="s">
        <v>328</v>
      </c>
      <c r="C35" s="366" t="s">
        <v>260</v>
      </c>
      <c r="D35" s="367" t="s">
        <v>329</v>
      </c>
      <c r="E35" s="385"/>
      <c r="F35" s="381"/>
      <c r="G35" s="381"/>
      <c r="H35" s="612"/>
      <c r="I35" s="368"/>
      <c r="J35" s="182"/>
      <c r="L35" s="188"/>
      <c r="M35" s="188"/>
      <c r="N35" s="188"/>
      <c r="O35" s="189"/>
      <c r="P35" s="187"/>
    </row>
    <row r="36" spans="1:16" s="191" customFormat="1" ht="39.75" hidden="1" customHeight="1">
      <c r="A36" s="359" t="s">
        <v>330</v>
      </c>
      <c r="B36" s="360" t="s">
        <v>331</v>
      </c>
      <c r="C36" s="360" t="s">
        <v>260</v>
      </c>
      <c r="D36" s="361" t="s">
        <v>332</v>
      </c>
      <c r="E36" s="386"/>
      <c r="F36" s="387"/>
      <c r="G36" s="387"/>
      <c r="H36" s="612"/>
      <c r="I36" s="388"/>
      <c r="J36" s="190"/>
      <c r="L36" s="192"/>
      <c r="M36" s="192"/>
      <c r="N36" s="192"/>
      <c r="O36" s="193"/>
      <c r="P36" s="194"/>
    </row>
    <row r="37" spans="1:16" s="191" customFormat="1" ht="30" hidden="1" customHeight="1">
      <c r="A37" s="379" t="s">
        <v>333</v>
      </c>
      <c r="B37" s="380" t="s">
        <v>334</v>
      </c>
      <c r="C37" s="380" t="s">
        <v>335</v>
      </c>
      <c r="D37" s="362" t="s">
        <v>336</v>
      </c>
      <c r="E37" s="386"/>
      <c r="F37" s="387"/>
      <c r="G37" s="387"/>
      <c r="H37" s="612"/>
      <c r="I37" s="388"/>
      <c r="J37" s="190"/>
      <c r="L37" s="192"/>
      <c r="M37" s="192"/>
      <c r="N37" s="192"/>
      <c r="O37" s="193"/>
      <c r="P37" s="194"/>
    </row>
    <row r="38" spans="1:16" s="183" customFormat="1" ht="41.25" hidden="1" customHeight="1">
      <c r="A38" s="379" t="s">
        <v>349</v>
      </c>
      <c r="B38" s="380" t="s">
        <v>285</v>
      </c>
      <c r="C38" s="360" t="s">
        <v>286</v>
      </c>
      <c r="D38" s="389" t="s">
        <v>287</v>
      </c>
      <c r="E38" s="356"/>
      <c r="F38" s="357"/>
      <c r="G38" s="357"/>
      <c r="H38" s="363"/>
      <c r="I38" s="358"/>
      <c r="J38" s="182"/>
      <c r="L38" s="437"/>
      <c r="M38" s="437"/>
      <c r="N38" s="437"/>
      <c r="O38" s="438"/>
    </row>
    <row r="39" spans="1:16" s="183" customFormat="1" ht="29.25" hidden="1" customHeight="1">
      <c r="A39" s="359" t="s">
        <v>350</v>
      </c>
      <c r="B39" s="360" t="s">
        <v>311</v>
      </c>
      <c r="C39" s="360" t="s">
        <v>189</v>
      </c>
      <c r="D39" s="369" t="s">
        <v>312</v>
      </c>
      <c r="E39" s="356"/>
      <c r="F39" s="357"/>
      <c r="G39" s="357"/>
      <c r="H39" s="363"/>
      <c r="I39" s="390"/>
      <c r="J39" s="182"/>
      <c r="L39" s="435" t="s">
        <v>343</v>
      </c>
      <c r="M39" s="435" t="s">
        <v>344</v>
      </c>
      <c r="N39" s="435" t="s">
        <v>335</v>
      </c>
      <c r="O39" s="436" t="s">
        <v>345</v>
      </c>
    </row>
    <row r="40" spans="1:16" s="183" customFormat="1" ht="33" hidden="1" customHeight="1">
      <c r="A40" s="346" t="s">
        <v>351</v>
      </c>
      <c r="B40" s="347"/>
      <c r="C40" s="347"/>
      <c r="D40" s="391" t="s">
        <v>352</v>
      </c>
      <c r="E40" s="392"/>
      <c r="F40" s="392"/>
      <c r="G40" s="392"/>
      <c r="H40" s="614">
        <f>SUM(H41)</f>
        <v>0</v>
      </c>
      <c r="I40" s="393"/>
      <c r="J40" s="195"/>
    </row>
    <row r="41" spans="1:16" s="197" customFormat="1" ht="33" hidden="1" customHeight="1">
      <c r="A41" s="346" t="s">
        <v>353</v>
      </c>
      <c r="B41" s="347"/>
      <c r="C41" s="347"/>
      <c r="D41" s="391" t="s">
        <v>352</v>
      </c>
      <c r="E41" s="392"/>
      <c r="F41" s="392"/>
      <c r="G41" s="392"/>
      <c r="H41" s="614">
        <f>SUM(H42,H50,H57,H69)</f>
        <v>0</v>
      </c>
      <c r="I41" s="393"/>
      <c r="J41" s="196"/>
    </row>
    <row r="42" spans="1:16" s="199" customFormat="1" ht="53.25" hidden="1" customHeight="1">
      <c r="A42" s="383" t="s">
        <v>394</v>
      </c>
      <c r="B42" s="360" t="s">
        <v>395</v>
      </c>
      <c r="C42" s="360" t="s">
        <v>335</v>
      </c>
      <c r="D42" s="361" t="s">
        <v>396</v>
      </c>
      <c r="E42" s="394" t="s">
        <v>533</v>
      </c>
      <c r="F42" s="395"/>
      <c r="G42" s="395"/>
      <c r="H42" s="615"/>
      <c r="I42" s="396"/>
      <c r="J42" s="198"/>
    </row>
    <row r="43" spans="1:16" s="201" customFormat="1" ht="55.5" hidden="1" customHeight="1">
      <c r="A43" s="254"/>
      <c r="B43" s="255"/>
      <c r="C43" s="255"/>
      <c r="D43" s="260" t="s">
        <v>527</v>
      </c>
      <c r="E43" s="397"/>
      <c r="F43" s="398"/>
      <c r="G43" s="398"/>
      <c r="H43" s="616"/>
      <c r="I43" s="399"/>
      <c r="J43" s="200"/>
    </row>
    <row r="44" spans="1:16" s="199" customFormat="1" ht="40.5" hidden="1" customHeight="1">
      <c r="A44" s="359"/>
      <c r="B44" s="360"/>
      <c r="C44" s="360"/>
      <c r="D44" s="332" t="s">
        <v>400</v>
      </c>
      <c r="E44" s="400"/>
      <c r="F44" s="395"/>
      <c r="G44" s="395"/>
      <c r="H44" s="616"/>
      <c r="I44" s="396"/>
      <c r="J44" s="198"/>
    </row>
    <row r="45" spans="1:16" s="199" customFormat="1" ht="42" hidden="1" customHeight="1">
      <c r="A45" s="359" t="s">
        <v>401</v>
      </c>
      <c r="B45" s="360" t="s">
        <v>304</v>
      </c>
      <c r="C45" s="360" t="s">
        <v>290</v>
      </c>
      <c r="D45" s="369" t="s">
        <v>305</v>
      </c>
      <c r="E45" s="400"/>
      <c r="F45" s="395"/>
      <c r="G45" s="395"/>
      <c r="H45" s="617"/>
      <c r="I45" s="396"/>
      <c r="J45" s="198"/>
    </row>
    <row r="46" spans="1:16" s="199" customFormat="1" ht="35.25" hidden="1" customHeight="1">
      <c r="A46" s="401"/>
      <c r="B46" s="402"/>
      <c r="C46" s="402"/>
      <c r="D46" s="332" t="s">
        <v>402</v>
      </c>
      <c r="E46" s="400"/>
      <c r="F46" s="395"/>
      <c r="G46" s="395"/>
      <c r="H46" s="616"/>
      <c r="I46" s="396"/>
      <c r="J46" s="198"/>
    </row>
    <row r="47" spans="1:16" s="199" customFormat="1" ht="39" hidden="1" customHeight="1">
      <c r="A47" s="359"/>
      <c r="B47" s="360"/>
      <c r="C47" s="360"/>
      <c r="D47" s="332" t="s">
        <v>403</v>
      </c>
      <c r="E47" s="400"/>
      <c r="F47" s="395"/>
      <c r="G47" s="395"/>
      <c r="H47" s="616"/>
      <c r="I47" s="396"/>
      <c r="J47" s="198"/>
    </row>
    <row r="48" spans="1:16" s="197" customFormat="1" ht="29.25" hidden="1" customHeight="1">
      <c r="A48" s="383" t="s">
        <v>355</v>
      </c>
      <c r="B48" s="384" t="s">
        <v>356</v>
      </c>
      <c r="C48" s="384" t="s">
        <v>357</v>
      </c>
      <c r="D48" s="403" t="s">
        <v>358</v>
      </c>
      <c r="E48" s="395"/>
      <c r="F48" s="395"/>
      <c r="G48" s="395"/>
      <c r="H48" s="615"/>
      <c r="I48" s="396"/>
      <c r="J48" s="196"/>
    </row>
    <row r="49" spans="1:10" s="197" customFormat="1" ht="53.25" hidden="1" customHeight="1">
      <c r="A49" s="383"/>
      <c r="B49" s="384"/>
      <c r="C49" s="384"/>
      <c r="D49" s="260" t="s">
        <v>359</v>
      </c>
      <c r="E49" s="395"/>
      <c r="F49" s="395"/>
      <c r="G49" s="395"/>
      <c r="H49" s="616"/>
      <c r="I49" s="396"/>
      <c r="J49" s="196"/>
    </row>
    <row r="50" spans="1:10" s="199" customFormat="1" ht="58.5" hidden="1" customHeight="1">
      <c r="A50" s="383" t="s">
        <v>360</v>
      </c>
      <c r="B50" s="384" t="s">
        <v>361</v>
      </c>
      <c r="C50" s="384" t="s">
        <v>362</v>
      </c>
      <c r="D50" s="403" t="s">
        <v>363</v>
      </c>
      <c r="E50" s="395"/>
      <c r="F50" s="395"/>
      <c r="G50" s="395"/>
      <c r="H50" s="615"/>
      <c r="I50" s="404"/>
      <c r="J50" s="198"/>
    </row>
    <row r="51" spans="1:10" s="201" customFormat="1" ht="51.75" hidden="1" customHeight="1">
      <c r="A51" s="271"/>
      <c r="B51" s="272"/>
      <c r="C51" s="272"/>
      <c r="D51" s="405" t="s">
        <v>529</v>
      </c>
      <c r="E51" s="398"/>
      <c r="F51" s="398"/>
      <c r="G51" s="398"/>
      <c r="H51" s="616"/>
      <c r="I51" s="406"/>
      <c r="J51" s="200"/>
    </row>
    <row r="52" spans="1:10" s="201" customFormat="1" ht="51" hidden="1" customHeight="1">
      <c r="A52" s="271"/>
      <c r="B52" s="272"/>
      <c r="C52" s="272"/>
      <c r="D52" s="336" t="s">
        <v>530</v>
      </c>
      <c r="E52" s="398"/>
      <c r="F52" s="398"/>
      <c r="G52" s="398"/>
      <c r="H52" s="616"/>
      <c r="I52" s="406"/>
      <c r="J52" s="200"/>
    </row>
    <row r="53" spans="1:10" s="201" customFormat="1" ht="48.75" hidden="1" customHeight="1">
      <c r="A53" s="407"/>
      <c r="B53" s="408"/>
      <c r="C53" s="408"/>
      <c r="D53" s="260" t="s">
        <v>365</v>
      </c>
      <c r="E53" s="398"/>
      <c r="F53" s="398"/>
      <c r="G53" s="398"/>
      <c r="H53" s="616"/>
      <c r="I53" s="406"/>
      <c r="J53" s="200"/>
    </row>
    <row r="54" spans="1:10" s="199" customFormat="1" ht="31.5" hidden="1" customHeight="1">
      <c r="A54" s="383" t="s">
        <v>378</v>
      </c>
      <c r="B54" s="384" t="s">
        <v>379</v>
      </c>
      <c r="C54" s="384" t="s">
        <v>376</v>
      </c>
      <c r="D54" s="403" t="s">
        <v>380</v>
      </c>
      <c r="E54" s="395"/>
      <c r="F54" s="395"/>
      <c r="G54" s="395"/>
      <c r="H54" s="615"/>
      <c r="I54" s="404"/>
      <c r="J54" s="198"/>
    </row>
    <row r="55" spans="1:10" s="199" customFormat="1" ht="57.75" hidden="1" customHeight="1">
      <c r="A55" s="409"/>
      <c r="B55" s="410"/>
      <c r="C55" s="410"/>
      <c r="D55" s="411" t="s">
        <v>402</v>
      </c>
      <c r="E55" s="395"/>
      <c r="F55" s="395"/>
      <c r="G55" s="395"/>
      <c r="H55" s="618"/>
      <c r="I55" s="404"/>
      <c r="J55" s="198"/>
    </row>
    <row r="56" spans="1:10" s="199" customFormat="1" ht="39.75" hidden="1" customHeight="1">
      <c r="A56" s="383" t="s">
        <v>391</v>
      </c>
      <c r="B56" s="384" t="s">
        <v>392</v>
      </c>
      <c r="C56" s="384" t="s">
        <v>246</v>
      </c>
      <c r="D56" s="403" t="s">
        <v>393</v>
      </c>
      <c r="E56" s="412"/>
      <c r="F56" s="395"/>
      <c r="G56" s="395"/>
      <c r="H56" s="615"/>
      <c r="I56" s="404"/>
      <c r="J56" s="198"/>
    </row>
    <row r="57" spans="1:10" s="199" customFormat="1" ht="47.25" hidden="1" customHeight="1">
      <c r="A57" s="359" t="s">
        <v>401</v>
      </c>
      <c r="B57" s="360" t="s">
        <v>304</v>
      </c>
      <c r="C57" s="360" t="s">
        <v>290</v>
      </c>
      <c r="D57" s="369" t="s">
        <v>305</v>
      </c>
      <c r="E57" s="395"/>
      <c r="F57" s="395"/>
      <c r="G57" s="395"/>
      <c r="H57" s="615"/>
      <c r="I57" s="404"/>
      <c r="J57" s="198"/>
    </row>
    <row r="58" spans="1:10" s="199" customFormat="1" ht="40.5" hidden="1" customHeight="1">
      <c r="A58" s="401"/>
      <c r="B58" s="402"/>
      <c r="C58" s="402"/>
      <c r="D58" s="332" t="s">
        <v>531</v>
      </c>
      <c r="E58" s="395"/>
      <c r="F58" s="395"/>
      <c r="G58" s="395"/>
      <c r="H58" s="616"/>
      <c r="I58" s="404"/>
      <c r="J58" s="198"/>
    </row>
    <row r="59" spans="1:10" s="199" customFormat="1" ht="84" hidden="1" customHeight="1">
      <c r="A59" s="383" t="s">
        <v>366</v>
      </c>
      <c r="B59" s="384" t="s">
        <v>367</v>
      </c>
      <c r="C59" s="384" t="s">
        <v>368</v>
      </c>
      <c r="D59" s="389" t="s">
        <v>369</v>
      </c>
      <c r="E59" s="395"/>
      <c r="F59" s="395"/>
      <c r="G59" s="395"/>
      <c r="H59" s="615"/>
      <c r="I59" s="404"/>
      <c r="J59" s="198"/>
    </row>
    <row r="60" spans="1:10" s="199" customFormat="1" ht="52.5" hidden="1" customHeight="1">
      <c r="A60" s="383"/>
      <c r="B60" s="384"/>
      <c r="C60" s="384"/>
      <c r="D60" s="260" t="s">
        <v>359</v>
      </c>
      <c r="E60" s="395"/>
      <c r="F60" s="395"/>
      <c r="G60" s="395"/>
      <c r="H60" s="618"/>
      <c r="I60" s="404"/>
      <c r="J60" s="198"/>
    </row>
    <row r="61" spans="1:10" s="199" customFormat="1" ht="43.5" hidden="1" customHeight="1">
      <c r="A61" s="383" t="s">
        <v>371</v>
      </c>
      <c r="B61" s="384" t="s">
        <v>242</v>
      </c>
      <c r="C61" s="384" t="s">
        <v>372</v>
      </c>
      <c r="D61" s="389" t="s">
        <v>373</v>
      </c>
      <c r="E61" s="395"/>
      <c r="F61" s="395"/>
      <c r="G61" s="395"/>
      <c r="H61" s="615"/>
      <c r="I61" s="404"/>
      <c r="J61" s="198"/>
    </row>
    <row r="62" spans="1:10" s="199" customFormat="1" ht="37.5" hidden="1" customHeight="1">
      <c r="A62" s="383" t="s">
        <v>519</v>
      </c>
      <c r="B62" s="384" t="s">
        <v>520</v>
      </c>
      <c r="C62" s="384" t="s">
        <v>521</v>
      </c>
      <c r="D62" s="413" t="s">
        <v>522</v>
      </c>
      <c r="E62" s="395"/>
      <c r="F62" s="395"/>
      <c r="G62" s="395"/>
      <c r="H62" s="615"/>
      <c r="I62" s="404"/>
      <c r="J62" s="198"/>
    </row>
    <row r="63" spans="1:10" s="199" customFormat="1" ht="37.5" hidden="1" customHeight="1">
      <c r="A63" s="383" t="s">
        <v>374</v>
      </c>
      <c r="B63" s="384" t="s">
        <v>375</v>
      </c>
      <c r="C63" s="384" t="s">
        <v>376</v>
      </c>
      <c r="D63" s="413" t="s">
        <v>377</v>
      </c>
      <c r="E63" s="395"/>
      <c r="F63" s="395"/>
      <c r="G63" s="395"/>
      <c r="H63" s="615"/>
      <c r="I63" s="404"/>
      <c r="J63" s="198"/>
    </row>
    <row r="64" spans="1:10" s="199" customFormat="1" ht="26.25" hidden="1" customHeight="1">
      <c r="A64" s="383" t="s">
        <v>378</v>
      </c>
      <c r="B64" s="384" t="s">
        <v>379</v>
      </c>
      <c r="C64" s="384" t="s">
        <v>376</v>
      </c>
      <c r="D64" s="413" t="s">
        <v>380</v>
      </c>
      <c r="E64" s="395"/>
      <c r="F64" s="395"/>
      <c r="G64" s="395"/>
      <c r="H64" s="615"/>
      <c r="I64" s="404"/>
      <c r="J64" s="198"/>
    </row>
    <row r="65" spans="1:10" s="199" customFormat="1" ht="141" hidden="1" customHeight="1">
      <c r="A65" s="383" t="s">
        <v>388</v>
      </c>
      <c r="B65" s="384" t="s">
        <v>389</v>
      </c>
      <c r="C65" s="384" t="s">
        <v>223</v>
      </c>
      <c r="D65" s="389" t="s">
        <v>390</v>
      </c>
      <c r="E65" s="395"/>
      <c r="F65" s="395"/>
      <c r="G65" s="395"/>
      <c r="H65" s="615"/>
      <c r="I65" s="396"/>
      <c r="J65" s="198"/>
    </row>
    <row r="66" spans="1:10" s="199" customFormat="1" ht="28.5" hidden="1" customHeight="1">
      <c r="A66" s="383" t="s">
        <v>523</v>
      </c>
      <c r="B66" s="384" t="s">
        <v>524</v>
      </c>
      <c r="C66" s="384"/>
      <c r="D66" s="413" t="s">
        <v>525</v>
      </c>
      <c r="E66" s="395"/>
      <c r="F66" s="395"/>
      <c r="G66" s="395"/>
      <c r="H66" s="615"/>
      <c r="I66" s="404"/>
      <c r="J66" s="198"/>
    </row>
    <row r="67" spans="1:10" s="199" customFormat="1" ht="42.75" hidden="1" customHeight="1">
      <c r="A67" s="383" t="s">
        <v>391</v>
      </c>
      <c r="B67" s="384" t="s">
        <v>392</v>
      </c>
      <c r="C67" s="384" t="s">
        <v>246</v>
      </c>
      <c r="D67" s="413" t="s">
        <v>393</v>
      </c>
      <c r="E67" s="395"/>
      <c r="F67" s="395"/>
      <c r="G67" s="395"/>
      <c r="H67" s="615"/>
      <c r="I67" s="404"/>
      <c r="J67" s="198"/>
    </row>
    <row r="68" spans="1:10" s="199" customFormat="1" ht="32.25" hidden="1" customHeight="1">
      <c r="A68" s="414"/>
      <c r="B68" s="415"/>
      <c r="C68" s="415"/>
      <c r="D68" s="415"/>
      <c r="E68" s="395"/>
      <c r="F68" s="395"/>
      <c r="G68" s="395"/>
      <c r="H68" s="615"/>
      <c r="I68" s="404"/>
      <c r="J68" s="198"/>
    </row>
    <row r="69" spans="1:10" s="199" customFormat="1" ht="42" hidden="1" customHeight="1">
      <c r="A69" s="383" t="s">
        <v>590</v>
      </c>
      <c r="B69" s="360" t="s">
        <v>281</v>
      </c>
      <c r="C69" s="360" t="s">
        <v>282</v>
      </c>
      <c r="D69" s="361" t="s">
        <v>283</v>
      </c>
      <c r="E69" s="395"/>
      <c r="F69" s="395"/>
      <c r="G69" s="395"/>
      <c r="H69" s="615"/>
      <c r="I69" s="404"/>
      <c r="J69" s="198"/>
    </row>
    <row r="70" spans="1:10" s="197" customFormat="1" ht="43.5" hidden="1" customHeight="1">
      <c r="A70" s="346" t="s">
        <v>404</v>
      </c>
      <c r="B70" s="347"/>
      <c r="C70" s="347"/>
      <c r="D70" s="391" t="s">
        <v>405</v>
      </c>
      <c r="E70" s="392"/>
      <c r="F70" s="392"/>
      <c r="G70" s="392"/>
      <c r="H70" s="614">
        <f>SUM(H71)</f>
        <v>0</v>
      </c>
      <c r="I70" s="393"/>
      <c r="J70" s="196"/>
    </row>
    <row r="71" spans="1:10" s="197" customFormat="1" ht="43.5" hidden="1" customHeight="1">
      <c r="A71" s="346" t="s">
        <v>406</v>
      </c>
      <c r="B71" s="347"/>
      <c r="C71" s="347"/>
      <c r="D71" s="391" t="s">
        <v>405</v>
      </c>
      <c r="E71" s="392"/>
      <c r="F71" s="392"/>
      <c r="G71" s="392"/>
      <c r="H71" s="614">
        <f>SUM(H72:H74)</f>
        <v>0</v>
      </c>
      <c r="I71" s="393"/>
      <c r="J71" s="196"/>
    </row>
    <row r="72" spans="1:10" s="197" customFormat="1" ht="46.5" hidden="1" customHeight="1">
      <c r="A72" s="359" t="s">
        <v>407</v>
      </c>
      <c r="B72" s="360" t="s">
        <v>317</v>
      </c>
      <c r="C72" s="360" t="s">
        <v>186</v>
      </c>
      <c r="D72" s="361" t="s">
        <v>318</v>
      </c>
      <c r="E72" s="356"/>
      <c r="F72" s="357"/>
      <c r="G72" s="363"/>
      <c r="H72" s="363"/>
      <c r="I72" s="358"/>
      <c r="J72" s="196"/>
    </row>
    <row r="73" spans="1:10" s="197" customFormat="1" ht="64.5" hidden="1" customHeight="1">
      <c r="A73" s="416" t="s">
        <v>455</v>
      </c>
      <c r="B73" s="417" t="s">
        <v>456</v>
      </c>
      <c r="C73" s="384" t="s">
        <v>361</v>
      </c>
      <c r="D73" s="413" t="s">
        <v>457</v>
      </c>
      <c r="E73" s="356"/>
      <c r="F73" s="357"/>
      <c r="G73" s="363"/>
      <c r="H73" s="363"/>
      <c r="I73" s="358"/>
      <c r="J73" s="196"/>
    </row>
    <row r="74" spans="1:10" s="197" customFormat="1" ht="79.5" hidden="1" customHeight="1">
      <c r="A74" s="416" t="s">
        <v>615</v>
      </c>
      <c r="B74" s="417" t="s">
        <v>616</v>
      </c>
      <c r="C74" s="384" t="s">
        <v>256</v>
      </c>
      <c r="D74" s="515" t="s">
        <v>617</v>
      </c>
      <c r="E74" s="356"/>
      <c r="F74" s="357"/>
      <c r="G74" s="363"/>
      <c r="H74" s="363"/>
      <c r="I74" s="358"/>
      <c r="J74" s="196"/>
    </row>
    <row r="75" spans="1:10" s="528" customFormat="1" ht="77.25" hidden="1" customHeight="1">
      <c r="A75" s="521"/>
      <c r="B75" s="522"/>
      <c r="C75" s="270"/>
      <c r="D75" s="332" t="s">
        <v>620</v>
      </c>
      <c r="E75" s="523"/>
      <c r="F75" s="524"/>
      <c r="G75" s="525"/>
      <c r="H75" s="619"/>
      <c r="I75" s="526"/>
      <c r="J75" s="527"/>
    </row>
    <row r="76" spans="1:10" s="203" customFormat="1" ht="37.5" hidden="1" customHeight="1">
      <c r="A76" s="418"/>
      <c r="B76" s="419"/>
      <c r="C76" s="408"/>
      <c r="D76" s="332" t="s">
        <v>531</v>
      </c>
      <c r="E76" s="370"/>
      <c r="F76" s="371"/>
      <c r="G76" s="372"/>
      <c r="H76" s="619"/>
      <c r="I76" s="420"/>
      <c r="J76" s="202"/>
    </row>
    <row r="77" spans="1:10" s="197" customFormat="1" ht="46.5" hidden="1" customHeight="1">
      <c r="A77" s="346" t="s">
        <v>470</v>
      </c>
      <c r="B77" s="347"/>
      <c r="C77" s="347"/>
      <c r="D77" s="421" t="s">
        <v>471</v>
      </c>
      <c r="E77" s="392"/>
      <c r="F77" s="392"/>
      <c r="G77" s="392"/>
      <c r="H77" s="614">
        <f>SUM(H78)</f>
        <v>0</v>
      </c>
      <c r="I77" s="393"/>
      <c r="J77" s="196"/>
    </row>
    <row r="78" spans="1:10" s="197" customFormat="1" ht="46.5" hidden="1" customHeight="1">
      <c r="A78" s="346" t="s">
        <v>472</v>
      </c>
      <c r="B78" s="347"/>
      <c r="C78" s="347"/>
      <c r="D78" s="421" t="s">
        <v>471</v>
      </c>
      <c r="E78" s="392"/>
      <c r="F78" s="392"/>
      <c r="G78" s="392"/>
      <c r="H78" s="614">
        <f>SUM(H79,H82,H83)</f>
        <v>0</v>
      </c>
      <c r="I78" s="393"/>
      <c r="J78" s="196"/>
    </row>
    <row r="79" spans="1:10" s="197" customFormat="1" ht="42" hidden="1" customHeight="1">
      <c r="A79" s="359" t="s">
        <v>489</v>
      </c>
      <c r="B79" s="360" t="s">
        <v>304</v>
      </c>
      <c r="C79" s="360" t="s">
        <v>290</v>
      </c>
      <c r="D79" s="369" t="s">
        <v>305</v>
      </c>
      <c r="E79" s="395"/>
      <c r="F79" s="395"/>
      <c r="G79" s="395"/>
      <c r="H79" s="620"/>
      <c r="I79" s="422"/>
      <c r="J79" s="196"/>
    </row>
    <row r="80" spans="1:10" s="197" customFormat="1" ht="36.75" hidden="1" customHeight="1">
      <c r="A80" s="418"/>
      <c r="B80" s="419"/>
      <c r="C80" s="408"/>
      <c r="D80" s="332" t="s">
        <v>402</v>
      </c>
      <c r="E80" s="395"/>
      <c r="F80" s="395"/>
      <c r="G80" s="395"/>
      <c r="H80" s="542"/>
      <c r="I80" s="423"/>
      <c r="J80" s="196"/>
    </row>
    <row r="81" spans="1:10" s="197" customFormat="1" ht="39.75" hidden="1" customHeight="1">
      <c r="A81" s="418"/>
      <c r="B81" s="419"/>
      <c r="C81" s="408"/>
      <c r="D81" s="332" t="s">
        <v>532</v>
      </c>
      <c r="E81" s="395"/>
      <c r="F81" s="395"/>
      <c r="G81" s="395"/>
      <c r="H81" s="542"/>
      <c r="I81" s="423"/>
      <c r="J81" s="196"/>
    </row>
    <row r="82" spans="1:10" s="197" customFormat="1" ht="42" hidden="1" customHeight="1">
      <c r="A82" s="383" t="s">
        <v>481</v>
      </c>
      <c r="B82" s="384" t="s">
        <v>322</v>
      </c>
      <c r="C82" s="384" t="s">
        <v>323</v>
      </c>
      <c r="D82" s="362" t="s">
        <v>324</v>
      </c>
      <c r="E82" s="395"/>
      <c r="F82" s="395"/>
      <c r="G82" s="395"/>
      <c r="H82" s="620"/>
      <c r="I82" s="423"/>
      <c r="J82" s="196"/>
    </row>
    <row r="83" spans="1:10" s="197" customFormat="1" ht="44.25" hidden="1" customHeight="1">
      <c r="A83" s="379" t="s">
        <v>482</v>
      </c>
      <c r="B83" s="380" t="s">
        <v>483</v>
      </c>
      <c r="C83" s="380" t="s">
        <v>484</v>
      </c>
      <c r="D83" s="424" t="s">
        <v>485</v>
      </c>
      <c r="E83" s="395"/>
      <c r="F83" s="395"/>
      <c r="G83" s="395"/>
      <c r="H83" s="620"/>
      <c r="I83" s="425"/>
      <c r="J83" s="196"/>
    </row>
    <row r="84" spans="1:10" s="197" customFormat="1" ht="33" hidden="1" customHeight="1">
      <c r="A84" s="346" t="s">
        <v>490</v>
      </c>
      <c r="B84" s="347"/>
      <c r="C84" s="347"/>
      <c r="D84" s="391" t="s">
        <v>491</v>
      </c>
      <c r="E84" s="392"/>
      <c r="F84" s="392"/>
      <c r="G84" s="392"/>
      <c r="H84" s="614">
        <f>SUM(H85)</f>
        <v>0</v>
      </c>
      <c r="I84" s="426"/>
      <c r="J84" s="196"/>
    </row>
    <row r="85" spans="1:10" s="197" customFormat="1" ht="32.25" hidden="1" customHeight="1">
      <c r="A85" s="346" t="s">
        <v>492</v>
      </c>
      <c r="B85" s="347"/>
      <c r="C85" s="347"/>
      <c r="D85" s="391" t="s">
        <v>491</v>
      </c>
      <c r="E85" s="392"/>
      <c r="F85" s="392"/>
      <c r="G85" s="392"/>
      <c r="H85" s="614">
        <f>SUM(H86)</f>
        <v>0</v>
      </c>
      <c r="I85" s="426"/>
      <c r="J85" s="196"/>
    </row>
    <row r="86" spans="1:10" s="197" customFormat="1" ht="41.25" hidden="1" customHeight="1">
      <c r="A86" s="359" t="s">
        <v>493</v>
      </c>
      <c r="B86" s="360" t="s">
        <v>317</v>
      </c>
      <c r="C86" s="360" t="s">
        <v>186</v>
      </c>
      <c r="D86" s="361" t="s">
        <v>318</v>
      </c>
      <c r="E86" s="395"/>
      <c r="F86" s="395"/>
      <c r="G86" s="395"/>
      <c r="H86" s="615"/>
      <c r="I86" s="427"/>
      <c r="J86" s="196"/>
    </row>
    <row r="87" spans="1:10" s="197" customFormat="1" ht="33" customHeight="1">
      <c r="A87" s="428"/>
      <c r="B87" s="429"/>
      <c r="C87" s="430"/>
      <c r="D87" s="431" t="s">
        <v>526</v>
      </c>
      <c r="E87" s="432"/>
      <c r="F87" s="433"/>
      <c r="G87" s="432"/>
      <c r="H87" s="621">
        <f>SUM(H11,H24,H41,H71,H78,H85)</f>
        <v>2500000</v>
      </c>
      <c r="I87" s="434"/>
      <c r="J87" s="196"/>
    </row>
    <row r="88" spans="1:10" ht="125.25" customHeight="1">
      <c r="A88" s="204"/>
      <c r="B88" s="204"/>
      <c r="C88" s="204"/>
      <c r="D88" s="176"/>
      <c r="E88" s="176"/>
      <c r="F88" s="176"/>
      <c r="G88" s="176"/>
      <c r="H88" s="176"/>
      <c r="I88" s="176"/>
      <c r="J88" s="176"/>
    </row>
    <row r="89" spans="1:10" ht="30.75" hidden="1" customHeight="1">
      <c r="A89" s="204"/>
      <c r="B89" s="204"/>
      <c r="C89" s="204"/>
      <c r="D89" s="205"/>
      <c r="E89" s="205"/>
      <c r="F89" s="205"/>
      <c r="G89" s="205"/>
      <c r="H89" s="174"/>
      <c r="I89" s="174"/>
      <c r="J89" s="174"/>
    </row>
    <row r="90" spans="1:10" ht="18.75">
      <c r="A90" s="204"/>
      <c r="B90" s="204"/>
      <c r="C90" s="204"/>
      <c r="D90" s="176"/>
      <c r="E90" s="176"/>
      <c r="F90" s="176"/>
      <c r="G90" s="176"/>
      <c r="H90" s="174"/>
      <c r="I90" s="174"/>
      <c r="J90" s="174"/>
    </row>
    <row r="91" spans="1:10" ht="20.25">
      <c r="A91" s="206"/>
      <c r="B91" s="206"/>
      <c r="C91" s="206"/>
      <c r="D91" s="207"/>
      <c r="E91" s="207"/>
      <c r="F91" s="207"/>
      <c r="G91" s="207"/>
      <c r="H91" s="174"/>
      <c r="I91" s="174"/>
      <c r="J91" s="174"/>
    </row>
    <row r="92" spans="1:10" ht="15.75">
      <c r="H92" s="174"/>
      <c r="I92" s="174"/>
      <c r="J92" s="174"/>
    </row>
    <row r="96" spans="1:10" ht="15.75">
      <c r="E96" s="208"/>
      <c r="F96" s="209"/>
      <c r="G96" s="210"/>
    </row>
    <row r="97" spans="5:20" ht="20.25">
      <c r="E97" s="208"/>
      <c r="F97" s="211"/>
      <c r="G97" s="210"/>
      <c r="M97" s="778"/>
      <c r="N97" s="778"/>
      <c r="O97" s="778"/>
      <c r="P97" s="778"/>
      <c r="Q97" s="778"/>
      <c r="R97" s="778"/>
      <c r="S97" s="778"/>
      <c r="T97" s="778"/>
    </row>
    <row r="98" spans="5:20" ht="20.25">
      <c r="E98" s="210"/>
      <c r="F98" s="210"/>
      <c r="G98" s="210"/>
      <c r="M98" s="778"/>
      <c r="N98" s="778"/>
      <c r="O98" s="778"/>
      <c r="P98" s="778"/>
      <c r="Q98" s="778"/>
      <c r="R98" s="778"/>
      <c r="S98" s="778"/>
      <c r="T98" s="778"/>
    </row>
  </sheetData>
  <mergeCells count="2">
    <mergeCell ref="M97:T97"/>
    <mergeCell ref="M98:T98"/>
  </mergeCells>
  <pageMargins left="0.39370078740157483" right="0.39370078740157483" top="1.1811023622047245" bottom="0.78740157480314965" header="0" footer="0"/>
  <pageSetup paperSize="9" scale="60" fitToHeight="2" orientation="landscape" r:id="rId1"/>
  <headerFooter alignWithMargins="0"/>
  <colBreaks count="1" manualBreakCount="1">
    <brk id="9" max="106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4:L98"/>
  <sheetViews>
    <sheetView view="pageBreakPreview" topLeftCell="D90" zoomScale="90" zoomScaleNormal="91" zoomScaleSheetLayoutView="90" workbookViewId="0">
      <selection activeCell="L68" sqref="L68"/>
    </sheetView>
  </sheetViews>
  <sheetFormatPr defaultRowHeight="12.75"/>
  <cols>
    <col min="1" max="1" width="12.42578125" style="1" customWidth="1"/>
    <col min="2" max="2" width="12.140625" style="1" customWidth="1"/>
    <col min="3" max="3" width="14.5703125" style="1" customWidth="1"/>
    <col min="4" max="4" width="57" style="1" customWidth="1"/>
    <col min="5" max="5" width="51.7109375" style="1" customWidth="1"/>
    <col min="6" max="6" width="28.28515625" style="1" customWidth="1"/>
    <col min="7" max="7" width="18.85546875" style="217" customWidth="1"/>
    <col min="8" max="8" width="17.28515625" style="218" customWidth="1"/>
    <col min="9" max="9" width="17.42578125" style="1" customWidth="1"/>
    <col min="10" max="10" width="19" style="1" customWidth="1"/>
    <col min="11" max="11" width="17.28515625" style="1" customWidth="1"/>
    <col min="12" max="12" width="16" style="1" customWidth="1"/>
    <col min="13" max="16384" width="9.140625" style="1"/>
  </cols>
  <sheetData>
    <row r="4" spans="1:12" ht="57" customHeight="1"/>
    <row r="5" spans="1:12" ht="16.350000000000001" customHeight="1">
      <c r="D5" s="781"/>
      <c r="E5" s="781"/>
      <c r="F5" s="781"/>
      <c r="G5" s="781"/>
      <c r="H5" s="781"/>
      <c r="I5" s="781"/>
    </row>
    <row r="6" spans="1:12" ht="18.75">
      <c r="D6" s="782"/>
      <c r="E6" s="782"/>
      <c r="F6" s="782"/>
      <c r="G6" s="782"/>
      <c r="H6" s="782"/>
      <c r="I6" s="782"/>
      <c r="J6" s="782"/>
    </row>
    <row r="7" spans="1:12" ht="27" customHeight="1">
      <c r="D7" s="219"/>
      <c r="E7" s="219"/>
      <c r="F7" s="219"/>
      <c r="G7" s="220"/>
      <c r="H7" s="219"/>
      <c r="I7" s="219"/>
      <c r="J7" s="219"/>
    </row>
    <row r="8" spans="1:12" ht="19.5" customHeight="1">
      <c r="E8" s="221"/>
      <c r="F8" s="221"/>
      <c r="G8" s="220"/>
      <c r="H8" s="216"/>
      <c r="I8" s="222" t="s">
        <v>0</v>
      </c>
    </row>
    <row r="9" spans="1:12" s="223" customFormat="1" ht="27" customHeight="1">
      <c r="A9" s="783" t="s">
        <v>165</v>
      </c>
      <c r="B9" s="785" t="s">
        <v>166</v>
      </c>
      <c r="C9" s="785" t="s">
        <v>167</v>
      </c>
      <c r="D9" s="786" t="s">
        <v>168</v>
      </c>
      <c r="E9" s="787" t="s">
        <v>540</v>
      </c>
      <c r="F9" s="787" t="s">
        <v>541</v>
      </c>
      <c r="G9" s="788" t="s">
        <v>3</v>
      </c>
      <c r="H9" s="779" t="s">
        <v>1</v>
      </c>
      <c r="I9" s="779" t="s">
        <v>2</v>
      </c>
      <c r="J9" s="780"/>
    </row>
    <row r="10" spans="1:12" s="223" customFormat="1" ht="86.25" customHeight="1">
      <c r="A10" s="784"/>
      <c r="B10" s="776"/>
      <c r="C10" s="776"/>
      <c r="D10" s="776"/>
      <c r="E10" s="776"/>
      <c r="F10" s="776"/>
      <c r="G10" s="776"/>
      <c r="H10" s="776"/>
      <c r="I10" s="439" t="s">
        <v>128</v>
      </c>
      <c r="J10" s="440" t="s">
        <v>173</v>
      </c>
    </row>
    <row r="11" spans="1:12" s="224" customFormat="1" ht="15.75" customHeight="1">
      <c r="A11" s="441">
        <v>1</v>
      </c>
      <c r="B11" s="442">
        <v>2</v>
      </c>
      <c r="C11" s="442">
        <v>3</v>
      </c>
      <c r="D11" s="442">
        <v>4</v>
      </c>
      <c r="E11" s="443">
        <v>5</v>
      </c>
      <c r="F11" s="443">
        <v>6</v>
      </c>
      <c r="G11" s="443">
        <v>7</v>
      </c>
      <c r="H11" s="443">
        <v>8</v>
      </c>
      <c r="I11" s="442">
        <v>9</v>
      </c>
      <c r="J11" s="444">
        <v>10</v>
      </c>
    </row>
    <row r="12" spans="1:12" ht="40.5" customHeight="1">
      <c r="A12" s="445" t="s">
        <v>181</v>
      </c>
      <c r="B12" s="446"/>
      <c r="C12" s="446"/>
      <c r="D12" s="447" t="s">
        <v>182</v>
      </c>
      <c r="E12" s="448"/>
      <c r="F12" s="448"/>
      <c r="G12" s="623">
        <f>SUM(G13)</f>
        <v>4081000</v>
      </c>
      <c r="H12" s="623">
        <f t="shared" ref="H12:J12" si="0">SUM(H13)</f>
        <v>1581000</v>
      </c>
      <c r="I12" s="623">
        <f t="shared" si="0"/>
        <v>2500000</v>
      </c>
      <c r="J12" s="624">
        <f t="shared" si="0"/>
        <v>2500000</v>
      </c>
      <c r="K12" s="225"/>
      <c r="L12" s="225"/>
    </row>
    <row r="13" spans="1:12" ht="37.5" customHeight="1">
      <c r="A13" s="445" t="s">
        <v>183</v>
      </c>
      <c r="B13" s="446"/>
      <c r="C13" s="446"/>
      <c r="D13" s="447" t="s">
        <v>182</v>
      </c>
      <c r="E13" s="448"/>
      <c r="F13" s="448"/>
      <c r="G13" s="623">
        <f>SUM(G14:G48)</f>
        <v>4081000</v>
      </c>
      <c r="H13" s="623">
        <f>SUM(H14:H48)</f>
        <v>1581000</v>
      </c>
      <c r="I13" s="623">
        <f t="shared" ref="I13:J13" si="1">SUM(I14:I48)</f>
        <v>2500000</v>
      </c>
      <c r="J13" s="624">
        <f t="shared" si="1"/>
        <v>2500000</v>
      </c>
    </row>
    <row r="14" spans="1:12" s="226" customFormat="1" ht="78" hidden="1" customHeight="1">
      <c r="A14" s="359" t="s">
        <v>188</v>
      </c>
      <c r="B14" s="360" t="s">
        <v>189</v>
      </c>
      <c r="C14" s="360" t="s">
        <v>190</v>
      </c>
      <c r="D14" s="361" t="s">
        <v>191</v>
      </c>
      <c r="E14" s="449" t="s">
        <v>542</v>
      </c>
      <c r="F14" s="450" t="s">
        <v>543</v>
      </c>
      <c r="G14" s="617">
        <f t="shared" ref="G14:G23" si="2">SUM(H14:I14)</f>
        <v>0</v>
      </c>
      <c r="H14" s="625"/>
      <c r="I14" s="626"/>
      <c r="J14" s="627"/>
    </row>
    <row r="15" spans="1:12" s="227" customFormat="1" ht="59.25" hidden="1" customHeight="1">
      <c r="A15" s="451" t="s">
        <v>192</v>
      </c>
      <c r="B15" s="452" t="s">
        <v>193</v>
      </c>
      <c r="C15" s="452" t="s">
        <v>194</v>
      </c>
      <c r="D15" s="453" t="s">
        <v>195</v>
      </c>
      <c r="E15" s="454" t="s">
        <v>544</v>
      </c>
      <c r="F15" s="454" t="s">
        <v>545</v>
      </c>
      <c r="G15" s="617">
        <f t="shared" si="2"/>
        <v>0</v>
      </c>
      <c r="H15" s="456"/>
      <c r="I15" s="628"/>
      <c r="J15" s="629"/>
    </row>
    <row r="16" spans="1:12" s="228" customFormat="1" ht="42.75" customHeight="1">
      <c r="A16" s="359" t="s">
        <v>197</v>
      </c>
      <c r="B16" s="360" t="s">
        <v>198</v>
      </c>
      <c r="C16" s="360" t="s">
        <v>199</v>
      </c>
      <c r="D16" s="662" t="s">
        <v>623</v>
      </c>
      <c r="E16" s="661" t="s">
        <v>544</v>
      </c>
      <c r="F16" s="660" t="s">
        <v>545</v>
      </c>
      <c r="G16" s="617">
        <f t="shared" ref="G16" si="3">SUM(H16:I16)</f>
        <v>1581000</v>
      </c>
      <c r="H16" s="637">
        <v>1581000</v>
      </c>
      <c r="I16" s="460"/>
      <c r="J16" s="630"/>
    </row>
    <row r="17" spans="1:10" s="668" customFormat="1" ht="43.5" hidden="1" customHeight="1">
      <c r="A17" s="466" t="s">
        <v>202</v>
      </c>
      <c r="B17" s="467" t="s">
        <v>203</v>
      </c>
      <c r="C17" s="467" t="s">
        <v>204</v>
      </c>
      <c r="D17" s="361" t="s">
        <v>205</v>
      </c>
      <c r="E17" s="450" t="s">
        <v>544</v>
      </c>
      <c r="F17" s="450" t="s">
        <v>545</v>
      </c>
      <c r="G17" s="617">
        <f t="shared" si="2"/>
        <v>0</v>
      </c>
      <c r="H17" s="637"/>
      <c r="I17" s="666"/>
      <c r="J17" s="667"/>
    </row>
    <row r="18" spans="1:10" s="668" customFormat="1" ht="42.75" hidden="1" customHeight="1">
      <c r="A18" s="466" t="s">
        <v>206</v>
      </c>
      <c r="B18" s="467" t="s">
        <v>207</v>
      </c>
      <c r="C18" s="467" t="s">
        <v>204</v>
      </c>
      <c r="D18" s="361" t="s">
        <v>208</v>
      </c>
      <c r="E18" s="450" t="s">
        <v>544</v>
      </c>
      <c r="F18" s="450" t="s">
        <v>545</v>
      </c>
      <c r="G18" s="617">
        <f t="shared" si="2"/>
        <v>0</v>
      </c>
      <c r="H18" s="637"/>
      <c r="I18" s="638"/>
      <c r="J18" s="667"/>
    </row>
    <row r="19" spans="1:10" s="155" customFormat="1" ht="42.75" hidden="1" customHeight="1">
      <c r="A19" s="466" t="s">
        <v>210</v>
      </c>
      <c r="B19" s="467" t="s">
        <v>211</v>
      </c>
      <c r="C19" s="467" t="s">
        <v>204</v>
      </c>
      <c r="D19" s="471" t="s">
        <v>212</v>
      </c>
      <c r="E19" s="450" t="s">
        <v>544</v>
      </c>
      <c r="F19" s="450" t="s">
        <v>545</v>
      </c>
      <c r="G19" s="617">
        <f t="shared" si="2"/>
        <v>0</v>
      </c>
      <c r="H19" s="637"/>
      <c r="I19" s="638"/>
      <c r="J19" s="667"/>
    </row>
    <row r="20" spans="1:10" s="139" customFormat="1" ht="41.25" hidden="1" customHeight="1">
      <c r="A20" s="466" t="s">
        <v>217</v>
      </c>
      <c r="B20" s="467" t="s">
        <v>218</v>
      </c>
      <c r="C20" s="467" t="s">
        <v>204</v>
      </c>
      <c r="D20" s="471" t="s">
        <v>219</v>
      </c>
      <c r="E20" s="450" t="s">
        <v>544</v>
      </c>
      <c r="F20" s="450" t="s">
        <v>545</v>
      </c>
      <c r="G20" s="617">
        <f t="shared" si="2"/>
        <v>0</v>
      </c>
      <c r="H20" s="617"/>
      <c r="I20" s="638"/>
      <c r="J20" s="652"/>
    </row>
    <row r="21" spans="1:10" s="151" customFormat="1" ht="43.5" hidden="1" customHeight="1">
      <c r="A21" s="457" t="s">
        <v>221</v>
      </c>
      <c r="B21" s="458" t="s">
        <v>222</v>
      </c>
      <c r="C21" s="458" t="s">
        <v>223</v>
      </c>
      <c r="D21" s="461" t="s">
        <v>224</v>
      </c>
      <c r="E21" s="462" t="s">
        <v>546</v>
      </c>
      <c r="F21" s="454" t="s">
        <v>547</v>
      </c>
      <c r="G21" s="617">
        <f t="shared" si="2"/>
        <v>0</v>
      </c>
      <c r="H21" s="455"/>
      <c r="I21" s="460"/>
      <c r="J21" s="633"/>
    </row>
    <row r="22" spans="1:10" s="230" customFormat="1" ht="48" hidden="1" customHeight="1">
      <c r="A22" s="451" t="s">
        <v>225</v>
      </c>
      <c r="B22" s="452" t="s">
        <v>226</v>
      </c>
      <c r="C22" s="452" t="s">
        <v>223</v>
      </c>
      <c r="D22" s="463" t="s">
        <v>227</v>
      </c>
      <c r="E22" s="462" t="s">
        <v>546</v>
      </c>
      <c r="F22" s="454" t="s">
        <v>547</v>
      </c>
      <c r="G22" s="617">
        <f t="shared" si="2"/>
        <v>0</v>
      </c>
      <c r="H22" s="455"/>
      <c r="I22" s="460"/>
      <c r="J22" s="634"/>
    </row>
    <row r="23" spans="1:10" s="228" customFormat="1" ht="45" hidden="1" customHeight="1">
      <c r="A23" s="464" t="s">
        <v>228</v>
      </c>
      <c r="B23" s="458" t="s">
        <v>229</v>
      </c>
      <c r="C23" s="465" t="s">
        <v>223</v>
      </c>
      <c r="D23" s="459" t="s">
        <v>230</v>
      </c>
      <c r="E23" s="659" t="s">
        <v>546</v>
      </c>
      <c r="F23" s="622" t="s">
        <v>548</v>
      </c>
      <c r="G23" s="617">
        <f t="shared" si="2"/>
        <v>0</v>
      </c>
      <c r="H23" s="635"/>
      <c r="I23" s="636"/>
      <c r="J23" s="633"/>
    </row>
    <row r="24" spans="1:10" ht="45" hidden="1" customHeight="1">
      <c r="A24" s="359"/>
      <c r="B24" s="360"/>
      <c r="C24" s="360"/>
      <c r="D24" s="662"/>
      <c r="E24" s="661"/>
      <c r="F24" s="660"/>
      <c r="G24" s="617"/>
      <c r="H24" s="637"/>
      <c r="I24" s="638"/>
      <c r="J24" s="652"/>
    </row>
    <row r="25" spans="1:10" ht="42" hidden="1" customHeight="1">
      <c r="A25" s="466" t="s">
        <v>234</v>
      </c>
      <c r="B25" s="467" t="s">
        <v>235</v>
      </c>
      <c r="C25" s="467" t="s">
        <v>223</v>
      </c>
      <c r="D25" s="468" t="s">
        <v>236</v>
      </c>
      <c r="E25" s="657" t="s">
        <v>546</v>
      </c>
      <c r="F25" s="658" t="s">
        <v>547</v>
      </c>
      <c r="G25" s="617">
        <f t="shared" ref="G25:G48" si="4">SUM(H25:I25)</f>
        <v>0</v>
      </c>
      <c r="H25" s="637"/>
      <c r="I25" s="638"/>
      <c r="J25" s="639"/>
    </row>
    <row r="26" spans="1:10" ht="76.5" hidden="1" customHeight="1">
      <c r="A26" s="469" t="s">
        <v>237</v>
      </c>
      <c r="B26" s="467" t="s">
        <v>238</v>
      </c>
      <c r="C26" s="470" t="s">
        <v>223</v>
      </c>
      <c r="D26" s="471" t="s">
        <v>239</v>
      </c>
      <c r="E26" s="449" t="s">
        <v>549</v>
      </c>
      <c r="F26" s="450" t="s">
        <v>548</v>
      </c>
      <c r="G26" s="617">
        <f t="shared" si="4"/>
        <v>0</v>
      </c>
      <c r="H26" s="617"/>
      <c r="I26" s="638"/>
      <c r="J26" s="639"/>
    </row>
    <row r="27" spans="1:10" s="228" customFormat="1" ht="50.25" hidden="1" customHeight="1">
      <c r="A27" s="457" t="s">
        <v>240</v>
      </c>
      <c r="B27" s="458" t="s">
        <v>241</v>
      </c>
      <c r="C27" s="458" t="s">
        <v>242</v>
      </c>
      <c r="D27" s="459" t="s">
        <v>243</v>
      </c>
      <c r="E27" s="462" t="s">
        <v>546</v>
      </c>
      <c r="F27" s="454" t="s">
        <v>547</v>
      </c>
      <c r="G27" s="455">
        <f t="shared" si="4"/>
        <v>0</v>
      </c>
      <c r="H27" s="455"/>
      <c r="I27" s="460"/>
      <c r="J27" s="640"/>
    </row>
    <row r="28" spans="1:10" s="228" customFormat="1" ht="58.5" hidden="1" customHeight="1">
      <c r="A28" s="457" t="s">
        <v>244</v>
      </c>
      <c r="B28" s="458" t="s">
        <v>245</v>
      </c>
      <c r="C28" s="458" t="s">
        <v>246</v>
      </c>
      <c r="D28" s="461" t="s">
        <v>247</v>
      </c>
      <c r="E28" s="454" t="s">
        <v>550</v>
      </c>
      <c r="F28" s="454" t="s">
        <v>551</v>
      </c>
      <c r="G28" s="455">
        <f t="shared" si="4"/>
        <v>0</v>
      </c>
      <c r="H28" s="631"/>
      <c r="I28" s="460"/>
      <c r="J28" s="633"/>
    </row>
    <row r="29" spans="1:10" s="229" customFormat="1" ht="62.25" hidden="1" customHeight="1">
      <c r="A29" s="457" t="s">
        <v>248</v>
      </c>
      <c r="B29" s="458" t="s">
        <v>249</v>
      </c>
      <c r="C29" s="458" t="s">
        <v>246</v>
      </c>
      <c r="D29" s="461" t="s">
        <v>250</v>
      </c>
      <c r="E29" s="454" t="s">
        <v>550</v>
      </c>
      <c r="F29" s="454" t="s">
        <v>551</v>
      </c>
      <c r="G29" s="455">
        <f t="shared" si="4"/>
        <v>0</v>
      </c>
      <c r="H29" s="455"/>
      <c r="I29" s="460"/>
      <c r="J29" s="632"/>
    </row>
    <row r="30" spans="1:10" s="229" customFormat="1" ht="60.75" hidden="1" customHeight="1">
      <c r="A30" s="451" t="s">
        <v>251</v>
      </c>
      <c r="B30" s="452" t="s">
        <v>252</v>
      </c>
      <c r="C30" s="452" t="s">
        <v>246</v>
      </c>
      <c r="D30" s="461" t="s">
        <v>253</v>
      </c>
      <c r="E30" s="454" t="s">
        <v>550</v>
      </c>
      <c r="F30" s="454" t="s">
        <v>551</v>
      </c>
      <c r="G30" s="455">
        <f t="shared" si="4"/>
        <v>0</v>
      </c>
      <c r="H30" s="455"/>
      <c r="I30" s="460"/>
      <c r="J30" s="632"/>
    </row>
    <row r="31" spans="1:10" s="229" customFormat="1" ht="58.5" hidden="1" customHeight="1">
      <c r="A31" s="472" t="s">
        <v>254</v>
      </c>
      <c r="B31" s="473" t="s">
        <v>255</v>
      </c>
      <c r="C31" s="473" t="s">
        <v>256</v>
      </c>
      <c r="D31" s="474" t="s">
        <v>257</v>
      </c>
      <c r="E31" s="475" t="s">
        <v>552</v>
      </c>
      <c r="F31" s="454" t="s">
        <v>553</v>
      </c>
      <c r="G31" s="455">
        <f t="shared" si="4"/>
        <v>0</v>
      </c>
      <c r="H31" s="455"/>
      <c r="I31" s="455"/>
      <c r="J31" s="641"/>
    </row>
    <row r="32" spans="1:10" s="229" customFormat="1" ht="58.5" hidden="1" customHeight="1">
      <c r="A32" s="472" t="s">
        <v>258</v>
      </c>
      <c r="B32" s="473" t="s">
        <v>259</v>
      </c>
      <c r="C32" s="473" t="s">
        <v>260</v>
      </c>
      <c r="D32" s="474" t="s">
        <v>261</v>
      </c>
      <c r="E32" s="475" t="s">
        <v>554</v>
      </c>
      <c r="F32" s="454" t="s">
        <v>555</v>
      </c>
      <c r="G32" s="455">
        <f t="shared" si="4"/>
        <v>0</v>
      </c>
      <c r="H32" s="455"/>
      <c r="I32" s="455"/>
      <c r="J32" s="641"/>
    </row>
    <row r="33" spans="1:10" s="229" customFormat="1" ht="44.25" hidden="1" customHeight="1">
      <c r="A33" s="472" t="s">
        <v>262</v>
      </c>
      <c r="B33" s="473" t="s">
        <v>263</v>
      </c>
      <c r="C33" s="473" t="s">
        <v>260</v>
      </c>
      <c r="D33" s="474" t="s">
        <v>264</v>
      </c>
      <c r="E33" s="462" t="s">
        <v>556</v>
      </c>
      <c r="F33" s="462" t="s">
        <v>557</v>
      </c>
      <c r="G33" s="455">
        <f t="shared" si="4"/>
        <v>0</v>
      </c>
      <c r="H33" s="455"/>
      <c r="I33" s="455"/>
      <c r="J33" s="641"/>
    </row>
    <row r="34" spans="1:10" s="229" customFormat="1" ht="47.25" hidden="1" customHeight="1">
      <c r="A34" s="472" t="s">
        <v>265</v>
      </c>
      <c r="B34" s="473" t="s">
        <v>266</v>
      </c>
      <c r="C34" s="473" t="s">
        <v>260</v>
      </c>
      <c r="D34" s="474" t="s">
        <v>267</v>
      </c>
      <c r="E34" s="454" t="s">
        <v>558</v>
      </c>
      <c r="F34" s="454" t="s">
        <v>559</v>
      </c>
      <c r="G34" s="455">
        <f t="shared" si="4"/>
        <v>0</v>
      </c>
      <c r="H34" s="455"/>
      <c r="I34" s="460"/>
      <c r="J34" s="642"/>
    </row>
    <row r="35" spans="1:10" s="229" customFormat="1" ht="69" hidden="1" customHeight="1">
      <c r="A35" s="451" t="s">
        <v>268</v>
      </c>
      <c r="B35" s="452" t="s">
        <v>269</v>
      </c>
      <c r="C35" s="452" t="s">
        <v>260</v>
      </c>
      <c r="D35" s="461" t="s">
        <v>270</v>
      </c>
      <c r="E35" s="454" t="s">
        <v>560</v>
      </c>
      <c r="F35" s="454" t="s">
        <v>561</v>
      </c>
      <c r="G35" s="455">
        <f t="shared" si="4"/>
        <v>0</v>
      </c>
      <c r="H35" s="455"/>
      <c r="I35" s="460"/>
      <c r="J35" s="632"/>
    </row>
    <row r="36" spans="1:10" s="229" customFormat="1" ht="69" hidden="1" customHeight="1">
      <c r="A36" s="451" t="s">
        <v>268</v>
      </c>
      <c r="B36" s="452" t="s">
        <v>269</v>
      </c>
      <c r="C36" s="452" t="s">
        <v>260</v>
      </c>
      <c r="D36" s="461" t="s">
        <v>270</v>
      </c>
      <c r="E36" s="462" t="s">
        <v>554</v>
      </c>
      <c r="F36" s="462" t="s">
        <v>555</v>
      </c>
      <c r="G36" s="455">
        <f t="shared" si="4"/>
        <v>0</v>
      </c>
      <c r="H36" s="455"/>
      <c r="I36" s="460"/>
      <c r="J36" s="632"/>
    </row>
    <row r="37" spans="1:10" s="231" customFormat="1" ht="42.75" hidden="1" customHeight="1">
      <c r="A37" s="466" t="s">
        <v>271</v>
      </c>
      <c r="B37" s="467" t="s">
        <v>272</v>
      </c>
      <c r="C37" s="467" t="s">
        <v>260</v>
      </c>
      <c r="D37" s="361" t="s">
        <v>273</v>
      </c>
      <c r="E37" s="450" t="s">
        <v>562</v>
      </c>
      <c r="F37" s="449" t="s">
        <v>563</v>
      </c>
      <c r="G37" s="617">
        <f t="shared" si="4"/>
        <v>0</v>
      </c>
      <c r="H37" s="617"/>
      <c r="I37" s="638"/>
      <c r="J37" s="643"/>
    </row>
    <row r="38" spans="1:10" s="232" customFormat="1" ht="61.5" hidden="1" customHeight="1">
      <c r="A38" s="457" t="s">
        <v>274</v>
      </c>
      <c r="B38" s="452" t="s">
        <v>275</v>
      </c>
      <c r="C38" s="452" t="s">
        <v>256</v>
      </c>
      <c r="D38" s="453" t="s">
        <v>276</v>
      </c>
      <c r="E38" s="476" t="s">
        <v>564</v>
      </c>
      <c r="F38" s="462" t="s">
        <v>565</v>
      </c>
      <c r="G38" s="455">
        <f t="shared" si="4"/>
        <v>0</v>
      </c>
      <c r="H38" s="455"/>
      <c r="I38" s="460"/>
      <c r="J38" s="642"/>
    </row>
    <row r="39" spans="1:10" s="243" customFormat="1" ht="43.5" hidden="1" customHeight="1">
      <c r="A39" s="359" t="s">
        <v>534</v>
      </c>
      <c r="B39" s="360" t="s">
        <v>535</v>
      </c>
      <c r="C39" s="360" t="s">
        <v>290</v>
      </c>
      <c r="D39" s="361" t="s">
        <v>536</v>
      </c>
      <c r="E39" s="450" t="s">
        <v>576</v>
      </c>
      <c r="F39" s="449" t="s">
        <v>577</v>
      </c>
      <c r="G39" s="617">
        <f t="shared" si="4"/>
        <v>0</v>
      </c>
      <c r="H39" s="617"/>
      <c r="I39" s="638"/>
      <c r="J39" s="644"/>
    </row>
    <row r="40" spans="1:10" s="228" customFormat="1" ht="63" hidden="1" customHeight="1">
      <c r="A40" s="457" t="s">
        <v>277</v>
      </c>
      <c r="B40" s="458" t="s">
        <v>278</v>
      </c>
      <c r="C40" s="458" t="s">
        <v>279</v>
      </c>
      <c r="D40" s="453" t="s">
        <v>280</v>
      </c>
      <c r="E40" s="454" t="s">
        <v>566</v>
      </c>
      <c r="F40" s="462" t="s">
        <v>567</v>
      </c>
      <c r="G40" s="455">
        <f t="shared" si="4"/>
        <v>0</v>
      </c>
      <c r="H40" s="631"/>
      <c r="I40" s="460"/>
      <c r="J40" s="640"/>
    </row>
    <row r="41" spans="1:10" s="151" customFormat="1" ht="69.75" hidden="1" customHeight="1">
      <c r="A41" s="451" t="s">
        <v>284</v>
      </c>
      <c r="B41" s="452" t="s">
        <v>285</v>
      </c>
      <c r="C41" s="452" t="s">
        <v>286</v>
      </c>
      <c r="D41" s="453" t="s">
        <v>287</v>
      </c>
      <c r="E41" s="454" t="s">
        <v>568</v>
      </c>
      <c r="F41" s="462" t="s">
        <v>569</v>
      </c>
      <c r="G41" s="455">
        <f t="shared" si="4"/>
        <v>0</v>
      </c>
      <c r="H41" s="631"/>
      <c r="I41" s="460"/>
      <c r="J41" s="633"/>
    </row>
    <row r="42" spans="1:10" s="151" customFormat="1" ht="60.75" hidden="1" customHeight="1">
      <c r="A42" s="457" t="s">
        <v>288</v>
      </c>
      <c r="B42" s="458" t="s">
        <v>289</v>
      </c>
      <c r="C42" s="458" t="s">
        <v>290</v>
      </c>
      <c r="D42" s="477" t="s">
        <v>291</v>
      </c>
      <c r="E42" s="454" t="s">
        <v>558</v>
      </c>
      <c r="F42" s="462"/>
      <c r="G42" s="455">
        <f t="shared" si="4"/>
        <v>0</v>
      </c>
      <c r="H42" s="455"/>
      <c r="I42" s="460"/>
      <c r="J42" s="633"/>
    </row>
    <row r="43" spans="1:10" s="509" customFormat="1" ht="41.25" customHeight="1">
      <c r="A43" s="466" t="s">
        <v>288</v>
      </c>
      <c r="B43" s="467" t="s">
        <v>289</v>
      </c>
      <c r="C43" s="467" t="s">
        <v>290</v>
      </c>
      <c r="D43" s="468" t="s">
        <v>291</v>
      </c>
      <c r="E43" s="403" t="s">
        <v>562</v>
      </c>
      <c r="F43" s="725" t="s">
        <v>563</v>
      </c>
      <c r="G43" s="617">
        <f t="shared" si="4"/>
        <v>2500000</v>
      </c>
      <c r="H43" s="617"/>
      <c r="I43" s="638">
        <v>2500000</v>
      </c>
      <c r="J43" s="644">
        <v>2500000</v>
      </c>
    </row>
    <row r="44" spans="1:10" ht="60" hidden="1" customHeight="1">
      <c r="A44" s="466" t="s">
        <v>307</v>
      </c>
      <c r="B44" s="467" t="s">
        <v>308</v>
      </c>
      <c r="C44" s="467" t="s">
        <v>290</v>
      </c>
      <c r="D44" s="468" t="s">
        <v>309</v>
      </c>
      <c r="E44" s="450" t="s">
        <v>570</v>
      </c>
      <c r="F44" s="449" t="s">
        <v>571</v>
      </c>
      <c r="G44" s="617">
        <f t="shared" ref="G44" si="5">SUM(H44:I44)</f>
        <v>0</v>
      </c>
      <c r="H44" s="638"/>
      <c r="I44" s="638"/>
      <c r="J44" s="639"/>
    </row>
    <row r="45" spans="1:10" ht="46.5" hidden="1" customHeight="1">
      <c r="A45" s="663" t="s">
        <v>310</v>
      </c>
      <c r="B45" s="664" t="s">
        <v>311</v>
      </c>
      <c r="C45" s="664" t="s">
        <v>189</v>
      </c>
      <c r="D45" s="669" t="s">
        <v>93</v>
      </c>
      <c r="E45" s="450" t="s">
        <v>624</v>
      </c>
      <c r="F45" s="449" t="s">
        <v>625</v>
      </c>
      <c r="G45" s="617">
        <f t="shared" si="4"/>
        <v>0</v>
      </c>
      <c r="H45" s="638"/>
      <c r="I45" s="638"/>
      <c r="J45" s="644"/>
    </row>
    <row r="46" spans="1:10" s="228" customFormat="1" ht="47.25" hidden="1" customHeight="1">
      <c r="A46" s="478" t="s">
        <v>572</v>
      </c>
      <c r="B46" s="452" t="s">
        <v>573</v>
      </c>
      <c r="C46" s="479" t="s">
        <v>574</v>
      </c>
      <c r="D46" s="480" t="s">
        <v>575</v>
      </c>
      <c r="E46" s="454" t="s">
        <v>576</v>
      </c>
      <c r="F46" s="462" t="s">
        <v>577</v>
      </c>
      <c r="G46" s="455">
        <f t="shared" si="4"/>
        <v>0</v>
      </c>
      <c r="H46" s="631"/>
      <c r="I46" s="460"/>
      <c r="J46" s="640"/>
    </row>
    <row r="47" spans="1:10" s="228" customFormat="1" ht="72.75" hidden="1" customHeight="1">
      <c r="A47" s="481" t="s">
        <v>300</v>
      </c>
      <c r="B47" s="452" t="s">
        <v>301</v>
      </c>
      <c r="C47" s="482" t="s">
        <v>298</v>
      </c>
      <c r="D47" s="483" t="s">
        <v>302</v>
      </c>
      <c r="E47" s="454" t="s">
        <v>578</v>
      </c>
      <c r="F47" s="462" t="s">
        <v>579</v>
      </c>
      <c r="G47" s="455">
        <f t="shared" si="4"/>
        <v>0</v>
      </c>
      <c r="H47" s="645"/>
      <c r="I47" s="460"/>
      <c r="J47" s="640"/>
    </row>
    <row r="48" spans="1:10" s="228" customFormat="1" ht="48" hidden="1" customHeight="1">
      <c r="A48" s="457" t="s">
        <v>310</v>
      </c>
      <c r="B48" s="458" t="s">
        <v>311</v>
      </c>
      <c r="C48" s="458" t="s">
        <v>189</v>
      </c>
      <c r="D48" s="477" t="s">
        <v>312</v>
      </c>
      <c r="E48" s="462" t="s">
        <v>549</v>
      </c>
      <c r="F48" s="454" t="s">
        <v>548</v>
      </c>
      <c r="G48" s="455">
        <f t="shared" si="4"/>
        <v>0</v>
      </c>
      <c r="H48" s="631"/>
      <c r="I48" s="460"/>
      <c r="J48" s="640"/>
    </row>
    <row r="49" spans="1:10" s="233" customFormat="1" ht="58.5" hidden="1" customHeight="1">
      <c r="A49" s="445" t="s">
        <v>313</v>
      </c>
      <c r="B49" s="446"/>
      <c r="C49" s="446"/>
      <c r="D49" s="447" t="s">
        <v>314</v>
      </c>
      <c r="E49" s="484"/>
      <c r="F49" s="484"/>
      <c r="G49" s="646">
        <f>SUM(G50)</f>
        <v>0</v>
      </c>
      <c r="H49" s="646">
        <f t="shared" ref="H49:J49" si="6">SUM(H50)</f>
        <v>0</v>
      </c>
      <c r="I49" s="646">
        <f t="shared" si="6"/>
        <v>0</v>
      </c>
      <c r="J49" s="647">
        <f t="shared" si="6"/>
        <v>0</v>
      </c>
    </row>
    <row r="50" spans="1:10" s="233" customFormat="1" ht="58.5" hidden="1" customHeight="1">
      <c r="A50" s="445" t="s">
        <v>315</v>
      </c>
      <c r="B50" s="446"/>
      <c r="C50" s="446"/>
      <c r="D50" s="447" t="s">
        <v>314</v>
      </c>
      <c r="E50" s="484"/>
      <c r="F50" s="484"/>
      <c r="G50" s="646">
        <f>SUM(G51:G65)</f>
        <v>0</v>
      </c>
      <c r="H50" s="646">
        <f>SUM(H53:H64)</f>
        <v>0</v>
      </c>
      <c r="I50" s="646">
        <f>SUM(I51:I65)</f>
        <v>0</v>
      </c>
      <c r="J50" s="647">
        <f>SUM(J51:J65)</f>
        <v>0</v>
      </c>
    </row>
    <row r="51" spans="1:10" s="234" customFormat="1" ht="78.75" hidden="1" customHeight="1">
      <c r="A51" s="383" t="s">
        <v>319</v>
      </c>
      <c r="B51" s="360" t="s">
        <v>185</v>
      </c>
      <c r="C51" s="360" t="s">
        <v>186</v>
      </c>
      <c r="D51" s="403" t="s">
        <v>187</v>
      </c>
      <c r="E51" s="485" t="s">
        <v>580</v>
      </c>
      <c r="F51" s="449" t="s">
        <v>581</v>
      </c>
      <c r="G51" s="617">
        <f t="shared" ref="G51:G65" si="7">SUM(H51:I51)</f>
        <v>0</v>
      </c>
      <c r="H51" s="648"/>
      <c r="I51" s="637"/>
      <c r="J51" s="649"/>
    </row>
    <row r="52" spans="1:10" s="234" customFormat="1" ht="63" hidden="1" customHeight="1">
      <c r="A52" s="383" t="s">
        <v>320</v>
      </c>
      <c r="B52" s="360" t="s">
        <v>193</v>
      </c>
      <c r="C52" s="360" t="s">
        <v>194</v>
      </c>
      <c r="D52" s="361" t="s">
        <v>195</v>
      </c>
      <c r="E52" s="485" t="s">
        <v>580</v>
      </c>
      <c r="F52" s="449" t="s">
        <v>581</v>
      </c>
      <c r="G52" s="617">
        <f t="shared" si="7"/>
        <v>0</v>
      </c>
      <c r="H52" s="648"/>
      <c r="I52" s="637"/>
      <c r="J52" s="649"/>
    </row>
    <row r="53" spans="1:10" s="234" customFormat="1" ht="48.75" hidden="1" customHeight="1">
      <c r="A53" s="383" t="s">
        <v>321</v>
      </c>
      <c r="B53" s="384" t="s">
        <v>322</v>
      </c>
      <c r="C53" s="384" t="s">
        <v>323</v>
      </c>
      <c r="D53" s="362" t="s">
        <v>324</v>
      </c>
      <c r="E53" s="485" t="s">
        <v>580</v>
      </c>
      <c r="F53" s="449" t="s">
        <v>581</v>
      </c>
      <c r="G53" s="617">
        <f t="shared" si="7"/>
        <v>0</v>
      </c>
      <c r="H53" s="637"/>
      <c r="I53" s="637"/>
      <c r="J53" s="649"/>
    </row>
    <row r="54" spans="1:10" s="234" customFormat="1" ht="40.5" hidden="1" customHeight="1">
      <c r="A54" s="379" t="s">
        <v>537</v>
      </c>
      <c r="B54" s="380" t="s">
        <v>538</v>
      </c>
      <c r="C54" s="380" t="s">
        <v>246</v>
      </c>
      <c r="D54" s="362" t="s">
        <v>539</v>
      </c>
      <c r="E54" s="450" t="s">
        <v>562</v>
      </c>
      <c r="F54" s="449" t="s">
        <v>563</v>
      </c>
      <c r="G54" s="617">
        <f t="shared" si="7"/>
        <v>0</v>
      </c>
      <c r="H54" s="637"/>
      <c r="I54" s="637"/>
      <c r="J54" s="649"/>
    </row>
    <row r="55" spans="1:10" ht="57" hidden="1" customHeight="1">
      <c r="A55" s="365" t="s">
        <v>325</v>
      </c>
      <c r="B55" s="366" t="s">
        <v>255</v>
      </c>
      <c r="C55" s="366" t="s">
        <v>256</v>
      </c>
      <c r="D55" s="367" t="s">
        <v>257</v>
      </c>
      <c r="E55" s="449" t="s">
        <v>554</v>
      </c>
      <c r="F55" s="449" t="s">
        <v>555</v>
      </c>
      <c r="G55" s="617">
        <f t="shared" si="7"/>
        <v>0</v>
      </c>
      <c r="H55" s="637"/>
      <c r="I55" s="638"/>
      <c r="J55" s="644"/>
    </row>
    <row r="56" spans="1:10" s="231" customFormat="1" ht="57" hidden="1" customHeight="1">
      <c r="A56" s="379" t="s">
        <v>330</v>
      </c>
      <c r="B56" s="380" t="s">
        <v>331</v>
      </c>
      <c r="C56" s="380" t="s">
        <v>260</v>
      </c>
      <c r="D56" s="362" t="s">
        <v>332</v>
      </c>
      <c r="E56" s="449" t="s">
        <v>556</v>
      </c>
      <c r="F56" s="449" t="s">
        <v>557</v>
      </c>
      <c r="G56" s="617">
        <f t="shared" si="7"/>
        <v>0</v>
      </c>
      <c r="H56" s="637"/>
      <c r="I56" s="638"/>
      <c r="J56" s="644"/>
    </row>
    <row r="57" spans="1:10" s="231" customFormat="1" ht="7.5" hidden="1" customHeight="1">
      <c r="A57" s="365" t="s">
        <v>327</v>
      </c>
      <c r="B57" s="366" t="s">
        <v>328</v>
      </c>
      <c r="C57" s="366" t="s">
        <v>260</v>
      </c>
      <c r="D57" s="367" t="s">
        <v>329</v>
      </c>
      <c r="E57" s="449" t="s">
        <v>554</v>
      </c>
      <c r="F57" s="449" t="s">
        <v>555</v>
      </c>
      <c r="G57" s="617">
        <f t="shared" si="7"/>
        <v>0</v>
      </c>
      <c r="H57" s="637"/>
      <c r="I57" s="638"/>
      <c r="J57" s="644"/>
    </row>
    <row r="58" spans="1:10" s="231" customFormat="1" ht="57.75" hidden="1" customHeight="1">
      <c r="A58" s="379" t="s">
        <v>330</v>
      </c>
      <c r="B58" s="380" t="s">
        <v>331</v>
      </c>
      <c r="C58" s="380" t="s">
        <v>260</v>
      </c>
      <c r="D58" s="362" t="s">
        <v>332</v>
      </c>
      <c r="E58" s="449" t="s">
        <v>554</v>
      </c>
      <c r="F58" s="449" t="s">
        <v>555</v>
      </c>
      <c r="G58" s="617">
        <f t="shared" si="7"/>
        <v>0</v>
      </c>
      <c r="H58" s="637"/>
      <c r="I58" s="625"/>
      <c r="J58" s="650"/>
    </row>
    <row r="59" spans="1:10" s="231" customFormat="1" ht="58.5" hidden="1" customHeight="1">
      <c r="A59" s="379" t="s">
        <v>333</v>
      </c>
      <c r="B59" s="380" t="s">
        <v>334</v>
      </c>
      <c r="C59" s="380" t="s">
        <v>335</v>
      </c>
      <c r="D59" s="362" t="s">
        <v>336</v>
      </c>
      <c r="E59" s="449" t="s">
        <v>554</v>
      </c>
      <c r="F59" s="449" t="s">
        <v>555</v>
      </c>
      <c r="G59" s="617">
        <f t="shared" si="7"/>
        <v>0</v>
      </c>
      <c r="H59" s="637"/>
      <c r="I59" s="625"/>
      <c r="J59" s="650"/>
    </row>
    <row r="60" spans="1:10" s="228" customFormat="1" ht="45.75" hidden="1" customHeight="1">
      <c r="A60" s="379" t="s">
        <v>337</v>
      </c>
      <c r="B60" s="380" t="s">
        <v>338</v>
      </c>
      <c r="C60" s="380" t="s">
        <v>335</v>
      </c>
      <c r="D60" s="362" t="s">
        <v>339</v>
      </c>
      <c r="E60" s="485" t="s">
        <v>580</v>
      </c>
      <c r="F60" s="449" t="s">
        <v>581</v>
      </c>
      <c r="G60" s="617">
        <f t="shared" si="7"/>
        <v>0</v>
      </c>
      <c r="H60" s="637"/>
      <c r="I60" s="638"/>
      <c r="J60" s="644"/>
    </row>
    <row r="61" spans="1:10" s="228" customFormat="1" ht="39" hidden="1" customHeight="1">
      <c r="A61" s="451" t="s">
        <v>346</v>
      </c>
      <c r="B61" s="452" t="s">
        <v>347</v>
      </c>
      <c r="C61" s="452" t="s">
        <v>335</v>
      </c>
      <c r="D61" s="453" t="s">
        <v>348</v>
      </c>
      <c r="E61" s="486" t="s">
        <v>580</v>
      </c>
      <c r="F61" s="462" t="s">
        <v>581</v>
      </c>
      <c r="G61" s="617">
        <f t="shared" si="7"/>
        <v>0</v>
      </c>
      <c r="H61" s="631"/>
      <c r="I61" s="460"/>
      <c r="J61" s="642"/>
    </row>
    <row r="62" spans="1:10" s="235" customFormat="1" ht="48" hidden="1" customHeight="1">
      <c r="A62" s="379" t="s">
        <v>340</v>
      </c>
      <c r="B62" s="380" t="s">
        <v>341</v>
      </c>
      <c r="C62" s="380" t="s">
        <v>335</v>
      </c>
      <c r="D62" s="362" t="s">
        <v>342</v>
      </c>
      <c r="E62" s="450" t="s">
        <v>562</v>
      </c>
      <c r="F62" s="449" t="s">
        <v>563</v>
      </c>
      <c r="G62" s="617">
        <f t="shared" si="7"/>
        <v>0</v>
      </c>
      <c r="H62" s="638"/>
      <c r="I62" s="638"/>
      <c r="J62" s="644"/>
    </row>
    <row r="63" spans="1:10" s="155" customFormat="1" ht="57" hidden="1" customHeight="1">
      <c r="A63" s="466" t="s">
        <v>349</v>
      </c>
      <c r="B63" s="467" t="s">
        <v>285</v>
      </c>
      <c r="C63" s="467" t="s">
        <v>286</v>
      </c>
      <c r="D63" s="487" t="s">
        <v>287</v>
      </c>
      <c r="E63" s="450" t="s">
        <v>582</v>
      </c>
      <c r="F63" s="449" t="s">
        <v>569</v>
      </c>
      <c r="G63" s="617">
        <f t="shared" si="7"/>
        <v>0</v>
      </c>
      <c r="H63" s="625"/>
      <c r="I63" s="625"/>
      <c r="J63" s="650"/>
    </row>
    <row r="64" spans="1:10" s="139" customFormat="1" ht="43.5" hidden="1" customHeight="1">
      <c r="A64" s="488" t="s">
        <v>583</v>
      </c>
      <c r="B64" s="360" t="s">
        <v>301</v>
      </c>
      <c r="C64" s="489" t="s">
        <v>298</v>
      </c>
      <c r="D64" s="490" t="s">
        <v>302</v>
      </c>
      <c r="E64" s="450" t="s">
        <v>578</v>
      </c>
      <c r="F64" s="449" t="s">
        <v>579</v>
      </c>
      <c r="G64" s="617">
        <f t="shared" si="7"/>
        <v>0</v>
      </c>
      <c r="H64" s="651"/>
      <c r="I64" s="638"/>
      <c r="J64" s="644"/>
    </row>
    <row r="65" spans="1:11" s="139" customFormat="1" ht="64.5" hidden="1" customHeight="1">
      <c r="A65" s="359" t="s">
        <v>350</v>
      </c>
      <c r="B65" s="360" t="s">
        <v>311</v>
      </c>
      <c r="C65" s="360" t="s">
        <v>189</v>
      </c>
      <c r="D65" s="369" t="s">
        <v>312</v>
      </c>
      <c r="E65" s="450" t="s">
        <v>582</v>
      </c>
      <c r="F65" s="449" t="s">
        <v>569</v>
      </c>
      <c r="G65" s="617">
        <f t="shared" si="7"/>
        <v>0</v>
      </c>
      <c r="H65" s="651"/>
      <c r="I65" s="638"/>
      <c r="J65" s="644"/>
    </row>
    <row r="66" spans="1:11" s="151" customFormat="1" ht="44.25" customHeight="1">
      <c r="A66" s="346" t="s">
        <v>351</v>
      </c>
      <c r="B66" s="491"/>
      <c r="C66" s="491"/>
      <c r="D66" s="391" t="s">
        <v>352</v>
      </c>
      <c r="E66" s="492"/>
      <c r="F66" s="492"/>
      <c r="G66" s="646">
        <f>SUM(H66:I66)</f>
        <v>-501830</v>
      </c>
      <c r="H66" s="623">
        <f>SUM(H67)</f>
        <v>-501830</v>
      </c>
      <c r="I66" s="623">
        <f>SUM(J68,J69,I71,I72,I89)</f>
        <v>0</v>
      </c>
      <c r="J66" s="624" t="e">
        <f>SUM(#REF!,#REF!,J71,J72,J89)</f>
        <v>#REF!</v>
      </c>
    </row>
    <row r="67" spans="1:11" s="151" customFormat="1" ht="43.5" customHeight="1">
      <c r="A67" s="346" t="s">
        <v>353</v>
      </c>
      <c r="B67" s="491"/>
      <c r="C67" s="491"/>
      <c r="D67" s="391" t="s">
        <v>352</v>
      </c>
      <c r="E67" s="492"/>
      <c r="F67" s="492"/>
      <c r="G67" s="623">
        <f>SUM(G68:G70,G71,G89)</f>
        <v>-501830</v>
      </c>
      <c r="H67" s="623">
        <f>SUM(H68:H70,H71,H89)</f>
        <v>-501830</v>
      </c>
      <c r="I67" s="623">
        <f t="shared" ref="I67:J67" si="8">SUM(I68:I70,I71,I89)</f>
        <v>0</v>
      </c>
      <c r="J67" s="624">
        <f t="shared" si="8"/>
        <v>0</v>
      </c>
    </row>
    <row r="68" spans="1:11" s="139" customFormat="1" ht="102" customHeight="1">
      <c r="A68" s="469" t="s">
        <v>360</v>
      </c>
      <c r="B68" s="470" t="s">
        <v>361</v>
      </c>
      <c r="C68" s="470" t="s">
        <v>362</v>
      </c>
      <c r="D68" s="403" t="s">
        <v>363</v>
      </c>
      <c r="E68" s="449" t="s">
        <v>584</v>
      </c>
      <c r="F68" s="449" t="s">
        <v>585</v>
      </c>
      <c r="G68" s="637">
        <f t="shared" ref="G68:G69" si="9">SUM(H68:I68)</f>
        <v>-500000</v>
      </c>
      <c r="H68" s="637">
        <v>-500000</v>
      </c>
      <c r="I68" s="625"/>
      <c r="J68" s="627"/>
      <c r="K68" s="665"/>
    </row>
    <row r="69" spans="1:11" s="139" customFormat="1" ht="99.75" customHeight="1">
      <c r="A69" s="469" t="s">
        <v>366</v>
      </c>
      <c r="B69" s="470" t="s">
        <v>367</v>
      </c>
      <c r="C69" s="470" t="s">
        <v>368</v>
      </c>
      <c r="D69" s="487" t="s">
        <v>369</v>
      </c>
      <c r="E69" s="449" t="s">
        <v>584</v>
      </c>
      <c r="F69" s="449" t="s">
        <v>585</v>
      </c>
      <c r="G69" s="637">
        <f t="shared" si="9"/>
        <v>-1830</v>
      </c>
      <c r="H69" s="637">
        <v>-1830</v>
      </c>
      <c r="I69" s="625"/>
      <c r="J69" s="627"/>
      <c r="K69" s="665"/>
    </row>
    <row r="70" spans="1:11" s="151" customFormat="1" ht="81.75" hidden="1" customHeight="1">
      <c r="A70" s="464" t="s">
        <v>586</v>
      </c>
      <c r="B70" s="465" t="s">
        <v>587</v>
      </c>
      <c r="C70" s="465"/>
      <c r="D70" s="461" t="s">
        <v>588</v>
      </c>
      <c r="E70" s="462" t="s">
        <v>589</v>
      </c>
      <c r="F70" s="462"/>
      <c r="G70" s="631"/>
      <c r="H70" s="460"/>
      <c r="I70" s="460"/>
      <c r="J70" s="633"/>
    </row>
    <row r="71" spans="1:11" s="139" customFormat="1" ht="42" hidden="1" customHeight="1">
      <c r="A71" s="469" t="s">
        <v>385</v>
      </c>
      <c r="B71" s="470" t="s">
        <v>386</v>
      </c>
      <c r="C71" s="470" t="s">
        <v>376</v>
      </c>
      <c r="D71" s="403" t="s">
        <v>387</v>
      </c>
      <c r="E71" s="449" t="s">
        <v>546</v>
      </c>
      <c r="F71" s="450" t="s">
        <v>547</v>
      </c>
      <c r="G71" s="617">
        <f t="shared" ref="G71" si="10">SUM(H71:I71)</f>
        <v>0</v>
      </c>
      <c r="H71" s="638"/>
      <c r="I71" s="638"/>
      <c r="J71" s="652"/>
    </row>
    <row r="72" spans="1:11" s="228" customFormat="1" ht="50.25" hidden="1" customHeight="1">
      <c r="A72" s="457" t="s">
        <v>590</v>
      </c>
      <c r="B72" s="458" t="s">
        <v>281</v>
      </c>
      <c r="C72" s="458" t="s">
        <v>282</v>
      </c>
      <c r="D72" s="493" t="s">
        <v>283</v>
      </c>
      <c r="E72" s="454" t="s">
        <v>591</v>
      </c>
      <c r="F72" s="454"/>
      <c r="G72" s="455"/>
      <c r="H72" s="460"/>
      <c r="I72" s="460"/>
      <c r="J72" s="640"/>
    </row>
    <row r="73" spans="1:11" s="139" customFormat="1" ht="69.75" hidden="1" customHeight="1">
      <c r="A73" s="346" t="s">
        <v>404</v>
      </c>
      <c r="B73" s="347"/>
      <c r="C73" s="347"/>
      <c r="D73" s="391" t="s">
        <v>405</v>
      </c>
      <c r="E73" s="494"/>
      <c r="F73" s="494"/>
      <c r="G73" s="646">
        <f>SUM(H73:I73)</f>
        <v>0</v>
      </c>
      <c r="H73" s="623"/>
      <c r="I73" s="623"/>
      <c r="J73" s="624"/>
    </row>
    <row r="74" spans="1:11" s="139" customFormat="1" ht="69.75" hidden="1" customHeight="1">
      <c r="A74" s="346" t="s">
        <v>406</v>
      </c>
      <c r="B74" s="347"/>
      <c r="C74" s="347"/>
      <c r="D74" s="391" t="s">
        <v>405</v>
      </c>
      <c r="E74" s="494"/>
      <c r="F74" s="494"/>
      <c r="G74" s="646">
        <f>SUM(H74:I74)</f>
        <v>0</v>
      </c>
      <c r="H74" s="623"/>
      <c r="I74" s="623"/>
      <c r="J74" s="624"/>
    </row>
    <row r="75" spans="1:11" s="151" customFormat="1" ht="104.25" hidden="1" customHeight="1">
      <c r="A75" s="495" t="s">
        <v>592</v>
      </c>
      <c r="B75" s="496" t="s">
        <v>593</v>
      </c>
      <c r="C75" s="497"/>
      <c r="D75" s="461" t="s">
        <v>594</v>
      </c>
      <c r="E75" s="454" t="s">
        <v>595</v>
      </c>
      <c r="F75" s="454"/>
      <c r="G75" s="455"/>
      <c r="H75" s="460"/>
      <c r="I75" s="460"/>
      <c r="J75" s="633"/>
    </row>
    <row r="76" spans="1:11" s="151" customFormat="1" ht="51" hidden="1" customHeight="1">
      <c r="A76" s="495" t="s">
        <v>414</v>
      </c>
      <c r="B76" s="496" t="s">
        <v>415</v>
      </c>
      <c r="C76" s="497" t="s">
        <v>416</v>
      </c>
      <c r="D76" s="461" t="s">
        <v>417</v>
      </c>
      <c r="E76" s="454" t="s">
        <v>595</v>
      </c>
      <c r="F76" s="462" t="s">
        <v>596</v>
      </c>
      <c r="G76" s="455">
        <f>SUM(H76:I76)</f>
        <v>0</v>
      </c>
      <c r="H76" s="460"/>
      <c r="I76" s="460"/>
      <c r="J76" s="633"/>
    </row>
    <row r="77" spans="1:11" s="151" customFormat="1" ht="45.75" hidden="1" customHeight="1">
      <c r="A77" s="495" t="s">
        <v>418</v>
      </c>
      <c r="B77" s="452" t="s">
        <v>419</v>
      </c>
      <c r="C77" s="452" t="s">
        <v>367</v>
      </c>
      <c r="D77" s="461" t="s">
        <v>420</v>
      </c>
      <c r="E77" s="454" t="s">
        <v>595</v>
      </c>
      <c r="F77" s="462" t="s">
        <v>596</v>
      </c>
      <c r="G77" s="455">
        <f t="shared" ref="G77:G87" si="11">SUM(H77:I77)</f>
        <v>0</v>
      </c>
      <c r="H77" s="460"/>
      <c r="I77" s="460"/>
      <c r="J77" s="633"/>
    </row>
    <row r="78" spans="1:11" s="237" customFormat="1" ht="61.5" hidden="1" customHeight="1">
      <c r="A78" s="495" t="s">
        <v>421</v>
      </c>
      <c r="B78" s="496" t="s">
        <v>422</v>
      </c>
      <c r="C78" s="497" t="s">
        <v>367</v>
      </c>
      <c r="D78" s="461" t="s">
        <v>423</v>
      </c>
      <c r="E78" s="454" t="s">
        <v>595</v>
      </c>
      <c r="F78" s="462" t="s">
        <v>596</v>
      </c>
      <c r="G78" s="455">
        <f t="shared" si="11"/>
        <v>0</v>
      </c>
      <c r="H78" s="460"/>
      <c r="I78" s="460"/>
      <c r="J78" s="653"/>
    </row>
    <row r="79" spans="1:11" s="237" customFormat="1" ht="52.5" hidden="1" customHeight="1">
      <c r="A79" s="498" t="s">
        <v>597</v>
      </c>
      <c r="B79" s="499" t="s">
        <v>598</v>
      </c>
      <c r="C79" s="497"/>
      <c r="D79" s="500" t="s">
        <v>599</v>
      </c>
      <c r="E79" s="454" t="s">
        <v>595</v>
      </c>
      <c r="F79" s="454"/>
      <c r="G79" s="455">
        <f t="shared" si="11"/>
        <v>0</v>
      </c>
      <c r="H79" s="460"/>
      <c r="I79" s="460"/>
      <c r="J79" s="653"/>
    </row>
    <row r="80" spans="1:11" s="237" customFormat="1" ht="69.75" hidden="1" customHeight="1">
      <c r="A80" s="498" t="s">
        <v>465</v>
      </c>
      <c r="B80" s="499" t="s">
        <v>466</v>
      </c>
      <c r="C80" s="497" t="s">
        <v>416</v>
      </c>
      <c r="D80" s="500" t="s">
        <v>467</v>
      </c>
      <c r="E80" s="454" t="s">
        <v>595</v>
      </c>
      <c r="F80" s="462" t="s">
        <v>596</v>
      </c>
      <c r="G80" s="455">
        <f t="shared" si="11"/>
        <v>0</v>
      </c>
      <c r="H80" s="460"/>
      <c r="I80" s="460"/>
      <c r="J80" s="653"/>
    </row>
    <row r="81" spans="1:10" s="237" customFormat="1" ht="39" hidden="1" customHeight="1">
      <c r="A81" s="498" t="s">
        <v>600</v>
      </c>
      <c r="B81" s="499" t="s">
        <v>601</v>
      </c>
      <c r="C81" s="497"/>
      <c r="D81" s="500" t="s">
        <v>602</v>
      </c>
      <c r="E81" s="461"/>
      <c r="F81" s="461"/>
      <c r="G81" s="455">
        <f t="shared" si="11"/>
        <v>0</v>
      </c>
      <c r="H81" s="460"/>
      <c r="I81" s="460"/>
      <c r="J81" s="653"/>
    </row>
    <row r="82" spans="1:10" s="237" customFormat="1" ht="50.25" hidden="1" customHeight="1">
      <c r="A82" s="495" t="s">
        <v>468</v>
      </c>
      <c r="B82" s="496" t="s">
        <v>241</v>
      </c>
      <c r="C82" s="497" t="s">
        <v>242</v>
      </c>
      <c r="D82" s="500" t="s">
        <v>243</v>
      </c>
      <c r="E82" s="454" t="s">
        <v>595</v>
      </c>
      <c r="F82" s="462" t="s">
        <v>596</v>
      </c>
      <c r="G82" s="455">
        <f t="shared" si="11"/>
        <v>0</v>
      </c>
      <c r="H82" s="460"/>
      <c r="I82" s="460"/>
      <c r="J82" s="653"/>
    </row>
    <row r="83" spans="1:10" s="237" customFormat="1" ht="81.75" hidden="1" customHeight="1">
      <c r="A83" s="495" t="s">
        <v>468</v>
      </c>
      <c r="B83" s="496" t="s">
        <v>241</v>
      </c>
      <c r="C83" s="497" t="s">
        <v>242</v>
      </c>
      <c r="D83" s="500" t="s">
        <v>243</v>
      </c>
      <c r="E83" s="462" t="s">
        <v>603</v>
      </c>
      <c r="F83" s="462" t="s">
        <v>604</v>
      </c>
      <c r="G83" s="455">
        <f t="shared" si="11"/>
        <v>0</v>
      </c>
      <c r="H83" s="460"/>
      <c r="I83" s="460"/>
      <c r="J83" s="653"/>
    </row>
    <row r="84" spans="1:10" s="139" customFormat="1" ht="50.25" hidden="1" customHeight="1">
      <c r="A84" s="346" t="s">
        <v>470</v>
      </c>
      <c r="B84" s="347"/>
      <c r="C84" s="347"/>
      <c r="D84" s="501" t="s">
        <v>471</v>
      </c>
      <c r="E84" s="502"/>
      <c r="F84" s="502"/>
      <c r="G84" s="646">
        <f>SUM(G85)</f>
        <v>0</v>
      </c>
      <c r="H84" s="646"/>
      <c r="I84" s="646"/>
      <c r="J84" s="647"/>
    </row>
    <row r="85" spans="1:10" s="139" customFormat="1" ht="51" hidden="1" customHeight="1">
      <c r="A85" s="346" t="s">
        <v>472</v>
      </c>
      <c r="B85" s="347"/>
      <c r="C85" s="347"/>
      <c r="D85" s="501" t="s">
        <v>471</v>
      </c>
      <c r="E85" s="502"/>
      <c r="F85" s="502"/>
      <c r="G85" s="646">
        <f>SUM(G86:G87)</f>
        <v>0</v>
      </c>
      <c r="H85" s="646"/>
      <c r="I85" s="646"/>
      <c r="J85" s="647"/>
    </row>
    <row r="86" spans="1:10" s="139" customFormat="1" ht="45.75" hidden="1" customHeight="1">
      <c r="A86" s="379" t="s">
        <v>482</v>
      </c>
      <c r="B86" s="380" t="s">
        <v>483</v>
      </c>
      <c r="C86" s="380" t="s">
        <v>484</v>
      </c>
      <c r="D86" s="424" t="s">
        <v>485</v>
      </c>
      <c r="E86" s="450" t="s">
        <v>605</v>
      </c>
      <c r="F86" s="449" t="s">
        <v>606</v>
      </c>
      <c r="G86" s="617">
        <f t="shared" si="11"/>
        <v>0</v>
      </c>
      <c r="H86" s="638"/>
      <c r="I86" s="638"/>
      <c r="J86" s="644"/>
    </row>
    <row r="87" spans="1:10" s="151" customFormat="1" ht="47.25" hidden="1" customHeight="1">
      <c r="A87" s="478" t="s">
        <v>486</v>
      </c>
      <c r="B87" s="479" t="s">
        <v>487</v>
      </c>
      <c r="C87" s="479" t="s">
        <v>484</v>
      </c>
      <c r="D87" s="503" t="s">
        <v>488</v>
      </c>
      <c r="E87" s="454" t="s">
        <v>607</v>
      </c>
      <c r="F87" s="462" t="s">
        <v>608</v>
      </c>
      <c r="G87" s="455">
        <f t="shared" si="11"/>
        <v>0</v>
      </c>
      <c r="H87" s="460"/>
      <c r="I87" s="460"/>
      <c r="J87" s="642"/>
    </row>
    <row r="88" spans="1:10" s="228" customFormat="1" ht="58.5" hidden="1" customHeight="1">
      <c r="A88" s="457"/>
      <c r="B88" s="458"/>
      <c r="C88" s="458"/>
      <c r="D88" s="504"/>
      <c r="E88" s="454"/>
      <c r="F88" s="454"/>
      <c r="G88" s="455"/>
      <c r="H88" s="460"/>
      <c r="I88" s="460"/>
      <c r="J88" s="640"/>
    </row>
    <row r="89" spans="1:10" s="139" customFormat="1" ht="42" hidden="1" customHeight="1">
      <c r="A89" s="383" t="s">
        <v>590</v>
      </c>
      <c r="B89" s="360" t="s">
        <v>281</v>
      </c>
      <c r="C89" s="360" t="s">
        <v>282</v>
      </c>
      <c r="D89" s="361" t="s">
        <v>283</v>
      </c>
      <c r="E89" s="449" t="s">
        <v>621</v>
      </c>
      <c r="F89" s="450" t="s">
        <v>622</v>
      </c>
      <c r="G89" s="617">
        <f t="shared" ref="G89" si="12">SUM(H89:I89)</f>
        <v>0</v>
      </c>
      <c r="H89" s="638"/>
      <c r="I89" s="638"/>
      <c r="J89" s="644"/>
    </row>
    <row r="90" spans="1:10" s="151" customFormat="1" ht="42.75" customHeight="1">
      <c r="A90" s="505"/>
      <c r="B90" s="506"/>
      <c r="C90" s="506"/>
      <c r="D90" s="507"/>
      <c r="E90" s="508" t="s">
        <v>609</v>
      </c>
      <c r="F90" s="508"/>
      <c r="G90" s="654">
        <f>SUM(G13,G50,G67,G74,G85)</f>
        <v>3579170</v>
      </c>
      <c r="H90" s="654">
        <f>SUM(H13,H50,H67,H74,H85)</f>
        <v>1079170</v>
      </c>
      <c r="I90" s="654">
        <f>SUM(I13,I50,I67,I74,I85)</f>
        <v>2500000</v>
      </c>
      <c r="J90" s="655">
        <f>SUM(J13,J50,J67,J74,J85)</f>
        <v>2500000</v>
      </c>
    </row>
    <row r="91" spans="1:10" ht="28.5" customHeight="1">
      <c r="A91" s="238"/>
      <c r="B91" s="238"/>
      <c r="C91" s="238"/>
      <c r="D91" s="238"/>
      <c r="E91" s="238"/>
      <c r="F91" s="238"/>
      <c r="G91" s="239"/>
      <c r="H91" s="240"/>
      <c r="I91" s="240"/>
    </row>
    <row r="92" spans="1:10" ht="89.25" customHeight="1">
      <c r="A92" s="238"/>
      <c r="B92" s="238"/>
      <c r="C92" s="238"/>
      <c r="D92" s="238"/>
      <c r="E92" s="238"/>
      <c r="F92" s="238"/>
      <c r="G92" s="239"/>
      <c r="H92" s="240"/>
      <c r="I92" s="240"/>
    </row>
    <row r="93" spans="1:10" ht="18.75" hidden="1">
      <c r="A93" s="238"/>
      <c r="B93" s="238"/>
      <c r="C93" s="238"/>
      <c r="D93" s="241"/>
      <c r="E93" s="241"/>
      <c r="F93" s="241"/>
      <c r="G93" s="242"/>
      <c r="I93" s="240"/>
    </row>
    <row r="94" spans="1:10" ht="12" customHeight="1">
      <c r="A94" s="238"/>
      <c r="B94" s="238"/>
      <c r="C94" s="238"/>
      <c r="D94" s="238"/>
      <c r="E94" s="238"/>
      <c r="F94" s="238"/>
      <c r="G94" s="239"/>
      <c r="H94" s="240"/>
      <c r="I94" s="240"/>
    </row>
    <row r="95" spans="1:10" ht="18.75">
      <c r="A95" s="238"/>
      <c r="B95" s="238"/>
      <c r="C95" s="238"/>
      <c r="D95" s="238"/>
      <c r="E95" s="238"/>
      <c r="F95" s="238"/>
      <c r="G95" s="239"/>
      <c r="H95" s="240"/>
      <c r="I95" s="240"/>
    </row>
    <row r="96" spans="1:10">
      <c r="A96" s="241"/>
      <c r="B96" s="241"/>
      <c r="C96" s="241"/>
      <c r="D96" s="241"/>
      <c r="E96" s="241"/>
      <c r="F96" s="241"/>
      <c r="G96" s="242"/>
    </row>
    <row r="97" spans="1:9" ht="18">
      <c r="A97" s="241"/>
      <c r="B97" s="241"/>
      <c r="C97" s="241"/>
      <c r="D97" s="241"/>
      <c r="E97" s="241"/>
      <c r="F97" s="241"/>
      <c r="G97" s="242"/>
      <c r="H97" s="236"/>
      <c r="I97" s="236"/>
    </row>
    <row r="98" spans="1:9">
      <c r="A98" s="241"/>
      <c r="B98" s="241"/>
      <c r="C98" s="241"/>
      <c r="D98" s="241"/>
      <c r="E98" s="241"/>
      <c r="F98" s="241"/>
      <c r="G98" s="242"/>
    </row>
  </sheetData>
  <mergeCells count="11">
    <mergeCell ref="I9:J9"/>
    <mergeCell ref="D5:I5"/>
    <mergeCell ref="D6:J6"/>
    <mergeCell ref="A9:A10"/>
    <mergeCell ref="B9:B10"/>
    <mergeCell ref="C9:C10"/>
    <mergeCell ref="D9:D10"/>
    <mergeCell ref="E9:E10"/>
    <mergeCell ref="F9:F10"/>
    <mergeCell ref="G9:G10"/>
    <mergeCell ref="H9:H10"/>
  </mergeCells>
  <pageMargins left="0.78740157480314965" right="0.39370078740157483" top="0.98425196850393704" bottom="0.78740157480314965" header="0.19685039370078741" footer="0"/>
  <pageSetup paperSize="9" scale="5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8</vt:i4>
      </vt:variant>
    </vt:vector>
  </HeadingPairs>
  <TitlesOfParts>
    <vt:vector size="13" baseType="lpstr">
      <vt:lpstr>дод1</vt:lpstr>
      <vt:lpstr>дод2</vt:lpstr>
      <vt:lpstr>дод3</vt:lpstr>
      <vt:lpstr>дод4</vt:lpstr>
      <vt:lpstr>дод5</vt:lpstr>
      <vt:lpstr>дод3!Заголовки_для_печати</vt:lpstr>
      <vt:lpstr>дод4!Заголовки_для_печати</vt:lpstr>
      <vt:lpstr>дод5!Заголовки_для_печати</vt:lpstr>
      <vt:lpstr>дод1!Область_печати</vt:lpstr>
      <vt:lpstr>дод2!Область_печати</vt:lpstr>
      <vt:lpstr>дод3!Область_печати</vt:lpstr>
      <vt:lpstr>дод4!Область_печати</vt:lpstr>
      <vt:lpstr>дод5!Область_печати</vt:lpstr>
    </vt:vector>
  </TitlesOfParts>
  <Company>Відділ доходів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Userr</cp:lastModifiedBy>
  <cp:lastPrinted>2019-11-13T06:36:41Z</cp:lastPrinted>
  <dcterms:created xsi:type="dcterms:W3CDTF">2004-12-22T07:46:33Z</dcterms:created>
  <dcterms:modified xsi:type="dcterms:W3CDTF">2019-11-13T08:24:36Z</dcterms:modified>
</cp:coreProperties>
</file>