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105" yWindow="165" windowWidth="11895" windowHeight="10110" tabRatio="555"/>
  </bookViews>
  <sheets>
    <sheet name="дод1" sheetId="18" r:id="rId1"/>
    <sheet name="дод2" sheetId="21" r:id="rId2"/>
  </sheets>
  <definedNames>
    <definedName name="_xlnm.Print_Titles" localSheetId="0">дод1!$9:$11</definedName>
    <definedName name="_xlnm.Print_Titles" localSheetId="1">дод2!$3:$6</definedName>
    <definedName name="_xlnm.Print_Area" localSheetId="0">дод1!$A$1:$G$75</definedName>
    <definedName name="_xlnm.Print_Area" localSheetId="1">дод2!$A$1:$W$230</definedName>
  </definedNames>
  <calcPr calcId="145621"/>
</workbook>
</file>

<file path=xl/calcChain.xml><?xml version="1.0" encoding="utf-8"?>
<calcChain xmlns="http://schemas.openxmlformats.org/spreadsheetml/2006/main">
  <c r="U228" i="21" l="1"/>
  <c r="T228" i="21"/>
  <c r="R228" i="21"/>
  <c r="P228" i="21"/>
  <c r="U227" i="21"/>
  <c r="T227" i="21"/>
  <c r="S227" i="21"/>
  <c r="R227" i="21"/>
  <c r="Q227" i="21"/>
  <c r="P227" i="21"/>
  <c r="U225" i="21"/>
  <c r="T225" i="21"/>
  <c r="S225" i="21"/>
  <c r="R225" i="21"/>
  <c r="K225" i="21"/>
  <c r="J225" i="21"/>
  <c r="U224" i="21"/>
  <c r="T224" i="21"/>
  <c r="S224" i="21"/>
  <c r="R224" i="21"/>
  <c r="Q224" i="21"/>
  <c r="P224" i="21"/>
  <c r="K224" i="21"/>
  <c r="J224" i="21"/>
  <c r="U223" i="21"/>
  <c r="T223" i="21"/>
  <c r="S223" i="21"/>
  <c r="R223" i="21"/>
  <c r="K223" i="21"/>
  <c r="J223" i="21"/>
  <c r="U222" i="21"/>
  <c r="T222" i="21"/>
  <c r="S222" i="21"/>
  <c r="R222" i="21"/>
  <c r="K222" i="21"/>
  <c r="J222" i="21"/>
  <c r="U221" i="21"/>
  <c r="T221" i="21"/>
  <c r="S221" i="21"/>
  <c r="R221" i="21"/>
  <c r="Q221" i="21"/>
  <c r="P221" i="21"/>
  <c r="J221" i="21"/>
  <c r="O220" i="21"/>
  <c r="N220" i="21"/>
  <c r="M220" i="21"/>
  <c r="L220" i="21"/>
  <c r="H220" i="21"/>
  <c r="G220" i="21"/>
  <c r="F220" i="21"/>
  <c r="S220" i="21" s="1"/>
  <c r="U219" i="21"/>
  <c r="T219" i="21"/>
  <c r="S219" i="21"/>
  <c r="R219" i="21"/>
  <c r="K219" i="21"/>
  <c r="U218" i="21"/>
  <c r="T218" i="21"/>
  <c r="S218" i="21"/>
  <c r="R218" i="21"/>
  <c r="Q218" i="21"/>
  <c r="P218" i="21"/>
  <c r="I218" i="21"/>
  <c r="U217" i="21"/>
  <c r="T217" i="21"/>
  <c r="S217" i="21"/>
  <c r="R217" i="21"/>
  <c r="K217" i="21"/>
  <c r="J217" i="21"/>
  <c r="U216" i="21"/>
  <c r="T216" i="21"/>
  <c r="S216" i="21"/>
  <c r="R216" i="21"/>
  <c r="K216" i="21"/>
  <c r="J216" i="21"/>
  <c r="U215" i="21"/>
  <c r="T215" i="21"/>
  <c r="S215" i="21"/>
  <c r="R215" i="21"/>
  <c r="K215" i="21"/>
  <c r="J215" i="21"/>
  <c r="U214" i="21"/>
  <c r="T214" i="21"/>
  <c r="S214" i="21"/>
  <c r="R214" i="21"/>
  <c r="K214" i="21"/>
  <c r="J214" i="21"/>
  <c r="U213" i="21"/>
  <c r="T213" i="21"/>
  <c r="S213" i="21"/>
  <c r="R213" i="21"/>
  <c r="K213" i="21"/>
  <c r="J213" i="21"/>
  <c r="U212" i="21"/>
  <c r="T212" i="21"/>
  <c r="S212" i="21"/>
  <c r="R212" i="21"/>
  <c r="K212" i="21"/>
  <c r="J212" i="21"/>
  <c r="U211" i="21"/>
  <c r="T211" i="21"/>
  <c r="S211" i="21"/>
  <c r="R211" i="21"/>
  <c r="K211" i="21"/>
  <c r="J211" i="21"/>
  <c r="O210" i="21"/>
  <c r="P210" i="21" s="1"/>
  <c r="N210" i="21"/>
  <c r="M210" i="21"/>
  <c r="L210" i="21"/>
  <c r="H210" i="21"/>
  <c r="G210" i="21"/>
  <c r="U209" i="21"/>
  <c r="T209" i="21"/>
  <c r="S209" i="21"/>
  <c r="R209" i="21"/>
  <c r="K209" i="21"/>
  <c r="J209" i="21"/>
  <c r="Q208" i="21"/>
  <c r="P208" i="21"/>
  <c r="H208" i="21"/>
  <c r="U208" i="21" s="1"/>
  <c r="G208" i="21"/>
  <c r="T208" i="21" s="1"/>
  <c r="F208" i="21"/>
  <c r="U207" i="21"/>
  <c r="T207" i="21"/>
  <c r="S207" i="21"/>
  <c r="R207" i="21"/>
  <c r="Q207" i="21"/>
  <c r="J207" i="21"/>
  <c r="U206" i="21"/>
  <c r="T206" i="21"/>
  <c r="S206" i="21"/>
  <c r="R206" i="21"/>
  <c r="Q206" i="21"/>
  <c r="J206" i="21"/>
  <c r="I206" i="21"/>
  <c r="U205" i="21"/>
  <c r="T205" i="21"/>
  <c r="S205" i="21"/>
  <c r="R205" i="21"/>
  <c r="Q205" i="21"/>
  <c r="P205" i="21"/>
  <c r="J205" i="21"/>
  <c r="I205" i="21"/>
  <c r="O204" i="21"/>
  <c r="N204" i="21"/>
  <c r="M204" i="21"/>
  <c r="L204" i="21"/>
  <c r="H204" i="21"/>
  <c r="I204" i="21" s="1"/>
  <c r="G204" i="21"/>
  <c r="J204" i="21" s="1"/>
  <c r="F204" i="21"/>
  <c r="U203" i="21"/>
  <c r="T203" i="21"/>
  <c r="S203" i="21"/>
  <c r="R203" i="21"/>
  <c r="Q203" i="21"/>
  <c r="P203" i="21"/>
  <c r="K203" i="21"/>
  <c r="J203" i="21"/>
  <c r="U202" i="21"/>
  <c r="T202" i="21"/>
  <c r="S202" i="21"/>
  <c r="R202" i="21"/>
  <c r="Q202" i="21"/>
  <c r="J202" i="21"/>
  <c r="U201" i="21"/>
  <c r="T201" i="21"/>
  <c r="S201" i="21"/>
  <c r="R201" i="21"/>
  <c r="Q201" i="21"/>
  <c r="J201" i="21"/>
  <c r="U200" i="21"/>
  <c r="T200" i="21"/>
  <c r="S200" i="21"/>
  <c r="R200" i="21"/>
  <c r="Q200" i="21"/>
  <c r="P200" i="21"/>
  <c r="K200" i="21"/>
  <c r="J200" i="21"/>
  <c r="U199" i="21"/>
  <c r="T199" i="21"/>
  <c r="S199" i="21"/>
  <c r="R199" i="21"/>
  <c r="P199" i="21"/>
  <c r="J199" i="21"/>
  <c r="U198" i="21"/>
  <c r="T198" i="21"/>
  <c r="S198" i="21"/>
  <c r="R198" i="21"/>
  <c r="P198" i="21"/>
  <c r="K198" i="21"/>
  <c r="J198" i="21"/>
  <c r="U197" i="21"/>
  <c r="T197" i="21"/>
  <c r="S197" i="21"/>
  <c r="R197" i="21"/>
  <c r="P197" i="21"/>
  <c r="J197" i="21"/>
  <c r="U196" i="21"/>
  <c r="T196" i="21"/>
  <c r="S196" i="21"/>
  <c r="R196" i="21"/>
  <c r="P196" i="21"/>
  <c r="K196" i="21"/>
  <c r="J196" i="21"/>
  <c r="U195" i="21"/>
  <c r="T195" i="21"/>
  <c r="S195" i="21"/>
  <c r="R195" i="21"/>
  <c r="P195" i="21"/>
  <c r="K195" i="21"/>
  <c r="J195" i="21"/>
  <c r="U194" i="21"/>
  <c r="T194" i="21"/>
  <c r="S194" i="21"/>
  <c r="R194" i="21"/>
  <c r="Q194" i="21"/>
  <c r="P194" i="21"/>
  <c r="J194" i="21"/>
  <c r="U193" i="21"/>
  <c r="T193" i="21"/>
  <c r="S193" i="21"/>
  <c r="R193" i="21"/>
  <c r="Q193" i="21"/>
  <c r="P193" i="21"/>
  <c r="K193" i="21"/>
  <c r="J193" i="21"/>
  <c r="U192" i="21"/>
  <c r="T192" i="21"/>
  <c r="S192" i="21"/>
  <c r="R192" i="21"/>
  <c r="P192" i="21"/>
  <c r="K192" i="21"/>
  <c r="J192" i="21"/>
  <c r="U191" i="21"/>
  <c r="T191" i="21"/>
  <c r="S191" i="21"/>
  <c r="R191" i="21"/>
  <c r="Q191" i="21"/>
  <c r="P191" i="21"/>
  <c r="K191" i="21"/>
  <c r="J191" i="21"/>
  <c r="U190" i="21"/>
  <c r="T190" i="21"/>
  <c r="S190" i="21"/>
  <c r="R190" i="21"/>
  <c r="P190" i="21"/>
  <c r="K190" i="21"/>
  <c r="J190" i="21"/>
  <c r="U189" i="21"/>
  <c r="T189" i="21"/>
  <c r="S189" i="21"/>
  <c r="R189" i="21"/>
  <c r="Q189" i="21"/>
  <c r="P189" i="21"/>
  <c r="J189" i="21"/>
  <c r="U188" i="21"/>
  <c r="T188" i="21"/>
  <c r="S188" i="21"/>
  <c r="R188" i="21"/>
  <c r="Q188" i="21"/>
  <c r="P188" i="21"/>
  <c r="J188" i="21"/>
  <c r="U187" i="21"/>
  <c r="T187" i="21"/>
  <c r="S187" i="21"/>
  <c r="R187" i="21"/>
  <c r="Q187" i="21"/>
  <c r="P187" i="21"/>
  <c r="J187" i="21"/>
  <c r="U186" i="21"/>
  <c r="T186" i="21"/>
  <c r="S186" i="21"/>
  <c r="R186" i="21"/>
  <c r="P186" i="21"/>
  <c r="K186" i="21"/>
  <c r="J186" i="21"/>
  <c r="U185" i="21"/>
  <c r="T185" i="21"/>
  <c r="S185" i="21"/>
  <c r="R185" i="21"/>
  <c r="Q185" i="21"/>
  <c r="P185" i="21"/>
  <c r="K185" i="21"/>
  <c r="J185" i="21"/>
  <c r="U184" i="21"/>
  <c r="T184" i="21"/>
  <c r="S184" i="21"/>
  <c r="R184" i="21"/>
  <c r="Q184" i="21"/>
  <c r="P184" i="21"/>
  <c r="K184" i="21"/>
  <c r="J184" i="21"/>
  <c r="U183" i="21"/>
  <c r="W183" i="21" s="1"/>
  <c r="T183" i="21"/>
  <c r="S183" i="21"/>
  <c r="R183" i="21"/>
  <c r="K183" i="21"/>
  <c r="J183" i="21"/>
  <c r="U182" i="21"/>
  <c r="T182" i="21"/>
  <c r="S182" i="21"/>
  <c r="R182" i="21"/>
  <c r="P182" i="21"/>
  <c r="K182" i="21"/>
  <c r="J182" i="21"/>
  <c r="U181" i="21"/>
  <c r="T181" i="21"/>
  <c r="S181" i="21"/>
  <c r="R181" i="21"/>
  <c r="K181" i="21"/>
  <c r="J181" i="21"/>
  <c r="U180" i="21"/>
  <c r="T180" i="21"/>
  <c r="S180" i="21"/>
  <c r="R180" i="21"/>
  <c r="P180" i="21"/>
  <c r="K180" i="21"/>
  <c r="J180" i="21"/>
  <c r="U179" i="21"/>
  <c r="T179" i="21"/>
  <c r="S179" i="21"/>
  <c r="R179" i="21"/>
  <c r="Q179" i="21"/>
  <c r="P179" i="21"/>
  <c r="U178" i="21"/>
  <c r="T178" i="21"/>
  <c r="S178" i="21"/>
  <c r="R178" i="21"/>
  <c r="Q178" i="21"/>
  <c r="P178" i="21"/>
  <c r="J178" i="21"/>
  <c r="U177" i="21"/>
  <c r="T177" i="21"/>
  <c r="S177" i="21"/>
  <c r="R177" i="21"/>
  <c r="Q177" i="21"/>
  <c r="P177" i="21"/>
  <c r="J177" i="21"/>
  <c r="U176" i="21"/>
  <c r="T176" i="21"/>
  <c r="S176" i="21"/>
  <c r="R176" i="21"/>
  <c r="Q176" i="21"/>
  <c r="P176" i="21"/>
  <c r="J176" i="21"/>
  <c r="U175" i="21"/>
  <c r="T175" i="21"/>
  <c r="S175" i="21"/>
  <c r="R175" i="21"/>
  <c r="Q175" i="21"/>
  <c r="P175" i="21"/>
  <c r="J175" i="21"/>
  <c r="O174" i="21"/>
  <c r="N174" i="21"/>
  <c r="T174" i="21" s="1"/>
  <c r="M174" i="21"/>
  <c r="S174" i="21" s="1"/>
  <c r="L174" i="21"/>
  <c r="R174" i="21" s="1"/>
  <c r="J174" i="21"/>
  <c r="U173" i="21"/>
  <c r="T173" i="21"/>
  <c r="S173" i="21"/>
  <c r="R173" i="21"/>
  <c r="P173" i="21"/>
  <c r="K173" i="21"/>
  <c r="J173" i="21"/>
  <c r="U172" i="21"/>
  <c r="T172" i="21"/>
  <c r="S172" i="21"/>
  <c r="R172" i="21"/>
  <c r="P172" i="21"/>
  <c r="K172" i="21"/>
  <c r="J172" i="21"/>
  <c r="U171" i="21"/>
  <c r="T171" i="21"/>
  <c r="S171" i="21"/>
  <c r="R171" i="21"/>
  <c r="P171" i="21"/>
  <c r="J171" i="21"/>
  <c r="U170" i="21"/>
  <c r="T170" i="21"/>
  <c r="S170" i="21"/>
  <c r="R170" i="21"/>
  <c r="Q170" i="21"/>
  <c r="P170" i="21"/>
  <c r="J170" i="21"/>
  <c r="U169" i="21"/>
  <c r="T169" i="21"/>
  <c r="S169" i="21"/>
  <c r="R169" i="21"/>
  <c r="Q169" i="21"/>
  <c r="P169" i="21"/>
  <c r="J169" i="21"/>
  <c r="U168" i="21"/>
  <c r="T168" i="21"/>
  <c r="S168" i="21"/>
  <c r="R168" i="21"/>
  <c r="Q168" i="21"/>
  <c r="P168" i="21"/>
  <c r="J168" i="21"/>
  <c r="U167" i="21"/>
  <c r="T167" i="21"/>
  <c r="S167" i="21"/>
  <c r="R167" i="21"/>
  <c r="Q167" i="21"/>
  <c r="P167" i="21"/>
  <c r="J167" i="21"/>
  <c r="U166" i="21"/>
  <c r="T166" i="21"/>
  <c r="S166" i="21"/>
  <c r="R166" i="21"/>
  <c r="Q166" i="21"/>
  <c r="P166" i="21"/>
  <c r="J166" i="21"/>
  <c r="U165" i="21"/>
  <c r="T165" i="21"/>
  <c r="S165" i="21"/>
  <c r="R165" i="21"/>
  <c r="Q165" i="21"/>
  <c r="P165" i="21"/>
  <c r="J165" i="21"/>
  <c r="U164" i="21"/>
  <c r="T164" i="21"/>
  <c r="S164" i="21"/>
  <c r="R164" i="21"/>
  <c r="J164" i="21"/>
  <c r="U163" i="21"/>
  <c r="T163" i="21"/>
  <c r="S163" i="21"/>
  <c r="R163" i="21"/>
  <c r="Q163" i="21"/>
  <c r="P163" i="21"/>
  <c r="J163" i="21"/>
  <c r="U162" i="21"/>
  <c r="T162" i="21"/>
  <c r="S162" i="21"/>
  <c r="R162" i="21"/>
  <c r="J162" i="21"/>
  <c r="U161" i="21"/>
  <c r="T161" i="21"/>
  <c r="S161" i="21"/>
  <c r="R161" i="21"/>
  <c r="Q161" i="21"/>
  <c r="P161" i="21"/>
  <c r="J161" i="21"/>
  <c r="U160" i="21"/>
  <c r="T160" i="21"/>
  <c r="S160" i="21"/>
  <c r="R160" i="21"/>
  <c r="Q160" i="21"/>
  <c r="P160" i="21"/>
  <c r="J160" i="21"/>
  <c r="U159" i="21"/>
  <c r="T159" i="21"/>
  <c r="S159" i="21"/>
  <c r="R159" i="21"/>
  <c r="Q159" i="21"/>
  <c r="P159" i="21"/>
  <c r="J159" i="21"/>
  <c r="U158" i="21"/>
  <c r="T158" i="21"/>
  <c r="S158" i="21"/>
  <c r="R158" i="21"/>
  <c r="P158" i="21"/>
  <c r="J158" i="21"/>
  <c r="U157" i="21"/>
  <c r="T157" i="21"/>
  <c r="W157" i="21" s="1"/>
  <c r="S157" i="21"/>
  <c r="R157" i="21"/>
  <c r="P157" i="21"/>
  <c r="J157" i="21"/>
  <c r="U156" i="21"/>
  <c r="T156" i="21"/>
  <c r="S156" i="21"/>
  <c r="R156" i="21"/>
  <c r="Q156" i="21"/>
  <c r="P156" i="21"/>
  <c r="J156" i="21"/>
  <c r="U155" i="21"/>
  <c r="T155" i="21"/>
  <c r="S155" i="21"/>
  <c r="R155" i="21"/>
  <c r="Q155" i="21"/>
  <c r="P155" i="21"/>
  <c r="J155" i="21"/>
  <c r="T154" i="21"/>
  <c r="S154" i="21"/>
  <c r="R154" i="21"/>
  <c r="Q154" i="21"/>
  <c r="P154" i="21"/>
  <c r="U153" i="21"/>
  <c r="T153" i="21"/>
  <c r="S153" i="21"/>
  <c r="R153" i="21"/>
  <c r="Q153" i="21"/>
  <c r="P153" i="21"/>
  <c r="U152" i="21"/>
  <c r="T152" i="21"/>
  <c r="S152" i="21"/>
  <c r="R152" i="21"/>
  <c r="Q152" i="21"/>
  <c r="P152" i="21"/>
  <c r="J152" i="21"/>
  <c r="U151" i="21"/>
  <c r="T151" i="21"/>
  <c r="S151" i="21"/>
  <c r="R151" i="21"/>
  <c r="Q151" i="21"/>
  <c r="P151" i="21"/>
  <c r="J151" i="21"/>
  <c r="U150" i="21"/>
  <c r="T150" i="21"/>
  <c r="S150" i="21"/>
  <c r="R150" i="21"/>
  <c r="Q150" i="21"/>
  <c r="P150" i="21"/>
  <c r="J150" i="21"/>
  <c r="U149" i="21"/>
  <c r="T149" i="21"/>
  <c r="S149" i="21"/>
  <c r="R149" i="21"/>
  <c r="Q149" i="21"/>
  <c r="P149" i="21"/>
  <c r="J149" i="21"/>
  <c r="U148" i="21"/>
  <c r="T148" i="21"/>
  <c r="S148" i="21"/>
  <c r="R148" i="21"/>
  <c r="Q148" i="21"/>
  <c r="P148" i="21"/>
  <c r="J148" i="21"/>
  <c r="U147" i="21"/>
  <c r="T147" i="21"/>
  <c r="S147" i="21"/>
  <c r="R147" i="21"/>
  <c r="Q147" i="21"/>
  <c r="P147" i="21"/>
  <c r="J147" i="21"/>
  <c r="U146" i="21"/>
  <c r="T146" i="21"/>
  <c r="S146" i="21"/>
  <c r="R146" i="21"/>
  <c r="Q146" i="21"/>
  <c r="P146" i="21"/>
  <c r="J146" i="21"/>
  <c r="U145" i="21"/>
  <c r="T145" i="21"/>
  <c r="S145" i="21"/>
  <c r="R145" i="21"/>
  <c r="Q145" i="21"/>
  <c r="P145" i="21"/>
  <c r="J145" i="21"/>
  <c r="U144" i="21"/>
  <c r="T144" i="21"/>
  <c r="S144" i="21"/>
  <c r="R144" i="21"/>
  <c r="Q144" i="21"/>
  <c r="P144" i="21"/>
  <c r="U143" i="21"/>
  <c r="T143" i="21"/>
  <c r="S143" i="21"/>
  <c r="R143" i="21"/>
  <c r="Q143" i="21"/>
  <c r="P143" i="21"/>
  <c r="U142" i="21"/>
  <c r="T142" i="21"/>
  <c r="S142" i="21"/>
  <c r="R142" i="21"/>
  <c r="Q142" i="21"/>
  <c r="P142" i="21"/>
  <c r="J142" i="21"/>
  <c r="U141" i="21"/>
  <c r="T141" i="21"/>
  <c r="S141" i="21"/>
  <c r="R141" i="21"/>
  <c r="Q141" i="21"/>
  <c r="P141" i="21"/>
  <c r="J141" i="21"/>
  <c r="U140" i="21"/>
  <c r="T140" i="21"/>
  <c r="S140" i="21"/>
  <c r="R140" i="21"/>
  <c r="Q140" i="21"/>
  <c r="P140" i="21"/>
  <c r="J140" i="21"/>
  <c r="U139" i="21"/>
  <c r="T139" i="21"/>
  <c r="S139" i="21"/>
  <c r="R139" i="21"/>
  <c r="Q139" i="21"/>
  <c r="P139" i="21"/>
  <c r="J139" i="21"/>
  <c r="O138" i="21"/>
  <c r="N138" i="21"/>
  <c r="T138" i="21" s="1"/>
  <c r="M138" i="21"/>
  <c r="S138" i="21" s="1"/>
  <c r="L138" i="21"/>
  <c r="R138" i="21" s="1"/>
  <c r="J138" i="21"/>
  <c r="U137" i="21"/>
  <c r="T137" i="21"/>
  <c r="S137" i="21"/>
  <c r="R137" i="21"/>
  <c r="Q137" i="21"/>
  <c r="P137" i="21"/>
  <c r="J137" i="21"/>
  <c r="U136" i="21"/>
  <c r="T136" i="21"/>
  <c r="S136" i="21"/>
  <c r="R136" i="21"/>
  <c r="P136" i="21"/>
  <c r="J136" i="21"/>
  <c r="U135" i="21"/>
  <c r="T135" i="21"/>
  <c r="S135" i="21"/>
  <c r="R135" i="21"/>
  <c r="P135" i="21"/>
  <c r="J135" i="21"/>
  <c r="U134" i="21"/>
  <c r="T134" i="21"/>
  <c r="S134" i="21"/>
  <c r="R134" i="21"/>
  <c r="P134" i="21"/>
  <c r="J134" i="21"/>
  <c r="U133" i="21"/>
  <c r="T133" i="21"/>
  <c r="S133" i="21"/>
  <c r="R133" i="21"/>
  <c r="P133" i="21"/>
  <c r="J133" i="21"/>
  <c r="U132" i="21"/>
  <c r="T132" i="21"/>
  <c r="W132" i="21" s="1"/>
  <c r="S132" i="21"/>
  <c r="R132" i="21"/>
  <c r="Q132" i="21"/>
  <c r="P132" i="21"/>
  <c r="J132" i="21"/>
  <c r="U131" i="21"/>
  <c r="T131" i="21"/>
  <c r="S131" i="21"/>
  <c r="R131" i="21"/>
  <c r="P131" i="21"/>
  <c r="J131" i="21"/>
  <c r="U130" i="21"/>
  <c r="T130" i="21"/>
  <c r="S130" i="21"/>
  <c r="R130" i="21"/>
  <c r="Q130" i="21"/>
  <c r="P130" i="21"/>
  <c r="J130" i="21"/>
  <c r="U129" i="21"/>
  <c r="T129" i="21"/>
  <c r="S129" i="21"/>
  <c r="R129" i="21"/>
  <c r="P129" i="21"/>
  <c r="K129" i="21"/>
  <c r="J129" i="21"/>
  <c r="U128" i="21"/>
  <c r="T128" i="21"/>
  <c r="S128" i="21"/>
  <c r="R128" i="21"/>
  <c r="Q128" i="21"/>
  <c r="P128" i="21"/>
  <c r="K128" i="21"/>
  <c r="J128" i="21"/>
  <c r="U127" i="21"/>
  <c r="T127" i="21"/>
  <c r="S127" i="21"/>
  <c r="R127" i="21"/>
  <c r="P127" i="21"/>
  <c r="K127" i="21"/>
  <c r="J127" i="21"/>
  <c r="U126" i="21"/>
  <c r="T126" i="21"/>
  <c r="S126" i="21"/>
  <c r="R126" i="21"/>
  <c r="P126" i="21"/>
  <c r="K126" i="21"/>
  <c r="J126" i="21"/>
  <c r="U125" i="21"/>
  <c r="T125" i="21"/>
  <c r="S125" i="21"/>
  <c r="R125" i="21"/>
  <c r="Q125" i="21"/>
  <c r="P125" i="21"/>
  <c r="K125" i="21"/>
  <c r="J125" i="21"/>
  <c r="U124" i="21"/>
  <c r="T124" i="21"/>
  <c r="S124" i="21"/>
  <c r="R124" i="21"/>
  <c r="Q124" i="21"/>
  <c r="P124" i="21"/>
  <c r="K124" i="21"/>
  <c r="J124" i="21"/>
  <c r="U123" i="21"/>
  <c r="T123" i="21"/>
  <c r="S123" i="21"/>
  <c r="R123" i="21"/>
  <c r="Q123" i="21"/>
  <c r="P123" i="21"/>
  <c r="U122" i="21"/>
  <c r="T122" i="21"/>
  <c r="S122" i="21"/>
  <c r="R122" i="21"/>
  <c r="Q122" i="21"/>
  <c r="P122" i="21"/>
  <c r="U121" i="21"/>
  <c r="T121" i="21"/>
  <c r="W121" i="21" s="1"/>
  <c r="S121" i="21"/>
  <c r="R121" i="21"/>
  <c r="Q121" i="21"/>
  <c r="P121" i="21"/>
  <c r="J121" i="21"/>
  <c r="U120" i="21"/>
  <c r="T120" i="21"/>
  <c r="S120" i="21"/>
  <c r="R120" i="21"/>
  <c r="Q120" i="21"/>
  <c r="P120" i="21"/>
  <c r="J120" i="21"/>
  <c r="U119" i="21"/>
  <c r="T119" i="21"/>
  <c r="S119" i="21"/>
  <c r="R119" i="21"/>
  <c r="P119" i="21"/>
  <c r="K119" i="21"/>
  <c r="J119" i="21"/>
  <c r="U118" i="21"/>
  <c r="T118" i="21"/>
  <c r="S118" i="21"/>
  <c r="R118" i="21"/>
  <c r="Q118" i="21"/>
  <c r="P118" i="21"/>
  <c r="K118" i="21"/>
  <c r="J118" i="21"/>
  <c r="U117" i="21"/>
  <c r="W117" i="21" s="1"/>
  <c r="T117" i="21"/>
  <c r="S117" i="21"/>
  <c r="R117" i="21"/>
  <c r="Q117" i="21"/>
  <c r="P117" i="21"/>
  <c r="J117" i="21"/>
  <c r="U116" i="21"/>
  <c r="T116" i="21"/>
  <c r="S116" i="21"/>
  <c r="R116" i="21"/>
  <c r="P116" i="21"/>
  <c r="K116" i="21"/>
  <c r="J116" i="21"/>
  <c r="O115" i="21"/>
  <c r="N115" i="21"/>
  <c r="M115" i="21"/>
  <c r="L115" i="21"/>
  <c r="H115" i="21"/>
  <c r="G115" i="21"/>
  <c r="F115" i="21"/>
  <c r="U114" i="21"/>
  <c r="T114" i="21"/>
  <c r="S114" i="21"/>
  <c r="R114" i="21"/>
  <c r="P114" i="21"/>
  <c r="K114" i="21"/>
  <c r="J114" i="21"/>
  <c r="U113" i="21"/>
  <c r="T113" i="21"/>
  <c r="S113" i="21"/>
  <c r="R113" i="21"/>
  <c r="Q113" i="21"/>
  <c r="P113" i="21"/>
  <c r="K113" i="21"/>
  <c r="J113" i="21"/>
  <c r="U112" i="21"/>
  <c r="T112" i="21"/>
  <c r="S112" i="21"/>
  <c r="R112" i="21"/>
  <c r="Q112" i="21"/>
  <c r="P112" i="21"/>
  <c r="K112" i="21"/>
  <c r="J112" i="21"/>
  <c r="U111" i="21"/>
  <c r="T111" i="21"/>
  <c r="S111" i="21"/>
  <c r="R111" i="21"/>
  <c r="Q111" i="21"/>
  <c r="Q110" i="21" s="1"/>
  <c r="P111" i="21"/>
  <c r="P110" i="21" s="1"/>
  <c r="K111" i="21"/>
  <c r="K110" i="21" s="1"/>
  <c r="J111" i="21"/>
  <c r="S110" i="21"/>
  <c r="R110" i="21"/>
  <c r="O110" i="21"/>
  <c r="U110" i="21" s="1"/>
  <c r="N110" i="21"/>
  <c r="G110" i="21"/>
  <c r="U109" i="21"/>
  <c r="T109" i="21"/>
  <c r="S109" i="21"/>
  <c r="R109" i="21"/>
  <c r="K109" i="21"/>
  <c r="J109" i="21"/>
  <c r="U108" i="21"/>
  <c r="T108" i="21"/>
  <c r="S108" i="21"/>
  <c r="R108" i="21"/>
  <c r="K108" i="21"/>
  <c r="J108" i="21"/>
  <c r="U107" i="21"/>
  <c r="T107" i="21"/>
  <c r="S107" i="21"/>
  <c r="R107" i="21"/>
  <c r="K107" i="21"/>
  <c r="J107" i="21"/>
  <c r="O106" i="21"/>
  <c r="N106" i="21"/>
  <c r="M106" i="21"/>
  <c r="L106" i="21"/>
  <c r="H106" i="21"/>
  <c r="G106" i="21"/>
  <c r="F106" i="21"/>
  <c r="U105" i="21"/>
  <c r="T105" i="21"/>
  <c r="S105" i="21"/>
  <c r="R105" i="21"/>
  <c r="P105" i="21"/>
  <c r="K105" i="21"/>
  <c r="J105" i="21"/>
  <c r="U104" i="21"/>
  <c r="T104" i="21"/>
  <c r="S104" i="21"/>
  <c r="R104" i="21"/>
  <c r="Q104" i="21"/>
  <c r="P104" i="21"/>
  <c r="K104" i="21"/>
  <c r="J104" i="21"/>
  <c r="U103" i="21"/>
  <c r="T103" i="21"/>
  <c r="S103" i="21"/>
  <c r="R103" i="21"/>
  <c r="K103" i="21"/>
  <c r="J103" i="21"/>
  <c r="U102" i="21"/>
  <c r="T102" i="21"/>
  <c r="S102" i="21"/>
  <c r="R102" i="21"/>
  <c r="Q102" i="21"/>
  <c r="P102" i="21"/>
  <c r="K102" i="21"/>
  <c r="J102" i="21"/>
  <c r="U101" i="21"/>
  <c r="T101" i="21"/>
  <c r="S101" i="21"/>
  <c r="R101" i="21"/>
  <c r="Q101" i="21"/>
  <c r="P101" i="21"/>
  <c r="K101" i="21"/>
  <c r="J101" i="21"/>
  <c r="O100" i="21"/>
  <c r="N100" i="21"/>
  <c r="M100" i="21"/>
  <c r="L100" i="21"/>
  <c r="H100" i="21"/>
  <c r="G100" i="21"/>
  <c r="F100" i="21"/>
  <c r="U99" i="21"/>
  <c r="T99" i="21"/>
  <c r="S99" i="21"/>
  <c r="R99" i="21"/>
  <c r="P99" i="21"/>
  <c r="K99" i="21"/>
  <c r="J99" i="21"/>
  <c r="U98" i="21"/>
  <c r="T98" i="21"/>
  <c r="S98" i="21"/>
  <c r="R98" i="21"/>
  <c r="P98" i="21"/>
  <c r="K98" i="21"/>
  <c r="J98" i="21"/>
  <c r="U97" i="21"/>
  <c r="T97" i="21"/>
  <c r="S97" i="21"/>
  <c r="R97" i="21"/>
  <c r="P97" i="21"/>
  <c r="K97" i="21"/>
  <c r="J97" i="21"/>
  <c r="U96" i="21"/>
  <c r="T96" i="21"/>
  <c r="S96" i="21"/>
  <c r="R96" i="21"/>
  <c r="P96" i="21"/>
  <c r="K96" i="21"/>
  <c r="J96" i="21"/>
  <c r="U95" i="21"/>
  <c r="T95" i="21"/>
  <c r="S95" i="21"/>
  <c r="R95" i="21"/>
  <c r="K95" i="21"/>
  <c r="J95" i="21"/>
  <c r="U94" i="21"/>
  <c r="T94" i="21"/>
  <c r="S94" i="21"/>
  <c r="R94" i="21"/>
  <c r="P94" i="21"/>
  <c r="K94" i="21"/>
  <c r="J94" i="21"/>
  <c r="U93" i="21"/>
  <c r="T93" i="21"/>
  <c r="S93" i="21"/>
  <c r="R93" i="21"/>
  <c r="P93" i="21"/>
  <c r="K93" i="21"/>
  <c r="J93" i="21"/>
  <c r="U92" i="21"/>
  <c r="T92" i="21"/>
  <c r="S92" i="21"/>
  <c r="R92" i="21"/>
  <c r="P92" i="21"/>
  <c r="K92" i="21"/>
  <c r="J92" i="21"/>
  <c r="U91" i="21"/>
  <c r="T91" i="21"/>
  <c r="S91" i="21"/>
  <c r="R91" i="21"/>
  <c r="Q91" i="21"/>
  <c r="P91" i="21"/>
  <c r="K91" i="21"/>
  <c r="J91" i="21"/>
  <c r="R90" i="21"/>
  <c r="Q90" i="21"/>
  <c r="O90" i="21"/>
  <c r="U90" i="21" s="1"/>
  <c r="N90" i="21"/>
  <c r="T90" i="21" s="1"/>
  <c r="M90" i="21"/>
  <c r="S90" i="21" s="1"/>
  <c r="L90" i="21"/>
  <c r="U89" i="21"/>
  <c r="T89" i="21"/>
  <c r="S89" i="21"/>
  <c r="R89" i="21"/>
  <c r="P89" i="21"/>
  <c r="K89" i="21"/>
  <c r="J89" i="21"/>
  <c r="U88" i="21"/>
  <c r="T88" i="21"/>
  <c r="S88" i="21"/>
  <c r="R88" i="21"/>
  <c r="Q88" i="21"/>
  <c r="P88" i="21"/>
  <c r="K88" i="21"/>
  <c r="J88" i="21"/>
  <c r="O87" i="21"/>
  <c r="N87" i="21"/>
  <c r="M87" i="21"/>
  <c r="L87" i="21"/>
  <c r="H87" i="21"/>
  <c r="G87" i="21"/>
  <c r="F87" i="21"/>
  <c r="U86" i="21"/>
  <c r="T86" i="21"/>
  <c r="S86" i="21"/>
  <c r="R86" i="21"/>
  <c r="Q86" i="21"/>
  <c r="P86" i="21"/>
  <c r="K86" i="21"/>
  <c r="J86" i="21"/>
  <c r="U85" i="21"/>
  <c r="T85" i="21"/>
  <c r="S85" i="21"/>
  <c r="R85" i="21"/>
  <c r="Q85" i="21"/>
  <c r="P85" i="21"/>
  <c r="U84" i="21"/>
  <c r="T84" i="21"/>
  <c r="S84" i="21"/>
  <c r="R84" i="21"/>
  <c r="Q84" i="21"/>
  <c r="P84" i="21"/>
  <c r="U83" i="21"/>
  <c r="T83" i="21"/>
  <c r="S83" i="21"/>
  <c r="R83" i="21"/>
  <c r="Q83" i="21"/>
  <c r="P83" i="21"/>
  <c r="K83" i="21"/>
  <c r="J83" i="21"/>
  <c r="U82" i="21"/>
  <c r="T82" i="21"/>
  <c r="S82" i="21"/>
  <c r="R82" i="21"/>
  <c r="P82" i="21"/>
  <c r="K82" i="21"/>
  <c r="J82" i="21"/>
  <c r="U81" i="21"/>
  <c r="T81" i="21"/>
  <c r="S81" i="21"/>
  <c r="R81" i="21"/>
  <c r="K81" i="21"/>
  <c r="J81" i="21"/>
  <c r="U80" i="21"/>
  <c r="T80" i="21"/>
  <c r="S80" i="21"/>
  <c r="R80" i="21"/>
  <c r="Q80" i="21"/>
  <c r="P80" i="21"/>
  <c r="J80" i="21"/>
  <c r="U79" i="21"/>
  <c r="T79" i="21"/>
  <c r="S79" i="21"/>
  <c r="R79" i="21"/>
  <c r="Q79" i="21"/>
  <c r="P79" i="21"/>
  <c r="K79" i="21"/>
  <c r="J79" i="21"/>
  <c r="U78" i="21"/>
  <c r="T78" i="21"/>
  <c r="S78" i="21"/>
  <c r="R78" i="21"/>
  <c r="Q78" i="21"/>
  <c r="P78" i="21"/>
  <c r="K78" i="21"/>
  <c r="J78" i="21"/>
  <c r="U77" i="21"/>
  <c r="T77" i="21"/>
  <c r="S77" i="21"/>
  <c r="R77" i="21"/>
  <c r="Q77" i="21"/>
  <c r="P77" i="21"/>
  <c r="K77" i="21"/>
  <c r="J77" i="21"/>
  <c r="U76" i="21"/>
  <c r="T76" i="21"/>
  <c r="S76" i="21"/>
  <c r="R76" i="21"/>
  <c r="Q76" i="21"/>
  <c r="P76" i="21"/>
  <c r="K76" i="21"/>
  <c r="J76" i="21"/>
  <c r="U75" i="21"/>
  <c r="T75" i="21"/>
  <c r="S75" i="21"/>
  <c r="R75" i="21"/>
  <c r="K75" i="21"/>
  <c r="J75" i="21"/>
  <c r="U74" i="21"/>
  <c r="T74" i="21"/>
  <c r="S74" i="21"/>
  <c r="R74" i="21"/>
  <c r="Q74" i="21"/>
  <c r="P74" i="21"/>
  <c r="K74" i="21"/>
  <c r="J74" i="21"/>
  <c r="U73" i="21"/>
  <c r="T73" i="21"/>
  <c r="S73" i="21"/>
  <c r="R73" i="21"/>
  <c r="Q73" i="21"/>
  <c r="P73" i="21"/>
  <c r="J73" i="21"/>
  <c r="U72" i="21"/>
  <c r="T72" i="21"/>
  <c r="S72" i="21"/>
  <c r="R72" i="21"/>
  <c r="Q72" i="21"/>
  <c r="P72" i="21"/>
  <c r="U71" i="21"/>
  <c r="T71" i="21"/>
  <c r="S71" i="21"/>
  <c r="R71" i="21"/>
  <c r="Q71" i="21"/>
  <c r="P71" i="21"/>
  <c r="J71" i="21"/>
  <c r="U70" i="21"/>
  <c r="T70" i="21"/>
  <c r="S70" i="21"/>
  <c r="R70" i="21"/>
  <c r="P70" i="21"/>
  <c r="K70" i="21"/>
  <c r="J70" i="21"/>
  <c r="U69" i="21"/>
  <c r="T69" i="21"/>
  <c r="S69" i="21"/>
  <c r="R69" i="21"/>
  <c r="Q69" i="21"/>
  <c r="P69" i="21"/>
  <c r="K69" i="21"/>
  <c r="J69" i="21"/>
  <c r="W68" i="21"/>
  <c r="Q68" i="21"/>
  <c r="P68" i="21"/>
  <c r="U67" i="21"/>
  <c r="T67" i="21"/>
  <c r="S67" i="21"/>
  <c r="R67" i="21"/>
  <c r="Q67" i="21"/>
  <c r="P67" i="21"/>
  <c r="J67" i="21"/>
  <c r="U66" i="21"/>
  <c r="T66" i="21"/>
  <c r="S66" i="21"/>
  <c r="R66" i="21"/>
  <c r="Q66" i="21"/>
  <c r="P66" i="21"/>
  <c r="U65" i="21"/>
  <c r="T65" i="21"/>
  <c r="S65" i="21"/>
  <c r="R65" i="21"/>
  <c r="Q65" i="21"/>
  <c r="P65" i="21"/>
  <c r="K65" i="21"/>
  <c r="J65" i="21"/>
  <c r="U64" i="21"/>
  <c r="T64" i="21"/>
  <c r="S64" i="21"/>
  <c r="R64" i="21"/>
  <c r="P64" i="21"/>
  <c r="K64" i="21"/>
  <c r="J64" i="21"/>
  <c r="U63" i="21"/>
  <c r="T63" i="21"/>
  <c r="S63" i="21"/>
  <c r="R63" i="21"/>
  <c r="Q63" i="21"/>
  <c r="P63" i="21"/>
  <c r="K63" i="21"/>
  <c r="J63" i="21"/>
  <c r="U62" i="21"/>
  <c r="T62" i="21"/>
  <c r="S62" i="21"/>
  <c r="R62" i="21"/>
  <c r="P62" i="21"/>
  <c r="K62" i="21"/>
  <c r="J62" i="21"/>
  <c r="U61" i="21"/>
  <c r="T61" i="21"/>
  <c r="S61" i="21"/>
  <c r="R61" i="21"/>
  <c r="Q61" i="21"/>
  <c r="P61" i="21"/>
  <c r="K61" i="21"/>
  <c r="J61" i="21"/>
  <c r="U60" i="21"/>
  <c r="T60" i="21"/>
  <c r="S60" i="21"/>
  <c r="R60" i="21"/>
  <c r="Q60" i="21"/>
  <c r="P60" i="21"/>
  <c r="J60" i="21"/>
  <c r="U59" i="21"/>
  <c r="T59" i="21"/>
  <c r="S59" i="21"/>
  <c r="R59" i="21"/>
  <c r="Q59" i="21"/>
  <c r="P59" i="21"/>
  <c r="J59" i="21"/>
  <c r="U58" i="21"/>
  <c r="T58" i="21"/>
  <c r="S58" i="21"/>
  <c r="R58" i="21"/>
  <c r="Q58" i="21"/>
  <c r="P58" i="21"/>
  <c r="U57" i="21"/>
  <c r="T57" i="21"/>
  <c r="S57" i="21"/>
  <c r="R57" i="21"/>
  <c r="Q57" i="21"/>
  <c r="P57" i="21"/>
  <c r="K57" i="21"/>
  <c r="J57" i="21"/>
  <c r="U56" i="21"/>
  <c r="T56" i="21"/>
  <c r="S56" i="21"/>
  <c r="R56" i="21"/>
  <c r="Q56" i="21"/>
  <c r="P56" i="21"/>
  <c r="K56" i="21"/>
  <c r="J56" i="21"/>
  <c r="U55" i="21"/>
  <c r="T55" i="21"/>
  <c r="S55" i="21"/>
  <c r="R55" i="21"/>
  <c r="Q55" i="21"/>
  <c r="P55" i="21"/>
  <c r="K55" i="21"/>
  <c r="J55" i="21"/>
  <c r="O54" i="21"/>
  <c r="N54" i="21"/>
  <c r="M54" i="21"/>
  <c r="L54" i="21"/>
  <c r="H54" i="21"/>
  <c r="G54" i="21"/>
  <c r="F54" i="21"/>
  <c r="U52" i="21"/>
  <c r="T52" i="21"/>
  <c r="S52" i="21"/>
  <c r="R52" i="21"/>
  <c r="K52" i="21"/>
  <c r="J52" i="21"/>
  <c r="U51" i="21"/>
  <c r="T51" i="21"/>
  <c r="S51" i="21"/>
  <c r="R51" i="21"/>
  <c r="K51" i="21"/>
  <c r="J51" i="21"/>
  <c r="U50" i="21"/>
  <c r="T50" i="21"/>
  <c r="S50" i="21"/>
  <c r="R50" i="21"/>
  <c r="Q50" i="21"/>
  <c r="P50" i="21"/>
  <c r="J50" i="21"/>
  <c r="U49" i="21"/>
  <c r="T49" i="21"/>
  <c r="S49" i="21"/>
  <c r="R49" i="21"/>
  <c r="Q49" i="21"/>
  <c r="P49" i="21"/>
  <c r="J49" i="21"/>
  <c r="U48" i="21"/>
  <c r="T48" i="21"/>
  <c r="S48" i="21"/>
  <c r="R48" i="21"/>
  <c r="Q48" i="21"/>
  <c r="P48" i="21"/>
  <c r="J48" i="21"/>
  <c r="U47" i="21"/>
  <c r="T47" i="21"/>
  <c r="S47" i="21"/>
  <c r="R47" i="21"/>
  <c r="Q47" i="21"/>
  <c r="P47" i="21"/>
  <c r="J47" i="21"/>
  <c r="U46" i="21"/>
  <c r="T46" i="21"/>
  <c r="S46" i="21"/>
  <c r="R46" i="21"/>
  <c r="Q46" i="21"/>
  <c r="P46" i="21"/>
  <c r="J46" i="21"/>
  <c r="U45" i="21"/>
  <c r="T45" i="21"/>
  <c r="S45" i="21"/>
  <c r="R45" i="21"/>
  <c r="Q45" i="21"/>
  <c r="P45" i="21"/>
  <c r="J45" i="21"/>
  <c r="I45" i="21"/>
  <c r="U44" i="21"/>
  <c r="T44" i="21"/>
  <c r="S44" i="21"/>
  <c r="R44" i="21"/>
  <c r="K44" i="21"/>
  <c r="J44" i="21"/>
  <c r="U43" i="21"/>
  <c r="T43" i="21"/>
  <c r="S43" i="21"/>
  <c r="R43" i="21"/>
  <c r="P43" i="21"/>
  <c r="K43" i="21"/>
  <c r="J43" i="21"/>
  <c r="U42" i="21"/>
  <c r="T42" i="21"/>
  <c r="S42" i="21"/>
  <c r="R42" i="21"/>
  <c r="K42" i="21"/>
  <c r="J42" i="21"/>
  <c r="U41" i="21"/>
  <c r="T41" i="21"/>
  <c r="S41" i="21"/>
  <c r="R41" i="21"/>
  <c r="K41" i="21"/>
  <c r="J41" i="21"/>
  <c r="U40" i="21"/>
  <c r="T40" i="21"/>
  <c r="S40" i="21"/>
  <c r="R40" i="21"/>
  <c r="Q40" i="21"/>
  <c r="P40" i="21"/>
  <c r="K40" i="21"/>
  <c r="J40" i="21"/>
  <c r="U39" i="21"/>
  <c r="T39" i="21"/>
  <c r="S39" i="21"/>
  <c r="R39" i="21"/>
  <c r="K39" i="21"/>
  <c r="J39" i="21"/>
  <c r="U38" i="21"/>
  <c r="T38" i="21"/>
  <c r="S38" i="21"/>
  <c r="R38" i="21"/>
  <c r="P38" i="21"/>
  <c r="K38" i="21"/>
  <c r="J38" i="21"/>
  <c r="U37" i="21"/>
  <c r="T37" i="21"/>
  <c r="S37" i="21"/>
  <c r="R37" i="21"/>
  <c r="K37" i="21"/>
  <c r="J37" i="21"/>
  <c r="U36" i="21"/>
  <c r="T36" i="21"/>
  <c r="S36" i="21"/>
  <c r="R36" i="21"/>
  <c r="Q36" i="21"/>
  <c r="P36" i="21"/>
  <c r="U35" i="21"/>
  <c r="T35" i="21"/>
  <c r="S35" i="21"/>
  <c r="R35" i="21"/>
  <c r="P35" i="21"/>
  <c r="K35" i="21"/>
  <c r="J35" i="21"/>
  <c r="U34" i="21"/>
  <c r="T34" i="21"/>
  <c r="S34" i="21"/>
  <c r="R34" i="21"/>
  <c r="Q34" i="21"/>
  <c r="P34" i="21"/>
  <c r="K34" i="21"/>
  <c r="J34" i="21"/>
  <c r="U33" i="21"/>
  <c r="T33" i="21"/>
  <c r="S33" i="21"/>
  <c r="R33" i="21"/>
  <c r="Q33" i="21"/>
  <c r="P33" i="21"/>
  <c r="K33" i="21"/>
  <c r="J33" i="21"/>
  <c r="U32" i="21"/>
  <c r="T32" i="21"/>
  <c r="S32" i="21"/>
  <c r="R32" i="21"/>
  <c r="K32" i="21"/>
  <c r="J32" i="21"/>
  <c r="U31" i="21"/>
  <c r="T31" i="21"/>
  <c r="S31" i="21"/>
  <c r="R31" i="21"/>
  <c r="K31" i="21"/>
  <c r="J31" i="21"/>
  <c r="U30" i="21"/>
  <c r="T30" i="21"/>
  <c r="S30" i="21"/>
  <c r="R30" i="21"/>
  <c r="K30" i="21"/>
  <c r="J30" i="21"/>
  <c r="U29" i="21"/>
  <c r="T29" i="21"/>
  <c r="S29" i="21"/>
  <c r="R29" i="21"/>
  <c r="K29" i="21"/>
  <c r="J29" i="21"/>
  <c r="U28" i="21"/>
  <c r="T28" i="21"/>
  <c r="S28" i="21"/>
  <c r="R28" i="21"/>
  <c r="K28" i="21"/>
  <c r="J28" i="21"/>
  <c r="U27" i="21"/>
  <c r="T27" i="21"/>
  <c r="S27" i="21"/>
  <c r="R27" i="21"/>
  <c r="K27" i="21"/>
  <c r="J27" i="21"/>
  <c r="U26" i="21"/>
  <c r="T26" i="21"/>
  <c r="S26" i="21"/>
  <c r="R26" i="21"/>
  <c r="K26" i="21"/>
  <c r="J26" i="21"/>
  <c r="U25" i="21"/>
  <c r="T25" i="21"/>
  <c r="S25" i="21"/>
  <c r="R25" i="21"/>
  <c r="K25" i="21"/>
  <c r="J25" i="21"/>
  <c r="U24" i="21"/>
  <c r="T24" i="21"/>
  <c r="S24" i="21"/>
  <c r="R24" i="21"/>
  <c r="K24" i="21"/>
  <c r="J24" i="21"/>
  <c r="U23" i="21"/>
  <c r="T23" i="21"/>
  <c r="S23" i="21"/>
  <c r="R23" i="21"/>
  <c r="K23" i="21"/>
  <c r="J23" i="21"/>
  <c r="U22" i="21"/>
  <c r="T22" i="21"/>
  <c r="S22" i="21"/>
  <c r="R22" i="21"/>
  <c r="K22" i="21"/>
  <c r="J22" i="21"/>
  <c r="U21" i="21"/>
  <c r="T21" i="21"/>
  <c r="S21" i="21"/>
  <c r="R21" i="21"/>
  <c r="K21" i="21"/>
  <c r="J21" i="21"/>
  <c r="U20" i="21"/>
  <c r="T20" i="21"/>
  <c r="S20" i="21"/>
  <c r="R20" i="21"/>
  <c r="K20" i="21"/>
  <c r="J20" i="21"/>
  <c r="W19" i="21"/>
  <c r="U18" i="21"/>
  <c r="T18" i="21"/>
  <c r="S18" i="21"/>
  <c r="R18" i="21"/>
  <c r="K18" i="21"/>
  <c r="J18" i="21"/>
  <c r="U17" i="21"/>
  <c r="T17" i="21"/>
  <c r="S17" i="21"/>
  <c r="R17" i="21"/>
  <c r="K17" i="21"/>
  <c r="J17" i="21"/>
  <c r="U16" i="21"/>
  <c r="T16" i="21"/>
  <c r="S16" i="21"/>
  <c r="R16" i="21"/>
  <c r="K16" i="21"/>
  <c r="J16" i="21"/>
  <c r="W15" i="21"/>
  <c r="U14" i="21"/>
  <c r="T14" i="21"/>
  <c r="S14" i="21"/>
  <c r="R14" i="21"/>
  <c r="K14" i="21"/>
  <c r="J14" i="21"/>
  <c r="W13" i="21"/>
  <c r="U12" i="21"/>
  <c r="T12" i="21"/>
  <c r="S12" i="21"/>
  <c r="R12" i="21"/>
  <c r="K12" i="21"/>
  <c r="J12" i="21"/>
  <c r="U11" i="21"/>
  <c r="T11" i="21"/>
  <c r="S11" i="21"/>
  <c r="R11" i="21"/>
  <c r="K11" i="21"/>
  <c r="J11" i="21"/>
  <c r="W10" i="21"/>
  <c r="O9" i="21"/>
  <c r="N9" i="21"/>
  <c r="M9" i="21"/>
  <c r="L9" i="21"/>
  <c r="H9" i="21"/>
  <c r="G9" i="21"/>
  <c r="F9" i="21"/>
  <c r="O8" i="21"/>
  <c r="N8" i="21"/>
  <c r="M8" i="21"/>
  <c r="L8" i="21"/>
  <c r="H8" i="21"/>
  <c r="G8" i="21"/>
  <c r="F8" i="21"/>
  <c r="U4" i="21"/>
  <c r="T4" i="21"/>
  <c r="O4" i="21"/>
  <c r="N4" i="21"/>
  <c r="J100" i="21" l="1"/>
  <c r="W36" i="21"/>
  <c r="R100" i="21"/>
  <c r="V156" i="21"/>
  <c r="W187" i="21"/>
  <c r="V199" i="21"/>
  <c r="P100" i="21"/>
  <c r="V37" i="21"/>
  <c r="V90" i="21"/>
  <c r="P106" i="21"/>
  <c r="J115" i="21"/>
  <c r="W149" i="21"/>
  <c r="V186" i="21"/>
  <c r="K9" i="21"/>
  <c r="V16" i="21"/>
  <c r="K87" i="21"/>
  <c r="R204" i="21"/>
  <c r="T54" i="21"/>
  <c r="F53" i="21"/>
  <c r="S53" i="21" s="1"/>
  <c r="Q138" i="21"/>
  <c r="V145" i="21"/>
  <c r="W161" i="21"/>
  <c r="W186" i="21"/>
  <c r="T210" i="21"/>
  <c r="W11" i="21"/>
  <c r="V14" i="21"/>
  <c r="W18" i="21"/>
  <c r="V29" i="21"/>
  <c r="V34" i="21"/>
  <c r="V52" i="21"/>
  <c r="V61" i="21"/>
  <c r="V67" i="21"/>
  <c r="Q87" i="21"/>
  <c r="V93" i="21"/>
  <c r="V97" i="21"/>
  <c r="W103" i="21"/>
  <c r="T110" i="21"/>
  <c r="W110" i="21" s="1"/>
  <c r="W127" i="21"/>
  <c r="U138" i="21"/>
  <c r="W138" i="21" s="1"/>
  <c r="V144" i="21"/>
  <c r="V166" i="21"/>
  <c r="V201" i="21"/>
  <c r="T204" i="21"/>
  <c r="V12" i="21"/>
  <c r="W35" i="21"/>
  <c r="V116" i="21"/>
  <c r="J208" i="21"/>
  <c r="W219" i="21"/>
  <c r="W221" i="21"/>
  <c r="M226" i="21"/>
  <c r="M229" i="21" s="1"/>
  <c r="W78" i="21"/>
  <c r="Q106" i="21"/>
  <c r="T106" i="21"/>
  <c r="W112" i="21"/>
  <c r="V117" i="21"/>
  <c r="W135" i="21"/>
  <c r="W150" i="21"/>
  <c r="W165" i="21"/>
  <c r="Q210" i="21"/>
  <c r="V78" i="21"/>
  <c r="W190" i="21"/>
  <c r="V203" i="21"/>
  <c r="V27" i="21"/>
  <c r="V49" i="21"/>
  <c r="W55" i="21"/>
  <c r="W81" i="21"/>
  <c r="W97" i="21"/>
  <c r="W102" i="21"/>
  <c r="V127" i="21"/>
  <c r="V134" i="21"/>
  <c r="V143" i="21"/>
  <c r="V165" i="21"/>
  <c r="V188" i="21"/>
  <c r="W199" i="21"/>
  <c r="V213" i="21"/>
  <c r="W224" i="21"/>
  <c r="W205" i="21"/>
  <c r="W211" i="21"/>
  <c r="W25" i="21"/>
  <c r="W40" i="21"/>
  <c r="W47" i="21"/>
  <c r="V84" i="21"/>
  <c r="W96" i="21"/>
  <c r="V123" i="21"/>
  <c r="W178" i="21"/>
  <c r="W202" i="21"/>
  <c r="V224" i="21"/>
  <c r="V30" i="21"/>
  <c r="W32" i="21"/>
  <c r="V51" i="21"/>
  <c r="V75" i="21"/>
  <c r="R106" i="21"/>
  <c r="V131" i="21"/>
  <c r="W156" i="21"/>
  <c r="W215" i="21"/>
  <c r="V17" i="21"/>
  <c r="V21" i="21"/>
  <c r="V23" i="21"/>
  <c r="V24" i="21"/>
  <c r="S8" i="21"/>
  <c r="S54" i="21"/>
  <c r="V59" i="21"/>
  <c r="R54" i="21"/>
  <c r="V77" i="21"/>
  <c r="V80" i="21"/>
  <c r="V85" i="21"/>
  <c r="V86" i="21"/>
  <c r="V91" i="21"/>
  <c r="V95" i="21"/>
  <c r="V102" i="21"/>
  <c r="W131" i="21"/>
  <c r="V141" i="21"/>
  <c r="W143" i="21"/>
  <c r="W144" i="21"/>
  <c r="V149" i="21"/>
  <c r="V157" i="21"/>
  <c r="V187" i="21"/>
  <c r="W188" i="21"/>
  <c r="V191" i="21"/>
  <c r="W193" i="21"/>
  <c r="W197" i="21"/>
  <c r="V211" i="21"/>
  <c r="V225" i="21"/>
  <c r="V57" i="21"/>
  <c r="V60" i="21"/>
  <c r="V64" i="21"/>
  <c r="V82" i="21"/>
  <c r="W107" i="21"/>
  <c r="W123" i="21"/>
  <c r="V124" i="21"/>
  <c r="W145" i="21"/>
  <c r="V158" i="21"/>
  <c r="V190" i="21"/>
  <c r="W195" i="21"/>
  <c r="W198" i="21"/>
  <c r="W22" i="21"/>
  <c r="V38" i="21"/>
  <c r="V58" i="21"/>
  <c r="V73" i="21"/>
  <c r="V89" i="21"/>
  <c r="V94" i="21"/>
  <c r="S100" i="21"/>
  <c r="W113" i="21"/>
  <c r="W116" i="21"/>
  <c r="W126" i="21"/>
  <c r="W136" i="21"/>
  <c r="W140" i="21"/>
  <c r="W159" i="21"/>
  <c r="W166" i="21"/>
  <c r="W191" i="21"/>
  <c r="V193" i="21"/>
  <c r="W201" i="21"/>
  <c r="W203" i="21"/>
  <c r="W227" i="21"/>
  <c r="I60" i="21"/>
  <c r="I63" i="21"/>
  <c r="J8" i="21"/>
  <c r="V79" i="21"/>
  <c r="W79" i="21"/>
  <c r="V26" i="21"/>
  <c r="W26" i="21"/>
  <c r="P90" i="21"/>
  <c r="P54" i="21"/>
  <c r="N53" i="21"/>
  <c r="R8" i="21"/>
  <c r="W33" i="21"/>
  <c r="V33" i="21"/>
  <c r="W43" i="21"/>
  <c r="V43" i="21"/>
  <c r="W76" i="21"/>
  <c r="V76" i="21"/>
  <c r="G53" i="21"/>
  <c r="M53" i="21"/>
  <c r="W108" i="21"/>
  <c r="U106" i="21"/>
  <c r="W106" i="21" s="1"/>
  <c r="V109" i="21"/>
  <c r="W109" i="21"/>
  <c r="W120" i="21"/>
  <c r="V120" i="21"/>
  <c r="W125" i="21"/>
  <c r="V125" i="21"/>
  <c r="W154" i="21"/>
  <c r="V154" i="21"/>
  <c r="P8" i="21"/>
  <c r="W21" i="21"/>
  <c r="W29" i="21"/>
  <c r="W37" i="21"/>
  <c r="V41" i="21"/>
  <c r="V48" i="21"/>
  <c r="V56" i="21"/>
  <c r="W58" i="21"/>
  <c r="W59" i="21"/>
  <c r="W60" i="21"/>
  <c r="W61" i="21"/>
  <c r="W64" i="21"/>
  <c r="W65" i="21"/>
  <c r="W69" i="21"/>
  <c r="V72" i="21"/>
  <c r="W77" i="21"/>
  <c r="V81" i="21"/>
  <c r="W83" i="21"/>
  <c r="W88" i="21"/>
  <c r="L53" i="21"/>
  <c r="T100" i="21"/>
  <c r="V107" i="21"/>
  <c r="V108" i="21"/>
  <c r="K115" i="21"/>
  <c r="W119" i="21"/>
  <c r="V119" i="21"/>
  <c r="W128" i="21"/>
  <c r="V128" i="21"/>
  <c r="V135" i="21"/>
  <c r="P138" i="21"/>
  <c r="W141" i="21"/>
  <c r="V183" i="21"/>
  <c r="V197" i="21"/>
  <c r="W200" i="21"/>
  <c r="S204" i="21"/>
  <c r="V209" i="21"/>
  <c r="W209" i="21"/>
  <c r="V215" i="21"/>
  <c r="V219" i="21"/>
  <c r="V221" i="21"/>
  <c r="V110" i="21"/>
  <c r="W114" i="21"/>
  <c r="V114" i="21"/>
  <c r="V118" i="21"/>
  <c r="W118" i="21"/>
  <c r="W164" i="21"/>
  <c r="V164" i="21"/>
  <c r="S208" i="21"/>
  <c r="R208" i="21"/>
  <c r="V218" i="21"/>
  <c r="W218" i="21"/>
  <c r="K8" i="21"/>
  <c r="V22" i="21"/>
  <c r="V28" i="21"/>
  <c r="V31" i="21"/>
  <c r="V39" i="21"/>
  <c r="S9" i="21"/>
  <c r="V42" i="21"/>
  <c r="V44" i="21"/>
  <c r="V45" i="21"/>
  <c r="W49" i="21"/>
  <c r="W52" i="21"/>
  <c r="V63" i="21"/>
  <c r="V66" i="21"/>
  <c r="W74" i="21"/>
  <c r="V92" i="21"/>
  <c r="W94" i="21"/>
  <c r="V113" i="21"/>
  <c r="V121" i="21"/>
  <c r="V126" i="21"/>
  <c r="V140" i="21"/>
  <c r="V178" i="21"/>
  <c r="W184" i="21"/>
  <c r="V184" i="21"/>
  <c r="W189" i="21"/>
  <c r="V189" i="21"/>
  <c r="V195" i="21"/>
  <c r="V202" i="21"/>
  <c r="W216" i="21"/>
  <c r="W217" i="21"/>
  <c r="V217" i="21"/>
  <c r="S106" i="21"/>
  <c r="W129" i="21"/>
  <c r="W130" i="21"/>
  <c r="W153" i="21"/>
  <c r="W158" i="21"/>
  <c r="V175" i="21"/>
  <c r="W177" i="21"/>
  <c r="W181" i="21"/>
  <c r="W207" i="21"/>
  <c r="V227" i="21"/>
  <c r="S87" i="21"/>
  <c r="Q100" i="21"/>
  <c r="V103" i="21"/>
  <c r="W124" i="21"/>
  <c r="V129" i="21"/>
  <c r="V130" i="21"/>
  <c r="W134" i="21"/>
  <c r="W137" i="21"/>
  <c r="W172" i="21"/>
  <c r="W173" i="21"/>
  <c r="W175" i="21"/>
  <c r="V181" i="21"/>
  <c r="W182" i="21"/>
  <c r="Q204" i="21"/>
  <c r="V207" i="21"/>
  <c r="W225" i="21"/>
  <c r="V228" i="21"/>
  <c r="O226" i="21"/>
  <c r="P9" i="21"/>
  <c r="K54" i="21"/>
  <c r="Q115" i="21"/>
  <c r="P115" i="21"/>
  <c r="U8" i="21"/>
  <c r="W20" i="21"/>
  <c r="H53" i="21"/>
  <c r="W56" i="21"/>
  <c r="W57" i="21"/>
  <c r="V70" i="21"/>
  <c r="V71" i="21"/>
  <c r="W73" i="21"/>
  <c r="W82" i="21"/>
  <c r="W86" i="21"/>
  <c r="W99" i="21"/>
  <c r="T87" i="21"/>
  <c r="K106" i="21"/>
  <c r="J106" i="21"/>
  <c r="S115" i="21"/>
  <c r="W170" i="21"/>
  <c r="V170" i="21"/>
  <c r="T8" i="21"/>
  <c r="W14" i="21"/>
  <c r="W17" i="21"/>
  <c r="V18" i="21"/>
  <c r="V20" i="21"/>
  <c r="W24" i="21"/>
  <c r="V25" i="21"/>
  <c r="W28" i="21"/>
  <c r="V40" i="21"/>
  <c r="W42" i="21"/>
  <c r="W45" i="21"/>
  <c r="V46" i="21"/>
  <c r="V50" i="21"/>
  <c r="W51" i="21"/>
  <c r="W62" i="21"/>
  <c r="W63" i="21"/>
  <c r="V65" i="21"/>
  <c r="W70" i="21"/>
  <c r="W71" i="21"/>
  <c r="V74" i="21"/>
  <c r="W84" i="21"/>
  <c r="J87" i="21"/>
  <c r="V88" i="21"/>
  <c r="W89" i="21"/>
  <c r="W90" i="21"/>
  <c r="W91" i="21"/>
  <c r="W92" i="21"/>
  <c r="W95" i="21"/>
  <c r="V98" i="21"/>
  <c r="W196" i="21"/>
  <c r="V196" i="21"/>
  <c r="P87" i="21"/>
  <c r="O53" i="21"/>
  <c r="V208" i="21"/>
  <c r="W208" i="21"/>
  <c r="G226" i="21"/>
  <c r="J9" i="21"/>
  <c r="Q9" i="21"/>
  <c r="W31" i="21"/>
  <c r="V32" i="21"/>
  <c r="R9" i="21"/>
  <c r="W39" i="21"/>
  <c r="W44" i="21"/>
  <c r="J54" i="21"/>
  <c r="Q54" i="21"/>
  <c r="W66" i="21"/>
  <c r="V69" i="21"/>
  <c r="W72" i="21"/>
  <c r="V101" i="21"/>
  <c r="W101" i="21"/>
  <c r="U100" i="21"/>
  <c r="W122" i="21"/>
  <c r="V122" i="21"/>
  <c r="W139" i="21"/>
  <c r="V139" i="21"/>
  <c r="Q8" i="21"/>
  <c r="N226" i="21"/>
  <c r="U9" i="21"/>
  <c r="V11" i="21"/>
  <c r="W12" i="21"/>
  <c r="W16" i="21"/>
  <c r="W23" i="21"/>
  <c r="W27" i="21"/>
  <c r="W30" i="21"/>
  <c r="W34" i="21"/>
  <c r="V35" i="21"/>
  <c r="V36" i="21"/>
  <c r="T9" i="21"/>
  <c r="W38" i="21"/>
  <c r="W41" i="21"/>
  <c r="V47" i="21"/>
  <c r="V55" i="21"/>
  <c r="U54" i="21"/>
  <c r="V62" i="21"/>
  <c r="W67" i="21"/>
  <c r="W75" i="21"/>
  <c r="W80" i="21"/>
  <c r="V83" i="21"/>
  <c r="W85" i="21"/>
  <c r="U87" i="21"/>
  <c r="W93" i="21"/>
  <c r="V96" i="21"/>
  <c r="R87" i="21"/>
  <c r="V99" i="21"/>
  <c r="K100" i="21"/>
  <c r="R115" i="21"/>
  <c r="W104" i="21"/>
  <c r="V104" i="21"/>
  <c r="W147" i="21"/>
  <c r="V147" i="21"/>
  <c r="W152" i="21"/>
  <c r="V152" i="21"/>
  <c r="W163" i="21"/>
  <c r="V163" i="21"/>
  <c r="W167" i="21"/>
  <c r="V167" i="21"/>
  <c r="U174" i="21"/>
  <c r="Q174" i="21"/>
  <c r="W180" i="21"/>
  <c r="V180" i="21"/>
  <c r="W192" i="21"/>
  <c r="V192" i="21"/>
  <c r="V222" i="21"/>
  <c r="W222" i="21"/>
  <c r="H226" i="21"/>
  <c r="L226" i="21"/>
  <c r="W46" i="21"/>
  <c r="W48" i="21"/>
  <c r="W50" i="21"/>
  <c r="W98" i="21"/>
  <c r="W105" i="21"/>
  <c r="V105" i="21"/>
  <c r="W111" i="21"/>
  <c r="V111" i="21"/>
  <c r="V136" i="21"/>
  <c r="T115" i="21"/>
  <c r="W142" i="21"/>
  <c r="V142" i="21"/>
  <c r="W148" i="21"/>
  <c r="V148" i="21"/>
  <c r="V161" i="21"/>
  <c r="W206" i="21"/>
  <c r="V206" i="21"/>
  <c r="T220" i="21"/>
  <c r="J220" i="21"/>
  <c r="K220" i="21"/>
  <c r="F226" i="21"/>
  <c r="V112" i="21"/>
  <c r="V132" i="21"/>
  <c r="W133" i="21"/>
  <c r="U115" i="21"/>
  <c r="V133" i="21"/>
  <c r="W151" i="21"/>
  <c r="V151" i="21"/>
  <c r="V153" i="21"/>
  <c r="V172" i="21"/>
  <c r="W176" i="21"/>
  <c r="V176" i="21"/>
  <c r="K210" i="21"/>
  <c r="J210" i="21"/>
  <c r="S210" i="21"/>
  <c r="W214" i="21"/>
  <c r="V214" i="21"/>
  <c r="U210" i="21"/>
  <c r="V146" i="21"/>
  <c r="W155" i="21"/>
  <c r="V155" i="21"/>
  <c r="V159" i="21"/>
  <c r="W168" i="21"/>
  <c r="V168" i="21"/>
  <c r="V171" i="21"/>
  <c r="W185" i="21"/>
  <c r="V185" i="21"/>
  <c r="U220" i="21"/>
  <c r="Q220" i="21"/>
  <c r="P220" i="21"/>
  <c r="V137" i="21"/>
  <c r="W146" i="21"/>
  <c r="V150" i="21"/>
  <c r="W160" i="21"/>
  <c r="V160" i="21"/>
  <c r="W162" i="21"/>
  <c r="V162" i="21"/>
  <c r="W169" i="21"/>
  <c r="V169" i="21"/>
  <c r="V173" i="21"/>
  <c r="P174" i="21"/>
  <c r="V177" i="21"/>
  <c r="W179" i="21"/>
  <c r="V179" i="21"/>
  <c r="V182" i="21"/>
  <c r="W194" i="21"/>
  <c r="V194" i="21"/>
  <c r="V198" i="21"/>
  <c r="V200" i="21"/>
  <c r="P204" i="21"/>
  <c r="V205" i="21"/>
  <c r="R210" i="21"/>
  <c r="R220" i="21"/>
  <c r="U204" i="21"/>
  <c r="V212" i="21"/>
  <c r="V216" i="21"/>
  <c r="W212" i="21"/>
  <c r="W213" i="21"/>
  <c r="W223" i="21"/>
  <c r="V223" i="21"/>
  <c r="R53" i="21" l="1"/>
  <c r="M7" i="21"/>
  <c r="V138" i="21"/>
  <c r="V106" i="21"/>
  <c r="V87" i="21"/>
  <c r="S226" i="21"/>
  <c r="S7" i="21" s="1"/>
  <c r="W100" i="21"/>
  <c r="T53" i="21"/>
  <c r="F229" i="21"/>
  <c r="F7" i="21"/>
  <c r="V174" i="21"/>
  <c r="W174" i="21"/>
  <c r="T226" i="21"/>
  <c r="T7" i="21" s="1"/>
  <c r="R226" i="21"/>
  <c r="R7" i="21" s="1"/>
  <c r="V8" i="21"/>
  <c r="W8" i="21"/>
  <c r="V115" i="21"/>
  <c r="W115" i="21"/>
  <c r="U226" i="21"/>
  <c r="V9" i="21"/>
  <c r="W9" i="21"/>
  <c r="J226" i="21"/>
  <c r="Q53" i="21"/>
  <c r="P53" i="21"/>
  <c r="K53" i="21"/>
  <c r="U53" i="21"/>
  <c r="J53" i="21"/>
  <c r="V204" i="21"/>
  <c r="W204" i="21"/>
  <c r="V220" i="21"/>
  <c r="W220" i="21"/>
  <c r="L229" i="21"/>
  <c r="L7" i="21"/>
  <c r="N229" i="21"/>
  <c r="N7" i="21"/>
  <c r="G229" i="21"/>
  <c r="G7" i="21"/>
  <c r="P226" i="21"/>
  <c r="W210" i="21"/>
  <c r="V210" i="21"/>
  <c r="K226" i="21"/>
  <c r="H229" i="21"/>
  <c r="H7" i="21"/>
  <c r="W87" i="21"/>
  <c r="W54" i="21"/>
  <c r="V54" i="21"/>
  <c r="V100" i="21"/>
  <c r="O229" i="21"/>
  <c r="Q226" i="21"/>
  <c r="O7" i="21"/>
  <c r="Q229" i="21" l="1"/>
  <c r="T229" i="21"/>
  <c r="I225" i="21"/>
  <c r="I223" i="21"/>
  <c r="I220" i="21"/>
  <c r="I224" i="21"/>
  <c r="I219" i="21"/>
  <c r="I217" i="21"/>
  <c r="I213" i="21"/>
  <c r="I214" i="21"/>
  <c r="I203" i="21"/>
  <c r="I193" i="21"/>
  <c r="I172" i="21"/>
  <c r="I159" i="21"/>
  <c r="I207" i="21"/>
  <c r="I197" i="21"/>
  <c r="I196" i="21"/>
  <c r="I194" i="21"/>
  <c r="I191" i="21"/>
  <c r="I181" i="21"/>
  <c r="I180" i="21"/>
  <c r="I170" i="21"/>
  <c r="I169" i="21"/>
  <c r="I168" i="21"/>
  <c r="I167" i="21"/>
  <c r="I164" i="21"/>
  <c r="I163" i="21"/>
  <c r="I215" i="21"/>
  <c r="I202" i="21"/>
  <c r="I198" i="21"/>
  <c r="I190" i="21"/>
  <c r="I188" i="21"/>
  <c r="I186" i="21"/>
  <c r="I184" i="21"/>
  <c r="I182" i="21"/>
  <c r="I173" i="21"/>
  <c r="I165" i="21"/>
  <c r="I158" i="21"/>
  <c r="I137" i="21"/>
  <c r="I133" i="21"/>
  <c r="I125" i="21"/>
  <c r="I113" i="21"/>
  <c r="I102" i="21"/>
  <c r="I212" i="21"/>
  <c r="I209" i="21"/>
  <c r="I208" i="21"/>
  <c r="I200" i="21"/>
  <c r="I192" i="21"/>
  <c r="I185" i="21"/>
  <c r="I157" i="21"/>
  <c r="I134" i="21"/>
  <c r="I124" i="21"/>
  <c r="I118" i="21"/>
  <c r="I112" i="21"/>
  <c r="I107" i="21"/>
  <c r="I105" i="21"/>
  <c r="I222" i="21"/>
  <c r="I211" i="21"/>
  <c r="I199" i="21"/>
  <c r="I187" i="21"/>
  <c r="I136" i="21"/>
  <c r="I127" i="21"/>
  <c r="I116" i="21"/>
  <c r="I95" i="21"/>
  <c r="I94" i="21"/>
  <c r="I93" i="21"/>
  <c r="I92" i="21"/>
  <c r="I73" i="21"/>
  <c r="I70" i="21"/>
  <c r="I61" i="21"/>
  <c r="I59" i="21"/>
  <c r="I56" i="21"/>
  <c r="I52" i="21"/>
  <c r="I35" i="21"/>
  <c r="I25" i="21"/>
  <c r="I18" i="21"/>
  <c r="I14" i="21"/>
  <c r="I201" i="21"/>
  <c r="I128" i="21"/>
  <c r="I126" i="21"/>
  <c r="I117" i="21"/>
  <c r="I111" i="21"/>
  <c r="I88" i="21"/>
  <c r="I83" i="21"/>
  <c r="I82" i="21"/>
  <c r="I78" i="21"/>
  <c r="I76" i="21"/>
  <c r="I74" i="21"/>
  <c r="I71" i="21"/>
  <c r="I65" i="21"/>
  <c r="I64" i="21"/>
  <c r="I42" i="21"/>
  <c r="I40" i="21"/>
  <c r="I37" i="21"/>
  <c r="I33" i="21"/>
  <c r="I31" i="21"/>
  <c r="I29" i="21"/>
  <c r="I27" i="21"/>
  <c r="I23" i="21"/>
  <c r="I20" i="21"/>
  <c r="I16" i="21"/>
  <c r="I12" i="21"/>
  <c r="I221" i="21"/>
  <c r="I166" i="21"/>
  <c r="I131" i="21"/>
  <c r="I129" i="21"/>
  <c r="I119" i="21"/>
  <c r="I114" i="21"/>
  <c r="I109" i="21"/>
  <c r="I104" i="21"/>
  <c r="I103" i="21"/>
  <c r="I183" i="21"/>
  <c r="I130" i="21"/>
  <c r="I99" i="21"/>
  <c r="I96" i="21"/>
  <c r="I87" i="21"/>
  <c r="I79" i="21"/>
  <c r="I77" i="21"/>
  <c r="I62" i="21"/>
  <c r="I55" i="21"/>
  <c r="I51" i="21"/>
  <c r="I47" i="21"/>
  <c r="I32" i="21"/>
  <c r="I28" i="21"/>
  <c r="I24" i="21"/>
  <c r="I17" i="21"/>
  <c r="I9" i="21"/>
  <c r="I135" i="21"/>
  <c r="I120" i="21"/>
  <c r="I101" i="21"/>
  <c r="I97" i="21"/>
  <c r="I91" i="21"/>
  <c r="I81" i="21"/>
  <c r="I69" i="21"/>
  <c r="I49" i="21"/>
  <c r="I26" i="21"/>
  <c r="I22" i="21"/>
  <c r="I21" i="21"/>
  <c r="J7" i="21"/>
  <c r="I75" i="21"/>
  <c r="I48" i="21"/>
  <c r="I41" i="21"/>
  <c r="I30" i="21"/>
  <c r="I195" i="21"/>
  <c r="I189" i="21"/>
  <c r="I108" i="21"/>
  <c r="I98" i="21"/>
  <c r="I50" i="21"/>
  <c r="I44" i="21"/>
  <c r="I39" i="21"/>
  <c r="I34" i="21"/>
  <c r="K7" i="21"/>
  <c r="I216" i="21"/>
  <c r="I11" i="21"/>
  <c r="I89" i="21"/>
  <c r="I86" i="21"/>
  <c r="I57" i="21"/>
  <c r="I43" i="21"/>
  <c r="I38" i="21"/>
  <c r="I8" i="21"/>
  <c r="I54" i="21"/>
  <c r="I106" i="21"/>
  <c r="I210" i="21"/>
  <c r="I100" i="21"/>
  <c r="I115" i="21"/>
  <c r="K229" i="21"/>
  <c r="J229" i="21"/>
  <c r="U229" i="21"/>
  <c r="I53" i="21"/>
  <c r="W226" i="21"/>
  <c r="U7" i="21"/>
  <c r="S229" i="21"/>
  <c r="R229" i="21"/>
  <c r="P7" i="21"/>
  <c r="Q7" i="21"/>
  <c r="W53" i="21"/>
  <c r="V53" i="21"/>
  <c r="P229" i="21"/>
  <c r="I226" i="21"/>
  <c r="V226" i="21"/>
  <c r="W7" i="21" l="1"/>
  <c r="V7" i="21"/>
  <c r="W229" i="21"/>
  <c r="V229" i="21"/>
  <c r="G70" i="18" l="1"/>
  <c r="F70" i="18"/>
  <c r="G69" i="18"/>
  <c r="F69" i="18"/>
  <c r="F68" i="18"/>
  <c r="F67" i="18"/>
  <c r="F66" i="18"/>
  <c r="E66" i="18"/>
  <c r="G66" i="18" s="1"/>
  <c r="D66" i="18"/>
  <c r="D71" i="18" s="1"/>
  <c r="C66" i="18"/>
  <c r="C71" i="18" s="1"/>
  <c r="G65" i="18"/>
  <c r="F65" i="18"/>
  <c r="G64" i="18"/>
  <c r="F64" i="18"/>
  <c r="G62" i="18"/>
  <c r="F62" i="18"/>
  <c r="F71" i="18" s="1"/>
  <c r="G60" i="18"/>
  <c r="F60" i="18"/>
  <c r="G59" i="18"/>
  <c r="F59" i="18"/>
  <c r="G58" i="18"/>
  <c r="F58" i="18"/>
  <c r="G57" i="18"/>
  <c r="F57" i="18"/>
  <c r="G56" i="18"/>
  <c r="F56" i="18"/>
  <c r="G55" i="18"/>
  <c r="F55" i="18"/>
  <c r="G54" i="18"/>
  <c r="F54" i="18"/>
  <c r="G53" i="18"/>
  <c r="F53" i="18"/>
  <c r="G52" i="18"/>
  <c r="F52" i="18"/>
  <c r="G50" i="18"/>
  <c r="F50" i="18"/>
  <c r="G49" i="18"/>
  <c r="F49" i="18"/>
  <c r="G48" i="18"/>
  <c r="F48" i="18"/>
  <c r="G47" i="18"/>
  <c r="F47" i="18"/>
  <c r="G46" i="18"/>
  <c r="F46" i="18"/>
  <c r="E45" i="18"/>
  <c r="D45" i="18"/>
  <c r="C45" i="18"/>
  <c r="G44" i="18"/>
  <c r="F44" i="18"/>
  <c r="G43" i="18"/>
  <c r="F43" i="18"/>
  <c r="G42" i="18"/>
  <c r="F42" i="18"/>
  <c r="G41" i="18"/>
  <c r="F41" i="18"/>
  <c r="E40" i="18"/>
  <c r="F40" i="18" s="1"/>
  <c r="D40" i="18"/>
  <c r="C40" i="18"/>
  <c r="C39" i="18" s="1"/>
  <c r="D39" i="18"/>
  <c r="G37" i="18"/>
  <c r="F37" i="18"/>
  <c r="E36" i="18"/>
  <c r="G36" i="18" s="1"/>
  <c r="D36" i="18"/>
  <c r="F36" i="18" s="1"/>
  <c r="G35" i="18"/>
  <c r="F35" i="18"/>
  <c r="G34" i="18"/>
  <c r="F34" i="18"/>
  <c r="G33" i="18"/>
  <c r="F33" i="18"/>
  <c r="F32" i="18"/>
  <c r="G31" i="18"/>
  <c r="F31" i="18"/>
  <c r="G30" i="18"/>
  <c r="F30" i="18"/>
  <c r="G29" i="18"/>
  <c r="F29" i="18"/>
  <c r="G28" i="18"/>
  <c r="F28" i="18"/>
  <c r="G27" i="18"/>
  <c r="F27" i="18"/>
  <c r="G26" i="18"/>
  <c r="F26" i="18"/>
  <c r="G25" i="18"/>
  <c r="F25" i="18"/>
  <c r="G24" i="18"/>
  <c r="F24" i="18"/>
  <c r="E23" i="18"/>
  <c r="F23" i="18" s="1"/>
  <c r="D23" i="18"/>
  <c r="C23" i="18"/>
  <c r="G22" i="18"/>
  <c r="F22" i="18"/>
  <c r="G21" i="18"/>
  <c r="F21" i="18"/>
  <c r="G20" i="18"/>
  <c r="F20" i="18"/>
  <c r="G19" i="18"/>
  <c r="F19" i="18"/>
  <c r="G18" i="18"/>
  <c r="F18" i="18"/>
  <c r="E17" i="18"/>
  <c r="G17" i="18" s="1"/>
  <c r="D17" i="18"/>
  <c r="D16" i="18" s="1"/>
  <c r="D12" i="18" s="1"/>
  <c r="D38" i="18" s="1"/>
  <c r="D61" i="18" s="1"/>
  <c r="D72" i="18" s="1"/>
  <c r="C17" i="18"/>
  <c r="E16" i="18"/>
  <c r="F16" i="18" s="1"/>
  <c r="C16" i="18"/>
  <c r="C12" i="18" s="1"/>
  <c r="C38" i="18" s="1"/>
  <c r="C61" i="18" s="1"/>
  <c r="C72" i="18" s="1"/>
  <c r="G15" i="18"/>
  <c r="F15" i="18"/>
  <c r="G14" i="18"/>
  <c r="F14" i="18"/>
  <c r="G13" i="18"/>
  <c r="F13" i="18"/>
  <c r="F45" i="18" l="1"/>
  <c r="G45" i="18"/>
  <c r="F17" i="18"/>
  <c r="G23" i="18"/>
  <c r="G40" i="18"/>
  <c r="E71" i="18"/>
  <c r="G71" i="18" s="1"/>
  <c r="G16" i="18"/>
  <c r="E12" i="18"/>
  <c r="E39" i="18"/>
  <c r="G12" i="18" l="1"/>
  <c r="F12" i="18"/>
  <c r="E38" i="18"/>
  <c r="G39" i="18"/>
  <c r="F39" i="18"/>
  <c r="F38" i="18" l="1"/>
  <c r="E61" i="18"/>
  <c r="G38" i="18"/>
  <c r="E72" i="18" l="1"/>
  <c r="F61" i="18"/>
  <c r="G61" i="18"/>
  <c r="G72" i="18" l="1"/>
  <c r="F72" i="18"/>
</calcChain>
</file>

<file path=xl/comments1.xml><?xml version="1.0" encoding="utf-8"?>
<comments xmlns="http://schemas.openxmlformats.org/spreadsheetml/2006/main">
  <authors>
    <author>Пользователь Windows</author>
  </authors>
  <commentList>
    <comment ref="H62" authorId="0">
      <text>
        <r>
          <rPr>
            <b/>
            <sz val="9"/>
            <color indexed="81"/>
            <rFont val="Tahoma"/>
            <family val="2"/>
            <charset val="204"/>
          </rPr>
          <t>58427,6-1,8</t>
        </r>
      </text>
    </comment>
    <comment ref="H89" authorId="0">
      <text>
        <r>
          <rPr>
            <b/>
            <sz val="9"/>
            <color indexed="81"/>
            <rFont val="Tahoma"/>
            <family val="2"/>
            <charset val="204"/>
          </rPr>
          <t>Включено 14,4 тис.грн.: 34604,1-14,4 (41051500)</t>
        </r>
      </text>
    </comment>
  </commentList>
</comments>
</file>

<file path=xl/sharedStrings.xml><?xml version="1.0" encoding="utf-8"?>
<sst xmlns="http://schemas.openxmlformats.org/spreadsheetml/2006/main" count="638" uniqueCount="527">
  <si>
    <t>№ п/п</t>
  </si>
  <si>
    <t>Загальний фонд</t>
  </si>
  <si>
    <t>Спеціальний фонд</t>
  </si>
  <si>
    <t>Всього по бюджету</t>
  </si>
  <si>
    <t>питома вага</t>
  </si>
  <si>
    <t xml:space="preserve">     ВСЬОГО ВИДАТКІВ</t>
  </si>
  <si>
    <t>090000</t>
  </si>
  <si>
    <t>090201</t>
  </si>
  <si>
    <t>090203</t>
  </si>
  <si>
    <t>090405</t>
  </si>
  <si>
    <t>090302</t>
  </si>
  <si>
    <t>090304</t>
  </si>
  <si>
    <t>090305</t>
  </si>
  <si>
    <t>090306</t>
  </si>
  <si>
    <t>090401</t>
  </si>
  <si>
    <t>091300</t>
  </si>
  <si>
    <t>090412</t>
  </si>
  <si>
    <t>090802</t>
  </si>
  <si>
    <t>091101</t>
  </si>
  <si>
    <t>091103</t>
  </si>
  <si>
    <t>091105</t>
  </si>
  <si>
    <t>091204</t>
  </si>
  <si>
    <t>070000</t>
  </si>
  <si>
    <t>110000</t>
  </si>
  <si>
    <t>130000</t>
  </si>
  <si>
    <t>010116</t>
  </si>
  <si>
    <t>100102</t>
  </si>
  <si>
    <t>100203</t>
  </si>
  <si>
    <t>100302</t>
  </si>
  <si>
    <t>120201</t>
  </si>
  <si>
    <t>170102</t>
  </si>
  <si>
    <t>240601</t>
  </si>
  <si>
    <t>240604</t>
  </si>
  <si>
    <t>Інша діяльність  у сфері охорони навколишнього природного середовища</t>
  </si>
  <si>
    <t>250102</t>
  </si>
  <si>
    <t>Резервний фонд</t>
  </si>
  <si>
    <t>250301</t>
  </si>
  <si>
    <t>250404</t>
  </si>
  <si>
    <t>Надання пільгового довгострокового кредиту громадянам на будівництво (реконструкцію) та придбання  житла</t>
  </si>
  <si>
    <t>250306</t>
  </si>
  <si>
    <t>210105</t>
  </si>
  <si>
    <t>130107</t>
  </si>
  <si>
    <t>070201</t>
  </si>
  <si>
    <t>070304</t>
  </si>
  <si>
    <t>070401</t>
  </si>
  <si>
    <t>070702</t>
  </si>
  <si>
    <t>070801</t>
  </si>
  <si>
    <t>070802</t>
  </si>
  <si>
    <t>110201</t>
  </si>
  <si>
    <t>110205</t>
  </si>
  <si>
    <t>110502</t>
  </si>
  <si>
    <t>250913</t>
  </si>
  <si>
    <t>100000</t>
  </si>
  <si>
    <t>090212</t>
  </si>
  <si>
    <t>090307</t>
  </si>
  <si>
    <t>250344</t>
  </si>
  <si>
    <t>090214</t>
  </si>
  <si>
    <t>100202</t>
  </si>
  <si>
    <t>Витрати, пов"язані з наданням та обслуговуванням пільгових довгострокових кредитів, наданих громадянам на будівництво (реконструкцію) та придбання житла</t>
  </si>
  <si>
    <t xml:space="preserve">в т.ч    на виконання медичних програм </t>
  </si>
  <si>
    <t xml:space="preserve">Інші видатки </t>
  </si>
  <si>
    <t>в т.ч       субвенція на  придбання житла військовослужбовцям</t>
  </si>
  <si>
    <t>Кошти, що передаються із загального фонду до бюджету розвитку (спец.фонду)</t>
  </si>
  <si>
    <t>130102</t>
  </si>
  <si>
    <t>в тому числі за рахунок субвенції з обласного бюджету</t>
  </si>
  <si>
    <t>250380</t>
  </si>
  <si>
    <t>Охорона  та раціональне використання природних ресурсів</t>
  </si>
  <si>
    <t>110204</t>
  </si>
  <si>
    <t>ВИДАТКИ ТА  КРЕДИТУВАННЯ - усього</t>
  </si>
  <si>
    <t xml:space="preserve">        благодійні внески, гранти та дарунки</t>
  </si>
  <si>
    <t>090308</t>
  </si>
  <si>
    <t>Компенсаційні виплати на пільговий проїзд автотранспортом окремим категоріям  громадян</t>
  </si>
  <si>
    <t>250203</t>
  </si>
  <si>
    <t>Проведення виборів народних депутатів ВР АР Крим, місцевих рад та сільських, селищних, міських голів</t>
  </si>
  <si>
    <t xml:space="preserve">          співфінансування на ремонт ліфтів, які перебувають в аварійному стані</t>
  </si>
  <si>
    <t>100101</t>
  </si>
  <si>
    <t xml:space="preserve">               будівництво зовнішніх теплових мереж (субвенція з держ бюджету)  </t>
  </si>
  <si>
    <t xml:space="preserve">Освіта,   всього </t>
  </si>
  <si>
    <t>Фізична культура і спорт, всього</t>
  </si>
  <si>
    <t xml:space="preserve"> в т.ч.        програма морального та матеріального заохочення</t>
  </si>
  <si>
    <t>091205</t>
  </si>
  <si>
    <t>Субвенція з місцевого бюджету державному бюджету на виконання програм соціально-економічного та культурного розвитку регіонів</t>
  </si>
  <si>
    <t>в т. ч. за рах субвенції з держ бюджету на  фінансування заходів соціально-економічної компенсації ризику населення, яке проживає на території зони спостереження</t>
  </si>
  <si>
    <t xml:space="preserve">    благодійні внески, гранти та дарунки</t>
  </si>
  <si>
    <t xml:space="preserve">                 програма земельної реформи</t>
  </si>
  <si>
    <t xml:space="preserve">Видатки на запобігання та ліквідацію надзвичайних ситуацій та наслідків стихійного лиха </t>
  </si>
  <si>
    <t>виконання у %</t>
  </si>
  <si>
    <t>відхилення "+", "-"</t>
  </si>
  <si>
    <t>210106</t>
  </si>
  <si>
    <t xml:space="preserve">               реконструкція та модернізація ліфтів за рахунок субвенції з Державного бюджету</t>
  </si>
  <si>
    <t>в т.ч        реконструкція та модернізація ліфтів за рахунок коштів міського бюджету</t>
  </si>
  <si>
    <t>в т.ч.  за рах субвенції з державного бюджету на будівництво, реконструкцію, ремонт та утримання вулиць і доріг комунальної власності у населених пунктах</t>
  </si>
  <si>
    <t>091206</t>
  </si>
  <si>
    <t xml:space="preserve">Соціально-культурна сфера, всього:        </t>
  </si>
  <si>
    <t>Житлове будівництво та придбання житла для окремих категорій населення</t>
  </si>
  <si>
    <t>250323</t>
  </si>
  <si>
    <t>250352</t>
  </si>
  <si>
    <t>Інші послуги, пов"язані з економічною діяльністю</t>
  </si>
  <si>
    <t xml:space="preserve">                 програма з впровадження системи управління якістю ISO</t>
  </si>
  <si>
    <t>в т.ч. за рахунок субвенції з інших бюджетів</t>
  </si>
  <si>
    <t>в тому числі видатків за рахунок субвенцій з інших бюджетів:</t>
  </si>
  <si>
    <t>субвенція обласному бюджету на проведення гемодіалізу хворим м.Кузнецовськ, що проходять лікування в комунальному закладі "Рівненська обласна клінічна лікарня"</t>
  </si>
  <si>
    <t xml:space="preserve">                 програма підтримки діяльності громадського формування з охорони громадського порядку "Кузнецовська муніципальна варта"</t>
  </si>
  <si>
    <t>080000</t>
  </si>
  <si>
    <t>Охорона здоров'я</t>
  </si>
  <si>
    <t>080201</t>
  </si>
  <si>
    <t>081002</t>
  </si>
  <si>
    <t>081007</t>
  </si>
  <si>
    <t>081009</t>
  </si>
  <si>
    <t>081010</t>
  </si>
  <si>
    <t>Централізовані заходи з лікування онкологічних хворих</t>
  </si>
  <si>
    <t>Програми і централізовані заходи боротьби з туберкульозом</t>
  </si>
  <si>
    <t>уточнений план  на рік, кошторисні призначення</t>
  </si>
  <si>
    <t>090406</t>
  </si>
  <si>
    <t>210107</t>
  </si>
  <si>
    <t>Заходи та роботи з мобілізаційної підготовки місцевого значення</t>
  </si>
  <si>
    <t>в т.ч.    реконструкція нежитлового приміщення №104 в житловому будинку по м-ну Будівельників, 25/1 під ЦНАП (розроблення проектно - кошторисної документації)</t>
  </si>
  <si>
    <t xml:space="preserve">                 програма "Безпечне місто Кузнецовськ"</t>
  </si>
  <si>
    <t>100208</t>
  </si>
  <si>
    <t xml:space="preserve">Заходи у сфері захисту населення і територій від надзвичайних ситуацій техногенного та природного характеру </t>
  </si>
  <si>
    <t xml:space="preserve">        КП "Благоустрій" КМР</t>
  </si>
  <si>
    <t xml:space="preserve">          виготовлення проектно - кошторисної документації на виконання робіт по створенню та встановленню системи відеоспостереження</t>
  </si>
  <si>
    <t xml:space="preserve">           проект "Нове будівництво міської автоматизованої системи централізованого оповіщення"</t>
  </si>
  <si>
    <t>в т.ч. КП "Житлокомунсервіс" КМР</t>
  </si>
  <si>
    <t>Інші заходи, пов'язані з економічною діяльністю</t>
  </si>
  <si>
    <r>
      <t xml:space="preserve">Реверсна дотація </t>
    </r>
    <r>
      <rPr>
        <sz val="11"/>
        <rFont val="Times New Roman"/>
        <family val="1"/>
        <charset val="204"/>
      </rPr>
      <t>(вилучення)</t>
    </r>
  </si>
  <si>
    <r>
      <t>Інші субвенції</t>
    </r>
    <r>
      <rPr>
        <sz val="11"/>
        <rFont val="Times New Roman"/>
        <family val="1"/>
        <charset val="204"/>
      </rPr>
      <t xml:space="preserve"> (співфінансування капремонту приміщення для ЦНАП)</t>
    </r>
  </si>
  <si>
    <t>в т. ч. за рах субвенції на здійснення заходів щодо соц-екон.розвитку на капремонт в ЗНЗ№4 та ЗНЗ№5 (заміна вікон та дверей)</t>
  </si>
  <si>
    <t xml:space="preserve">          реконструкція ЗОШ №1  (коригування) (проектні роботи)</t>
  </si>
  <si>
    <t xml:space="preserve">          реконструкція ЗОШ №3 за рах субвенції з Державного бюджету на здійснення заходів соц.- економ. розвитку окремих територій</t>
  </si>
  <si>
    <t xml:space="preserve">           реконструкція ДНЗ №2</t>
  </si>
  <si>
    <t xml:space="preserve"> в т.ч. за рахунок субвенції з Державного бюджету по 30-км зоні (респіратори)</t>
  </si>
  <si>
    <t xml:space="preserve"> в т.ч. за рахунок субвенції з Державного бюджету по 30-км зоні (протирад.укриття)</t>
  </si>
  <si>
    <t xml:space="preserve">в т. ч. за рах субвенції з Державного бюджету на здійснення заходів щодо соц-екон.розвитку на капремонт актового залу ЗОШ №1 </t>
  </si>
  <si>
    <t>до рішення виконавчого комітету</t>
  </si>
  <si>
    <t xml:space="preserve">Додаток 1  </t>
  </si>
  <si>
    <t>тис.грн.</t>
  </si>
  <si>
    <t>Код бюджетної класифікації</t>
  </si>
  <si>
    <t>Найменування</t>
  </si>
  <si>
    <t>Відхилення  фактичних  надходжень   до затверджених показників</t>
  </si>
  <si>
    <t>+ ; -</t>
  </si>
  <si>
    <t>%</t>
  </si>
  <si>
    <t xml:space="preserve">Податкові надходження </t>
  </si>
  <si>
    <t>Податок та збір на доходи фізичних осіб</t>
  </si>
  <si>
    <t>Податок на прибуток</t>
  </si>
  <si>
    <t>Акцизний податок з реалізації суб'єктами господарювання роздрібної торгівлі підакцизних товарів</t>
  </si>
  <si>
    <t>Місцеві податки і збори</t>
  </si>
  <si>
    <t>Податок на майно</t>
  </si>
  <si>
    <t>18010100 -18010400</t>
  </si>
  <si>
    <t>податок на нерухоме майно</t>
  </si>
  <si>
    <t>18010500 - 18010900</t>
  </si>
  <si>
    <t>плата за землю</t>
  </si>
  <si>
    <t>18011000-18011100</t>
  </si>
  <si>
    <t xml:space="preserve">транспортний податок </t>
  </si>
  <si>
    <t>Туристичний збір</t>
  </si>
  <si>
    <t>Єдиний податок</t>
  </si>
  <si>
    <t xml:space="preserve">Неподаткові надходження </t>
  </si>
  <si>
    <t xml:space="preserve">Частина чистого прибутку (доходу) комунальних унітарних підприємств та їх об'єднань, що вилучається до бюджету </t>
  </si>
  <si>
    <t>Плата за розміщення тимчасово вільних коштів місцевих бюджетів</t>
  </si>
  <si>
    <t>Адміністративні штрафи та інші санкції</t>
  </si>
  <si>
    <t>Адмiнiстративнi штрафи та штрафнi санкцiї за порушення законодавства у сферi виробництва та обiгу алкогольних напоїв та тютюнових виробiв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</si>
  <si>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</si>
  <si>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надання інших адміністратративних послуг</t>
  </si>
  <si>
    <t>Адмiнiстративний збiр за державну реєстрацiю речових прав на нерухоме майно та їх обтяжень</t>
  </si>
  <si>
    <t>Державне мито</t>
  </si>
  <si>
    <t>Інші надходження</t>
  </si>
  <si>
    <t xml:space="preserve">Разом </t>
  </si>
  <si>
    <t>Офіційні трансферти</t>
  </si>
  <si>
    <t>Разом доходів загального фонду</t>
  </si>
  <si>
    <t>Екологічний податок</t>
  </si>
  <si>
    <t>Грошовi стягнення за шкоду, заподiяну порушенням законодавства про охорону навколишнього природного середовища внаслiдок господарської та iншої дiяльностi</t>
  </si>
  <si>
    <t>Власні надходження бюджетних установ</t>
  </si>
  <si>
    <t>Бюджет розвитку</t>
  </si>
  <si>
    <t>Надходження коштiв пайової участi у розвитку iнфраструктури населеного пункту</t>
  </si>
  <si>
    <t>Разом доходів спеціального фонду</t>
  </si>
  <si>
    <t>Всього доходів</t>
  </si>
  <si>
    <t/>
  </si>
  <si>
    <t>Доходи від операцій з капіталом</t>
  </si>
  <si>
    <t>Надходження коштів від Державного фонду дорогоцінних металів і дорогоцінного каміння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</si>
  <si>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</si>
  <si>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Субвенція з державного бюджету місцевим бюджетам на погашення заборгованості з різниці в тарифах</t>
  </si>
  <si>
    <t xml:space="preserve">КТКВК </t>
  </si>
  <si>
    <t>КТПКВКМБ</t>
  </si>
  <si>
    <t>КФКВКБ</t>
  </si>
  <si>
    <t xml:space="preserve">Назва коду за типовою програмною класифікацією видатків та кредитування місцевих бюджетів </t>
  </si>
  <si>
    <t>3000</t>
  </si>
  <si>
    <t>Соціальний захист та соціальне забезпечення</t>
  </si>
  <si>
    <t>3010</t>
  </si>
  <si>
    <t>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побутового сміття та рідких нечистот</t>
  </si>
  <si>
    <t>3011</t>
  </si>
  <si>
    <t>3012</t>
  </si>
  <si>
    <t>1030</t>
  </si>
  <si>
    <t>1070</t>
  </si>
  <si>
    <t>1060</t>
  </si>
  <si>
    <t>Надання субсидій населенню для відшкодування витрат на оплату житлово-комунальних послуг</t>
  </si>
  <si>
    <t>3020</t>
  </si>
  <si>
    <t>Надання пільг та субсидій населенню на придбання твердого та рідкого пічного побутового палива і скрапленого газу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</si>
  <si>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</si>
  <si>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3030</t>
  </si>
  <si>
    <t>Надання пільг з оплати послуг зв’язку та інших передбачених законодавством пільг (крім пільг на одержання ліків, зубопротезування, забезпечення продуктами харчування, оплату електроенергії, природного і скрапленого газу, на побутові потреби, твердого та рідкого пічного побутового палива, послуг тепло-, водопостачання і водовідведення, квартирної плати (утримання будинків і споруд та прибудинкових територій), вивезення побутового сміття та рідких нечистот) та компенсації за пільговий проїзд окремих категорій громадян</t>
  </si>
  <si>
    <t>3031</t>
  </si>
  <si>
    <t>3033</t>
  </si>
  <si>
    <t>Надання пільг окремим категоріям громадян з оплати послуг зв'язку</t>
  </si>
  <si>
    <t>Компенсаційні виплати на пільговий проїзд автомобільним транспортом окремим категоріям громадян</t>
  </si>
  <si>
    <t>3040</t>
  </si>
  <si>
    <t>Надання допомоги сім'ям з дітьми, малозабезпеченим  сім’ям, інвалідам з дитинства, дітям-інвалідам та тимчасової допомоги дітям</t>
  </si>
  <si>
    <t>3041</t>
  </si>
  <si>
    <t>1040</t>
  </si>
  <si>
    <t>Надання допомоги у зв'язку з вагітністю і пологами</t>
  </si>
  <si>
    <t>3042</t>
  </si>
  <si>
    <t>3043</t>
  </si>
  <si>
    <t>Надання допомоги при народженні дитини</t>
  </si>
  <si>
    <t>3044</t>
  </si>
  <si>
    <t>Надання допомоги на дітей, над якими встановлено опіку чи піклування</t>
  </si>
  <si>
    <t>3045</t>
  </si>
  <si>
    <t>Надання допомоги на дітей одиноким матерям</t>
  </si>
  <si>
    <t>3046</t>
  </si>
  <si>
    <t>Надання тимчасової державної допомоги дітям</t>
  </si>
  <si>
    <t>3047</t>
  </si>
  <si>
    <t>Надання допомоги при усиновленні дитини</t>
  </si>
  <si>
    <t>3050</t>
  </si>
  <si>
    <t>Пільгове медичне обслуговування осіб, які постраждали внаслідок Чорнобильської катастрофи</t>
  </si>
  <si>
    <t>1010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</si>
  <si>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</si>
  <si>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</si>
  <si>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</si>
  <si>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3105</t>
  </si>
  <si>
    <t>3112</t>
  </si>
  <si>
    <t>Заходи державної політики з питань дітей та їх соціального захисту</t>
  </si>
  <si>
    <t>3132</t>
  </si>
  <si>
    <t>Утримання клубів для підлітків за місцем проживання</t>
  </si>
  <si>
    <t>Інші заходи та заклади молодіжної політики</t>
  </si>
  <si>
    <t>3160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</si>
  <si>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</si>
  <si>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1090</t>
  </si>
  <si>
    <t>1000</t>
  </si>
  <si>
    <t>0910</t>
  </si>
  <si>
    <t>в т. ч.: за рах субвенції з державного бюджету на здійснення заходів щодо соц-економічного розвитку окремих територій (кап. ремонт ДНЗ №11, №12)</t>
  </si>
  <si>
    <t>за рах субвенції з державного бюджету по 30-км зоні (кап. ремонт (заміна вікон і дверей) ДНЗ№3, №4, №6, №8)</t>
  </si>
  <si>
    <t>0921</t>
  </si>
  <si>
    <t>Надання загальної середньої освіти загальноосвітніми навчальними закладами ( в т.ч. школою-дитячим садком, інтернатом при школі), спеціалізованими школами, ліцеями, гімназіями, колегіумами</t>
  </si>
  <si>
    <t xml:space="preserve">в т. ч.: за рах освітньої субвенції з держ бюджету </t>
  </si>
  <si>
    <t>за рах субвенції з державного бюджету на надання державної підтримки особам з особливими освітніми потребами</t>
  </si>
  <si>
    <t>за рах субвенції з державного бюджету на здійснення заходів щодо соц-економічного розвитку окремих територій (кап. ремонт (заміна вікон і дверей) ЗНЗ №4, №5)</t>
  </si>
  <si>
    <t>0922</t>
  </si>
  <si>
    <t>Надання загальної середньої освіти спеціальними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t>
  </si>
  <si>
    <t>в т. ч.: за рах освітньої субвенції з держ бюджету</t>
  </si>
  <si>
    <t>0960</t>
  </si>
  <si>
    <t>Надання позашкільної освіти позашкільними закладами освіти, заходи із позашкільної роботи з дітьми</t>
  </si>
  <si>
    <t>1150</t>
  </si>
  <si>
    <t>0950</t>
  </si>
  <si>
    <t>0990</t>
  </si>
  <si>
    <t>2000</t>
  </si>
  <si>
    <t>0732</t>
  </si>
  <si>
    <t>Спеціалізована стаціонарна медична допомога населенню</t>
  </si>
  <si>
    <t>в тому числі за рахунок медичної субвенції</t>
  </si>
  <si>
    <t>2210</t>
  </si>
  <si>
    <t>Програми і централізовані заходи у галузі охорони здоров’я</t>
  </si>
  <si>
    <t>0763</t>
  </si>
  <si>
    <t xml:space="preserve">в т. ч. за рах субвенції з держ бюджету (цільові видатки для відшкодування вартості препаратів інсуліну на лікування хворих на цукровий діабет, що потребують лікування препаратами інсуліну) </t>
  </si>
  <si>
    <t>в т. ч. за рах субвенції з держ бюджету на відшкодування вартості лікарських засобів для лікування окремих захворювань (Доступні ліки)</t>
  </si>
  <si>
    <t>4000</t>
  </si>
  <si>
    <t>4060</t>
  </si>
  <si>
    <t>0824</t>
  </si>
  <si>
    <t>0828</t>
  </si>
  <si>
    <t>0829</t>
  </si>
  <si>
    <t>5000</t>
  </si>
  <si>
    <t>5010</t>
  </si>
  <si>
    <t>Проведення спортивної роботи в регіоні</t>
  </si>
  <si>
    <t>5011</t>
  </si>
  <si>
    <t>0810</t>
  </si>
  <si>
    <t>Проведення навчально-тренувальних зборів і змагань з олімпійських видів спорту</t>
  </si>
  <si>
    <t>5012</t>
  </si>
  <si>
    <t>Проведення навчально-тренувальних зборів і змагань з неолімпійських видів спорту</t>
  </si>
  <si>
    <t>5030</t>
  </si>
  <si>
    <t>Розвиток дитячо-юнацького та резервного спорту</t>
  </si>
  <si>
    <t>5031</t>
  </si>
  <si>
    <t>Утримання та навчально-тренувальна робота комунальних дитячо-юнацьких спортивних шкіл</t>
  </si>
  <si>
    <t>0170</t>
  </si>
  <si>
    <t>0111</t>
  </si>
  <si>
    <t xml:space="preserve">Організаційне, інформаційно-аналітичне та матеріально-технічне забезпечення діяльності обласної  ради, районної ради, районної у місті ради (у разі її створення), міської, селищної, сільської рад </t>
  </si>
  <si>
    <t>0180</t>
  </si>
  <si>
    <t>6000</t>
  </si>
  <si>
    <t>Житлово-комунальне господарство</t>
  </si>
  <si>
    <t>6010</t>
  </si>
  <si>
    <t>0610</t>
  </si>
  <si>
    <t>Забезпечення надійного та безперебійного функціонування житлово-експлуатаційного господарства</t>
  </si>
  <si>
    <t>6021</t>
  </si>
  <si>
    <t>Капітальний ремонт житлового фонду</t>
  </si>
  <si>
    <t>6022</t>
  </si>
  <si>
    <t>Капітальний ремонт житлового фонду об'єднань ОСББ</t>
  </si>
  <si>
    <t>в т. ч. за рах субвенції з державного бюджету на здійснення заходів щодо соц-економічного розвитку окремих територій (кап. ремонт будинку по вулиці Перемоги, 5)</t>
  </si>
  <si>
    <t>6051</t>
  </si>
  <si>
    <t>0620</t>
  </si>
  <si>
    <t>Забезпечення функціонування теплових мереж</t>
  </si>
  <si>
    <t>6052</t>
  </si>
  <si>
    <t>Забезпечення функціонування водопровідно-каналізаційного господарства</t>
  </si>
  <si>
    <t xml:space="preserve">в т. ч. за рах субвенції з обласного бюджету </t>
  </si>
  <si>
    <t>6100</t>
  </si>
  <si>
    <t>Впровадження засобів обліку витрат та регулювання споживання води та теплової енергії</t>
  </si>
  <si>
    <t>6110</t>
  </si>
  <si>
    <t>Заходи, пов’язані з поліпшенням питної води</t>
  </si>
  <si>
    <t>6130</t>
  </si>
  <si>
    <t>Забезпечення функціонування комбінатів комунальних підприємств, районних виробничих об'єднань та інших підприємств, установ та організацій житлово-комунального господарства</t>
  </si>
  <si>
    <t>100601</t>
  </si>
  <si>
    <t>6140</t>
  </si>
  <si>
    <t>0640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</si>
  <si>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</si>
  <si>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6150</t>
  </si>
  <si>
    <r>
      <t xml:space="preserve">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водовідведення (з використанням внутрішньобудинкових систем), що вироблялися, транспортувалися та постачалися населенню та/або іншим підприємствам теплопостачання, централізованого питного водопостачання та водовідведення, які надають населенню такі послуги, та тарифами, що затверджувалися та/або погоджувалися органами державної влади чи місцевого самоврядування </t>
    </r>
    <r>
      <rPr>
        <sz val="11"/>
        <rFont val="Times New Roman Cyr"/>
        <charset val="204"/>
      </rPr>
      <t>(за рахунок субвенції з державного бюджету)</t>
    </r>
  </si>
  <si>
    <t>6310</t>
  </si>
  <si>
    <t>0490</t>
  </si>
  <si>
    <t>Реалізація заходів щодо інвестиційного розвитку території</t>
  </si>
  <si>
    <t>в т. ч.: за рах субвенції з державного бюджету на здійснення заходів щодо соц-економічного розвитку окремих територій (будівництво міні-футбольного поля ЗНЗ №4)</t>
  </si>
  <si>
    <t>будівництво міні-футбольного поля ЗНЗ №4 (співфінансування з міського бюджету)</t>
  </si>
  <si>
    <t>створення та встановлення системи відеоспостереження міста</t>
  </si>
  <si>
    <t xml:space="preserve">реконструкція ЗОШ №1 (коригування) </t>
  </si>
  <si>
    <t xml:space="preserve">реконструкція ЗОШ №2 </t>
  </si>
  <si>
    <t>будівництво об'єктів інфраструктури парку культури та відпочинку (проектно-кошторисна документація)</t>
  </si>
  <si>
    <t>будівництво спортивного майданчика в м-н Вараш, 19</t>
  </si>
  <si>
    <t>благодійні внески, гранти та дарунки (безоплатна передача повітряних ліній електропередач, в т.ч. з КП "МЕМ" до КП "Благоустрій")</t>
  </si>
  <si>
    <t>7310</t>
  </si>
  <si>
    <t>0421</t>
  </si>
  <si>
    <t>Проведення заходів із землеустрою</t>
  </si>
  <si>
    <t>6650</t>
  </si>
  <si>
    <t>0456</t>
  </si>
  <si>
    <t>Утримання та розвиток інфраструктури доріг</t>
  </si>
  <si>
    <t>7410</t>
  </si>
  <si>
    <t>0470</t>
  </si>
  <si>
    <t>Заходи з енергозбереження</t>
  </si>
  <si>
    <t>0411</t>
  </si>
  <si>
    <t>Сприяння розвитку малого та середнього підприємництва</t>
  </si>
  <si>
    <t>Внески до статутного капіталу суб’єктів господарювання</t>
  </si>
  <si>
    <t xml:space="preserve">        КМКП</t>
  </si>
  <si>
    <t>7500</t>
  </si>
  <si>
    <t>7810</t>
  </si>
  <si>
    <t>0320</t>
  </si>
  <si>
    <t>7820</t>
  </si>
  <si>
    <t>0220</t>
  </si>
  <si>
    <t>Заходи у сфері захисту населення і територій від надзвичайних ситуацій техногенного та природного характеру</t>
  </si>
  <si>
    <t xml:space="preserve"> в т.ч. за рахунок субвенції з державного бюджету по 30-км зоні (протирад.укриття, сховище №65080)</t>
  </si>
  <si>
    <t>7830</t>
  </si>
  <si>
    <t>0380</t>
  </si>
  <si>
    <t>9110</t>
  </si>
  <si>
    <t>0511</t>
  </si>
  <si>
    <t>9140</t>
  </si>
  <si>
    <t>0540</t>
  </si>
  <si>
    <t>0133</t>
  </si>
  <si>
    <r>
      <t xml:space="preserve">Субвенція на утримання об'єктів спільного користування чи ліквідацію негативних наслідків діяльності об'єктів спільного користування </t>
    </r>
    <r>
      <rPr>
        <sz val="11"/>
        <rFont val="Times New Roman"/>
        <family val="1"/>
        <charset val="204"/>
      </rPr>
      <t>(субвенція з міського бюджету Володимирецькому районному бюджету на підтримку телерадіокомпанії "Бурштиновий шлях")</t>
    </r>
  </si>
  <si>
    <r>
      <t xml:space="preserve">Субвенція на проведення видатків місцевих бюджетів, що враховуються при визначенні обсягу міжбюджетних трансфертів  </t>
    </r>
    <r>
      <rPr>
        <sz val="11"/>
        <rFont val="Times New Roman"/>
        <family val="1"/>
        <charset val="204"/>
      </rPr>
      <t>(субвенція обласному бюджету на обслуговування осіб з обмеженими фізичними можливостями в  центрах професійної реабілітації інвалідів)</t>
    </r>
  </si>
  <si>
    <t>8600</t>
  </si>
  <si>
    <t xml:space="preserve">                  програма висвітлення діяльності органів місцевого самоврядування в засобах масової інформації </t>
  </si>
  <si>
    <t xml:space="preserve">                  програма "Безпечне місто" (виконаня заходів ГО "Кузнецовська муніципальна варта")</t>
  </si>
  <si>
    <t xml:space="preserve">                 власні надходження бюджетних установ (відшкодування витрат за проведення конкурсу по перевезенню)</t>
  </si>
  <si>
    <t>8800</t>
  </si>
  <si>
    <t>Інші субвенції (обласному бюджету)</t>
  </si>
  <si>
    <t xml:space="preserve">в т.ч.    реконструкція ЦНАП в м.Вараш (за адресою: м-н Будівельників, 25/1, нежитлове приміщення №104) </t>
  </si>
  <si>
    <t xml:space="preserve">            ремонт автомобіля Кузнецовської підстанції екстреної (швидкої) медичної допомоги КЗ «Обласний центр екстреної медичної допомоги та медицини катастроф» Рівненської обласної ради </t>
  </si>
  <si>
    <t xml:space="preserve">           співфінансування  заходу із забезпечення послугами оздоровлення і відпочинку дітей, які потребують особливої соціальної уваги та підтримки, шляхом компенсації вартості путівок</t>
  </si>
  <si>
    <t xml:space="preserve">           надання послуг з комплексної реабілітації інвалідів міста в КЗ «Рівненський обласний центр комплексної реабілітації інвалідів» </t>
  </si>
  <si>
    <t>9010</t>
  </si>
  <si>
    <t>Обслуговування боргу</t>
  </si>
  <si>
    <t>________ 2019 року №___</t>
  </si>
  <si>
    <t>Виконання доходної частини бюджету м.Вараш за 2018 рік</t>
  </si>
  <si>
    <t xml:space="preserve">Бюджет                на 2018 рік              </t>
  </si>
  <si>
    <t xml:space="preserve">Бюджет зі змінами               на 2018 рік              </t>
  </si>
  <si>
    <t xml:space="preserve"> Фактичні надходження до бюджету станом  на 01.01.2019р.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</si>
  <si>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</si>
  <si>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 xml:space="preserve">Субвенції  з державного бюджету місцевим бюджетам  </t>
  </si>
  <si>
    <t>Освітня субвенція з державного бюджету місцевим бюджетам </t>
  </si>
  <si>
    <t xml:space="preserve">Медична субвенція з державного бюджету місцевим бюджетам 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</si>
  <si>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</si>
  <si>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  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</si>
  <si>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</si>
  <si>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поводження з побутовими відходами (вивезення побутових відходів) та вивезення рідких нечистот, внесків за встановлення, обслуговування та заміну вузлів комерційного обліку води та теплової енергії, абонентського обслуговування для споживачів комунальних послуг, що надаються у багатоквартирних будинках за індивідуальними договорами за рахунок відповідної субвенції з державного бюджету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</si>
  <si>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</si>
  <si>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сім’ям з дітьми, малозабезпеченим сім’ям,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 за рахунок відповідної субвенції з державного бюджету</t>
  </si>
  <si>
    <r>
      <t>Субвенція з місцевого бюджету на виплату грошової компенсації за належні для отримання жилі приміщення для сімей осіб, визначених </t>
    </r>
    <r>
      <rPr>
        <u/>
        <sz val="18"/>
        <color rgb="FF000099"/>
        <rFont val="Times New Roman"/>
        <family val="1"/>
        <charset val="204"/>
      </rPr>
      <t>абзацами 5 - 8</t>
    </r>
    <r>
      <rPr>
        <sz val="18"/>
        <color rgb="FF000000"/>
        <rFont val="Times New Roman"/>
        <family val="1"/>
        <charset val="204"/>
      </rPr>
      <t>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 </t>
    </r>
    <r>
      <rPr>
        <u/>
        <sz val="18"/>
        <color rgb="FF000099"/>
        <rFont val="Times New Roman"/>
        <family val="1"/>
        <charset val="204"/>
      </rPr>
      <t>пунктами 11 - 14</t>
    </r>
    <r>
      <rPr>
        <sz val="18"/>
        <color rgb="FF000000"/>
        <rFont val="Times New Roman"/>
        <family val="1"/>
        <charset val="204"/>
      </rPr>
      <t> 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  </r>
  </si>
  <si>
    <r>
  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 </t>
    </r>
    <r>
      <rPr>
        <u/>
        <sz val="18"/>
        <color rgb="FF000099"/>
        <rFont val="Times New Roman"/>
        <family val="1"/>
        <charset val="204"/>
      </rPr>
      <t>пунктів 11 - 14</t>
    </r>
    <r>
      <rPr>
        <sz val="18"/>
        <color rgb="FF000000"/>
        <rFont val="Times New Roman"/>
        <family val="1"/>
        <charset val="204"/>
      </rPr>
      <t> частини другої статті 7 або учасниками бойових дій відповідно до </t>
    </r>
    <r>
      <rPr>
        <u/>
        <sz val="18"/>
        <color rgb="FF000099"/>
        <rFont val="Times New Roman"/>
        <family val="1"/>
        <charset val="204"/>
      </rPr>
      <t>пунктів 19 - 20</t>
    </r>
    <r>
      <rPr>
        <sz val="18"/>
        <color rgb="FF000000"/>
        <rFont val="Times New Roman"/>
        <family val="1"/>
        <charset val="204"/>
      </rPr>
      <t> 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  </r>
  </si>
  <si>
    <t>Субвенція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</si>
  <si>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</si>
  <si>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</si>
  <si>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</si>
  <si>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</si>
  <si>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Субвенція з місцевого бюджету за рахунок залишку коштів медичної субвенції, що утворився на початок бюджетного періоду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</si>
  <si>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</si>
  <si>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Інші субвенції з місцевого бюджету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</si>
  <si>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 </t>
  </si>
  <si>
    <t>Кошти від продажу землі  </t>
  </si>
  <si>
    <t>Керуючий справами                                                 Б.Бірук</t>
  </si>
  <si>
    <r>
  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 </t>
    </r>
    <r>
      <rPr>
        <u/>
        <sz val="18"/>
        <color rgb="FF000099"/>
        <rFont val="Times New Roman"/>
        <family val="1"/>
        <charset val="204"/>
      </rPr>
      <t>абзаці першому</t>
    </r>
    <r>
      <rPr>
        <sz val="18"/>
        <color rgb="FF000000"/>
        <rFont val="Times New Roman"/>
        <family val="1"/>
        <charset val="204"/>
      </rPr>
      <t> 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 </t>
    </r>
    <r>
      <rPr>
        <u/>
        <sz val="18"/>
        <color rgb="FF000099"/>
        <rFont val="Times New Roman"/>
        <family val="1"/>
        <charset val="204"/>
      </rPr>
      <t>пунктом 7</t>
    </r>
    <r>
      <rPr>
        <sz val="18"/>
        <color rgb="FF000000"/>
        <rFont val="Times New Roman"/>
        <family val="1"/>
        <charset val="204"/>
      </rPr>
      <t> 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  </r>
  </si>
  <si>
    <t>затверджено розписом на рік з урахуванням внесених змін</t>
  </si>
  <si>
    <t>затверджено на 01.01.2019</t>
  </si>
  <si>
    <t>виконано станом на 01.01.2019</t>
  </si>
  <si>
    <t>Надання пільг на оплату житлово-комунальних послуг окремим категоріям громадян відповідно до законодавства</t>
  </si>
  <si>
    <t>3022</t>
  </si>
  <si>
    <t>Надання інших пільг окремим категоріям громадян відповідно до законодавства</t>
  </si>
  <si>
    <t>3032</t>
  </si>
  <si>
    <t>Надання державної соціальної допомоги малозабезпеченим сім’ям</t>
  </si>
  <si>
    <t>3081</t>
  </si>
  <si>
    <t>Надання державної соціальної допомоги особам з інвалідністю з дитинства та дітям з інвалідністю</t>
  </si>
  <si>
    <t>3082</t>
  </si>
  <si>
    <t>Надання державної соціальної допомоги особам,  які не  мають права на пенсію, та особам з інвалідністю, державної соціальної допомоги на догляд</t>
  </si>
  <si>
    <t>3083</t>
  </si>
  <si>
    <t>Надання допомоги по догляду за особами з інвалідністю I чи II групи внаслідок психічного розладу</t>
  </si>
  <si>
    <t>3084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</si>
  <si>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</si>
  <si>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3085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</si>
  <si>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</si>
  <si>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Надання реабілітаційних послуг особам з інвалідністю та дітям з інвалідністю</t>
  </si>
  <si>
    <t>за рах субвенції з державного бюджету на здійснення заходів щодо соц-економічного розвитку окремих територій</t>
  </si>
  <si>
    <t>3121</t>
  </si>
  <si>
    <t>Утримання та забезпечення діяльності центрів соціальних служб для сім’ї, дітей та молоді</t>
  </si>
  <si>
    <t>3123</t>
  </si>
  <si>
    <t>Заходи державної політики з питань сім'ї</t>
  </si>
  <si>
    <t>3133</t>
  </si>
  <si>
    <t>3140</t>
  </si>
  <si>
    <t>Надання соціальних гарантій,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</si>
  <si>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3192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</si>
  <si>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</si>
  <si>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3221</t>
  </si>
  <si>
    <t>Грошова компенсація за належні для отримання жилі приміщення для сімей загиблих осіб, визначених абзацами 5-8 пункту 1 статті 10 Закону України «Про статус ветеранів війни, гарантії їх соціального захисту», для осіб з інвалідністю І-ІІ групи, яка настала</t>
  </si>
  <si>
    <t xml:space="preserve">в т.ч. за рахунок субвенції з державного бюджету місцевим бюджетам </t>
  </si>
  <si>
    <t>3222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</si>
  <si>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та визнані особами з інвалідністю внаслідок війни ІІІ групи відповідно до пунктів 11-14 частини другої статті 7 або учасниками бойових дій відповідно до пунктів 19-20 частини першої статті 6 Закону України «Про статус ветеранів війни, гарантії їх соціального захисту», та які потребують поліпшення житлових умов</t>
  </si>
  <si>
    <t>3223</t>
  </si>
  <si>
    <t xml:space="preserve">Грошова компенсація за належні для отримання жилі приміщення для сімей загиблих учасників бойових дій на території інших держав, визначених у абзаці першому пункту 1 статті 10 Закону України «Про статус ветеранів війни, гарантії їх соціального захисту», для осіб з інвалідністю І-ІІ групи з числа учасників бойових дій на території інших держав, які стали інвалідами внаслідок поранення, контузії, каліцтва або захворювання, пов’язаних з перебуванням у цих державах, визначених пунктом 7 частини другої статті 7 Закону України «Про статус ветеранів війни, гарантії їх соціального захисту", та які потребують поліпшення житлових умов </t>
  </si>
  <si>
    <t>3230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</si>
  <si>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сім'ях,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 та оплату послуг із здійснення патронату над дитиною та виплата соціальної допомоги на утримання дитини в сім’ї патронатного вихователя</t>
  </si>
  <si>
    <t>3242</t>
  </si>
  <si>
    <t>Інші заходи у сфері соціального захисту і соціального забезпечення</t>
  </si>
  <si>
    <t>Надання дошкільної освіти</t>
  </si>
  <si>
    <t>за рах субвенції з державного бюджету по 30-км зоні (кап.ремонт ДНЗ №5, 6, 8)</t>
  </si>
  <si>
    <t>за рах залишку субвенції з державного бюджету на здійснення заходів щодо соц-економічного розвитку окремих територій (заміна вікон та дверей ДНЗ №11, ДНЗ №12) (41034501)</t>
  </si>
  <si>
    <t>в т. ч.: за рах субвенції з обласного бюджету (бюджету розвитку) на ремонт покрівлі ДНЗ №3</t>
  </si>
  <si>
    <t>за рах субвенції з державного бюджету по 30-км зоні (пот.ремонт ЗНЗ №1)</t>
  </si>
  <si>
    <t>за рах субвенції з державного бюджету на забезпечення якісної, сучасної та доступної загальної середньої освіти "Нова українська школа"</t>
  </si>
  <si>
    <t>за рах освітньої субвенції з державного бюджету на оснащення кабінетів та на початкову школу (обласний залишок)</t>
  </si>
  <si>
    <t xml:space="preserve">за рах субвенції з державного бюджету на здійснення заходів щодо соц-економічного розвитку окремих територій </t>
  </si>
  <si>
    <t>за рах залишку субвенції з державного бюджету на здійснення заходів щодо соц-економічного розвитку окремих територій (Нова українська школа)(41034501)</t>
  </si>
  <si>
    <t>1100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</si>
  <si>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</si>
  <si>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1140</t>
  </si>
  <si>
    <t>Підвищення кваліфікації, перепідготовка кадрів закладами післядипломної освіти</t>
  </si>
  <si>
    <t>Методичне забезпечення діяльності навчальних закладів</t>
  </si>
  <si>
    <t>1161</t>
  </si>
  <si>
    <t xml:space="preserve">Забезпечення діяльності інших закладів у сфері освіти </t>
  </si>
  <si>
    <t>1162</t>
  </si>
  <si>
    <t>Інші програми та заходи у сфері освіти</t>
  </si>
  <si>
    <t>2020</t>
  </si>
  <si>
    <t>в тому числі за рахунок медичної субвенції (у т.ч. на заробітну плату працівникам СМСЧ-3, які обслуговують внутрішньо переміщених осіб)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</si>
  <si>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</si>
  <si>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</si>
  <si>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</si>
  <si>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2142</t>
  </si>
  <si>
    <t>2144</t>
  </si>
  <si>
    <t>Централізовані заходи з лікування хворих на цукровий та нецукровий діабет</t>
  </si>
  <si>
    <t>2145</t>
  </si>
  <si>
    <t>2146</t>
  </si>
  <si>
    <t>Відшкодування вартості лікарських засобів для лікування окремих захворювань</t>
  </si>
  <si>
    <t>2152</t>
  </si>
  <si>
    <t>Інші програми та заходи у сфері охорони здоров’я</t>
  </si>
  <si>
    <t>Культура і мистецтво, всього</t>
  </si>
  <si>
    <t>4030</t>
  </si>
  <si>
    <t>Забезпечення діяльності бібліотек</t>
  </si>
  <si>
    <t>Забезпечення діяльності палаців i будинків культури, клубів, центрів дозвілля та iнших клубних закладів</t>
  </si>
  <si>
    <t>за рах субвенції з державного бюджету по 30-км зоні (пот.ремонт центру дозвілля)</t>
  </si>
  <si>
    <t>4081</t>
  </si>
  <si>
    <t xml:space="preserve">Забезпечення діяльності інших закладів в галузі культури і мистецтва </t>
  </si>
  <si>
    <t>4082</t>
  </si>
  <si>
    <t>Інші заходи в галузі культури і мистецтва</t>
  </si>
  <si>
    <t>0150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</si>
  <si>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</si>
  <si>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</si>
  <si>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Інша діяльність у сфері державного управління</t>
  </si>
  <si>
    <t>6011</t>
  </si>
  <si>
    <t>Експлуатація та технічне обслуговування житлового фонду</t>
  </si>
  <si>
    <t>6013</t>
  </si>
  <si>
    <t>Забезпечення діяльності водопровідно-каналізаційного господарства</t>
  </si>
  <si>
    <t>6014</t>
  </si>
  <si>
    <t>Забезпечення збору та вивезення сміття і відходів</t>
  </si>
  <si>
    <t>6015</t>
  </si>
  <si>
    <t>Забезпечення надійної та безперебійної експлуатації ліфтів</t>
  </si>
  <si>
    <t>6016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</si>
  <si>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</si>
  <si>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</si>
  <si>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6030</t>
  </si>
  <si>
    <t>Організація благоустрою населених пунктів</t>
  </si>
  <si>
    <t>6071</t>
  </si>
  <si>
    <t>6082</t>
  </si>
  <si>
    <t>Придбання житла для окремих категорій населення відповідно до законодавства</t>
  </si>
  <si>
    <t>0443</t>
  </si>
  <si>
    <t>Будівництво об'єктів житлово-комунального господарства</t>
  </si>
  <si>
    <t>7321</t>
  </si>
  <si>
    <t xml:space="preserve">Будівництво освітніх установ та закладів </t>
  </si>
  <si>
    <t>7330</t>
  </si>
  <si>
    <t>Будівництво інших об'єктів соціальної та виробничої інфраструктури комунальної власності</t>
  </si>
  <si>
    <t>7350</t>
  </si>
  <si>
    <t>Розроблення схем планування та забудови територій (містобудівної документації)</t>
  </si>
  <si>
    <t>7370</t>
  </si>
  <si>
    <t>Реалізація інших заходів щодо соціально-економічного розвитку територій</t>
  </si>
  <si>
    <t>в т. ч.: за рах субвенції з обласного бюджету (бюджету розвитку) на реконструкцію ЗОШ №2</t>
  </si>
  <si>
    <t>7442</t>
  </si>
  <si>
    <t>Утримання та розвиток інших об'єктів транспортної інфраструктури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</si>
  <si>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</si>
  <si>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</si>
  <si>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7610</t>
  </si>
  <si>
    <t>7670</t>
  </si>
  <si>
    <t>7640</t>
  </si>
  <si>
    <t>7680</t>
  </si>
  <si>
    <t>Членські внески до асоціацій органів місцевого самоврядування</t>
  </si>
  <si>
    <t>8110</t>
  </si>
  <si>
    <t>Заходи із запобігання та ліквідації надзвичайних ситуацій та наслідків стихійного лиха</t>
  </si>
  <si>
    <t xml:space="preserve"> в т.ч. за рахунок субвенції з державного бюджету по 30-км зоні спостереження (протирад.укриття №64382) (обласна частка)</t>
  </si>
  <si>
    <t xml:space="preserve"> в т.ч. за рахунок субвенції з державного бюджету по 30-км зоні спостереження (протирад.укриття №65080, пот.ремонт; протирад.укриття №64383, кап. ремонт) </t>
  </si>
  <si>
    <t>8330</t>
  </si>
  <si>
    <t xml:space="preserve">Інша діяльність у сфері екології та охорони природних ресурсів </t>
  </si>
  <si>
    <t>Обслуговування місцевого боргу</t>
  </si>
  <si>
    <t>8700</t>
  </si>
  <si>
    <t>8500</t>
  </si>
  <si>
    <t>Нерозподілені трансферти з державного бюджету</t>
  </si>
  <si>
    <t>9770</t>
  </si>
  <si>
    <t xml:space="preserve">Інші субвенції з місцевого бюджету </t>
  </si>
  <si>
    <r>
      <t xml:space="preserve">Повернення кредиту </t>
    </r>
    <r>
      <rPr>
        <sz val="11"/>
        <rFont val="Times New Roman"/>
        <family val="1"/>
        <charset val="204"/>
      </rPr>
      <t xml:space="preserve"> (пільгові довгострокові кредити молодим сім’ям та одиноким молодим громадянам на будівництво/ придбання житла)</t>
    </r>
  </si>
  <si>
    <t xml:space="preserve">  </t>
  </si>
  <si>
    <r>
      <t xml:space="preserve">                Виконання бюджету м.Вараш по видатках та кредитуванню  за 2018 рік                                                                   </t>
    </r>
    <r>
      <rPr>
        <sz val="10"/>
        <rFont val="Times New Roman"/>
        <family val="1"/>
      </rPr>
      <t xml:space="preserve"> </t>
    </r>
    <r>
      <rPr>
        <b/>
        <sz val="16"/>
        <rFont val="Times New Roman"/>
        <family val="1"/>
        <charset val="204"/>
      </rPr>
      <t>тис.грн.</t>
    </r>
  </si>
  <si>
    <t>В.Петрина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</si>
</sst>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%"/>
    <numFmt numFmtId="166" formatCode="000000"/>
    <numFmt numFmtId="167" formatCode="#,##0.0"/>
    <numFmt numFmtId="168" formatCode="0.000%"/>
  </numFmts>
  <fonts count="66" x14ac:knownFonts="1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sz val="11"/>
      <name val="Arial Cyr"/>
      <family val="2"/>
      <charset val="204"/>
    </font>
    <font>
      <b/>
      <sz val="18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 Cyr"/>
      <family val="2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7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3.5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3.5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8"/>
      <color indexed="9"/>
      <name val="Times New Roman"/>
      <family val="1"/>
      <charset val="204"/>
    </font>
    <font>
      <b/>
      <i/>
      <sz val="13.5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24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20"/>
      <name val="Times New Roman"/>
      <family val="1"/>
      <charset val="204"/>
    </font>
    <font>
      <sz val="13.5"/>
      <name val="Cambria"/>
      <family val="1"/>
      <charset val="204"/>
      <scheme val="major"/>
    </font>
    <font>
      <sz val="15"/>
      <name val="Times New Roman"/>
      <family val="1"/>
      <charset val="204"/>
    </font>
    <font>
      <sz val="16"/>
      <name val="Arial Cyr"/>
      <charset val="204"/>
    </font>
    <font>
      <sz val="13"/>
      <name val="Times New Roman"/>
      <family val="1"/>
      <charset val="204"/>
    </font>
    <font>
      <b/>
      <sz val="12"/>
      <name val="Arial Cyr"/>
      <family val="2"/>
      <charset val="204"/>
    </font>
    <font>
      <i/>
      <sz val="11"/>
      <name val="Times New Roman"/>
      <family val="1"/>
      <charset val="204"/>
    </font>
    <font>
      <i/>
      <sz val="10"/>
      <name val="Arial Cyr"/>
      <family val="2"/>
      <charset val="204"/>
    </font>
    <font>
      <i/>
      <sz val="9"/>
      <name val="Arial Cyr"/>
      <family val="2"/>
      <charset val="204"/>
    </font>
    <font>
      <i/>
      <sz val="10"/>
      <name val="Times New Roman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charset val="204"/>
    </font>
    <font>
      <sz val="10"/>
      <color indexed="10"/>
      <name val="Arial Cyr"/>
      <family val="2"/>
      <charset val="204"/>
    </font>
    <font>
      <sz val="18"/>
      <color rgb="FF000000"/>
      <name val="Times New Roman"/>
      <family val="1"/>
      <charset val="204"/>
    </font>
    <font>
      <b/>
      <sz val="15"/>
      <name val="Times New Roman"/>
      <family val="1"/>
      <charset val="204"/>
    </font>
    <font>
      <u/>
      <sz val="18"/>
      <color rgb="FF000099"/>
      <name val="Times New Roman"/>
      <family val="1"/>
      <charset val="204"/>
    </font>
    <font>
      <sz val="28"/>
      <name val="Times New Roman"/>
      <family val="1"/>
      <charset val="204"/>
    </font>
    <font>
      <sz val="28"/>
      <name val="Arial Cyr"/>
      <charset val="204"/>
    </font>
    <font>
      <b/>
      <sz val="12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sz val="12"/>
      <name val="Times New Roman Cyr"/>
      <family val="1"/>
      <charset val="204"/>
    </font>
    <font>
      <i/>
      <sz val="12"/>
      <color rgb="FFFF000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9"/>
      <name val="Times New Roman"/>
      <family val="1"/>
      <charset val="204"/>
    </font>
    <font>
      <b/>
      <i/>
      <sz val="12"/>
      <name val="Arial"/>
      <family val="2"/>
      <charset val="204"/>
    </font>
    <font>
      <b/>
      <i/>
      <sz val="11"/>
      <name val="Times New Roman"/>
      <family val="1"/>
      <charset val="204"/>
    </font>
    <font>
      <sz val="16"/>
      <name val="Times New Roman"/>
      <family val="1"/>
    </font>
    <font>
      <sz val="20"/>
      <name val="Arial Cyr"/>
      <family val="2"/>
      <charset val="204"/>
    </font>
    <font>
      <sz val="16"/>
      <name val="Arial Cyr"/>
      <family val="2"/>
      <charset val="204"/>
    </font>
    <font>
      <sz val="10"/>
      <color indexed="62"/>
      <name val="Arial Cyr"/>
      <family val="2"/>
      <charset val="204"/>
    </font>
    <font>
      <sz val="10"/>
      <color indexed="30"/>
      <name val="Arial Cyr"/>
      <family val="2"/>
      <charset val="204"/>
    </font>
    <font>
      <sz val="10"/>
      <color indexed="40"/>
      <name val="Arial Cyr"/>
      <family val="2"/>
      <charset val="204"/>
    </font>
    <font>
      <b/>
      <sz val="10"/>
      <name val="Arial"/>
      <family val="2"/>
      <charset val="204"/>
    </font>
    <font>
      <b/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16" fillId="0" borderId="0"/>
    <xf numFmtId="0" fontId="14" fillId="0" borderId="0"/>
    <xf numFmtId="0" fontId="52" fillId="0" borderId="0"/>
  </cellStyleXfs>
  <cellXfs count="68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/>
    <xf numFmtId="165" fontId="2" fillId="0" borderId="0" xfId="0" applyNumberFormat="1" applyFo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49" fontId="9" fillId="0" borderId="4" xfId="0" applyNumberFormat="1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8" fillId="0" borderId="18" xfId="0" applyFont="1" applyFill="1" applyBorder="1" applyAlignment="1"/>
    <xf numFmtId="0" fontId="8" fillId="0" borderId="23" xfId="0" applyFont="1" applyFill="1" applyBorder="1" applyAlignment="1"/>
    <xf numFmtId="0" fontId="8" fillId="0" borderId="22" xfId="0" applyFont="1" applyFill="1" applyBorder="1" applyAlignment="1"/>
    <xf numFmtId="0" fontId="8" fillId="0" borderId="24" xfId="0" applyFont="1" applyFill="1" applyBorder="1" applyAlignment="1"/>
    <xf numFmtId="0" fontId="8" fillId="0" borderId="25" xfId="0" applyFont="1" applyFill="1" applyBorder="1" applyAlignment="1"/>
    <xf numFmtId="0" fontId="8" fillId="0" borderId="37" xfId="0" applyFont="1" applyFill="1" applyBorder="1" applyAlignment="1"/>
    <xf numFmtId="0" fontId="8" fillId="0" borderId="41" xfId="0" applyFont="1" applyFill="1" applyBorder="1" applyAlignment="1"/>
    <xf numFmtId="0" fontId="2" fillId="0" borderId="3" xfId="0" applyFont="1" applyFill="1" applyBorder="1"/>
    <xf numFmtId="0" fontId="8" fillId="0" borderId="27" xfId="0" applyFont="1" applyFill="1" applyBorder="1" applyAlignment="1"/>
    <xf numFmtId="0" fontId="9" fillId="0" borderId="18" xfId="0" applyFont="1" applyFill="1" applyBorder="1" applyAlignment="1"/>
    <xf numFmtId="0" fontId="17" fillId="0" borderId="0" xfId="0" applyFont="1"/>
    <xf numFmtId="0" fontId="15" fillId="0" borderId="0" xfId="0" applyFont="1"/>
    <xf numFmtId="0" fontId="0" fillId="0" borderId="0" xfId="0" applyBorder="1"/>
    <xf numFmtId="49" fontId="15" fillId="0" borderId="7" xfId="0" applyNumberFormat="1" applyFont="1" applyFill="1" applyBorder="1" applyAlignment="1">
      <alignment horizontal="centerContinuous" vertical="center"/>
    </xf>
    <xf numFmtId="0" fontId="15" fillId="0" borderId="58" xfId="0" applyFont="1" applyFill="1" applyBorder="1" applyAlignment="1">
      <alignment horizontal="centerContinuous" vertical="center"/>
    </xf>
    <xf numFmtId="0" fontId="14" fillId="0" borderId="22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/>
    </xf>
    <xf numFmtId="0" fontId="20" fillId="2" borderId="59" xfId="1" applyFont="1" applyFill="1" applyBorder="1" applyAlignment="1">
      <alignment horizontal="center"/>
    </xf>
    <xf numFmtId="0" fontId="21" fillId="2" borderId="60" xfId="1" applyFont="1" applyFill="1" applyBorder="1" applyAlignment="1">
      <alignment horizontal="left" wrapText="1"/>
    </xf>
    <xf numFmtId="167" fontId="21" fillId="0" borderId="61" xfId="0" applyNumberFormat="1" applyFont="1" applyFill="1" applyBorder="1" applyAlignment="1">
      <alignment horizontal="right" wrapText="1"/>
    </xf>
    <xf numFmtId="167" fontId="18" fillId="0" borderId="61" xfId="0" applyNumberFormat="1" applyFont="1" applyFill="1" applyBorder="1" applyAlignment="1">
      <alignment horizontal="right"/>
    </xf>
    <xf numFmtId="165" fontId="21" fillId="0" borderId="62" xfId="0" applyNumberFormat="1" applyFont="1" applyFill="1" applyBorder="1"/>
    <xf numFmtId="0" fontId="22" fillId="0" borderId="63" xfId="1" applyFont="1" applyBorder="1" applyAlignment="1">
      <alignment horizontal="center"/>
    </xf>
    <xf numFmtId="0" fontId="23" fillId="0" borderId="64" xfId="1" applyFont="1" applyBorder="1" applyAlignment="1" applyProtection="1">
      <protection locked="0"/>
    </xf>
    <xf numFmtId="167" fontId="23" fillId="0" borderId="64" xfId="0" applyNumberFormat="1" applyFont="1" applyBorder="1" applyAlignment="1" applyProtection="1">
      <alignment horizontal="right"/>
      <protection locked="0"/>
    </xf>
    <xf numFmtId="167" fontId="23" fillId="0" borderId="64" xfId="0" applyNumberFormat="1" applyFont="1" applyFill="1" applyBorder="1" applyProtection="1">
      <protection locked="0"/>
    </xf>
    <xf numFmtId="167" fontId="23" fillId="0" borderId="64" xfId="0" applyNumberFormat="1" applyFont="1" applyFill="1" applyBorder="1" applyAlignment="1" applyProtection="1">
      <alignment horizontal="right"/>
      <protection locked="0"/>
    </xf>
    <xf numFmtId="167" fontId="23" fillId="0" borderId="64" xfId="0" applyNumberFormat="1" applyFont="1" applyFill="1" applyBorder="1" applyAlignment="1">
      <alignment horizontal="right"/>
    </xf>
    <xf numFmtId="165" fontId="24" fillId="0" borderId="65" xfId="0" applyNumberFormat="1" applyFont="1" applyFill="1" applyBorder="1"/>
    <xf numFmtId="0" fontId="22" fillId="0" borderId="63" xfId="1" applyFont="1" applyFill="1" applyBorder="1" applyAlignment="1">
      <alignment horizontal="center"/>
    </xf>
    <xf numFmtId="0" fontId="23" fillId="0" borderId="64" xfId="1" applyFont="1" applyFill="1" applyBorder="1" applyAlignment="1" applyProtection="1">
      <alignment wrapText="1"/>
      <protection locked="0"/>
    </xf>
    <xf numFmtId="164" fontId="23" fillId="0" borderId="64" xfId="0" applyNumberFormat="1" applyFont="1" applyFill="1" applyBorder="1" applyProtection="1">
      <protection locked="0"/>
    </xf>
    <xf numFmtId="164" fontId="23" fillId="0" borderId="64" xfId="0" applyNumberFormat="1" applyFont="1" applyFill="1" applyBorder="1" applyAlignment="1">
      <alignment horizontal="right"/>
    </xf>
    <xf numFmtId="0" fontId="23" fillId="0" borderId="66" xfId="1" applyFont="1" applyBorder="1" applyAlignment="1">
      <alignment horizontal="left" wrapText="1"/>
    </xf>
    <xf numFmtId="167" fontId="24" fillId="0" borderId="64" xfId="0" applyNumberFormat="1" applyFont="1" applyFill="1" applyBorder="1" applyAlignment="1">
      <alignment horizontal="right" wrapText="1"/>
    </xf>
    <xf numFmtId="0" fontId="20" fillId="0" borderId="63" xfId="1" applyFont="1" applyFill="1" applyBorder="1" applyAlignment="1">
      <alignment horizontal="center"/>
    </xf>
    <xf numFmtId="0" fontId="18" fillId="0" borderId="67" xfId="1" applyFont="1" applyBorder="1" applyAlignment="1">
      <alignment horizontal="left" wrapText="1"/>
    </xf>
    <xf numFmtId="167" fontId="21" fillId="0" borderId="64" xfId="0" applyNumberFormat="1" applyFont="1" applyFill="1" applyBorder="1" applyAlignment="1">
      <alignment horizontal="right" wrapText="1"/>
    </xf>
    <xf numFmtId="4" fontId="18" fillId="0" borderId="64" xfId="0" applyNumberFormat="1" applyFont="1" applyFill="1" applyBorder="1" applyAlignment="1">
      <alignment horizontal="right"/>
    </xf>
    <xf numFmtId="165" fontId="21" fillId="0" borderId="65" xfId="0" applyNumberFormat="1" applyFont="1" applyFill="1" applyBorder="1"/>
    <xf numFmtId="167" fontId="18" fillId="0" borderId="64" xfId="0" applyNumberFormat="1" applyFont="1" applyBorder="1" applyAlignment="1" applyProtection="1">
      <alignment horizontal="right" wrapText="1"/>
      <protection locked="0"/>
    </xf>
    <xf numFmtId="0" fontId="22" fillId="0" borderId="63" xfId="1" applyFont="1" applyFill="1" applyBorder="1" applyAlignment="1">
      <alignment horizontal="center" wrapText="1"/>
    </xf>
    <xf numFmtId="49" fontId="23" fillId="0" borderId="67" xfId="1" applyNumberFormat="1" applyFont="1" applyBorder="1" applyAlignment="1">
      <alignment horizontal="left" wrapText="1"/>
    </xf>
    <xf numFmtId="0" fontId="23" fillId="0" borderId="64" xfId="0" applyNumberFormat="1" applyFont="1" applyFill="1" applyBorder="1" applyAlignment="1">
      <alignment horizontal="right"/>
    </xf>
    <xf numFmtId="167" fontId="23" fillId="0" borderId="64" xfId="0" applyNumberFormat="1" applyFont="1" applyFill="1" applyBorder="1"/>
    <xf numFmtId="0" fontId="20" fillId="2" borderId="68" xfId="1" applyFont="1" applyFill="1" applyBorder="1" applyAlignment="1">
      <alignment horizontal="center"/>
    </xf>
    <xf numFmtId="0" fontId="21" fillId="2" borderId="61" xfId="1" applyFont="1" applyFill="1" applyBorder="1" applyAlignment="1">
      <alignment horizontal="left" wrapText="1"/>
    </xf>
    <xf numFmtId="164" fontId="18" fillId="0" borderId="64" xfId="0" applyNumberFormat="1" applyFont="1" applyFill="1" applyBorder="1" applyAlignment="1">
      <alignment horizontal="right"/>
    </xf>
    <xf numFmtId="0" fontId="23" fillId="0" borderId="64" xfId="1" applyFont="1" applyFill="1" applyBorder="1" applyAlignment="1" applyProtection="1">
      <alignment horizontal="left" wrapText="1"/>
      <protection locked="0"/>
    </xf>
    <xf numFmtId="164" fontId="23" fillId="0" borderId="64" xfId="0" applyNumberFormat="1" applyFont="1" applyBorder="1" applyAlignment="1" applyProtection="1">
      <alignment horizontal="right"/>
      <protection locked="0"/>
    </xf>
    <xf numFmtId="0" fontId="23" fillId="0" borderId="64" xfId="1" applyFont="1" applyBorder="1" applyAlignment="1" applyProtection="1">
      <alignment wrapText="1"/>
      <protection locked="0"/>
    </xf>
    <xf numFmtId="164" fontId="23" fillId="0" borderId="64" xfId="0" applyNumberFormat="1" applyFont="1" applyBorder="1" applyAlignment="1">
      <alignment horizontal="right"/>
    </xf>
    <xf numFmtId="49" fontId="24" fillId="0" borderId="64" xfId="1" applyNumberFormat="1" applyFont="1" applyBorder="1" applyAlignment="1" applyProtection="1">
      <alignment horizontal="left" wrapText="1"/>
      <protection locked="0"/>
    </xf>
    <xf numFmtId="0" fontId="23" fillId="0" borderId="64" xfId="1" applyFont="1" applyBorder="1"/>
    <xf numFmtId="0" fontId="22" fillId="2" borderId="63" xfId="1" applyFont="1" applyFill="1" applyBorder="1" applyAlignment="1">
      <alignment horizontal="center"/>
    </xf>
    <xf numFmtId="167" fontId="18" fillId="0" borderId="64" xfId="0" applyNumberFormat="1" applyFont="1" applyFill="1" applyBorder="1" applyAlignment="1">
      <alignment horizontal="right"/>
    </xf>
    <xf numFmtId="0" fontId="20" fillId="0" borderId="63" xfId="0" applyFont="1" applyFill="1" applyBorder="1" applyAlignment="1">
      <alignment horizontal="center"/>
    </xf>
    <xf numFmtId="0" fontId="21" fillId="0" borderId="64" xfId="0" applyFont="1" applyFill="1" applyBorder="1" applyAlignment="1">
      <alignment horizontal="left" wrapText="1"/>
    </xf>
    <xf numFmtId="167" fontId="18" fillId="0" borderId="64" xfId="0" applyNumberFormat="1" applyFont="1" applyFill="1" applyBorder="1" applyAlignment="1" applyProtection="1">
      <alignment horizontal="right"/>
      <protection locked="0"/>
    </xf>
    <xf numFmtId="0" fontId="22" fillId="0" borderId="63" xfId="0" applyFont="1" applyFill="1" applyBorder="1" applyAlignment="1">
      <alignment horizontal="center"/>
    </xf>
    <xf numFmtId="167" fontId="23" fillId="0" borderId="64" xfId="0" applyNumberFormat="1" applyFont="1" applyFill="1" applyBorder="1" applyAlignment="1">
      <alignment horizontal="right" wrapText="1"/>
    </xf>
    <xf numFmtId="0" fontId="23" fillId="0" borderId="64" xfId="0" applyFont="1" applyBorder="1" applyAlignment="1">
      <alignment horizontal="left" wrapText="1"/>
    </xf>
    <xf numFmtId="167" fontId="23" fillId="0" borderId="64" xfId="0" applyNumberFormat="1" applyFont="1" applyFill="1" applyBorder="1" applyAlignment="1" applyProtection="1">
      <protection locked="0"/>
    </xf>
    <xf numFmtId="0" fontId="18" fillId="0" borderId="64" xfId="0" applyFont="1" applyFill="1" applyBorder="1" applyAlignment="1">
      <alignment horizontal="left" wrapText="1"/>
    </xf>
    <xf numFmtId="49" fontId="23" fillId="0" borderId="66" xfId="1" applyNumberFormat="1" applyFont="1" applyBorder="1" applyAlignment="1">
      <alignment horizontal="left" wrapText="1"/>
    </xf>
    <xf numFmtId="164" fontId="23" fillId="0" borderId="64" xfId="0" applyNumberFormat="1" applyFont="1" applyBorder="1" applyAlignment="1" applyProtection="1">
      <alignment horizontal="right" wrapText="1"/>
      <protection locked="0"/>
    </xf>
    <xf numFmtId="0" fontId="0" fillId="0" borderId="0" xfId="0" quotePrefix="1"/>
    <xf numFmtId="49" fontId="23" fillId="0" borderId="64" xfId="0" applyNumberFormat="1" applyFont="1" applyFill="1" applyBorder="1" applyAlignment="1" applyProtection="1">
      <alignment horizontal="left" wrapText="1"/>
      <protection locked="0"/>
    </xf>
    <xf numFmtId="167" fontId="23" fillId="0" borderId="64" xfId="0" applyNumberFormat="1" applyFont="1" applyFill="1" applyBorder="1" applyAlignment="1" applyProtection="1">
      <alignment horizontal="right" wrapText="1"/>
      <protection locked="0"/>
    </xf>
    <xf numFmtId="0" fontId="24" fillId="0" borderId="64" xfId="0" applyFont="1" applyFill="1" applyBorder="1" applyAlignment="1">
      <alignment horizontal="left" wrapText="1"/>
    </xf>
    <xf numFmtId="167" fontId="25" fillId="0" borderId="64" xfId="0" applyNumberFormat="1" applyFont="1" applyFill="1" applyBorder="1" applyAlignment="1" applyProtection="1">
      <alignment horizontal="right"/>
      <protection locked="0"/>
    </xf>
    <xf numFmtId="164" fontId="23" fillId="0" borderId="64" xfId="0" applyNumberFormat="1" applyFont="1" applyFill="1" applyBorder="1" applyAlignment="1">
      <alignment horizontal="right" wrapText="1"/>
    </xf>
    <xf numFmtId="165" fontId="21" fillId="0" borderId="65" xfId="0" applyNumberFormat="1" applyFont="1" applyFill="1" applyBorder="1" applyAlignment="1">
      <alignment horizontal="right"/>
    </xf>
    <xf numFmtId="0" fontId="26" fillId="0" borderId="69" xfId="0" applyFont="1" applyFill="1" applyBorder="1"/>
    <xf numFmtId="0" fontId="18" fillId="0" borderId="70" xfId="0" applyFont="1" applyFill="1" applyBorder="1" applyAlignment="1">
      <alignment horizontal="left"/>
    </xf>
    <xf numFmtId="167" fontId="18" fillId="0" borderId="70" xfId="0" applyNumberFormat="1" applyFont="1" applyFill="1" applyBorder="1" applyAlignment="1">
      <alignment horizontal="right"/>
    </xf>
    <xf numFmtId="165" fontId="21" fillId="0" borderId="71" xfId="0" applyNumberFormat="1" applyFont="1" applyFill="1" applyBorder="1" applyAlignment="1">
      <alignment horizontal="right"/>
    </xf>
    <xf numFmtId="0" fontId="26" fillId="0" borderId="0" xfId="0" applyFont="1" applyFill="1" applyBorder="1"/>
    <xf numFmtId="0" fontId="18" fillId="0" borderId="0" xfId="0" applyFont="1" applyFill="1" applyBorder="1" applyAlignment="1">
      <alignment horizontal="left"/>
    </xf>
    <xf numFmtId="167" fontId="18" fillId="0" borderId="0" xfId="0" applyNumberFormat="1" applyFont="1" applyFill="1" applyBorder="1" applyAlignment="1">
      <alignment horizontal="right"/>
    </xf>
    <xf numFmtId="165" fontId="21" fillId="0" borderId="0" xfId="0" applyNumberFormat="1" applyFont="1" applyFill="1" applyBorder="1" applyAlignment="1">
      <alignment horizontal="right"/>
    </xf>
    <xf numFmtId="0" fontId="27" fillId="0" borderId="0" xfId="0" applyFont="1" applyFill="1" applyBorder="1"/>
    <xf numFmtId="165" fontId="29" fillId="0" borderId="0" xfId="0" applyNumberFormat="1" applyFont="1" applyFill="1" applyBorder="1" applyAlignment="1">
      <alignment horizontal="right"/>
    </xf>
    <xf numFmtId="0" fontId="14" fillId="0" borderId="0" xfId="0" applyFont="1"/>
    <xf numFmtId="0" fontId="13" fillId="0" borderId="0" xfId="0" applyFont="1"/>
    <xf numFmtId="0" fontId="30" fillId="0" borderId="0" xfId="0" applyFont="1"/>
    <xf numFmtId="0" fontId="20" fillId="0" borderId="63" xfId="1" applyFont="1" applyBorder="1" applyAlignment="1">
      <alignment horizontal="center"/>
    </xf>
    <xf numFmtId="0" fontId="18" fillId="0" borderId="61" xfId="1" applyFont="1" applyBorder="1"/>
    <xf numFmtId="164" fontId="18" fillId="0" borderId="64" xfId="0" applyNumberFormat="1" applyFont="1" applyBorder="1" applyAlignment="1">
      <alignment horizontal="right"/>
    </xf>
    <xf numFmtId="167" fontId="18" fillId="0" borderId="64" xfId="0" applyNumberFormat="1" applyFont="1" applyFill="1" applyBorder="1" applyProtection="1">
      <protection locked="0"/>
    </xf>
    <xf numFmtId="0" fontId="23" fillId="0" borderId="61" xfId="1" applyFont="1" applyBorder="1" applyAlignment="1">
      <alignment wrapText="1"/>
    </xf>
    <xf numFmtId="11" fontId="23" fillId="0" borderId="61" xfId="1" applyNumberFormat="1" applyFont="1" applyBorder="1" applyAlignment="1">
      <alignment wrapText="1"/>
    </xf>
    <xf numFmtId="0" fontId="23" fillId="0" borderId="64" xfId="0" applyFont="1" applyBorder="1" applyAlignment="1">
      <alignment wrapText="1"/>
    </xf>
    <xf numFmtId="0" fontId="31" fillId="0" borderId="63" xfId="1" applyFont="1" applyBorder="1" applyAlignment="1">
      <alignment horizontal="center"/>
    </xf>
    <xf numFmtId="0" fontId="24" fillId="0" borderId="61" xfId="1" applyFont="1" applyFill="1" applyBorder="1" applyAlignment="1">
      <alignment horizontal="left" wrapText="1"/>
    </xf>
    <xf numFmtId="167" fontId="23" fillId="0" borderId="64" xfId="1" applyNumberFormat="1" applyFont="1" applyBorder="1" applyProtection="1">
      <protection locked="0"/>
    </xf>
    <xf numFmtId="167" fontId="23" fillId="0" borderId="64" xfId="1" applyNumberFormat="1" applyFont="1" applyBorder="1" applyAlignment="1" applyProtection="1">
      <alignment horizontal="right"/>
      <protection locked="0"/>
    </xf>
    <xf numFmtId="167" fontId="23" fillId="0" borderId="64" xfId="1" applyNumberFormat="1" applyFont="1" applyFill="1" applyBorder="1" applyProtection="1">
      <protection locked="0"/>
    </xf>
    <xf numFmtId="167" fontId="32" fillId="0" borderId="64" xfId="1" applyNumberFormat="1" applyFont="1" applyFill="1" applyBorder="1" applyProtection="1">
      <protection locked="0"/>
    </xf>
    <xf numFmtId="167" fontId="32" fillId="0" borderId="64" xfId="1" applyNumberFormat="1" applyFont="1" applyBorder="1" applyAlignment="1" applyProtection="1">
      <alignment horizontal="right"/>
      <protection locked="0"/>
    </xf>
    <xf numFmtId="0" fontId="31" fillId="0" borderId="68" xfId="1" applyFont="1" applyBorder="1" applyAlignment="1">
      <alignment horizontal="center"/>
    </xf>
    <xf numFmtId="0" fontId="34" fillId="0" borderId="0" xfId="0" applyFont="1"/>
    <xf numFmtId="0" fontId="8" fillId="0" borderId="7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 applyProtection="1">
      <alignment horizontal="left" wrapText="1"/>
      <protection locked="0"/>
    </xf>
    <xf numFmtId="0" fontId="3" fillId="0" borderId="0" xfId="0" applyFont="1" applyFill="1" applyBorder="1"/>
    <xf numFmtId="0" fontId="8" fillId="0" borderId="46" xfId="0" applyFont="1" applyFill="1" applyBorder="1" applyAlignment="1"/>
    <xf numFmtId="49" fontId="8" fillId="0" borderId="6" xfId="0" applyNumberFormat="1" applyFont="1" applyFill="1" applyBorder="1" applyAlignment="1">
      <alignment horizontal="center" wrapText="1"/>
    </xf>
    <xf numFmtId="49" fontId="8" fillId="0" borderId="7" xfId="0" applyNumberFormat="1" applyFont="1" applyFill="1" applyBorder="1" applyAlignment="1">
      <alignment horizontal="center" wrapText="1"/>
    </xf>
    <xf numFmtId="49" fontId="8" fillId="0" borderId="31" xfId="0" applyNumberFormat="1" applyFont="1" applyFill="1" applyBorder="1" applyAlignment="1" applyProtection="1">
      <alignment wrapText="1"/>
      <protection locked="0"/>
    </xf>
    <xf numFmtId="49" fontId="8" fillId="0" borderId="31" xfId="0" applyNumberFormat="1" applyFont="1" applyFill="1" applyBorder="1" applyAlignment="1">
      <alignment wrapText="1"/>
    </xf>
    <xf numFmtId="0" fontId="36" fillId="0" borderId="22" xfId="0" applyFont="1" applyFill="1" applyBorder="1" applyAlignment="1"/>
    <xf numFmtId="0" fontId="36" fillId="0" borderId="31" xfId="0" applyFont="1" applyFill="1" applyBorder="1" applyAlignment="1">
      <alignment horizontal="left" wrapText="1"/>
    </xf>
    <xf numFmtId="49" fontId="8" fillId="0" borderId="31" xfId="0" applyNumberFormat="1" applyFont="1" applyFill="1" applyBorder="1" applyAlignment="1" applyProtection="1">
      <alignment horizontal="left" wrapText="1"/>
      <protection locked="0"/>
    </xf>
    <xf numFmtId="49" fontId="8" fillId="0" borderId="31" xfId="0" applyNumberFormat="1" applyFont="1" applyFill="1" applyBorder="1" applyAlignment="1">
      <alignment horizontal="left" wrapText="1"/>
    </xf>
    <xf numFmtId="0" fontId="9" fillId="0" borderId="33" xfId="0" applyFont="1" applyFill="1" applyBorder="1" applyAlignment="1" applyProtection="1">
      <alignment horizontal="left" wrapText="1"/>
      <protection locked="0"/>
    </xf>
    <xf numFmtId="166" fontId="8" fillId="0" borderId="6" xfId="0" applyNumberFormat="1" applyFont="1" applyFill="1" applyBorder="1" applyAlignment="1">
      <alignment horizontal="center"/>
    </xf>
    <xf numFmtId="1" fontId="8" fillId="0" borderId="6" xfId="0" applyNumberFormat="1" applyFont="1" applyFill="1" applyBorder="1" applyAlignment="1">
      <alignment horizontal="center"/>
    </xf>
    <xf numFmtId="49" fontId="8" fillId="0" borderId="6" xfId="0" applyNumberFormat="1" applyFont="1" applyFill="1" applyBorder="1" applyAlignment="1">
      <alignment horizontal="center"/>
    </xf>
    <xf numFmtId="0" fontId="36" fillId="0" borderId="11" xfId="0" applyFont="1" applyFill="1" applyBorder="1" applyAlignment="1" applyProtection="1">
      <alignment horizontal="left" wrapText="1"/>
      <protection locked="0"/>
    </xf>
    <xf numFmtId="49" fontId="36" fillId="0" borderId="7" xfId="0" applyNumberFormat="1" applyFont="1" applyFill="1" applyBorder="1" applyAlignment="1" applyProtection="1">
      <alignment horizontal="center" wrapText="1"/>
      <protection locked="0"/>
    </xf>
    <xf numFmtId="1" fontId="36" fillId="0" borderId="7" xfId="0" applyNumberFormat="1" applyFont="1" applyFill="1" applyBorder="1" applyAlignment="1" applyProtection="1">
      <alignment horizontal="center" wrapText="1"/>
      <protection locked="0"/>
    </xf>
    <xf numFmtId="0" fontId="36" fillId="0" borderId="31" xfId="0" applyFont="1" applyFill="1" applyBorder="1" applyAlignment="1" applyProtection="1">
      <alignment horizontal="left" wrapText="1"/>
      <protection locked="0"/>
    </xf>
    <xf numFmtId="0" fontId="38" fillId="0" borderId="0" xfId="0" applyFont="1" applyFill="1" applyBorder="1"/>
    <xf numFmtId="0" fontId="36" fillId="0" borderId="12" xfId="0" applyFont="1" applyFill="1" applyBorder="1" applyAlignment="1" applyProtection="1">
      <alignment horizontal="left" wrapText="1"/>
      <protection locked="0"/>
    </xf>
    <xf numFmtId="49" fontId="8" fillId="0" borderId="7" xfId="0" applyNumberFormat="1" applyFont="1" applyFill="1" applyBorder="1" applyAlignment="1" applyProtection="1">
      <alignment horizontal="center" wrapText="1"/>
      <protection locked="0"/>
    </xf>
    <xf numFmtId="1" fontId="8" fillId="0" borderId="7" xfId="0" applyNumberFormat="1" applyFont="1" applyFill="1" applyBorder="1" applyAlignment="1" applyProtection="1">
      <alignment horizontal="center" wrapText="1"/>
      <protection locked="0"/>
    </xf>
    <xf numFmtId="0" fontId="8" fillId="0" borderId="31" xfId="0" applyFont="1" applyFill="1" applyBorder="1" applyAlignment="1" applyProtection="1">
      <alignment horizontal="left" wrapText="1"/>
      <protection locked="0"/>
    </xf>
    <xf numFmtId="0" fontId="12" fillId="0" borderId="0" xfId="0" applyFont="1" applyFill="1" applyBorder="1"/>
    <xf numFmtId="0" fontId="11" fillId="0" borderId="0" xfId="0" applyFont="1" applyFill="1" applyBorder="1"/>
    <xf numFmtId="0" fontId="37" fillId="0" borderId="0" xfId="0" applyFont="1" applyFill="1" applyBorder="1"/>
    <xf numFmtId="49" fontId="8" fillId="0" borderId="47" xfId="0" applyNumberFormat="1" applyFont="1" applyFill="1" applyBorder="1" applyAlignment="1">
      <alignment horizontal="center" wrapText="1"/>
    </xf>
    <xf numFmtId="49" fontId="8" fillId="0" borderId="48" xfId="0" applyNumberFormat="1" applyFont="1" applyFill="1" applyBorder="1" applyAlignment="1">
      <alignment horizontal="left" wrapText="1"/>
    </xf>
    <xf numFmtId="49" fontId="36" fillId="0" borderId="7" xfId="0" applyNumberFormat="1" applyFont="1" applyFill="1" applyBorder="1" applyAlignment="1">
      <alignment horizontal="center" wrapText="1"/>
    </xf>
    <xf numFmtId="49" fontId="36" fillId="0" borderId="12" xfId="0" applyNumberFormat="1" applyFont="1" applyFill="1" applyBorder="1" applyAlignment="1">
      <alignment horizontal="left" wrapText="1"/>
    </xf>
    <xf numFmtId="49" fontId="8" fillId="0" borderId="12" xfId="0" applyNumberFormat="1" applyFont="1" applyFill="1" applyBorder="1" applyAlignment="1">
      <alignment wrapText="1"/>
    </xf>
    <xf numFmtId="49" fontId="8" fillId="0" borderId="11" xfId="0" applyNumberFormat="1" applyFont="1" applyFill="1" applyBorder="1" applyAlignment="1">
      <alignment wrapText="1"/>
    </xf>
    <xf numFmtId="0" fontId="36" fillId="0" borderId="25" xfId="0" applyFont="1" applyFill="1" applyBorder="1" applyAlignment="1"/>
    <xf numFmtId="49" fontId="8" fillId="0" borderId="12" xfId="0" applyNumberFormat="1" applyFont="1" applyFill="1" applyBorder="1" applyAlignment="1" applyProtection="1">
      <alignment horizontal="left" wrapText="1"/>
      <protection locked="0"/>
    </xf>
    <xf numFmtId="49" fontId="8" fillId="0" borderId="7" xfId="0" applyNumberFormat="1" applyFont="1" applyFill="1" applyBorder="1" applyAlignment="1">
      <alignment horizontal="center"/>
    </xf>
    <xf numFmtId="0" fontId="8" fillId="0" borderId="78" xfId="0" applyFont="1" applyFill="1" applyBorder="1" applyAlignment="1">
      <alignment wrapText="1"/>
    </xf>
    <xf numFmtId="0" fontId="8" fillId="0" borderId="12" xfId="0" applyFont="1" applyFill="1" applyBorder="1" applyAlignment="1" applyProtection="1">
      <alignment horizontal="left" wrapText="1"/>
      <protection locked="0"/>
    </xf>
    <xf numFmtId="0" fontId="40" fillId="0" borderId="7" xfId="0" applyNumberFormat="1" applyFont="1" applyFill="1" applyBorder="1" applyAlignment="1" applyProtection="1">
      <alignment horizontal="left" wrapText="1"/>
      <protection locked="0"/>
    </xf>
    <xf numFmtId="49" fontId="9" fillId="0" borderId="26" xfId="0" applyNumberFormat="1" applyFont="1" applyFill="1" applyBorder="1" applyAlignment="1">
      <alignment horizontal="center" wrapText="1"/>
    </xf>
    <xf numFmtId="0" fontId="8" fillId="0" borderId="34" xfId="0" applyFont="1" applyFill="1" applyBorder="1" applyAlignment="1" applyProtection="1">
      <alignment horizontal="left" wrapText="1"/>
      <protection locked="0"/>
    </xf>
    <xf numFmtId="0" fontId="8" fillId="0" borderId="11" xfId="0" applyFont="1" applyFill="1" applyBorder="1" applyAlignment="1" applyProtection="1">
      <alignment horizontal="left" wrapText="1"/>
      <protection locked="0"/>
    </xf>
    <xf numFmtId="0" fontId="8" fillId="0" borderId="12" xfId="0" applyFont="1" applyFill="1" applyBorder="1" applyAlignment="1" applyProtection="1">
      <alignment wrapText="1"/>
      <protection locked="0"/>
    </xf>
    <xf numFmtId="0" fontId="8" fillId="0" borderId="19" xfId="0" applyFont="1" applyFill="1" applyBorder="1" applyAlignment="1" applyProtection="1">
      <alignment wrapText="1"/>
      <protection locked="0"/>
    </xf>
    <xf numFmtId="0" fontId="8" fillId="0" borderId="19" xfId="0" applyFont="1" applyFill="1" applyBorder="1" applyAlignment="1" applyProtection="1">
      <alignment horizontal="left" wrapText="1"/>
      <protection locked="0"/>
    </xf>
    <xf numFmtId="0" fontId="9" fillId="0" borderId="43" xfId="0" applyFont="1" applyFill="1" applyBorder="1" applyAlignment="1" applyProtection="1">
      <alignment horizontal="left" wrapText="1"/>
      <protection locked="0"/>
    </xf>
    <xf numFmtId="49" fontId="9" fillId="0" borderId="4" xfId="0" applyNumberFormat="1" applyFont="1" applyFill="1" applyBorder="1" applyAlignment="1">
      <alignment horizontal="center" wrapText="1"/>
    </xf>
    <xf numFmtId="49" fontId="9" fillId="0" borderId="5" xfId="0" applyNumberFormat="1" applyFont="1" applyFill="1" applyBorder="1" applyAlignment="1" applyProtection="1">
      <alignment horizontal="left" wrapText="1"/>
      <protection locked="0"/>
    </xf>
    <xf numFmtId="0" fontId="9" fillId="0" borderId="19" xfId="0" applyFont="1" applyFill="1" applyBorder="1" applyAlignment="1" applyProtection="1">
      <alignment horizontal="left" wrapText="1"/>
      <protection locked="0"/>
    </xf>
    <xf numFmtId="49" fontId="9" fillId="0" borderId="28" xfId="0" applyNumberFormat="1" applyFont="1" applyFill="1" applyBorder="1" applyAlignment="1">
      <alignment horizontal="center" wrapText="1"/>
    </xf>
    <xf numFmtId="49" fontId="9" fillId="0" borderId="29" xfId="0" applyNumberFormat="1" applyFont="1" applyFill="1" applyBorder="1" applyAlignment="1">
      <alignment wrapText="1"/>
    </xf>
    <xf numFmtId="0" fontId="9" fillId="0" borderId="33" xfId="0" applyFont="1" applyFill="1" applyBorder="1" applyAlignment="1">
      <alignment horizontal="center"/>
    </xf>
    <xf numFmtId="49" fontId="9" fillId="0" borderId="4" xfId="2" applyNumberFormat="1" applyFont="1" applyFill="1" applyBorder="1" applyAlignment="1">
      <alignment horizontal="center" wrapText="1"/>
    </xf>
    <xf numFmtId="49" fontId="9" fillId="0" borderId="5" xfId="2" applyNumberFormat="1" applyFont="1" applyFill="1" applyBorder="1" applyAlignment="1">
      <alignment wrapText="1"/>
    </xf>
    <xf numFmtId="0" fontId="8" fillId="0" borderId="38" xfId="0" applyFont="1" applyFill="1" applyBorder="1" applyAlignment="1" applyProtection="1">
      <alignment horizontal="left" wrapText="1"/>
      <protection locked="0"/>
    </xf>
    <xf numFmtId="49" fontId="9" fillId="0" borderId="5" xfId="0" applyNumberFormat="1" applyFont="1" applyFill="1" applyBorder="1" applyAlignment="1">
      <alignment wrapText="1"/>
    </xf>
    <xf numFmtId="0" fontId="9" fillId="0" borderId="29" xfId="0" applyFont="1" applyFill="1" applyBorder="1" applyAlignment="1" applyProtection="1">
      <alignment horizontal="left" wrapText="1"/>
      <protection locked="0"/>
    </xf>
    <xf numFmtId="0" fontId="8" fillId="0" borderId="10" xfId="0" applyFont="1" applyFill="1" applyBorder="1" applyAlignment="1" applyProtection="1">
      <alignment horizontal="left" wrapText="1"/>
      <protection locked="0"/>
    </xf>
    <xf numFmtId="0" fontId="36" fillId="0" borderId="46" xfId="0" applyFont="1" applyFill="1" applyBorder="1" applyAlignment="1"/>
    <xf numFmtId="0" fontId="36" fillId="0" borderId="48" xfId="0" applyFont="1" applyFill="1" applyBorder="1" applyAlignment="1" applyProtection="1">
      <alignment horizontal="left" wrapText="1"/>
      <protection locked="0"/>
    </xf>
    <xf numFmtId="49" fontId="9" fillId="0" borderId="8" xfId="0" applyNumberFormat="1" applyFont="1" applyFill="1" applyBorder="1" applyAlignment="1">
      <alignment horizontal="center" wrapText="1"/>
    </xf>
    <xf numFmtId="49" fontId="9" fillId="0" borderId="19" xfId="2" applyNumberFormat="1" applyFont="1" applyFill="1" applyBorder="1" applyAlignment="1">
      <alignment wrapText="1"/>
    </xf>
    <xf numFmtId="0" fontId="2" fillId="0" borderId="16" xfId="0" applyFont="1" applyFill="1" applyBorder="1"/>
    <xf numFmtId="0" fontId="2" fillId="0" borderId="0" xfId="0" applyFont="1" applyAlignment="1">
      <alignment wrapText="1"/>
    </xf>
    <xf numFmtId="0" fontId="42" fillId="3" borderId="0" xfId="0" applyFont="1" applyFill="1"/>
    <xf numFmtId="0" fontId="42" fillId="0" borderId="0" xfId="0" applyFont="1" applyFill="1"/>
    <xf numFmtId="167" fontId="2" fillId="0" borderId="0" xfId="0" applyNumberFormat="1" applyFont="1" applyFill="1"/>
    <xf numFmtId="0" fontId="2" fillId="3" borderId="0" xfId="0" applyFont="1" applyFill="1"/>
    <xf numFmtId="167" fontId="2" fillId="0" borderId="0" xfId="0" applyNumberFormat="1" applyFont="1" applyFill="1" applyAlignment="1">
      <alignment horizontal="center"/>
    </xf>
    <xf numFmtId="0" fontId="42" fillId="0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43" fillId="0" borderId="0" xfId="0" applyFont="1" applyAlignment="1">
      <alignment wrapText="1"/>
    </xf>
    <xf numFmtId="0" fontId="43" fillId="0" borderId="64" xfId="0" applyFont="1" applyBorder="1" applyAlignment="1">
      <alignment wrapText="1"/>
    </xf>
    <xf numFmtId="0" fontId="18" fillId="0" borderId="64" xfId="1" applyFont="1" applyBorder="1" applyAlignment="1">
      <alignment horizontal="left" wrapText="1"/>
    </xf>
    <xf numFmtId="167" fontId="44" fillId="0" borderId="64" xfId="1" applyNumberFormat="1" applyFont="1" applyBorder="1" applyAlignment="1" applyProtection="1">
      <alignment horizontal="right"/>
      <protection locked="0"/>
    </xf>
    <xf numFmtId="0" fontId="43" fillId="0" borderId="61" xfId="0" applyFont="1" applyBorder="1" applyAlignment="1">
      <alignment wrapText="1"/>
    </xf>
    <xf numFmtId="0" fontId="43" fillId="0" borderId="64" xfId="0" applyFont="1" applyBorder="1"/>
    <xf numFmtId="0" fontId="43" fillId="0" borderId="0" xfId="0" applyFont="1"/>
    <xf numFmtId="0" fontId="8" fillId="0" borderId="2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wrapText="1"/>
    </xf>
    <xf numFmtId="0" fontId="8" fillId="0" borderId="28" xfId="0" applyFont="1" applyFill="1" applyBorder="1" applyAlignment="1">
      <alignment horizontal="center"/>
    </xf>
    <xf numFmtId="0" fontId="9" fillId="0" borderId="29" xfId="0" applyFont="1" applyFill="1" applyBorder="1" applyAlignment="1">
      <alignment horizontal="center" wrapText="1"/>
    </xf>
    <xf numFmtId="167" fontId="48" fillId="0" borderId="30" xfId="0" applyNumberFormat="1" applyFont="1" applyFill="1" applyBorder="1" applyAlignment="1">
      <alignment horizontal="center"/>
    </xf>
    <xf numFmtId="167" fontId="48" fillId="0" borderId="28" xfId="0" applyNumberFormat="1" applyFont="1" applyFill="1" applyBorder="1" applyAlignment="1">
      <alignment horizontal="center"/>
    </xf>
    <xf numFmtId="165" fontId="48" fillId="0" borderId="28" xfId="0" applyNumberFormat="1" applyFont="1" applyFill="1" applyBorder="1" applyAlignment="1">
      <alignment horizontal="center"/>
    </xf>
    <xf numFmtId="167" fontId="48" fillId="0" borderId="26" xfId="0" applyNumberFormat="1" applyFont="1" applyFill="1" applyBorder="1" applyAlignment="1">
      <alignment horizontal="center"/>
    </xf>
    <xf numFmtId="165" fontId="48" fillId="0" borderId="29" xfId="0" applyNumberFormat="1" applyFont="1" applyFill="1" applyBorder="1" applyAlignment="1">
      <alignment horizontal="center"/>
    </xf>
    <xf numFmtId="165" fontId="48" fillId="0" borderId="32" xfId="0" applyNumberFormat="1" applyFont="1" applyFill="1" applyBorder="1" applyAlignment="1">
      <alignment horizontal="center"/>
    </xf>
    <xf numFmtId="167" fontId="48" fillId="0" borderId="27" xfId="0" applyNumberFormat="1" applyFont="1" applyFill="1" applyBorder="1" applyAlignment="1">
      <alignment horizontal="center"/>
    </xf>
    <xf numFmtId="165" fontId="48" fillId="0" borderId="12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167" fontId="48" fillId="0" borderId="18" xfId="0" applyNumberFormat="1" applyFont="1" applyFill="1" applyBorder="1" applyAlignment="1">
      <alignment horizontal="center"/>
    </xf>
    <xf numFmtId="167" fontId="48" fillId="0" borderId="2" xfId="0" applyNumberFormat="1" applyFont="1" applyFill="1" applyBorder="1" applyAlignment="1">
      <alignment horizontal="center"/>
    </xf>
    <xf numFmtId="167" fontId="48" fillId="0" borderId="4" xfId="0" applyNumberFormat="1" applyFont="1" applyFill="1" applyBorder="1" applyAlignment="1">
      <alignment horizontal="center"/>
    </xf>
    <xf numFmtId="165" fontId="48" fillId="0" borderId="4" xfId="0" applyNumberFormat="1" applyFont="1" applyFill="1" applyBorder="1" applyAlignment="1">
      <alignment horizontal="center"/>
    </xf>
    <xf numFmtId="165" fontId="48" fillId="0" borderId="5" xfId="0" applyNumberFormat="1" applyFont="1" applyFill="1" applyBorder="1" applyAlignment="1">
      <alignment horizontal="center"/>
    </xf>
    <xf numFmtId="165" fontId="48" fillId="0" borderId="33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49" fillId="0" borderId="5" xfId="0" applyNumberFormat="1" applyFont="1" applyFill="1" applyBorder="1" applyAlignment="1" applyProtection="1">
      <alignment horizontal="left" wrapText="1"/>
      <protection locked="0"/>
    </xf>
    <xf numFmtId="167" fontId="48" fillId="0" borderId="13" xfId="0" applyNumberFormat="1" applyFont="1" applyFill="1" applyBorder="1" applyAlignment="1">
      <alignment horizontal="center"/>
    </xf>
    <xf numFmtId="167" fontId="48" fillId="0" borderId="47" xfId="0" applyNumberFormat="1" applyFont="1" applyFill="1" applyBorder="1" applyAlignment="1">
      <alignment horizontal="center"/>
    </xf>
    <xf numFmtId="167" fontId="2" fillId="0" borderId="0" xfId="0" applyNumberFormat="1" applyFont="1" applyFill="1" applyBorder="1" applyAlignment="1">
      <alignment horizontal="center"/>
    </xf>
    <xf numFmtId="49" fontId="9" fillId="0" borderId="47" xfId="0" applyNumberFormat="1" applyFont="1" applyFill="1" applyBorder="1" applyAlignment="1">
      <alignment horizontal="center"/>
    </xf>
    <xf numFmtId="49" fontId="8" fillId="0" borderId="47" xfId="0" applyNumberFormat="1" applyFont="1" applyFill="1" applyBorder="1" applyAlignment="1">
      <alignment horizontal="center"/>
    </xf>
    <xf numFmtId="0" fontId="8" fillId="0" borderId="48" xfId="0" applyFont="1" applyFill="1" applyBorder="1" applyAlignment="1">
      <alignment horizontal="left" wrapText="1"/>
    </xf>
    <xf numFmtId="167" fontId="50" fillId="0" borderId="44" xfId="0" applyNumberFormat="1" applyFont="1" applyFill="1" applyBorder="1" applyAlignment="1">
      <alignment horizontal="center"/>
    </xf>
    <xf numFmtId="167" fontId="50" fillId="0" borderId="42" xfId="0" applyNumberFormat="1" applyFont="1" applyFill="1" applyBorder="1" applyAlignment="1">
      <alignment horizontal="center"/>
    </xf>
    <xf numFmtId="165" fontId="50" fillId="0" borderId="8" xfId="0" applyNumberFormat="1" applyFont="1" applyFill="1" applyBorder="1" applyAlignment="1">
      <alignment horizontal="center"/>
    </xf>
    <xf numFmtId="167" fontId="50" fillId="0" borderId="8" xfId="0" applyNumberFormat="1" applyFont="1" applyFill="1" applyBorder="1" applyAlignment="1">
      <alignment horizontal="center"/>
    </xf>
    <xf numFmtId="167" fontId="48" fillId="0" borderId="42" xfId="0" applyNumberFormat="1" applyFont="1" applyFill="1" applyBorder="1" applyAlignment="1">
      <alignment horizontal="center"/>
    </xf>
    <xf numFmtId="167" fontId="48" fillId="0" borderId="9" xfId="0" applyNumberFormat="1" applyFont="1" applyFill="1" applyBorder="1" applyAlignment="1">
      <alignment horizontal="center"/>
    </xf>
    <xf numFmtId="165" fontId="48" fillId="0" borderId="45" xfId="0" applyNumberFormat="1" applyFont="1" applyFill="1" applyBorder="1" applyAlignment="1">
      <alignment horizontal="center"/>
    </xf>
    <xf numFmtId="167" fontId="50" fillId="0" borderId="25" xfId="0" applyNumberFormat="1" applyFont="1" applyFill="1" applyBorder="1" applyAlignment="1">
      <alignment horizontal="center"/>
    </xf>
    <xf numFmtId="167" fontId="50" fillId="0" borderId="9" xfId="0" applyNumberFormat="1" applyFont="1" applyFill="1" applyBorder="1" applyAlignment="1">
      <alignment horizontal="center"/>
    </xf>
    <xf numFmtId="167" fontId="8" fillId="0" borderId="34" xfId="0" applyNumberFormat="1" applyFont="1" applyFill="1" applyBorder="1" applyAlignment="1" applyProtection="1">
      <alignment horizontal="left" wrapText="1"/>
      <protection locked="0"/>
    </xf>
    <xf numFmtId="167" fontId="50" fillId="0" borderId="49" xfId="0" applyNumberFormat="1" applyFont="1" applyFill="1" applyBorder="1" applyAlignment="1" applyProtection="1">
      <alignment horizontal="center"/>
      <protection locked="0"/>
    </xf>
    <xf numFmtId="167" fontId="50" fillId="0" borderId="47" xfId="0" applyNumberFormat="1" applyFont="1" applyFill="1" applyBorder="1" applyAlignment="1" applyProtection="1">
      <alignment horizontal="center"/>
      <protection locked="0"/>
    </xf>
    <xf numFmtId="165" fontId="50" fillId="0" borderId="47" xfId="0" applyNumberFormat="1" applyFont="1" applyFill="1" applyBorder="1" applyAlignment="1">
      <alignment horizontal="center"/>
    </xf>
    <xf numFmtId="167" fontId="50" fillId="0" borderId="47" xfId="0" applyNumberFormat="1" applyFont="1" applyFill="1" applyBorder="1" applyAlignment="1">
      <alignment horizontal="center"/>
    </xf>
    <xf numFmtId="165" fontId="50" fillId="0" borderId="73" xfId="0" applyNumberFormat="1" applyFont="1" applyFill="1" applyBorder="1" applyAlignment="1">
      <alignment horizontal="center"/>
    </xf>
    <xf numFmtId="167" fontId="50" fillId="0" borderId="46" xfId="0" applyNumberFormat="1" applyFont="1" applyFill="1" applyBorder="1" applyAlignment="1">
      <alignment horizontal="center"/>
    </xf>
    <xf numFmtId="165" fontId="50" fillId="0" borderId="48" xfId="0" applyNumberFormat="1" applyFont="1" applyFill="1" applyBorder="1" applyAlignment="1">
      <alignment horizontal="center"/>
    </xf>
    <xf numFmtId="0" fontId="8" fillId="0" borderId="31" xfId="0" applyFont="1" applyFill="1" applyBorder="1" applyAlignment="1">
      <alignment wrapText="1"/>
    </xf>
    <xf numFmtId="167" fontId="50" fillId="0" borderId="22" xfId="0" applyNumberFormat="1" applyFont="1" applyFill="1" applyBorder="1" applyAlignment="1" applyProtection="1">
      <alignment horizontal="center"/>
      <protection locked="0"/>
    </xf>
    <xf numFmtId="167" fontId="50" fillId="0" borderId="15" xfId="0" applyNumberFormat="1" applyFont="1" applyFill="1" applyBorder="1" applyAlignment="1" applyProtection="1">
      <alignment horizontal="center"/>
      <protection locked="0"/>
    </xf>
    <xf numFmtId="167" fontId="50" fillId="0" borderId="7" xfId="0" applyNumberFormat="1" applyFont="1" applyFill="1" applyBorder="1" applyAlignment="1" applyProtection="1">
      <alignment horizontal="center"/>
      <protection locked="0"/>
    </xf>
    <xf numFmtId="165" fontId="50" fillId="0" borderId="7" xfId="0" applyNumberFormat="1" applyFont="1" applyFill="1" applyBorder="1" applyAlignment="1">
      <alignment horizontal="center"/>
    </xf>
    <xf numFmtId="167" fontId="50" fillId="0" borderId="6" xfId="0" applyNumberFormat="1" applyFont="1" applyFill="1" applyBorder="1" applyAlignment="1">
      <alignment horizontal="center"/>
    </xf>
    <xf numFmtId="165" fontId="50" fillId="0" borderId="31" xfId="0" applyNumberFormat="1" applyFont="1" applyFill="1" applyBorder="1" applyAlignment="1">
      <alignment horizontal="center"/>
    </xf>
    <xf numFmtId="167" fontId="50" fillId="0" borderId="22" xfId="0" applyNumberFormat="1" applyFont="1" applyFill="1" applyBorder="1" applyAlignment="1">
      <alignment horizontal="center"/>
    </xf>
    <xf numFmtId="167" fontId="50" fillId="0" borderId="7" xfId="0" applyNumberFormat="1" applyFont="1" applyFill="1" applyBorder="1" applyAlignment="1">
      <alignment horizontal="center"/>
    </xf>
    <xf numFmtId="167" fontId="50" fillId="0" borderId="23" xfId="0" applyNumberFormat="1" applyFont="1" applyFill="1" applyBorder="1" applyAlignment="1">
      <alignment horizontal="center"/>
    </xf>
    <xf numFmtId="165" fontId="50" fillId="0" borderId="12" xfId="0" applyNumberFormat="1" applyFont="1" applyFill="1" applyBorder="1" applyAlignment="1">
      <alignment horizontal="center"/>
    </xf>
    <xf numFmtId="0" fontId="8" fillId="0" borderId="0" xfId="0" applyFont="1" applyFill="1" applyBorder="1"/>
    <xf numFmtId="165" fontId="50" fillId="0" borderId="10" xfId="0" applyNumberFormat="1" applyFont="1" applyFill="1" applyBorder="1" applyAlignment="1">
      <alignment horizontal="center"/>
    </xf>
    <xf numFmtId="0" fontId="8" fillId="0" borderId="31" xfId="0" applyFont="1" applyFill="1" applyBorder="1" applyAlignment="1">
      <alignment horizontal="left" wrapText="1"/>
    </xf>
    <xf numFmtId="168" fontId="50" fillId="0" borderId="7" xfId="0" applyNumberFormat="1" applyFont="1" applyFill="1" applyBorder="1" applyAlignment="1">
      <alignment horizontal="center"/>
    </xf>
    <xf numFmtId="49" fontId="8" fillId="0" borderId="8" xfId="0" applyNumberFormat="1" applyFont="1" applyFill="1" applyBorder="1" applyAlignment="1">
      <alignment horizontal="center"/>
    </xf>
    <xf numFmtId="49" fontId="8" fillId="0" borderId="8" xfId="0" applyNumberFormat="1" applyFont="1" applyFill="1" applyBorder="1" applyAlignment="1">
      <alignment horizontal="center" wrapText="1"/>
    </xf>
    <xf numFmtId="0" fontId="8" fillId="0" borderId="12" xfId="0" applyFont="1" applyFill="1" applyBorder="1" applyAlignment="1">
      <alignment horizontal="left" wrapText="1"/>
    </xf>
    <xf numFmtId="167" fontId="50" fillId="0" borderId="74" xfId="0" applyNumberFormat="1" applyFont="1" applyFill="1" applyBorder="1" applyAlignment="1" applyProtection="1">
      <alignment horizontal="center"/>
      <protection locked="0"/>
    </xf>
    <xf numFmtId="10" fontId="50" fillId="0" borderId="7" xfId="0" applyNumberFormat="1" applyFont="1" applyFill="1" applyBorder="1" applyAlignment="1">
      <alignment horizontal="center"/>
    </xf>
    <xf numFmtId="0" fontId="8" fillId="0" borderId="12" xfId="0" applyFont="1" applyFill="1" applyBorder="1" applyAlignment="1">
      <alignment wrapText="1"/>
    </xf>
    <xf numFmtId="0" fontId="8" fillId="0" borderId="12" xfId="0" applyFont="1" applyFill="1" applyBorder="1"/>
    <xf numFmtId="0" fontId="8" fillId="0" borderId="31" xfId="0" applyFont="1" applyFill="1" applyBorder="1" applyAlignment="1"/>
    <xf numFmtId="0" fontId="8" fillId="0" borderId="7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167" fontId="50" fillId="0" borderId="75" xfId="0" applyNumberFormat="1" applyFont="1" applyFill="1" applyBorder="1" applyAlignment="1" applyProtection="1">
      <alignment horizontal="center"/>
      <protection locked="0"/>
    </xf>
    <xf numFmtId="164" fontId="50" fillId="0" borderId="7" xfId="0" applyNumberFormat="1" applyFont="1" applyFill="1" applyBorder="1" applyAlignment="1" applyProtection="1">
      <alignment horizontal="center"/>
      <protection locked="0"/>
    </xf>
    <xf numFmtId="165" fontId="50" fillId="0" borderId="34" xfId="0" applyNumberFormat="1" applyFont="1" applyFill="1" applyBorder="1" applyAlignment="1">
      <alignment horizontal="center"/>
    </xf>
    <xf numFmtId="49" fontId="36" fillId="0" borderId="0" xfId="0" applyNumberFormat="1" applyFont="1" applyFill="1" applyBorder="1" applyAlignment="1">
      <alignment horizontal="center"/>
    </xf>
    <xf numFmtId="49" fontId="36" fillId="0" borderId="7" xfId="0" applyNumberFormat="1" applyFont="1" applyFill="1" applyBorder="1" applyAlignment="1">
      <alignment horizontal="center"/>
    </xf>
    <xf numFmtId="167" fontId="51" fillId="0" borderId="74" xfId="0" applyNumberFormat="1" applyFont="1" applyFill="1" applyBorder="1" applyAlignment="1" applyProtection="1">
      <alignment horizontal="center"/>
      <protection locked="0"/>
    </xf>
    <xf numFmtId="167" fontId="51" fillId="0" borderId="7" xfId="0" applyNumberFormat="1" applyFont="1" applyFill="1" applyBorder="1" applyAlignment="1" applyProtection="1">
      <alignment horizontal="center"/>
      <protection locked="0"/>
    </xf>
    <xf numFmtId="167" fontId="51" fillId="0" borderId="6" xfId="0" applyNumberFormat="1" applyFont="1" applyFill="1" applyBorder="1" applyAlignment="1">
      <alignment horizontal="center"/>
    </xf>
    <xf numFmtId="165" fontId="51" fillId="0" borderId="31" xfId="0" applyNumberFormat="1" applyFont="1" applyFill="1" applyBorder="1" applyAlignment="1">
      <alignment horizontal="center"/>
    </xf>
    <xf numFmtId="167" fontId="51" fillId="0" borderId="22" xfId="0" applyNumberFormat="1" applyFont="1" applyFill="1" applyBorder="1" applyAlignment="1">
      <alignment horizontal="center"/>
    </xf>
    <xf numFmtId="167" fontId="51" fillId="0" borderId="7" xfId="0" applyNumberFormat="1" applyFont="1" applyFill="1" applyBorder="1" applyAlignment="1">
      <alignment horizontal="center"/>
    </xf>
    <xf numFmtId="167" fontId="51" fillId="0" borderId="23" xfId="0" applyNumberFormat="1" applyFont="1" applyFill="1" applyBorder="1" applyAlignment="1">
      <alignment horizontal="center"/>
    </xf>
    <xf numFmtId="167" fontId="37" fillId="0" borderId="0" xfId="0" applyNumberFormat="1" applyFont="1" applyFill="1" applyBorder="1" applyAlignment="1">
      <alignment horizontal="center"/>
    </xf>
    <xf numFmtId="0" fontId="37" fillId="0" borderId="0" xfId="0" applyFont="1" applyFill="1" applyBorder="1" applyAlignment="1">
      <alignment horizontal="right"/>
    </xf>
    <xf numFmtId="167" fontId="50" fillId="0" borderId="15" xfId="0" applyNumberFormat="1" applyFont="1" applyFill="1" applyBorder="1" applyAlignment="1">
      <alignment horizontal="center"/>
    </xf>
    <xf numFmtId="164" fontId="50" fillId="0" borderId="7" xfId="0" applyNumberFormat="1" applyFont="1" applyFill="1" applyBorder="1" applyAlignment="1">
      <alignment horizontal="center"/>
    </xf>
    <xf numFmtId="49" fontId="8" fillId="0" borderId="12" xfId="0" applyNumberFormat="1" applyFont="1" applyFill="1" applyBorder="1" applyAlignment="1">
      <alignment horizontal="left" wrapText="1"/>
    </xf>
    <xf numFmtId="167" fontId="50" fillId="0" borderId="74" xfId="0" applyNumberFormat="1" applyFont="1" applyFill="1" applyBorder="1" applyAlignment="1">
      <alignment horizontal="center"/>
    </xf>
    <xf numFmtId="166" fontId="36" fillId="0" borderId="7" xfId="0" applyNumberFormat="1" applyFont="1" applyFill="1" applyBorder="1" applyAlignment="1">
      <alignment horizontal="center"/>
    </xf>
    <xf numFmtId="1" fontId="36" fillId="0" borderId="7" xfId="0" applyNumberFormat="1" applyFont="1" applyFill="1" applyBorder="1" applyAlignment="1">
      <alignment horizontal="center"/>
    </xf>
    <xf numFmtId="0" fontId="51" fillId="0" borderId="15" xfId="0" applyFont="1" applyFill="1" applyBorder="1" applyAlignment="1">
      <alignment horizontal="center"/>
    </xf>
    <xf numFmtId="0" fontId="51" fillId="0" borderId="7" xfId="0" applyFont="1" applyFill="1" applyBorder="1" applyAlignment="1">
      <alignment horizontal="center"/>
    </xf>
    <xf numFmtId="164" fontId="51" fillId="0" borderId="22" xfId="0" applyNumberFormat="1" applyFont="1" applyFill="1" applyBorder="1" applyAlignment="1">
      <alignment horizontal="center"/>
    </xf>
    <xf numFmtId="164" fontId="51" fillId="0" borderId="7" xfId="0" applyNumberFormat="1" applyFont="1" applyFill="1" applyBorder="1" applyAlignment="1">
      <alignment horizontal="center"/>
    </xf>
    <xf numFmtId="164" fontId="51" fillId="0" borderId="23" xfId="0" applyNumberFormat="1" applyFont="1" applyFill="1" applyBorder="1" applyAlignment="1">
      <alignment horizontal="center"/>
    </xf>
    <xf numFmtId="0" fontId="39" fillId="0" borderId="12" xfId="0" applyFont="1" applyFill="1" applyBorder="1" applyAlignment="1" applyProtection="1">
      <alignment horizontal="left" vertical="center" wrapText="1"/>
      <protection hidden="1"/>
    </xf>
    <xf numFmtId="167" fontId="50" fillId="0" borderId="26" xfId="0" applyNumberFormat="1" applyFont="1" applyFill="1" applyBorder="1" applyAlignment="1">
      <alignment horizontal="center"/>
    </xf>
    <xf numFmtId="0" fontId="2" fillId="0" borderId="1" xfId="0" applyFont="1" applyFill="1" applyBorder="1"/>
    <xf numFmtId="49" fontId="8" fillId="0" borderId="4" xfId="0" applyNumberFormat="1" applyFont="1" applyFill="1" applyBorder="1" applyAlignment="1">
      <alignment horizontal="center"/>
    </xf>
    <xf numFmtId="0" fontId="49" fillId="0" borderId="5" xfId="0" applyFont="1" applyFill="1" applyBorder="1" applyAlignment="1">
      <alignment horizontal="left" wrapText="1"/>
    </xf>
    <xf numFmtId="167" fontId="48" fillId="0" borderId="41" xfId="0" applyNumberFormat="1" applyFont="1" applyFill="1" applyBorder="1" applyAlignment="1">
      <alignment horizontal="center"/>
    </xf>
    <xf numFmtId="167" fontId="48" fillId="0" borderId="44" xfId="0" applyNumberFormat="1" applyFont="1" applyFill="1" applyBorder="1" applyAlignment="1">
      <alignment horizontal="center"/>
    </xf>
    <xf numFmtId="165" fontId="48" fillId="0" borderId="42" xfId="0" applyNumberFormat="1" applyFont="1" applyFill="1" applyBorder="1" applyAlignment="1">
      <alignment horizontal="center"/>
    </xf>
    <xf numFmtId="165" fontId="48" fillId="0" borderId="43" xfId="0" applyNumberFormat="1" applyFont="1" applyFill="1" applyBorder="1" applyAlignment="1">
      <alignment horizontal="center"/>
    </xf>
    <xf numFmtId="0" fontId="49" fillId="0" borderId="29" xfId="0" applyFont="1" applyFill="1" applyBorder="1" applyAlignment="1" applyProtection="1">
      <alignment horizontal="left" wrapText="1"/>
      <protection locked="0"/>
    </xf>
    <xf numFmtId="49" fontId="8" fillId="0" borderId="11" xfId="0" applyNumberFormat="1" applyFont="1" applyFill="1" applyBorder="1" applyAlignment="1" applyProtection="1">
      <alignment wrapText="1"/>
      <protection locked="0"/>
    </xf>
    <xf numFmtId="167" fontId="50" fillId="0" borderId="1" xfId="0" applyNumberFormat="1" applyFont="1" applyFill="1" applyBorder="1" applyAlignment="1" applyProtection="1">
      <alignment horizontal="center" wrapText="1"/>
    </xf>
    <xf numFmtId="167" fontId="50" fillId="0" borderId="6" xfId="0" applyNumberFormat="1" applyFont="1" applyFill="1" applyBorder="1" applyAlignment="1" applyProtection="1">
      <alignment horizontal="center" wrapText="1"/>
    </xf>
    <xf numFmtId="167" fontId="50" fillId="0" borderId="6" xfId="0" applyNumberFormat="1" applyFont="1" applyFill="1" applyBorder="1" applyAlignment="1" applyProtection="1">
      <alignment horizontal="center"/>
    </xf>
    <xf numFmtId="165" fontId="50" fillId="0" borderId="6" xfId="0" applyNumberFormat="1" applyFont="1" applyFill="1" applyBorder="1" applyAlignment="1">
      <alignment horizontal="center"/>
    </xf>
    <xf numFmtId="165" fontId="50" fillId="0" borderId="11" xfId="0" applyNumberFormat="1" applyFont="1" applyFill="1" applyBorder="1" applyAlignment="1">
      <alignment horizontal="center"/>
    </xf>
    <xf numFmtId="167" fontId="51" fillId="0" borderId="15" xfId="0" applyNumberFormat="1" applyFont="1" applyFill="1" applyBorder="1" applyAlignment="1" applyProtection="1">
      <alignment horizontal="center" wrapText="1"/>
    </xf>
    <xf numFmtId="167" fontId="51" fillId="0" borderId="7" xfId="0" applyNumberFormat="1" applyFont="1" applyFill="1" applyBorder="1" applyAlignment="1" applyProtection="1">
      <alignment horizontal="center" wrapText="1"/>
    </xf>
    <xf numFmtId="167" fontId="51" fillId="0" borderId="7" xfId="0" applyNumberFormat="1" applyFont="1" applyFill="1" applyBorder="1" applyAlignment="1" applyProtection="1">
      <alignment horizontal="center"/>
    </xf>
    <xf numFmtId="165" fontId="51" fillId="0" borderId="6" xfId="0" applyNumberFormat="1" applyFont="1" applyFill="1" applyBorder="1" applyAlignment="1">
      <alignment horizontal="center"/>
    </xf>
    <xf numFmtId="165" fontId="51" fillId="0" borderId="11" xfId="0" applyNumberFormat="1" applyFont="1" applyFill="1" applyBorder="1" applyAlignment="1">
      <alignment horizontal="center"/>
    </xf>
    <xf numFmtId="165" fontId="50" fillId="0" borderId="29" xfId="0" applyNumberFormat="1" applyFont="1" applyFill="1" applyBorder="1" applyAlignment="1">
      <alignment horizontal="center"/>
    </xf>
    <xf numFmtId="165" fontId="50" fillId="0" borderId="43" xfId="0" applyNumberFormat="1" applyFont="1" applyFill="1" applyBorder="1" applyAlignment="1">
      <alignment horizontal="center"/>
    </xf>
    <xf numFmtId="165" fontId="51" fillId="0" borderId="12" xfId="0" applyNumberFormat="1" applyFont="1" applyFill="1" applyBorder="1" applyAlignment="1">
      <alignment horizontal="center"/>
    </xf>
    <xf numFmtId="0" fontId="36" fillId="0" borderId="19" xfId="0" applyFont="1" applyFill="1" applyBorder="1" applyAlignment="1" applyProtection="1">
      <alignment horizontal="left" wrapText="1"/>
      <protection locked="0"/>
    </xf>
    <xf numFmtId="165" fontId="51" fillId="0" borderId="7" xfId="0" applyNumberFormat="1" applyFont="1" applyFill="1" applyBorder="1" applyAlignment="1">
      <alignment horizontal="center"/>
    </xf>
    <xf numFmtId="167" fontId="50" fillId="0" borderId="82" xfId="0" applyNumberFormat="1" applyFont="1" applyFill="1" applyBorder="1" applyAlignment="1" applyProtection="1">
      <alignment horizontal="center" wrapText="1"/>
    </xf>
    <xf numFmtId="167" fontId="50" fillId="0" borderId="7" xfId="0" applyNumberFormat="1" applyFont="1" applyFill="1" applyBorder="1" applyAlignment="1" applyProtection="1">
      <alignment horizontal="center" wrapText="1"/>
    </xf>
    <xf numFmtId="167" fontId="50" fillId="0" borderId="7" xfId="0" applyNumberFormat="1" applyFont="1" applyFill="1" applyBorder="1" applyAlignment="1" applyProtection="1">
      <alignment horizontal="center"/>
    </xf>
    <xf numFmtId="167" fontId="51" fillId="0" borderId="22" xfId="0" applyNumberFormat="1" applyFont="1" applyFill="1" applyBorder="1" applyAlignment="1" applyProtection="1">
      <alignment horizontal="center" wrapText="1"/>
    </xf>
    <xf numFmtId="167" fontId="53" fillId="0" borderId="22" xfId="0" applyNumberFormat="1" applyFont="1" applyFill="1" applyBorder="1" applyAlignment="1">
      <alignment horizontal="center"/>
    </xf>
    <xf numFmtId="167" fontId="53" fillId="0" borderId="7" xfId="0" applyNumberFormat="1" applyFont="1" applyFill="1" applyBorder="1" applyAlignment="1">
      <alignment horizontal="center"/>
    </xf>
    <xf numFmtId="167" fontId="38" fillId="0" borderId="0" xfId="0" applyNumberFormat="1" applyFont="1" applyFill="1" applyBorder="1" applyAlignment="1">
      <alignment horizontal="center"/>
    </xf>
    <xf numFmtId="0" fontId="38" fillId="0" borderId="0" xfId="0" applyFont="1" applyFill="1" applyBorder="1" applyAlignment="1">
      <alignment horizontal="right"/>
    </xf>
    <xf numFmtId="167" fontId="53" fillId="0" borderId="74" xfId="0" applyNumberFormat="1" applyFont="1" applyFill="1" applyBorder="1" applyAlignment="1" applyProtection="1">
      <alignment horizontal="center" wrapText="1"/>
    </xf>
    <xf numFmtId="167" fontId="53" fillId="0" borderId="7" xfId="0" applyNumberFormat="1" applyFont="1" applyFill="1" applyBorder="1" applyAlignment="1" applyProtection="1">
      <alignment horizontal="center" wrapText="1"/>
    </xf>
    <xf numFmtId="167" fontId="53" fillId="0" borderId="7" xfId="0" applyNumberFormat="1" applyFont="1" applyFill="1" applyBorder="1" applyAlignment="1" applyProtection="1">
      <alignment horizontal="center"/>
    </xf>
    <xf numFmtId="10" fontId="51" fillId="0" borderId="7" xfId="0" applyNumberFormat="1" applyFont="1" applyFill="1" applyBorder="1" applyAlignment="1">
      <alignment horizontal="center"/>
    </xf>
    <xf numFmtId="167" fontId="53" fillId="0" borderId="22" xfId="0" applyNumberFormat="1" applyFont="1" applyFill="1" applyBorder="1" applyAlignment="1" applyProtection="1">
      <alignment horizontal="center" wrapText="1"/>
    </xf>
    <xf numFmtId="167" fontId="54" fillId="0" borderId="22" xfId="0" applyNumberFormat="1" applyFont="1" applyFill="1" applyBorder="1" applyAlignment="1" applyProtection="1">
      <alignment horizontal="center" wrapText="1"/>
    </xf>
    <xf numFmtId="167" fontId="54" fillId="0" borderId="7" xfId="0" applyNumberFormat="1" applyFont="1" applyFill="1" applyBorder="1" applyAlignment="1" applyProtection="1">
      <alignment horizontal="center" wrapText="1"/>
    </xf>
    <xf numFmtId="167" fontId="54" fillId="0" borderId="7" xfId="0" applyNumberFormat="1" applyFont="1" applyFill="1" applyBorder="1" applyAlignment="1" applyProtection="1">
      <alignment horizontal="center"/>
    </xf>
    <xf numFmtId="167" fontId="54" fillId="0" borderId="22" xfId="0" applyNumberFormat="1" applyFont="1" applyFill="1" applyBorder="1" applyAlignment="1">
      <alignment horizontal="center"/>
    </xf>
    <xf numFmtId="167" fontId="54" fillId="0" borderId="7" xfId="0" applyNumberFormat="1" applyFont="1" applyFill="1" applyBorder="1" applyAlignment="1">
      <alignment horizontal="center"/>
    </xf>
    <xf numFmtId="165" fontId="50" fillId="0" borderId="5" xfId="0" applyNumberFormat="1" applyFont="1" applyFill="1" applyBorder="1" applyAlignment="1">
      <alignment horizontal="center"/>
    </xf>
    <xf numFmtId="167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right"/>
    </xf>
    <xf numFmtId="167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right"/>
    </xf>
    <xf numFmtId="1" fontId="8" fillId="0" borderId="0" xfId="0" applyNumberFormat="1" applyFont="1" applyFill="1" applyBorder="1" applyAlignment="1" applyProtection="1">
      <alignment horizontal="center" wrapText="1"/>
      <protection locked="0"/>
    </xf>
    <xf numFmtId="49" fontId="8" fillId="0" borderId="0" xfId="0" applyNumberFormat="1" applyFont="1" applyFill="1" applyBorder="1" applyAlignment="1" applyProtection="1">
      <alignment horizontal="center" wrapText="1"/>
      <protection locked="0"/>
    </xf>
    <xf numFmtId="0" fontId="54" fillId="0" borderId="83" xfId="0" applyFont="1" applyFill="1" applyBorder="1" applyAlignment="1"/>
    <xf numFmtId="0" fontId="54" fillId="0" borderId="0" xfId="0" applyFont="1" applyFill="1" applyBorder="1" applyAlignment="1"/>
    <xf numFmtId="0" fontId="50" fillId="0" borderId="0" xfId="0" applyFont="1" applyFill="1" applyBorder="1" applyAlignment="1"/>
    <xf numFmtId="0" fontId="50" fillId="0" borderId="78" xfId="0" applyFont="1" applyFill="1" applyBorder="1" applyAlignment="1"/>
    <xf numFmtId="165" fontId="50" fillId="0" borderId="35" xfId="0" applyNumberFormat="1" applyFont="1" applyFill="1" applyBorder="1" applyAlignment="1">
      <alignment horizontal="center"/>
    </xf>
    <xf numFmtId="0" fontId="50" fillId="0" borderId="83" xfId="0" applyFont="1" applyFill="1" applyBorder="1" applyAlignment="1"/>
    <xf numFmtId="0" fontId="36" fillId="0" borderId="22" xfId="0" applyFont="1" applyFill="1" applyBorder="1" applyAlignment="1">
      <alignment horizontal="center"/>
    </xf>
    <xf numFmtId="0" fontId="51" fillId="0" borderId="22" xfId="0" applyFont="1" applyFill="1" applyBorder="1" applyAlignment="1">
      <alignment horizontal="center"/>
    </xf>
    <xf numFmtId="167" fontId="55" fillId="0" borderId="0" xfId="0" applyNumberFormat="1" applyFont="1" applyFill="1" applyBorder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3" fillId="0" borderId="22" xfId="0" applyFont="1" applyFill="1" applyBorder="1" applyAlignment="1">
      <alignment horizontal="center"/>
    </xf>
    <xf numFmtId="0" fontId="53" fillId="0" borderId="7" xfId="0" applyFont="1" applyFill="1" applyBorder="1" applyAlignment="1">
      <alignment horizontal="center"/>
    </xf>
    <xf numFmtId="0" fontId="53" fillId="0" borderId="15" xfId="0" applyFont="1" applyFill="1" applyBorder="1" applyAlignment="1">
      <alignment horizontal="center"/>
    </xf>
    <xf numFmtId="165" fontId="50" fillId="0" borderId="19" xfId="0" applyNumberFormat="1" applyFont="1" applyFill="1" applyBorder="1" applyAlignment="1">
      <alignment horizontal="center"/>
    </xf>
    <xf numFmtId="164" fontId="50" fillId="0" borderId="31" xfId="0" applyNumberFormat="1" applyFont="1" applyFill="1" applyBorder="1" applyAlignment="1">
      <alignment horizontal="center"/>
    </xf>
    <xf numFmtId="49" fontId="8" fillId="0" borderId="12" xfId="0" applyNumberFormat="1" applyFont="1" applyFill="1" applyBorder="1" applyAlignment="1" applyProtection="1">
      <alignment wrapText="1"/>
      <protection locked="0"/>
    </xf>
    <xf numFmtId="167" fontId="50" fillId="0" borderId="15" xfId="0" applyNumberFormat="1" applyFont="1" applyFill="1" applyBorder="1" applyAlignment="1" applyProtection="1">
      <alignment horizontal="center" wrapText="1"/>
    </xf>
    <xf numFmtId="167" fontId="51" fillId="0" borderId="74" xfId="0" applyNumberFormat="1" applyFont="1" applyFill="1" applyBorder="1" applyAlignment="1" applyProtection="1">
      <alignment horizontal="center" wrapText="1"/>
    </xf>
    <xf numFmtId="168" fontId="51" fillId="0" borderId="7" xfId="0" applyNumberFormat="1" applyFont="1" applyFill="1" applyBorder="1" applyAlignment="1">
      <alignment horizontal="center"/>
    </xf>
    <xf numFmtId="167" fontId="50" fillId="0" borderId="22" xfId="0" applyNumberFormat="1" applyFont="1" applyFill="1" applyBorder="1" applyAlignment="1" applyProtection="1">
      <alignment horizontal="center" wrapText="1"/>
    </xf>
    <xf numFmtId="167" fontId="50" fillId="0" borderId="74" xfId="0" applyNumberFormat="1" applyFont="1" applyFill="1" applyBorder="1" applyAlignment="1" applyProtection="1">
      <alignment horizontal="center" wrapText="1"/>
    </xf>
    <xf numFmtId="167" fontId="51" fillId="0" borderId="24" xfId="0" applyNumberFormat="1" applyFont="1" applyFill="1" applyBorder="1" applyAlignment="1">
      <alignment horizontal="center"/>
    </xf>
    <xf numFmtId="167" fontId="51" fillId="0" borderId="8" xfId="0" applyNumberFormat="1" applyFont="1" applyFill="1" applyBorder="1" applyAlignment="1">
      <alignment horizontal="center"/>
    </xf>
    <xf numFmtId="167" fontId="50" fillId="0" borderId="51" xfId="0" applyNumberFormat="1" applyFont="1" applyFill="1" applyBorder="1" applyAlignment="1" applyProtection="1">
      <alignment horizontal="center" wrapText="1"/>
    </xf>
    <xf numFmtId="167" fontId="50" fillId="0" borderId="28" xfId="0" applyNumberFormat="1" applyFont="1" applyFill="1" applyBorder="1" applyAlignment="1" applyProtection="1">
      <alignment horizontal="center" wrapText="1"/>
    </xf>
    <xf numFmtId="167" fontId="50" fillId="0" borderId="37" xfId="0" applyNumberFormat="1" applyFont="1" applyFill="1" applyBorder="1" applyAlignment="1">
      <alignment horizontal="center"/>
    </xf>
    <xf numFmtId="165" fontId="50" fillId="0" borderId="40" xfId="0" applyNumberFormat="1" applyFont="1" applyFill="1" applyBorder="1" applyAlignment="1">
      <alignment horizontal="center"/>
    </xf>
    <xf numFmtId="167" fontId="48" fillId="0" borderId="76" xfId="0" applyNumberFormat="1" applyFont="1" applyFill="1" applyBorder="1" applyAlignment="1">
      <alignment horizontal="center"/>
    </xf>
    <xf numFmtId="167" fontId="48" fillId="0" borderId="33" xfId="0" applyNumberFormat="1" applyFont="1" applyFill="1" applyBorder="1" applyAlignment="1">
      <alignment horizontal="center"/>
    </xf>
    <xf numFmtId="167" fontId="50" fillId="0" borderId="1" xfId="0" applyNumberFormat="1" applyFont="1" applyFill="1" applyBorder="1" applyAlignment="1">
      <alignment horizontal="center"/>
    </xf>
    <xf numFmtId="167" fontId="51" fillId="0" borderId="15" xfId="0" applyNumberFormat="1" applyFont="1" applyFill="1" applyBorder="1" applyAlignment="1">
      <alignment horizontal="center"/>
    </xf>
    <xf numFmtId="165" fontId="51" fillId="0" borderId="34" xfId="0" applyNumberFormat="1" applyFont="1" applyFill="1" applyBorder="1" applyAlignment="1">
      <alignment horizontal="center"/>
    </xf>
    <xf numFmtId="167" fontId="50" fillId="0" borderId="31" xfId="0" applyNumberFormat="1" applyFont="1" applyFill="1" applyBorder="1" applyAlignment="1">
      <alignment horizontal="center"/>
    </xf>
    <xf numFmtId="167" fontId="50" fillId="0" borderId="35" xfId="0" applyNumberFormat="1" applyFont="1" applyFill="1" applyBorder="1" applyAlignment="1">
      <alignment horizontal="center"/>
    </xf>
    <xf numFmtId="0" fontId="8" fillId="0" borderId="11" xfId="0" applyFont="1" applyFill="1" applyBorder="1" applyAlignment="1">
      <alignment wrapText="1"/>
    </xf>
    <xf numFmtId="10" fontId="51" fillId="0" borderId="6" xfId="0" applyNumberFormat="1" applyFont="1" applyFill="1" applyBorder="1" applyAlignment="1">
      <alignment horizontal="center"/>
    </xf>
    <xf numFmtId="0" fontId="39" fillId="0" borderId="12" xfId="0" applyFont="1" applyFill="1" applyBorder="1" applyAlignment="1" applyProtection="1">
      <alignment horizontal="left" wrapText="1"/>
      <protection locked="0"/>
    </xf>
    <xf numFmtId="167" fontId="51" fillId="0" borderId="74" xfId="0" applyNumberFormat="1" applyFont="1" applyFill="1" applyBorder="1" applyAlignment="1">
      <alignment horizontal="center"/>
    </xf>
    <xf numFmtId="49" fontId="8" fillId="0" borderId="9" xfId="0" applyNumberFormat="1" applyFont="1" applyFill="1" applyBorder="1" applyAlignment="1">
      <alignment horizontal="center"/>
    </xf>
    <xf numFmtId="49" fontId="8" fillId="0" borderId="58" xfId="0" applyNumberFormat="1" applyFont="1" applyFill="1" applyBorder="1" applyAlignment="1">
      <alignment wrapText="1"/>
    </xf>
    <xf numFmtId="49" fontId="36" fillId="0" borderId="9" xfId="0" applyNumberFormat="1" applyFont="1" applyFill="1" applyBorder="1" applyAlignment="1">
      <alignment horizontal="center"/>
    </xf>
    <xf numFmtId="167" fontId="51" fillId="0" borderId="25" xfId="0" applyNumberFormat="1" applyFont="1" applyFill="1" applyBorder="1" applyAlignment="1">
      <alignment horizontal="center"/>
    </xf>
    <xf numFmtId="167" fontId="51" fillId="0" borderId="9" xfId="0" applyNumberFormat="1" applyFont="1" applyFill="1" applyBorder="1" applyAlignment="1">
      <alignment horizontal="center"/>
    </xf>
    <xf numFmtId="0" fontId="8" fillId="0" borderId="77" xfId="0" applyFont="1" applyFill="1" applyBorder="1"/>
    <xf numFmtId="167" fontId="50" fillId="0" borderId="39" xfId="0" applyNumberFormat="1" applyFont="1" applyFill="1" applyBorder="1" applyAlignment="1">
      <alignment horizontal="center"/>
    </xf>
    <xf numFmtId="0" fontId="49" fillId="0" borderId="33" xfId="0" applyFont="1" applyFill="1" applyBorder="1" applyAlignment="1">
      <alignment horizontal="left" wrapText="1"/>
    </xf>
    <xf numFmtId="167" fontId="50" fillId="0" borderId="14" xfId="0" applyNumberFormat="1" applyFont="1" applyFill="1" applyBorder="1" applyAlignment="1">
      <alignment horizontal="center"/>
    </xf>
    <xf numFmtId="0" fontId="8" fillId="0" borderId="35" xfId="0" applyFont="1" applyFill="1" applyBorder="1" applyAlignment="1">
      <alignment horizontal="left" wrapText="1"/>
    </xf>
    <xf numFmtId="167" fontId="50" fillId="0" borderId="84" xfId="0" applyNumberFormat="1" applyFont="1" applyFill="1" applyBorder="1" applyAlignment="1">
      <alignment horizontal="center"/>
    </xf>
    <xf numFmtId="167" fontId="50" fillId="0" borderId="20" xfId="0" applyNumberFormat="1" applyFont="1" applyFill="1" applyBorder="1" applyAlignment="1">
      <alignment horizontal="center"/>
    </xf>
    <xf numFmtId="0" fontId="49" fillId="0" borderId="33" xfId="0" applyFont="1" applyFill="1" applyBorder="1" applyAlignment="1" applyProtection="1">
      <alignment horizontal="left" wrapText="1"/>
      <protection locked="0"/>
    </xf>
    <xf numFmtId="0" fontId="2" fillId="0" borderId="2" xfId="0" applyFont="1" applyFill="1" applyBorder="1"/>
    <xf numFmtId="3" fontId="8" fillId="0" borderId="31" xfId="0" applyNumberFormat="1" applyFont="1" applyFill="1" applyBorder="1" applyAlignment="1">
      <alignment horizontal="left" wrapText="1"/>
    </xf>
    <xf numFmtId="167" fontId="50" fillId="0" borderId="22" xfId="0" applyNumberFormat="1" applyFont="1" applyFill="1" applyBorder="1" applyAlignment="1">
      <alignment horizontal="center" wrapText="1"/>
    </xf>
    <xf numFmtId="167" fontId="50" fillId="0" borderId="27" xfId="0" applyNumberFormat="1" applyFont="1" applyFill="1" applyBorder="1" applyAlignment="1">
      <alignment horizontal="center"/>
    </xf>
    <xf numFmtId="167" fontId="50" fillId="0" borderId="28" xfId="0" applyNumberFormat="1" applyFont="1" applyFill="1" applyBorder="1" applyAlignment="1">
      <alignment horizontal="center"/>
    </xf>
    <xf numFmtId="49" fontId="8" fillId="0" borderId="26" xfId="0" applyNumberFormat="1" applyFont="1" applyFill="1" applyBorder="1" applyAlignment="1">
      <alignment horizontal="center"/>
    </xf>
    <xf numFmtId="49" fontId="8" fillId="0" borderId="26" xfId="0" applyNumberFormat="1" applyFont="1" applyFill="1" applyBorder="1" applyAlignment="1">
      <alignment horizontal="center" wrapText="1"/>
    </xf>
    <xf numFmtId="49" fontId="8" fillId="0" borderId="40" xfId="0" applyNumberFormat="1" applyFont="1" applyFill="1" applyBorder="1" applyAlignment="1">
      <alignment wrapText="1"/>
    </xf>
    <xf numFmtId="165" fontId="50" fillId="0" borderId="26" xfId="0" applyNumberFormat="1" applyFont="1" applyFill="1" applyBorder="1" applyAlignment="1">
      <alignment horizontal="center"/>
    </xf>
    <xf numFmtId="0" fontId="2" fillId="0" borderId="17" xfId="0" applyFont="1" applyFill="1" applyBorder="1"/>
    <xf numFmtId="0" fontId="49" fillId="0" borderId="5" xfId="0" applyFont="1" applyFill="1" applyBorder="1" applyAlignment="1" applyProtection="1">
      <alignment horizontal="left" wrapText="1"/>
      <protection locked="0"/>
    </xf>
    <xf numFmtId="49" fontId="8" fillId="0" borderId="73" xfId="0" applyNumberFormat="1" applyFont="1" applyFill="1" applyBorder="1" applyAlignment="1">
      <alignment horizontal="center"/>
    </xf>
    <xf numFmtId="49" fontId="8" fillId="0" borderId="34" xfId="0" applyNumberFormat="1" applyFont="1" applyFill="1" applyBorder="1" applyAlignment="1">
      <alignment horizontal="center"/>
    </xf>
    <xf numFmtId="49" fontId="8" fillId="0" borderId="11" xfId="0" applyNumberFormat="1" applyFont="1" applyFill="1" applyBorder="1" applyAlignment="1">
      <alignment horizontal="left" wrapText="1"/>
    </xf>
    <xf numFmtId="10" fontId="50" fillId="0" borderId="6" xfId="0" applyNumberFormat="1" applyFont="1" applyFill="1" applyBorder="1" applyAlignment="1">
      <alignment horizontal="center"/>
    </xf>
    <xf numFmtId="49" fontId="8" fillId="0" borderId="9" xfId="0" applyNumberFormat="1" applyFont="1" applyFill="1" applyBorder="1" applyAlignment="1">
      <alignment horizontal="center" wrapText="1"/>
    </xf>
    <xf numFmtId="49" fontId="8" fillId="0" borderId="10" xfId="0" applyNumberFormat="1" applyFont="1" applyFill="1" applyBorder="1" applyAlignment="1">
      <alignment horizontal="left" wrapText="1"/>
    </xf>
    <xf numFmtId="49" fontId="8" fillId="0" borderId="31" xfId="0" applyNumberFormat="1" applyFont="1" applyFill="1" applyBorder="1" applyAlignment="1">
      <alignment horizontal="center"/>
    </xf>
    <xf numFmtId="49" fontId="36" fillId="0" borderId="31" xfId="0" applyNumberFormat="1" applyFont="1" applyFill="1" applyBorder="1" applyAlignment="1">
      <alignment horizontal="center"/>
    </xf>
    <xf numFmtId="165" fontId="56" fillId="0" borderId="12" xfId="0" applyNumberFormat="1" applyFont="1" applyFill="1" applyBorder="1" applyAlignment="1">
      <alignment horizontal="center"/>
    </xf>
    <xf numFmtId="3" fontId="8" fillId="0" borderId="12" xfId="0" applyNumberFormat="1" applyFont="1" applyFill="1" applyBorder="1" applyAlignment="1">
      <alignment horizontal="left" wrapText="1"/>
    </xf>
    <xf numFmtId="167" fontId="50" fillId="0" borderId="9" xfId="0" applyNumberFormat="1" applyFont="1" applyFill="1" applyBorder="1" applyAlignment="1" applyProtection="1">
      <alignment horizontal="center"/>
      <protection locked="0"/>
    </xf>
    <xf numFmtId="167" fontId="50" fillId="0" borderId="28" xfId="0" applyNumberFormat="1" applyFont="1" applyFill="1" applyBorder="1" applyAlignment="1" applyProtection="1">
      <alignment horizontal="center"/>
      <protection locked="0"/>
    </xf>
    <xf numFmtId="167" fontId="50" fillId="0" borderId="26" xfId="0" applyNumberFormat="1" applyFont="1" applyFill="1" applyBorder="1" applyAlignment="1" applyProtection="1">
      <alignment horizontal="center"/>
      <protection locked="0"/>
    </xf>
    <xf numFmtId="165" fontId="50" fillId="0" borderId="38" xfId="0" applyNumberFormat="1" applyFont="1" applyFill="1" applyBorder="1" applyAlignment="1">
      <alignment horizontal="center"/>
    </xf>
    <xf numFmtId="167" fontId="50" fillId="0" borderId="6" xfId="0" applyNumberFormat="1" applyFont="1" applyFill="1" applyBorder="1" applyAlignment="1" applyProtection="1">
      <alignment horizontal="center"/>
      <protection locked="0"/>
    </xf>
    <xf numFmtId="49" fontId="8" fillId="0" borderId="36" xfId="0" applyNumberFormat="1" applyFont="1" applyFill="1" applyBorder="1" applyAlignment="1">
      <alignment horizontal="center"/>
    </xf>
    <xf numFmtId="167" fontId="50" fillId="0" borderId="25" xfId="0" applyNumberFormat="1" applyFont="1" applyFill="1" applyBorder="1" applyAlignment="1" applyProtection="1">
      <alignment horizontal="center"/>
      <protection locked="0"/>
    </xf>
    <xf numFmtId="165" fontId="50" fillId="0" borderId="9" xfId="0" applyNumberFormat="1" applyFont="1" applyFill="1" applyBorder="1" applyAlignment="1">
      <alignment horizontal="center"/>
    </xf>
    <xf numFmtId="167" fontId="50" fillId="0" borderId="21" xfId="0" applyNumberFormat="1" applyFont="1" applyFill="1" applyBorder="1" applyAlignment="1">
      <alignment horizontal="center"/>
    </xf>
    <xf numFmtId="0" fontId="9" fillId="0" borderId="40" xfId="0" applyFont="1" applyFill="1" applyBorder="1" applyAlignment="1">
      <alignment horizontal="center"/>
    </xf>
    <xf numFmtId="49" fontId="9" fillId="0" borderId="38" xfId="0" applyNumberFormat="1" applyFont="1" applyFill="1" applyBorder="1" applyAlignment="1">
      <alignment horizontal="left" wrapText="1"/>
    </xf>
    <xf numFmtId="167" fontId="48" fillId="0" borderId="37" xfId="0" applyNumberFormat="1" applyFont="1" applyFill="1" applyBorder="1" applyAlignment="1" applyProtection="1">
      <alignment horizontal="center"/>
      <protection locked="0"/>
    </xf>
    <xf numFmtId="167" fontId="48" fillId="0" borderId="26" xfId="0" applyNumberFormat="1" applyFont="1" applyFill="1" applyBorder="1" applyAlignment="1" applyProtection="1">
      <alignment horizontal="center"/>
      <protection locked="0"/>
    </xf>
    <xf numFmtId="165" fontId="48" fillId="0" borderId="26" xfId="0" applyNumberFormat="1" applyFont="1" applyFill="1" applyBorder="1" applyAlignment="1">
      <alignment horizontal="center"/>
    </xf>
    <xf numFmtId="165" fontId="48" fillId="0" borderId="38" xfId="0" applyNumberFormat="1" applyFont="1" applyFill="1" applyBorder="1" applyAlignment="1">
      <alignment horizontal="center"/>
    </xf>
    <xf numFmtId="167" fontId="48" fillId="0" borderId="39" xfId="0" applyNumberFormat="1" applyFont="1" applyFill="1" applyBorder="1" applyAlignment="1">
      <alignment horizontal="center"/>
    </xf>
    <xf numFmtId="165" fontId="48" fillId="0" borderId="40" xfId="0" applyNumberFormat="1" applyFont="1" applyFill="1" applyBorder="1" applyAlignment="1">
      <alignment horizontal="center"/>
    </xf>
    <xf numFmtId="167" fontId="48" fillId="0" borderId="37" xfId="0" applyNumberFormat="1" applyFont="1" applyFill="1" applyBorder="1" applyAlignment="1">
      <alignment horizontal="center"/>
    </xf>
    <xf numFmtId="0" fontId="8" fillId="0" borderId="34" xfId="0" applyFont="1" applyFill="1" applyBorder="1" applyAlignment="1">
      <alignment horizontal="center"/>
    </xf>
    <xf numFmtId="167" fontId="48" fillId="0" borderId="23" xfId="0" applyNumberFormat="1" applyFont="1" applyFill="1" applyBorder="1" applyAlignment="1" applyProtection="1">
      <alignment horizontal="center"/>
      <protection locked="0"/>
    </xf>
    <xf numFmtId="167" fontId="48" fillId="0" borderId="6" xfId="0" applyNumberFormat="1" applyFont="1" applyFill="1" applyBorder="1" applyAlignment="1" applyProtection="1">
      <alignment horizontal="center"/>
      <protection locked="0"/>
    </xf>
    <xf numFmtId="164" fontId="48" fillId="0" borderId="6" xfId="0" applyNumberFormat="1" applyFont="1" applyFill="1" applyBorder="1" applyAlignment="1">
      <alignment horizontal="center"/>
    </xf>
    <xf numFmtId="165" fontId="48" fillId="0" borderId="11" xfId="0" applyNumberFormat="1" applyFont="1" applyFill="1" applyBorder="1" applyAlignment="1">
      <alignment horizontal="center"/>
    </xf>
    <xf numFmtId="0" fontId="8" fillId="0" borderId="31" xfId="0" applyFont="1" applyFill="1" applyBorder="1" applyAlignment="1">
      <alignment horizontal="center"/>
    </xf>
    <xf numFmtId="167" fontId="48" fillId="0" borderId="22" xfId="0" applyNumberFormat="1" applyFont="1" applyFill="1" applyBorder="1" applyAlignment="1" applyProtection="1">
      <alignment horizontal="center"/>
      <protection locked="0"/>
    </xf>
    <xf numFmtId="167" fontId="48" fillId="0" borderId="7" xfId="0" applyNumberFormat="1" applyFont="1" applyFill="1" applyBorder="1" applyAlignment="1" applyProtection="1">
      <alignment horizontal="center"/>
      <protection locked="0"/>
    </xf>
    <xf numFmtId="164" fontId="48" fillId="0" borderId="7" xfId="0" applyNumberFormat="1" applyFont="1" applyFill="1" applyBorder="1" applyAlignment="1">
      <alignment horizontal="center"/>
    </xf>
    <xf numFmtId="0" fontId="8" fillId="0" borderId="35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35" xfId="0" applyFont="1" applyFill="1" applyBorder="1" applyAlignment="1">
      <alignment wrapText="1"/>
    </xf>
    <xf numFmtId="167" fontId="48" fillId="0" borderId="24" xfId="0" applyNumberFormat="1" applyFont="1" applyFill="1" applyBorder="1" applyAlignment="1" applyProtection="1">
      <alignment horizontal="center"/>
      <protection locked="0"/>
    </xf>
    <xf numFmtId="167" fontId="48" fillId="0" borderId="8" xfId="0" applyNumberFormat="1" applyFont="1" applyFill="1" applyBorder="1" applyAlignment="1" applyProtection="1">
      <alignment horizontal="center"/>
      <protection locked="0"/>
    </xf>
    <xf numFmtId="164" fontId="48" fillId="0" borderId="8" xfId="0" applyNumberFormat="1" applyFont="1" applyFill="1" applyBorder="1" applyAlignment="1">
      <alignment horizontal="center"/>
    </xf>
    <xf numFmtId="165" fontId="48" fillId="0" borderId="19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167" fontId="50" fillId="0" borderId="24" xfId="0" applyNumberFormat="1" applyFont="1" applyFill="1" applyBorder="1" applyAlignment="1">
      <alignment horizontal="center"/>
    </xf>
    <xf numFmtId="167" fontId="48" fillId="0" borderId="14" xfId="0" applyNumberFormat="1" applyFont="1" applyFill="1" applyBorder="1" applyAlignment="1" applyProtection="1">
      <alignment horizontal="center"/>
      <protection locked="0"/>
    </xf>
    <xf numFmtId="167" fontId="48" fillId="0" borderId="15" xfId="0" applyNumberFormat="1" applyFont="1" applyFill="1" applyBorder="1" applyAlignment="1" applyProtection="1">
      <alignment horizontal="center"/>
      <protection locked="0"/>
    </xf>
    <xf numFmtId="167" fontId="48" fillId="0" borderId="20" xfId="0" applyNumberFormat="1" applyFont="1" applyFill="1" applyBorder="1" applyAlignment="1" applyProtection="1">
      <alignment horizontal="center"/>
      <protection locked="0"/>
    </xf>
    <xf numFmtId="0" fontId="9" fillId="0" borderId="45" xfId="0" applyFont="1" applyFill="1" applyBorder="1" applyAlignment="1">
      <alignment horizontal="center"/>
    </xf>
    <xf numFmtId="0" fontId="9" fillId="0" borderId="42" xfId="0" applyFont="1" applyFill="1" applyBorder="1" applyAlignment="1">
      <alignment horizontal="center"/>
    </xf>
    <xf numFmtId="167" fontId="48" fillId="0" borderId="44" xfId="0" applyNumberFormat="1" applyFont="1" applyFill="1" applyBorder="1" applyAlignment="1" applyProtection="1">
      <alignment horizontal="center"/>
      <protection locked="0"/>
    </xf>
    <xf numFmtId="167" fontId="48" fillId="0" borderId="42" xfId="0" applyNumberFormat="1" applyFont="1" applyFill="1" applyBorder="1" applyAlignment="1" applyProtection="1">
      <alignment horizontal="center"/>
      <protection locked="0"/>
    </xf>
    <xf numFmtId="164" fontId="48" fillId="0" borderId="42" xfId="0" applyNumberFormat="1" applyFont="1" applyFill="1" applyBorder="1" applyAlignment="1">
      <alignment horizontal="center"/>
    </xf>
    <xf numFmtId="165" fontId="48" fillId="0" borderId="10" xfId="0" applyNumberFormat="1" applyFont="1" applyFill="1" applyBorder="1" applyAlignment="1">
      <alignment horizontal="center"/>
    </xf>
    <xf numFmtId="167" fontId="48" fillId="0" borderId="21" xfId="0" applyNumberFormat="1" applyFont="1" applyFill="1" applyBorder="1" applyAlignment="1">
      <alignment horizontal="center"/>
    </xf>
    <xf numFmtId="165" fontId="48" fillId="0" borderId="36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 wrapText="1"/>
    </xf>
    <xf numFmtId="167" fontId="48" fillId="0" borderId="13" xfId="0" applyNumberFormat="1" applyFont="1" applyFill="1" applyBorder="1" applyAlignment="1" applyProtection="1">
      <alignment horizontal="center"/>
      <protection locked="0"/>
    </xf>
    <xf numFmtId="167" fontId="48" fillId="0" borderId="4" xfId="0" applyNumberFormat="1" applyFont="1" applyFill="1" applyBorder="1" applyAlignment="1" applyProtection="1">
      <alignment horizontal="center"/>
      <protection locked="0"/>
    </xf>
    <xf numFmtId="167" fontId="50" fillId="0" borderId="4" xfId="0" applyNumberFormat="1" applyFont="1" applyFill="1" applyBorder="1" applyAlignment="1">
      <alignment horizontal="center"/>
    </xf>
    <xf numFmtId="49" fontId="9" fillId="0" borderId="33" xfId="0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horizontal="left" wrapText="1"/>
    </xf>
    <xf numFmtId="167" fontId="48" fillId="0" borderId="13" xfId="0" applyNumberFormat="1" applyFont="1" applyFill="1" applyBorder="1" applyAlignment="1" applyProtection="1">
      <alignment horizontal="center"/>
    </xf>
    <xf numFmtId="167" fontId="48" fillId="0" borderId="4" xfId="0" applyNumberFormat="1" applyFont="1" applyFill="1" applyBorder="1" applyAlignment="1" applyProtection="1">
      <alignment horizontal="center"/>
    </xf>
    <xf numFmtId="167" fontId="3" fillId="0" borderId="0" xfId="0" applyNumberFormat="1" applyFont="1" applyFill="1" applyBorder="1" applyAlignment="1">
      <alignment horizontal="center"/>
    </xf>
    <xf numFmtId="0" fontId="9" fillId="0" borderId="34" xfId="0" applyFont="1" applyFill="1" applyBorder="1" applyAlignment="1">
      <alignment horizontal="center"/>
    </xf>
    <xf numFmtId="167" fontId="48" fillId="0" borderId="14" xfId="0" applyNumberFormat="1" applyFont="1" applyFill="1" applyBorder="1" applyAlignment="1" applyProtection="1">
      <alignment horizontal="center"/>
    </xf>
    <xf numFmtId="167" fontId="48" fillId="0" borderId="6" xfId="0" applyNumberFormat="1" applyFont="1" applyFill="1" applyBorder="1" applyAlignment="1" applyProtection="1">
      <alignment horizontal="center"/>
    </xf>
    <xf numFmtId="165" fontId="48" fillId="0" borderId="6" xfId="0" applyNumberFormat="1" applyFont="1" applyFill="1" applyBorder="1" applyAlignment="1">
      <alignment horizontal="center"/>
    </xf>
    <xf numFmtId="167" fontId="48" fillId="0" borderId="6" xfId="0" applyNumberFormat="1" applyFont="1" applyFill="1" applyBorder="1" applyAlignment="1">
      <alignment horizontal="center"/>
    </xf>
    <xf numFmtId="167" fontId="48" fillId="0" borderId="14" xfId="0" applyNumberFormat="1" applyFont="1" applyFill="1" applyBorder="1" applyAlignment="1">
      <alignment horizontal="center"/>
    </xf>
    <xf numFmtId="167" fontId="48" fillId="0" borderId="23" xfId="0" applyNumberFormat="1" applyFont="1" applyFill="1" applyBorder="1" applyAlignment="1">
      <alignment horizontal="center"/>
    </xf>
    <xf numFmtId="0" fontId="9" fillId="0" borderId="31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167" fontId="48" fillId="0" borderId="15" xfId="0" applyNumberFormat="1" applyFont="1" applyFill="1" applyBorder="1" applyAlignment="1" applyProtection="1">
      <alignment horizontal="center"/>
    </xf>
    <xf numFmtId="167" fontId="48" fillId="0" borderId="7" xfId="0" applyNumberFormat="1" applyFont="1" applyFill="1" applyBorder="1" applyAlignment="1" applyProtection="1">
      <alignment horizontal="center"/>
    </xf>
    <xf numFmtId="167" fontId="48" fillId="0" borderId="7" xfId="0" applyNumberFormat="1" applyFont="1" applyFill="1" applyBorder="1" applyAlignment="1">
      <alignment horizontal="center"/>
    </xf>
    <xf numFmtId="167" fontId="48" fillId="0" borderId="15" xfId="0" applyNumberFormat="1" applyFont="1" applyFill="1" applyBorder="1" applyAlignment="1">
      <alignment horizontal="center"/>
    </xf>
    <xf numFmtId="165" fontId="48" fillId="0" borderId="31" xfId="0" applyNumberFormat="1" applyFont="1" applyFill="1" applyBorder="1" applyAlignment="1">
      <alignment horizontal="center"/>
    </xf>
    <xf numFmtId="49" fontId="9" fillId="0" borderId="40" xfId="0" applyNumberFormat="1" applyFont="1" applyFill="1" applyBorder="1" applyAlignment="1">
      <alignment horizontal="center" wrapText="1"/>
    </xf>
    <xf numFmtId="0" fontId="9" fillId="0" borderId="85" xfId="0" applyFont="1" applyFill="1" applyBorder="1"/>
    <xf numFmtId="167" fontId="48" fillId="0" borderId="39" xfId="0" applyNumberFormat="1" applyFont="1" applyFill="1" applyBorder="1" applyAlignment="1" applyProtection="1">
      <alignment horizontal="center"/>
    </xf>
    <xf numFmtId="167" fontId="48" fillId="0" borderId="26" xfId="0" applyNumberFormat="1" applyFont="1" applyFill="1" applyBorder="1" applyAlignment="1" applyProtection="1">
      <alignment horizontal="center"/>
    </xf>
    <xf numFmtId="0" fontId="9" fillId="0" borderId="9" xfId="0" applyFont="1" applyFill="1" applyBorder="1" applyAlignment="1">
      <alignment horizontal="center"/>
    </xf>
    <xf numFmtId="167" fontId="50" fillId="0" borderId="21" xfId="0" applyNumberFormat="1" applyFont="1" applyFill="1" applyBorder="1" applyAlignment="1" applyProtection="1">
      <alignment horizontal="center"/>
    </xf>
    <xf numFmtId="167" fontId="48" fillId="0" borderId="76" xfId="0" applyNumberFormat="1" applyFont="1" applyFill="1" applyBorder="1" applyAlignment="1" applyProtection="1">
      <alignment horizontal="center"/>
    </xf>
    <xf numFmtId="0" fontId="36" fillId="0" borderId="18" xfId="0" applyFont="1" applyFill="1" applyBorder="1" applyAlignment="1"/>
    <xf numFmtId="0" fontId="57" fillId="0" borderId="33" xfId="0" applyFont="1" applyFill="1" applyBorder="1" applyAlignment="1">
      <alignment horizontal="center"/>
    </xf>
    <xf numFmtId="49" fontId="57" fillId="0" borderId="4" xfId="0" applyNumberFormat="1" applyFont="1" applyFill="1" applyBorder="1" applyAlignment="1">
      <alignment horizontal="center" wrapText="1"/>
    </xf>
    <xf numFmtId="0" fontId="36" fillId="0" borderId="5" xfId="0" applyFont="1" applyFill="1" applyBorder="1" applyAlignment="1" applyProtection="1">
      <alignment horizontal="left" wrapText="1"/>
      <protection locked="0"/>
    </xf>
    <xf numFmtId="167" fontId="51" fillId="0" borderId="18" xfId="0" applyNumberFormat="1" applyFont="1" applyFill="1" applyBorder="1" applyAlignment="1">
      <alignment horizontal="center"/>
    </xf>
    <xf numFmtId="167" fontId="51" fillId="0" borderId="4" xfId="0" applyNumberFormat="1" applyFont="1" applyFill="1" applyBorder="1" applyAlignment="1">
      <alignment horizontal="center"/>
    </xf>
    <xf numFmtId="165" fontId="51" fillId="0" borderId="4" xfId="0" applyNumberFormat="1" applyFont="1" applyFill="1" applyBorder="1" applyAlignment="1">
      <alignment horizontal="center"/>
    </xf>
    <xf numFmtId="165" fontId="51" fillId="0" borderId="33" xfId="0" applyNumberFormat="1" applyFont="1" applyFill="1" applyBorder="1" applyAlignment="1">
      <alignment horizontal="center"/>
    </xf>
    <xf numFmtId="0" fontId="37" fillId="0" borderId="17" xfId="0" applyFont="1" applyFill="1" applyBorder="1"/>
    <xf numFmtId="0" fontId="9" fillId="0" borderId="32" xfId="0" applyFont="1" applyFill="1" applyBorder="1" applyAlignment="1">
      <alignment horizontal="center"/>
    </xf>
    <xf numFmtId="167" fontId="48" fillId="0" borderId="51" xfId="0" applyNumberFormat="1" applyFont="1" applyFill="1" applyBorder="1" applyAlignment="1" applyProtection="1">
      <alignment horizontal="center"/>
    </xf>
    <xf numFmtId="167" fontId="48" fillId="0" borderId="28" xfId="0" applyNumberFormat="1" applyFont="1" applyFill="1" applyBorder="1" applyAlignment="1" applyProtection="1">
      <alignment horizontal="center"/>
    </xf>
    <xf numFmtId="165" fontId="50" fillId="0" borderId="32" xfId="0" applyNumberFormat="1" applyFont="1" applyFill="1" applyBorder="1" applyAlignment="1">
      <alignment horizontal="center"/>
    </xf>
    <xf numFmtId="10" fontId="48" fillId="0" borderId="26" xfId="0" applyNumberFormat="1" applyFont="1" applyFill="1" applyBorder="1" applyAlignment="1">
      <alignment horizontal="center"/>
    </xf>
    <xf numFmtId="164" fontId="48" fillId="0" borderId="4" xfId="0" applyNumberFormat="1" applyFont="1" applyFill="1" applyBorder="1" applyAlignment="1">
      <alignment horizontal="center"/>
    </xf>
    <xf numFmtId="165" fontId="48" fillId="0" borderId="34" xfId="0" applyNumberFormat="1" applyFont="1" applyFill="1" applyBorder="1" applyAlignment="1">
      <alignment horizontal="center"/>
    </xf>
    <xf numFmtId="167" fontId="50" fillId="0" borderId="72" xfId="0" applyNumberFormat="1" applyFont="1" applyFill="1" applyBorder="1" applyAlignment="1">
      <alignment horizontal="center"/>
    </xf>
    <xf numFmtId="167" fontId="50" fillId="0" borderId="47" xfId="0" applyNumberFormat="1" applyFont="1" applyFill="1" applyBorder="1" applyAlignment="1" applyProtection="1">
      <alignment horizontal="center"/>
    </xf>
    <xf numFmtId="167" fontId="48" fillId="0" borderId="46" xfId="0" applyNumberFormat="1" applyFont="1" applyFill="1" applyBorder="1" applyAlignment="1">
      <alignment horizontal="center"/>
    </xf>
    <xf numFmtId="0" fontId="9" fillId="0" borderId="35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167" fontId="48" fillId="0" borderId="22" xfId="0" applyNumberFormat="1" applyFont="1" applyFill="1" applyBorder="1" applyAlignment="1" applyProtection="1">
      <alignment horizontal="center"/>
    </xf>
    <xf numFmtId="167" fontId="50" fillId="0" borderId="8" xfId="0" applyNumberFormat="1" applyFont="1" applyFill="1" applyBorder="1" applyAlignment="1" applyProtection="1">
      <alignment horizontal="center"/>
    </xf>
    <xf numFmtId="167" fontId="48" fillId="0" borderId="24" xfId="0" applyNumberFormat="1" applyFont="1" applyFill="1" applyBorder="1" applyAlignment="1">
      <alignment horizontal="center"/>
    </xf>
    <xf numFmtId="167" fontId="50" fillId="0" borderId="30" xfId="0" applyNumberFormat="1" applyFont="1" applyFill="1" applyBorder="1" applyAlignment="1">
      <alignment horizontal="center"/>
    </xf>
    <xf numFmtId="167" fontId="50" fillId="0" borderId="26" xfId="0" applyNumberFormat="1" applyFont="1" applyFill="1" applyBorder="1" applyAlignment="1" applyProtection="1">
      <alignment horizontal="center"/>
    </xf>
    <xf numFmtId="167" fontId="48" fillId="0" borderId="20" xfId="0" applyNumberFormat="1" applyFont="1" applyFill="1" applyBorder="1" applyAlignment="1" applyProtection="1">
      <alignment horizontal="center"/>
    </xf>
    <xf numFmtId="167" fontId="48" fillId="0" borderId="8" xfId="0" applyNumberFormat="1" applyFont="1" applyFill="1" applyBorder="1" applyAlignment="1" applyProtection="1">
      <alignment horizontal="center"/>
    </xf>
    <xf numFmtId="165" fontId="48" fillId="0" borderId="35" xfId="0" applyNumberFormat="1" applyFont="1" applyFill="1" applyBorder="1" applyAlignment="1">
      <alignment horizontal="center"/>
    </xf>
    <xf numFmtId="167" fontId="50" fillId="0" borderId="9" xfId="0" applyNumberFormat="1" applyFont="1" applyFill="1" applyBorder="1" applyAlignment="1" applyProtection="1">
      <alignment horizontal="center"/>
    </xf>
    <xf numFmtId="165" fontId="50" fillId="0" borderId="36" xfId="0" applyNumberFormat="1" applyFont="1" applyFill="1" applyBorder="1" applyAlignment="1">
      <alignment horizontal="center"/>
    </xf>
    <xf numFmtId="0" fontId="3" fillId="0" borderId="17" xfId="0" applyFont="1" applyFill="1" applyBorder="1"/>
    <xf numFmtId="49" fontId="9" fillId="0" borderId="32" xfId="0" applyNumberFormat="1" applyFont="1" applyFill="1" applyBorder="1" applyAlignment="1">
      <alignment horizontal="center"/>
    </xf>
    <xf numFmtId="49" fontId="9" fillId="0" borderId="28" xfId="0" applyNumberFormat="1" applyFont="1" applyFill="1" applyBorder="1" applyAlignment="1">
      <alignment horizontal="center"/>
    </xf>
    <xf numFmtId="167" fontId="48" fillId="0" borderId="30" xfId="0" applyNumberFormat="1" applyFont="1" applyFill="1" applyBorder="1" applyAlignment="1" applyProtection="1">
      <alignment horizontal="center"/>
    </xf>
    <xf numFmtId="49" fontId="9" fillId="0" borderId="36" xfId="0" applyNumberFormat="1" applyFont="1" applyFill="1" applyBorder="1" applyAlignment="1">
      <alignment horizontal="center"/>
    </xf>
    <xf numFmtId="49" fontId="9" fillId="0" borderId="9" xfId="0" applyNumberFormat="1" applyFont="1" applyFill="1" applyBorder="1" applyAlignment="1">
      <alignment horizontal="center"/>
    </xf>
    <xf numFmtId="167" fontId="48" fillId="0" borderId="21" xfId="0" applyNumberFormat="1" applyFont="1" applyFill="1" applyBorder="1" applyAlignment="1" applyProtection="1">
      <alignment horizontal="center"/>
    </xf>
    <xf numFmtId="167" fontId="48" fillId="0" borderId="9" xfId="0" applyNumberFormat="1" applyFont="1" applyFill="1" applyBorder="1" applyAlignment="1" applyProtection="1">
      <alignment horizontal="center"/>
    </xf>
    <xf numFmtId="165" fontId="50" fillId="0" borderId="4" xfId="0" applyNumberFormat="1" applyFont="1" applyFill="1" applyBorder="1" applyAlignment="1">
      <alignment horizontal="center"/>
    </xf>
    <xf numFmtId="167" fontId="48" fillId="0" borderId="51" xfId="0" applyNumberFormat="1" applyFont="1" applyFill="1" applyBorder="1" applyAlignment="1">
      <alignment horizontal="center"/>
    </xf>
    <xf numFmtId="167" fontId="50" fillId="0" borderId="13" xfId="0" applyNumberFormat="1" applyFont="1" applyFill="1" applyBorder="1" applyAlignment="1" applyProtection="1">
      <alignment horizontal="center"/>
    </xf>
    <xf numFmtId="167" fontId="50" fillId="0" borderId="4" xfId="0" applyNumberFormat="1" applyFont="1" applyFill="1" applyBorder="1" applyAlignment="1" applyProtection="1">
      <alignment horizontal="center"/>
    </xf>
    <xf numFmtId="49" fontId="36" fillId="0" borderId="36" xfId="0" applyNumberFormat="1" applyFont="1" applyFill="1" applyBorder="1" applyAlignment="1">
      <alignment horizontal="center"/>
    </xf>
    <xf numFmtId="167" fontId="51" fillId="0" borderId="21" xfId="0" applyNumberFormat="1" applyFont="1" applyFill="1" applyBorder="1" applyAlignment="1" applyProtection="1">
      <alignment horizontal="center"/>
    </xf>
    <xf numFmtId="167" fontId="51" fillId="0" borderId="47" xfId="0" applyNumberFormat="1" applyFont="1" applyFill="1" applyBorder="1" applyAlignment="1" applyProtection="1">
      <alignment horizontal="center"/>
    </xf>
    <xf numFmtId="165" fontId="51" fillId="0" borderId="47" xfId="0" applyNumberFormat="1" applyFont="1" applyFill="1" applyBorder="1" applyAlignment="1">
      <alignment horizontal="center"/>
    </xf>
    <xf numFmtId="167" fontId="51" fillId="0" borderId="47" xfId="0" applyNumberFormat="1" applyFont="1" applyFill="1" applyBorder="1" applyAlignment="1">
      <alignment horizontal="center"/>
    </xf>
    <xf numFmtId="165" fontId="51" fillId="0" borderId="48" xfId="0" applyNumberFormat="1" applyFont="1" applyFill="1" applyBorder="1" applyAlignment="1">
      <alignment horizontal="center"/>
    </xf>
    <xf numFmtId="167" fontId="51" fillId="0" borderId="21" xfId="0" applyNumberFormat="1" applyFont="1" applyFill="1" applyBorder="1" applyAlignment="1">
      <alignment horizontal="center"/>
    </xf>
    <xf numFmtId="167" fontId="51" fillId="0" borderId="9" xfId="0" applyNumberFormat="1" applyFont="1" applyFill="1" applyBorder="1" applyAlignment="1" applyProtection="1">
      <alignment horizontal="center"/>
    </xf>
    <xf numFmtId="165" fontId="51" fillId="0" borderId="73" xfId="0" applyNumberFormat="1" applyFont="1" applyFill="1" applyBorder="1" applyAlignment="1">
      <alignment horizontal="center"/>
    </xf>
    <xf numFmtId="167" fontId="51" fillId="0" borderId="46" xfId="0" applyNumberFormat="1" applyFont="1" applyFill="1" applyBorder="1" applyAlignment="1">
      <alignment horizontal="center"/>
    </xf>
    <xf numFmtId="49" fontId="9" fillId="0" borderId="45" xfId="0" applyNumberFormat="1" applyFont="1" applyFill="1" applyBorder="1" applyAlignment="1">
      <alignment horizontal="center"/>
    </xf>
    <xf numFmtId="167" fontId="48" fillId="0" borderId="37" xfId="0" applyNumberFormat="1" applyFont="1" applyFill="1" applyBorder="1" applyAlignment="1" applyProtection="1">
      <alignment horizontal="center"/>
    </xf>
    <xf numFmtId="167" fontId="50" fillId="0" borderId="13" xfId="0" applyNumberFormat="1" applyFont="1" applyFill="1" applyBorder="1" applyAlignment="1">
      <alignment horizontal="center"/>
    </xf>
    <xf numFmtId="49" fontId="9" fillId="0" borderId="13" xfId="0" applyNumberFormat="1" applyFont="1" applyFill="1" applyBorder="1" applyAlignment="1">
      <alignment horizontal="center" wrapText="1"/>
    </xf>
    <xf numFmtId="167" fontId="48" fillId="0" borderId="2" xfId="0" applyNumberFormat="1" applyFont="1" applyFill="1" applyBorder="1" applyAlignment="1" applyProtection="1">
      <alignment horizontal="center"/>
    </xf>
    <xf numFmtId="1" fontId="36" fillId="0" borderId="8" xfId="0" applyNumberFormat="1" applyFont="1" applyFill="1" applyBorder="1" applyAlignment="1" applyProtection="1">
      <alignment horizontal="center" wrapText="1"/>
      <protection locked="0"/>
    </xf>
    <xf numFmtId="49" fontId="36" fillId="0" borderId="8" xfId="0" applyNumberFormat="1" applyFont="1" applyFill="1" applyBorder="1" applyAlignment="1" applyProtection="1">
      <alignment horizontal="center" wrapText="1"/>
      <protection locked="0"/>
    </xf>
    <xf numFmtId="0" fontId="36" fillId="0" borderId="43" xfId="0" applyFont="1" applyFill="1" applyBorder="1" applyAlignment="1" applyProtection="1">
      <alignment horizontal="left" wrapText="1"/>
      <protection locked="0"/>
    </xf>
    <xf numFmtId="0" fontId="51" fillId="0" borderId="8" xfId="0" applyFont="1" applyFill="1" applyBorder="1" applyAlignment="1">
      <alignment horizontal="center"/>
    </xf>
    <xf numFmtId="165" fontId="48" fillId="0" borderId="48" xfId="0" applyNumberFormat="1" applyFont="1" applyFill="1" applyBorder="1" applyAlignment="1">
      <alignment horizontal="center"/>
    </xf>
    <xf numFmtId="0" fontId="36" fillId="0" borderId="25" xfId="0" applyFont="1" applyFill="1" applyBorder="1" applyAlignment="1">
      <alignment horizontal="center"/>
    </xf>
    <xf numFmtId="49" fontId="36" fillId="0" borderId="36" xfId="0" applyNumberFormat="1" applyFont="1" applyFill="1" applyBorder="1" applyAlignment="1" applyProtection="1">
      <alignment horizontal="center" wrapText="1"/>
      <protection locked="0"/>
    </xf>
    <xf numFmtId="1" fontId="36" fillId="0" borderId="20" xfId="0" applyNumberFormat="1" applyFont="1" applyFill="1" applyBorder="1" applyAlignment="1" applyProtection="1">
      <alignment horizontal="center" wrapText="1"/>
      <protection locked="0"/>
    </xf>
    <xf numFmtId="0" fontId="51" fillId="0" borderId="20" xfId="0" applyFont="1" applyFill="1" applyBorder="1" applyAlignment="1">
      <alignment horizontal="center"/>
    </xf>
    <xf numFmtId="49" fontId="9" fillId="0" borderId="39" xfId="0" applyNumberFormat="1" applyFont="1" applyFill="1" applyBorder="1" applyAlignment="1">
      <alignment horizontal="center" wrapText="1"/>
    </xf>
    <xf numFmtId="167" fontId="48" fillId="0" borderId="2" xfId="0" applyNumberFormat="1" applyFont="1" applyFill="1" applyBorder="1" applyAlignment="1" applyProtection="1">
      <alignment horizontal="center"/>
      <protection locked="0"/>
    </xf>
    <xf numFmtId="0" fontId="9" fillId="0" borderId="5" xfId="3" applyFont="1" applyFill="1" applyBorder="1" applyAlignment="1" applyProtection="1">
      <alignment horizontal="left" wrapText="1"/>
    </xf>
    <xf numFmtId="0" fontId="8" fillId="0" borderId="5" xfId="0" applyFont="1" applyFill="1" applyBorder="1" applyAlignment="1" applyProtection="1">
      <alignment horizontal="left" wrapText="1"/>
      <protection locked="0"/>
    </xf>
    <xf numFmtId="167" fontId="50" fillId="0" borderId="13" xfId="0" applyNumberFormat="1" applyFont="1" applyFill="1" applyBorder="1" applyAlignment="1" applyProtection="1">
      <alignment horizontal="center"/>
      <protection locked="0"/>
    </xf>
    <xf numFmtId="167" fontId="50" fillId="0" borderId="4" xfId="0" applyNumberFormat="1" applyFont="1" applyFill="1" applyBorder="1" applyAlignment="1" applyProtection="1">
      <alignment horizontal="center"/>
      <protection locked="0"/>
    </xf>
    <xf numFmtId="0" fontId="0" fillId="0" borderId="0" xfId="0" applyFont="1" applyFill="1" applyBorder="1" applyAlignment="1">
      <alignment horizontal="right"/>
    </xf>
    <xf numFmtId="0" fontId="0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/>
    <xf numFmtId="167" fontId="50" fillId="0" borderId="21" xfId="0" applyNumberFormat="1" applyFont="1" applyFill="1" applyBorder="1" applyAlignment="1" applyProtection="1">
      <alignment horizontal="center"/>
      <protection locked="0"/>
    </xf>
    <xf numFmtId="167" fontId="48" fillId="0" borderId="25" xfId="0" applyNumberFormat="1" applyFont="1" applyFill="1" applyBorder="1" applyAlignment="1">
      <alignment horizontal="center"/>
    </xf>
    <xf numFmtId="167" fontId="48" fillId="0" borderId="8" xfId="0" applyNumberFormat="1" applyFont="1" applyFill="1" applyBorder="1" applyAlignment="1">
      <alignment horizontal="center"/>
    </xf>
    <xf numFmtId="167" fontId="48" fillId="0" borderId="18" xfId="0" applyNumberFormat="1" applyFont="1" applyFill="1" applyBorder="1" applyAlignment="1" applyProtection="1">
      <alignment horizontal="center"/>
      <protection locked="0"/>
    </xf>
    <xf numFmtId="0" fontId="8" fillId="0" borderId="48" xfId="0" applyFont="1" applyFill="1" applyBorder="1" applyAlignment="1" applyProtection="1">
      <alignment horizontal="left" wrapText="1"/>
      <protection locked="0"/>
    </xf>
    <xf numFmtId="167" fontId="50" fillId="0" borderId="14" xfId="0" applyNumberFormat="1" applyFont="1" applyFill="1" applyBorder="1" applyAlignment="1" applyProtection="1">
      <alignment horizontal="center"/>
      <protection locked="0"/>
    </xf>
    <xf numFmtId="167" fontId="50" fillId="0" borderId="39" xfId="0" applyNumberFormat="1" applyFont="1" applyFill="1" applyBorder="1" applyAlignment="1" applyProtection="1">
      <alignment horizontal="center"/>
      <protection locked="0"/>
    </xf>
    <xf numFmtId="167" fontId="48" fillId="0" borderId="21" xfId="0" applyNumberFormat="1" applyFont="1" applyFill="1" applyBorder="1" applyAlignment="1" applyProtection="1">
      <alignment horizontal="center"/>
      <protection locked="0"/>
    </xf>
    <xf numFmtId="167" fontId="48" fillId="0" borderId="9" xfId="0" applyNumberFormat="1" applyFont="1" applyFill="1" applyBorder="1" applyAlignment="1" applyProtection="1">
      <alignment horizontal="center"/>
      <protection locked="0"/>
    </xf>
    <xf numFmtId="165" fontId="48" fillId="0" borderId="9" xfId="0" applyNumberFormat="1" applyFont="1" applyFill="1" applyBorder="1" applyAlignment="1">
      <alignment horizontal="center"/>
    </xf>
    <xf numFmtId="0" fontId="9" fillId="0" borderId="29" xfId="0" applyFont="1" applyFill="1" applyBorder="1"/>
    <xf numFmtId="167" fontId="48" fillId="0" borderId="30" xfId="0" applyNumberFormat="1" applyFont="1" applyFill="1" applyBorder="1" applyAlignment="1" applyProtection="1">
      <alignment horizontal="center"/>
      <protection locked="0"/>
    </xf>
    <xf numFmtId="2" fontId="8" fillId="0" borderId="11" xfId="0" applyNumberFormat="1" applyFont="1" applyFill="1" applyBorder="1" applyAlignment="1">
      <alignment wrapText="1"/>
    </xf>
    <xf numFmtId="0" fontId="8" fillId="0" borderId="38" xfId="0" applyFont="1" applyFill="1" applyBorder="1" applyAlignment="1">
      <alignment wrapText="1"/>
    </xf>
    <xf numFmtId="0" fontId="9" fillId="0" borderId="29" xfId="0" applyFont="1" applyFill="1" applyBorder="1" applyAlignment="1">
      <alignment wrapText="1"/>
    </xf>
    <xf numFmtId="0" fontId="9" fillId="0" borderId="47" xfId="0" applyFont="1" applyFill="1" applyBorder="1" applyAlignment="1">
      <alignment horizontal="center"/>
    </xf>
    <xf numFmtId="0" fontId="9" fillId="0" borderId="48" xfId="0" applyFont="1" applyFill="1" applyBorder="1" applyAlignment="1" applyProtection="1">
      <alignment horizontal="left" wrapText="1"/>
      <protection locked="0"/>
    </xf>
    <xf numFmtId="165" fontId="48" fillId="0" borderId="47" xfId="0" applyNumberFormat="1" applyFont="1" applyFill="1" applyBorder="1" applyAlignment="1">
      <alignment horizontal="center"/>
    </xf>
    <xf numFmtId="165" fontId="48" fillId="0" borderId="73" xfId="0" applyNumberFormat="1" applyFont="1" applyFill="1" applyBorder="1" applyAlignment="1">
      <alignment horizontal="center"/>
    </xf>
    <xf numFmtId="0" fontId="9" fillId="0" borderId="28" xfId="0" applyFont="1" applyFill="1" applyBorder="1" applyAlignment="1">
      <alignment horizontal="center"/>
    </xf>
    <xf numFmtId="0" fontId="9" fillId="0" borderId="29" xfId="0" applyFont="1" applyFill="1" applyBorder="1" applyAlignment="1" applyProtection="1">
      <alignment wrapText="1"/>
      <protection locked="0"/>
    </xf>
    <xf numFmtId="167" fontId="48" fillId="0" borderId="17" xfId="0" applyNumberFormat="1" applyFont="1" applyFill="1" applyBorder="1" applyAlignment="1" applyProtection="1">
      <alignment horizontal="center"/>
      <protection locked="0"/>
    </xf>
    <xf numFmtId="167" fontId="48" fillId="0" borderId="28" xfId="0" applyNumberFormat="1" applyFont="1" applyFill="1" applyBorder="1" applyAlignment="1" applyProtection="1">
      <alignment horizontal="center"/>
      <protection locked="0"/>
    </xf>
    <xf numFmtId="165" fontId="51" fillId="0" borderId="28" xfId="0" applyNumberFormat="1" applyFont="1" applyFill="1" applyBorder="1" applyAlignment="1">
      <alignment horizontal="center"/>
    </xf>
    <xf numFmtId="167" fontId="51" fillId="0" borderId="28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/>
    <xf numFmtId="0" fontId="8" fillId="0" borderId="86" xfId="3" applyFont="1" applyFill="1" applyBorder="1" applyAlignment="1" applyProtection="1">
      <alignment horizontal="left" wrapText="1"/>
    </xf>
    <xf numFmtId="0" fontId="39" fillId="0" borderId="87" xfId="0" applyFont="1" applyFill="1" applyBorder="1" applyAlignment="1" applyProtection="1">
      <alignment horizontal="left" vertical="center" wrapText="1"/>
      <protection hidden="1"/>
    </xf>
    <xf numFmtId="0" fontId="37" fillId="0" borderId="0" xfId="0" applyFont="1" applyFill="1"/>
    <xf numFmtId="0" fontId="38" fillId="0" borderId="0" xfId="0" applyFont="1" applyFill="1"/>
    <xf numFmtId="0" fontId="12" fillId="0" borderId="0" xfId="0" applyFont="1" applyFill="1"/>
    <xf numFmtId="0" fontId="11" fillId="0" borderId="0" xfId="0" applyFont="1" applyFill="1"/>
    <xf numFmtId="0" fontId="55" fillId="0" borderId="0" xfId="0" applyFont="1" applyFill="1" applyAlignment="1">
      <alignment horizontal="center"/>
    </xf>
    <xf numFmtId="0" fontId="3" fillId="0" borderId="0" xfId="0" applyFont="1" applyFill="1"/>
    <xf numFmtId="0" fontId="0" fillId="0" borderId="0" xfId="0" applyFont="1" applyFill="1"/>
    <xf numFmtId="0" fontId="1" fillId="0" borderId="0" xfId="0" applyFont="1" applyFill="1"/>
    <xf numFmtId="0" fontId="59" fillId="0" borderId="0" xfId="0" applyFont="1" applyFill="1" applyBorder="1" applyAlignment="1">
      <alignment horizontal="center"/>
    </xf>
    <xf numFmtId="0" fontId="59" fillId="0" borderId="0" xfId="0" applyFont="1" applyFill="1" applyAlignment="1">
      <alignment horizontal="center"/>
    </xf>
    <xf numFmtId="165" fontId="13" fillId="0" borderId="0" xfId="0" applyNumberFormat="1" applyFont="1" applyFill="1"/>
    <xf numFmtId="0" fontId="58" fillId="0" borderId="0" xfId="0" applyFont="1" applyFill="1" applyAlignment="1"/>
    <xf numFmtId="0" fontId="60" fillId="0" borderId="0" xfId="0" applyFont="1" applyFill="1" applyAlignment="1">
      <alignment wrapText="1"/>
    </xf>
    <xf numFmtId="0" fontId="61" fillId="0" borderId="0" xfId="0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0" fontId="62" fillId="0" borderId="0" xfId="0" applyFont="1" applyFill="1" applyAlignment="1">
      <alignment horizontal="center"/>
    </xf>
    <xf numFmtId="0" fontId="63" fillId="0" borderId="0" xfId="0" applyFont="1" applyFill="1" applyAlignment="1">
      <alignment horizontal="center"/>
    </xf>
    <xf numFmtId="0" fontId="2" fillId="0" borderId="0" xfId="0" applyFont="1" applyFill="1" applyAlignment="1">
      <alignment wrapText="1"/>
    </xf>
    <xf numFmtId="164" fontId="64" fillId="0" borderId="0" xfId="0" applyNumberFormat="1" applyFont="1" applyFill="1" applyBorder="1" applyAlignment="1">
      <alignment horizontal="center"/>
    </xf>
    <xf numFmtId="167" fontId="4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165" fontId="2" fillId="0" borderId="0" xfId="0" applyNumberFormat="1" applyFont="1" applyFill="1"/>
    <xf numFmtId="167" fontId="50" fillId="0" borderId="23" xfId="0" applyNumberFormat="1" applyFont="1" applyFill="1" applyBorder="1" applyAlignment="1" applyProtection="1">
      <alignment horizontal="center"/>
      <protection locked="0"/>
    </xf>
    <xf numFmtId="3" fontId="8" fillId="0" borderId="38" xfId="0" applyNumberFormat="1" applyFont="1" applyFill="1" applyBorder="1" applyAlignment="1">
      <alignment horizontal="left" wrapText="1"/>
    </xf>
    <xf numFmtId="167" fontId="50" fillId="0" borderId="84" xfId="0" applyNumberFormat="1" applyFont="1" applyFill="1" applyBorder="1" applyAlignment="1" applyProtection="1">
      <alignment horizontal="center"/>
      <protection locked="0"/>
    </xf>
    <xf numFmtId="0" fontId="9" fillId="0" borderId="36" xfId="0" applyFont="1" applyFill="1" applyBorder="1" applyAlignment="1">
      <alignment horizontal="center"/>
    </xf>
    <xf numFmtId="164" fontId="50" fillId="0" borderId="9" xfId="0" applyNumberFormat="1" applyFont="1" applyFill="1" applyBorder="1" applyAlignment="1">
      <alignment horizontal="center"/>
    </xf>
    <xf numFmtId="0" fontId="46" fillId="0" borderId="0" xfId="0" applyFont="1" applyBorder="1" applyAlignment="1"/>
    <xf numFmtId="0" fontId="47" fillId="0" borderId="0" xfId="0" applyFont="1" applyBorder="1" applyAlignment="1"/>
    <xf numFmtId="0" fontId="2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8" fillId="0" borderId="52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 wrapText="1"/>
    </xf>
    <xf numFmtId="0" fontId="13" fillId="0" borderId="53" xfId="0" applyFont="1" applyFill="1" applyBorder="1" applyAlignment="1">
      <alignment horizontal="center" vertical="center"/>
    </xf>
    <xf numFmtId="0" fontId="13" fillId="0" borderId="57" xfId="0" applyFont="1" applyFill="1" applyBorder="1" applyAlignment="1">
      <alignment vertical="center"/>
    </xf>
    <xf numFmtId="0" fontId="13" fillId="0" borderId="4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53" xfId="0" applyFont="1" applyBorder="1" applyAlignment="1" applyProtection="1">
      <alignment horizontal="center" vertical="center" wrapText="1"/>
      <protection locked="0"/>
    </xf>
    <xf numFmtId="0" fontId="13" fillId="0" borderId="57" xfId="0" applyFont="1" applyBorder="1" applyAlignment="1">
      <alignment vertical="center" wrapText="1"/>
    </xf>
    <xf numFmtId="0" fontId="13" fillId="0" borderId="54" xfId="0" applyFont="1" applyFill="1" applyBorder="1" applyAlignment="1">
      <alignment horizontal="center" vertical="center" wrapText="1"/>
    </xf>
    <xf numFmtId="0" fontId="33" fillId="0" borderId="55" xfId="0" applyFont="1" applyFill="1" applyBorder="1" applyAlignment="1">
      <alignment horizontal="center" vertical="center" wrapText="1"/>
    </xf>
    <xf numFmtId="0" fontId="22" fillId="0" borderId="79" xfId="1" applyFont="1" applyBorder="1" applyAlignment="1">
      <alignment horizontal="center"/>
    </xf>
    <xf numFmtId="0" fontId="0" fillId="0" borderId="68" xfId="0" applyBorder="1" applyAlignment="1">
      <alignment horizontal="center"/>
    </xf>
    <xf numFmtId="0" fontId="43" fillId="0" borderId="80" xfId="0" applyFont="1" applyBorder="1" applyAlignment="1">
      <alignment wrapText="1"/>
    </xf>
    <xf numFmtId="0" fontId="0" fillId="0" borderId="61" xfId="0" applyBorder="1" applyAlignment="1">
      <alignment wrapText="1"/>
    </xf>
    <xf numFmtId="167" fontId="24" fillId="0" borderId="80" xfId="0" applyNumberFormat="1" applyFont="1" applyFill="1" applyBorder="1" applyAlignment="1">
      <alignment horizontal="right" wrapText="1"/>
    </xf>
    <xf numFmtId="0" fontId="0" fillId="0" borderId="61" xfId="0" applyBorder="1" applyAlignment="1">
      <alignment horizontal="right" wrapText="1"/>
    </xf>
    <xf numFmtId="0" fontId="19" fillId="0" borderId="0" xfId="0" applyFont="1" applyAlignment="1">
      <alignment horizontal="center"/>
    </xf>
    <xf numFmtId="167" fontId="23" fillId="0" borderId="80" xfId="0" applyNumberFormat="1" applyFont="1" applyBorder="1" applyAlignment="1" applyProtection="1">
      <alignment horizontal="right"/>
      <protection locked="0"/>
    </xf>
    <xf numFmtId="0" fontId="0" fillId="0" borderId="61" xfId="0" applyBorder="1" applyAlignment="1">
      <alignment horizontal="right"/>
    </xf>
    <xf numFmtId="167" fontId="23" fillId="0" borderId="80" xfId="0" applyNumberFormat="1" applyFont="1" applyFill="1" applyBorder="1" applyAlignment="1" applyProtection="1">
      <protection locked="0"/>
    </xf>
    <xf numFmtId="0" fontId="0" fillId="0" borderId="61" xfId="0" applyBorder="1" applyAlignment="1"/>
    <xf numFmtId="164" fontId="23" fillId="0" borderId="80" xfId="0" applyNumberFormat="1" applyFont="1" applyFill="1" applyBorder="1" applyAlignment="1">
      <alignment horizontal="right"/>
    </xf>
    <xf numFmtId="165" fontId="24" fillId="0" borderId="81" xfId="0" applyNumberFormat="1" applyFont="1" applyFill="1" applyBorder="1" applyAlignment="1"/>
    <xf numFmtId="0" fontId="0" fillId="0" borderId="62" xfId="0" applyBorder="1" applyAlignment="1"/>
    <xf numFmtId="0" fontId="1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5" fillId="0" borderId="46" xfId="0" applyFont="1" applyFill="1" applyBorder="1" applyAlignment="1">
      <alignment horizontal="center" vertical="center" wrapText="1"/>
    </xf>
    <xf numFmtId="0" fontId="35" fillId="0" borderId="47" xfId="0" applyFont="1" applyFill="1" applyBorder="1" applyAlignment="1">
      <alignment horizontal="center" vertical="center" wrapText="1"/>
    </xf>
    <xf numFmtId="0" fontId="35" fillId="0" borderId="48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165" fontId="12" fillId="0" borderId="12" xfId="0" applyNumberFormat="1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8" fillId="0" borderId="46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4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35" fillId="0" borderId="72" xfId="0" applyFont="1" applyFill="1" applyBorder="1" applyAlignment="1">
      <alignment horizontal="center" vertical="center" wrapText="1"/>
    </xf>
    <xf numFmtId="0" fontId="35" fillId="0" borderId="49" xfId="0" applyFont="1" applyFill="1" applyBorder="1" applyAlignment="1">
      <alignment horizontal="center" vertical="center" wrapText="1"/>
    </xf>
    <xf numFmtId="0" fontId="0" fillId="0" borderId="50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/>
    </xf>
    <xf numFmtId="0" fontId="8" fillId="0" borderId="28" xfId="0" applyFont="1" applyFill="1" applyBorder="1" applyAlignment="1">
      <alignment horizontal="center"/>
    </xf>
    <xf numFmtId="0" fontId="8" fillId="0" borderId="29" xfId="0" applyFont="1" applyFill="1" applyBorder="1" applyAlignment="1">
      <alignment horizontal="center"/>
    </xf>
    <xf numFmtId="0" fontId="58" fillId="0" borderId="88" xfId="0" applyFont="1" applyFill="1" applyBorder="1" applyAlignment="1">
      <alignment horizontal="left" wrapText="1"/>
    </xf>
    <xf numFmtId="0" fontId="5" fillId="0" borderId="0" xfId="0" applyFont="1" applyBorder="1" applyAlignment="1">
      <alignment horizontal="center" vertical="top"/>
    </xf>
    <xf numFmtId="0" fontId="12" fillId="0" borderId="6" xfId="0" applyFont="1" applyFill="1" applyBorder="1" applyAlignment="1">
      <alignment horizontal="center" vertical="center" wrapText="1"/>
    </xf>
    <xf numFmtId="165" fontId="12" fillId="0" borderId="31" xfId="0" applyNumberFormat="1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_Dod1" xfId="2"/>
    <cellStyle name="Обычный_ZV1PIV9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857249</xdr:colOff>
      <xdr:row>0</xdr:row>
      <xdr:rowOff>0</xdr:rowOff>
    </xdr:from>
    <xdr:to>
      <xdr:col>23</xdr:col>
      <xdr:colOff>133349</xdr:colOff>
      <xdr:row>0</xdr:row>
      <xdr:rowOff>813288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211174" y="0"/>
          <a:ext cx="32099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виконавчого комітету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______________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201</a:t>
          </a:r>
          <a:r>
            <a:rPr lang="uk-UA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9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uk-UA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року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№_____</a:t>
          </a: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676275</xdr:colOff>
      <xdr:row>229</xdr:row>
      <xdr:rowOff>361949</xdr:rowOff>
    </xdr:from>
    <xdr:to>
      <xdr:col>22</xdr:col>
      <xdr:colOff>66676</xdr:colOff>
      <xdr:row>229</xdr:row>
      <xdr:rowOff>904874</xdr:rowOff>
    </xdr:to>
    <xdr:sp macro="" textlink="">
      <xdr:nvSpPr>
        <xdr:cNvPr id="7" name="Rectangle 4"/>
        <xdr:cNvSpPr>
          <a:spLocks noChangeArrowheads="1"/>
        </xdr:cNvSpPr>
      </xdr:nvSpPr>
      <xdr:spPr bwMode="auto">
        <a:xfrm flipV="1">
          <a:off x="6191250" y="53949599"/>
          <a:ext cx="10334626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Керуючий справами                                                                                  Б.Бірук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1"/>
  <sheetViews>
    <sheetView tabSelected="1" view="pageBreakPreview" zoomScaleNormal="51" zoomScaleSheetLayoutView="100" workbookViewId="0">
      <selection activeCell="B69" sqref="B69"/>
    </sheetView>
  </sheetViews>
  <sheetFormatPr defaultColWidth="23.85546875" defaultRowHeight="12.75" x14ac:dyDescent="0.2"/>
  <cols>
    <col min="1" max="1" width="15" customWidth="1"/>
    <col min="2" max="2" width="79.85546875" customWidth="1"/>
    <col min="3" max="3" width="19.42578125" customWidth="1"/>
    <col min="4" max="4" width="16.28515625" customWidth="1"/>
    <col min="5" max="5" width="18.28515625" customWidth="1"/>
    <col min="6" max="6" width="15.42578125" customWidth="1"/>
    <col min="7" max="7" width="13.85546875" customWidth="1"/>
  </cols>
  <sheetData>
    <row r="1" spans="1:7" ht="30.75" x14ac:dyDescent="0.45">
      <c r="A1" s="656"/>
      <c r="B1" s="656"/>
      <c r="C1" s="187"/>
      <c r="D1" s="657" t="s">
        <v>135</v>
      </c>
      <c r="E1" s="657"/>
      <c r="F1" s="657"/>
      <c r="G1" s="657"/>
    </row>
    <row r="2" spans="1:7" ht="30.75" x14ac:dyDescent="0.45">
      <c r="A2" s="21"/>
      <c r="B2" s="21"/>
      <c r="C2" s="630" t="s">
        <v>134</v>
      </c>
      <c r="D2" s="631"/>
      <c r="E2" s="631"/>
      <c r="F2" s="631"/>
      <c r="G2" s="631"/>
    </row>
    <row r="3" spans="1:7" ht="30.75" x14ac:dyDescent="0.45">
      <c r="A3" s="21"/>
      <c r="B3" s="21"/>
      <c r="C3" s="21"/>
      <c r="D3" s="657" t="s">
        <v>362</v>
      </c>
      <c r="E3" s="657"/>
      <c r="F3" s="657"/>
      <c r="G3" s="657"/>
    </row>
    <row r="4" spans="1:7" ht="22.5" x14ac:dyDescent="0.35">
      <c r="A4" s="21"/>
      <c r="B4" s="21"/>
      <c r="C4" s="21"/>
      <c r="D4" s="22"/>
      <c r="E4" s="22"/>
      <c r="F4" s="22"/>
      <c r="G4" s="21"/>
    </row>
    <row r="5" spans="1:7" ht="13.5" customHeight="1" x14ac:dyDescent="0.3">
      <c r="A5" s="658"/>
      <c r="B5" s="658"/>
      <c r="C5" s="658"/>
      <c r="D5" s="658"/>
      <c r="E5" s="658"/>
      <c r="F5" s="658"/>
      <c r="G5" s="658"/>
    </row>
    <row r="6" spans="1:7" ht="27" x14ac:dyDescent="0.35">
      <c r="A6" s="648" t="s">
        <v>363</v>
      </c>
      <c r="B6" s="648"/>
      <c r="C6" s="648"/>
      <c r="D6" s="648"/>
      <c r="E6" s="648"/>
      <c r="F6" s="648"/>
      <c r="G6" s="648"/>
    </row>
    <row r="7" spans="1:7" ht="4.5" customHeight="1" x14ac:dyDescent="0.3">
      <c r="A7" s="188"/>
      <c r="B7" s="188"/>
      <c r="C7" s="188"/>
      <c r="D7" s="188"/>
      <c r="E7" s="188"/>
      <c r="F7" s="188"/>
      <c r="G7" s="188"/>
    </row>
    <row r="8" spans="1:7" ht="26.25" customHeight="1" thickBot="1" x14ac:dyDescent="0.3">
      <c r="D8" s="23"/>
      <c r="G8" s="113" t="s">
        <v>136</v>
      </c>
    </row>
    <row r="9" spans="1:7" ht="96.75" customHeight="1" x14ac:dyDescent="0.2">
      <c r="A9" s="632" t="s">
        <v>137</v>
      </c>
      <c r="B9" s="634" t="s">
        <v>138</v>
      </c>
      <c r="C9" s="636" t="s">
        <v>364</v>
      </c>
      <c r="D9" s="636" t="s">
        <v>365</v>
      </c>
      <c r="E9" s="638" t="s">
        <v>366</v>
      </c>
      <c r="F9" s="640" t="s">
        <v>139</v>
      </c>
      <c r="G9" s="641"/>
    </row>
    <row r="10" spans="1:7" ht="17.25" customHeight="1" x14ac:dyDescent="0.2">
      <c r="A10" s="633"/>
      <c r="B10" s="635"/>
      <c r="C10" s="637"/>
      <c r="D10" s="637"/>
      <c r="E10" s="639"/>
      <c r="F10" s="24" t="s">
        <v>140</v>
      </c>
      <c r="G10" s="25" t="s">
        <v>141</v>
      </c>
    </row>
    <row r="11" spans="1:7" x14ac:dyDescent="0.2">
      <c r="A11" s="26">
        <v>1</v>
      </c>
      <c r="B11" s="27">
        <v>2</v>
      </c>
      <c r="C11" s="27">
        <v>3</v>
      </c>
      <c r="D11" s="27">
        <v>4</v>
      </c>
      <c r="E11" s="27">
        <v>5</v>
      </c>
      <c r="F11" s="27">
        <v>6</v>
      </c>
      <c r="G11" s="28">
        <v>7</v>
      </c>
    </row>
    <row r="12" spans="1:7" ht="26.25" customHeight="1" x14ac:dyDescent="0.3">
      <c r="A12" s="29">
        <v>10000000</v>
      </c>
      <c r="B12" s="30" t="s">
        <v>142</v>
      </c>
      <c r="C12" s="31">
        <f>SUM(C13,C14,C15,C16)</f>
        <v>311934.90000000002</v>
      </c>
      <c r="D12" s="31">
        <f>SUM(D13,D14,D15,D16)</f>
        <v>330421.8</v>
      </c>
      <c r="E12" s="31">
        <f>SUM(E13,E14,E15,E16)</f>
        <v>340446.4</v>
      </c>
      <c r="F12" s="32">
        <f t="shared" ref="F12:F19" si="0">SUM(E12-D12)</f>
        <v>10024.600000000035</v>
      </c>
      <c r="G12" s="33">
        <f>SUM(E12/D12)*100%</f>
        <v>1.0303387972585345</v>
      </c>
    </row>
    <row r="13" spans="1:7" ht="26.25" customHeight="1" x14ac:dyDescent="0.35">
      <c r="A13" s="34">
        <v>11010000</v>
      </c>
      <c r="B13" s="35" t="s">
        <v>143</v>
      </c>
      <c r="C13" s="107">
        <v>240033.6</v>
      </c>
      <c r="D13" s="107">
        <v>257659.5</v>
      </c>
      <c r="E13" s="38">
        <v>265953</v>
      </c>
      <c r="F13" s="39">
        <f t="shared" si="0"/>
        <v>8293.5</v>
      </c>
      <c r="G13" s="40">
        <f>SUM(E13/D13)*100%</f>
        <v>1.0321878292863256</v>
      </c>
    </row>
    <row r="14" spans="1:7" ht="26.25" customHeight="1" x14ac:dyDescent="0.35">
      <c r="A14" s="41">
        <v>11020000</v>
      </c>
      <c r="B14" s="42" t="s">
        <v>144</v>
      </c>
      <c r="C14" s="108">
        <v>172</v>
      </c>
      <c r="D14" s="108">
        <v>286</v>
      </c>
      <c r="E14" s="43">
        <v>299.60000000000002</v>
      </c>
      <c r="F14" s="44">
        <f t="shared" si="0"/>
        <v>13.600000000000023</v>
      </c>
      <c r="G14" s="40">
        <f>SUM(E14/D14)*100%</f>
        <v>1.0475524475524476</v>
      </c>
    </row>
    <row r="15" spans="1:7" ht="72.75" customHeight="1" x14ac:dyDescent="0.35">
      <c r="A15" s="41">
        <v>14040000</v>
      </c>
      <c r="B15" s="45" t="s">
        <v>145</v>
      </c>
      <c r="C15" s="109">
        <v>11506.6</v>
      </c>
      <c r="D15" s="109">
        <v>11506.6</v>
      </c>
      <c r="E15" s="37">
        <v>10805.2</v>
      </c>
      <c r="F15" s="44">
        <f t="shared" si="0"/>
        <v>-701.39999999999964</v>
      </c>
      <c r="G15" s="40">
        <f>SUM(E15/D15*100%)</f>
        <v>0.93904367927971777</v>
      </c>
    </row>
    <row r="16" spans="1:7" ht="27" customHeight="1" x14ac:dyDescent="0.3">
      <c r="A16" s="47">
        <v>18000000</v>
      </c>
      <c r="B16" s="48" t="s">
        <v>146</v>
      </c>
      <c r="C16" s="49">
        <f>SUM(C17,C21:C22)</f>
        <v>60222.7</v>
      </c>
      <c r="D16" s="49">
        <f>SUM(D17,D21:D22)</f>
        <v>60969.700000000004</v>
      </c>
      <c r="E16" s="49">
        <f>SUM(E17,E21:E22)</f>
        <v>63388.600000000006</v>
      </c>
      <c r="F16" s="50">
        <f t="shared" si="0"/>
        <v>2418.9000000000015</v>
      </c>
      <c r="G16" s="51">
        <f>SUM(E16/D16)*100%</f>
        <v>1.0396738051851986</v>
      </c>
    </row>
    <row r="17" spans="1:7" ht="25.5" customHeight="1" x14ac:dyDescent="0.3">
      <c r="A17" s="41">
        <v>18010000</v>
      </c>
      <c r="B17" s="48" t="s">
        <v>147</v>
      </c>
      <c r="C17" s="52">
        <f>SUM(C18:C20)</f>
        <v>49219.6</v>
      </c>
      <c r="D17" s="52">
        <f>SUM(D18:D20)</f>
        <v>49964.9</v>
      </c>
      <c r="E17" s="52">
        <f>SUM(E18:E20)</f>
        <v>50907.600000000006</v>
      </c>
      <c r="F17" s="50">
        <f t="shared" si="0"/>
        <v>942.70000000000437</v>
      </c>
      <c r="G17" s="51">
        <f t="shared" ref="G17:G40" si="1">SUM(E17/D17*100%)</f>
        <v>1.0188672448058538</v>
      </c>
    </row>
    <row r="18" spans="1:7" ht="38.25" customHeight="1" x14ac:dyDescent="0.35">
      <c r="A18" s="53" t="s">
        <v>148</v>
      </c>
      <c r="B18" s="54" t="s">
        <v>149</v>
      </c>
      <c r="C18" s="109">
        <v>3769.6</v>
      </c>
      <c r="D18" s="109">
        <v>4811.6000000000004</v>
      </c>
      <c r="E18" s="37">
        <v>5554.4</v>
      </c>
      <c r="F18" s="55">
        <f t="shared" si="0"/>
        <v>742.79999999999927</v>
      </c>
      <c r="G18" s="40">
        <f t="shared" si="1"/>
        <v>1.1543769224374427</v>
      </c>
    </row>
    <row r="19" spans="1:7" ht="36" x14ac:dyDescent="0.35">
      <c r="A19" s="53" t="s">
        <v>150</v>
      </c>
      <c r="B19" s="54" t="s">
        <v>151</v>
      </c>
      <c r="C19" s="109">
        <v>45400</v>
      </c>
      <c r="D19" s="109">
        <v>45070</v>
      </c>
      <c r="E19" s="37">
        <v>45264.9</v>
      </c>
      <c r="F19" s="39">
        <f t="shared" si="0"/>
        <v>194.90000000000146</v>
      </c>
      <c r="G19" s="40">
        <f t="shared" si="1"/>
        <v>1.0043243842911027</v>
      </c>
    </row>
    <row r="20" spans="1:7" ht="39" customHeight="1" x14ac:dyDescent="0.35">
      <c r="A20" s="53" t="s">
        <v>152</v>
      </c>
      <c r="B20" s="54" t="s">
        <v>153</v>
      </c>
      <c r="C20" s="109">
        <v>50</v>
      </c>
      <c r="D20" s="109">
        <v>83.3</v>
      </c>
      <c r="E20" s="37">
        <v>88.3</v>
      </c>
      <c r="F20" s="44">
        <f>SUM(E20-D20)</f>
        <v>5</v>
      </c>
      <c r="G20" s="40">
        <f t="shared" si="1"/>
        <v>1.0600240096038416</v>
      </c>
    </row>
    <row r="21" spans="1:7" ht="33" customHeight="1" x14ac:dyDescent="0.35">
      <c r="A21" s="41">
        <v>18030000</v>
      </c>
      <c r="B21" s="54" t="s">
        <v>154</v>
      </c>
      <c r="C21" s="110">
        <v>3.1</v>
      </c>
      <c r="D21" s="110">
        <v>4.8</v>
      </c>
      <c r="E21" s="56">
        <v>7.1</v>
      </c>
      <c r="F21" s="55">
        <f>SUM(E21-D21)</f>
        <v>2.2999999999999998</v>
      </c>
      <c r="G21" s="40">
        <f t="shared" si="1"/>
        <v>1.4791666666666667</v>
      </c>
    </row>
    <row r="22" spans="1:7" ht="28.5" customHeight="1" x14ac:dyDescent="0.35">
      <c r="A22" s="41">
        <v>18050000</v>
      </c>
      <c r="B22" s="54" t="s">
        <v>155</v>
      </c>
      <c r="C22" s="110">
        <v>11000</v>
      </c>
      <c r="D22" s="110">
        <v>11000</v>
      </c>
      <c r="E22" s="56">
        <v>12473.9</v>
      </c>
      <c r="F22" s="39">
        <f t="shared" ref="F22:F61" si="2">SUM(E22-D22)</f>
        <v>1473.8999999999996</v>
      </c>
      <c r="G22" s="40">
        <f t="shared" si="1"/>
        <v>1.133990909090909</v>
      </c>
    </row>
    <row r="23" spans="1:7" ht="29.25" customHeight="1" x14ac:dyDescent="0.3">
      <c r="A23" s="57">
        <v>20000000</v>
      </c>
      <c r="B23" s="58" t="s">
        <v>156</v>
      </c>
      <c r="C23" s="52">
        <f>SUM(C24:C34)</f>
        <v>1420.3</v>
      </c>
      <c r="D23" s="52">
        <f>SUM(D24:D35)</f>
        <v>3569</v>
      </c>
      <c r="E23" s="52">
        <f>SUM(E24:E35)</f>
        <v>4327.2999999999993</v>
      </c>
      <c r="F23" s="67">
        <f t="shared" si="2"/>
        <v>758.29999999999927</v>
      </c>
      <c r="G23" s="51">
        <f t="shared" si="1"/>
        <v>1.2124684785654243</v>
      </c>
    </row>
    <row r="24" spans="1:7" ht="70.5" customHeight="1" x14ac:dyDescent="0.35">
      <c r="A24" s="41">
        <v>21010300</v>
      </c>
      <c r="B24" s="60" t="s">
        <v>157</v>
      </c>
      <c r="C24" s="109">
        <v>130.30000000000001</v>
      </c>
      <c r="D24" s="109">
        <v>224.3</v>
      </c>
      <c r="E24" s="37">
        <v>302.5</v>
      </c>
      <c r="F24" s="44">
        <f t="shared" si="2"/>
        <v>78.199999999999989</v>
      </c>
      <c r="G24" s="40">
        <f t="shared" si="1"/>
        <v>1.3486402139991083</v>
      </c>
    </row>
    <row r="25" spans="1:7" ht="48" customHeight="1" x14ac:dyDescent="0.35">
      <c r="A25" s="41">
        <v>21050000</v>
      </c>
      <c r="B25" s="60" t="s">
        <v>158</v>
      </c>
      <c r="C25" s="61"/>
      <c r="D25" s="37">
        <v>1840</v>
      </c>
      <c r="E25" s="37">
        <v>2153.6</v>
      </c>
      <c r="F25" s="44">
        <f t="shared" si="2"/>
        <v>313.59999999999991</v>
      </c>
      <c r="G25" s="40">
        <f t="shared" si="1"/>
        <v>1.1704347826086956</v>
      </c>
    </row>
    <row r="26" spans="1:7" ht="26.25" customHeight="1" x14ac:dyDescent="0.35">
      <c r="A26" s="41">
        <v>21080500</v>
      </c>
      <c r="B26" s="104" t="s">
        <v>165</v>
      </c>
      <c r="C26" s="61"/>
      <c r="D26" s="37"/>
      <c r="E26" s="37"/>
      <c r="F26" s="44">
        <f t="shared" si="2"/>
        <v>0</v>
      </c>
      <c r="G26" s="40" t="e">
        <f t="shared" si="1"/>
        <v>#DIV/0!</v>
      </c>
    </row>
    <row r="27" spans="1:7" ht="27.75" customHeight="1" x14ac:dyDescent="0.35">
      <c r="A27" s="34">
        <v>21081100</v>
      </c>
      <c r="B27" s="62" t="s">
        <v>159</v>
      </c>
      <c r="C27" s="63">
        <v>20</v>
      </c>
      <c r="D27" s="37">
        <v>171</v>
      </c>
      <c r="E27" s="37">
        <v>206.7</v>
      </c>
      <c r="F27" s="44">
        <f t="shared" si="2"/>
        <v>35.699999999999989</v>
      </c>
      <c r="G27" s="40">
        <f t="shared" si="1"/>
        <v>1.2087719298245614</v>
      </c>
    </row>
    <row r="28" spans="1:7" ht="69" customHeight="1" x14ac:dyDescent="0.35">
      <c r="A28" s="34">
        <v>21081500</v>
      </c>
      <c r="B28" s="62" t="s">
        <v>160</v>
      </c>
      <c r="C28" s="63"/>
      <c r="D28" s="37"/>
      <c r="E28" s="37"/>
      <c r="F28" s="44">
        <f t="shared" si="2"/>
        <v>0</v>
      </c>
      <c r="G28" s="40" t="e">
        <f t="shared" si="1"/>
        <v>#DIV/0!</v>
      </c>
    </row>
    <row r="29" spans="1:7" ht="75.75" customHeight="1" x14ac:dyDescent="0.35">
      <c r="A29" s="34">
        <v>22010300</v>
      </c>
      <c r="B29" s="62" t="s">
        <v>161</v>
      </c>
      <c r="C29" s="63">
        <v>10</v>
      </c>
      <c r="D29" s="37">
        <v>20</v>
      </c>
      <c r="E29" s="37">
        <v>29.7</v>
      </c>
      <c r="F29" s="44">
        <f t="shared" si="2"/>
        <v>9.6999999999999993</v>
      </c>
      <c r="G29" s="40">
        <f t="shared" si="1"/>
        <v>1.4849999999999999</v>
      </c>
    </row>
    <row r="30" spans="1:7" ht="30.75" customHeight="1" x14ac:dyDescent="0.35">
      <c r="A30" s="34">
        <v>22012500</v>
      </c>
      <c r="B30" s="64" t="s">
        <v>162</v>
      </c>
      <c r="C30" s="63">
        <v>940</v>
      </c>
      <c r="D30" s="37">
        <v>1020</v>
      </c>
      <c r="E30" s="37">
        <v>1324.7</v>
      </c>
      <c r="F30" s="44">
        <f t="shared" si="2"/>
        <v>304.70000000000005</v>
      </c>
      <c r="G30" s="40">
        <f t="shared" si="1"/>
        <v>1.2987254901960785</v>
      </c>
    </row>
    <row r="31" spans="1:7" ht="49.5" customHeight="1" x14ac:dyDescent="0.35">
      <c r="A31" s="34">
        <v>22012600</v>
      </c>
      <c r="B31" s="64" t="s">
        <v>163</v>
      </c>
      <c r="C31" s="63">
        <v>198</v>
      </c>
      <c r="D31" s="37">
        <v>147.19999999999999</v>
      </c>
      <c r="E31" s="37">
        <v>138.4</v>
      </c>
      <c r="F31" s="44">
        <f t="shared" si="2"/>
        <v>-8.7999999999999829</v>
      </c>
      <c r="G31" s="40">
        <f t="shared" si="1"/>
        <v>0.94021739130434789</v>
      </c>
    </row>
    <row r="32" spans="1:7" ht="43.5" customHeight="1" x14ac:dyDescent="0.35">
      <c r="A32" s="34">
        <v>22080400</v>
      </c>
      <c r="B32" s="189" t="s">
        <v>367</v>
      </c>
      <c r="C32" s="63"/>
      <c r="D32" s="37"/>
      <c r="E32" s="37">
        <v>11.1</v>
      </c>
      <c r="F32" s="44">
        <f t="shared" si="2"/>
        <v>11.1</v>
      </c>
      <c r="G32" s="40"/>
    </row>
    <row r="33" spans="1:7" ht="23.25" x14ac:dyDescent="0.35">
      <c r="A33" s="34">
        <v>22090000</v>
      </c>
      <c r="B33" s="35" t="s">
        <v>164</v>
      </c>
      <c r="C33" s="63">
        <v>37</v>
      </c>
      <c r="D33" s="37">
        <v>24.2</v>
      </c>
      <c r="E33" s="37">
        <v>18.399999999999999</v>
      </c>
      <c r="F33" s="44">
        <f t="shared" si="2"/>
        <v>-5.8000000000000007</v>
      </c>
      <c r="G33" s="40">
        <f t="shared" si="1"/>
        <v>0.7603305785123966</v>
      </c>
    </row>
    <row r="34" spans="1:7" ht="23.25" x14ac:dyDescent="0.35">
      <c r="A34" s="34">
        <v>24060300</v>
      </c>
      <c r="B34" s="65" t="s">
        <v>165</v>
      </c>
      <c r="C34" s="63">
        <v>85</v>
      </c>
      <c r="D34" s="37">
        <v>118</v>
      </c>
      <c r="E34" s="37">
        <v>137.9</v>
      </c>
      <c r="F34" s="44">
        <f t="shared" si="2"/>
        <v>19.900000000000006</v>
      </c>
      <c r="G34" s="40">
        <f t="shared" si="1"/>
        <v>1.1686440677966101</v>
      </c>
    </row>
    <row r="35" spans="1:7" ht="225" customHeight="1" x14ac:dyDescent="0.35">
      <c r="A35" s="112">
        <v>24062200</v>
      </c>
      <c r="B35" s="103" t="s">
        <v>179</v>
      </c>
      <c r="C35" s="63"/>
      <c r="D35" s="37">
        <v>4.3</v>
      </c>
      <c r="E35" s="37">
        <v>4.3</v>
      </c>
      <c r="F35" s="44">
        <f t="shared" si="2"/>
        <v>0</v>
      </c>
      <c r="G35" s="40">
        <f t="shared" si="1"/>
        <v>1</v>
      </c>
    </row>
    <row r="36" spans="1:7" ht="27" customHeight="1" x14ac:dyDescent="0.35">
      <c r="A36" s="98">
        <v>30000000</v>
      </c>
      <c r="B36" s="99" t="s">
        <v>177</v>
      </c>
      <c r="C36" s="100"/>
      <c r="D36" s="101">
        <f>SUM(D37)</f>
        <v>0.9</v>
      </c>
      <c r="E36" s="101">
        <f>SUM(E37)</f>
        <v>1.2</v>
      </c>
      <c r="F36" s="59">
        <f t="shared" si="2"/>
        <v>0.29999999999999993</v>
      </c>
      <c r="G36" s="40">
        <f t="shared" si="1"/>
        <v>1.3333333333333333</v>
      </c>
    </row>
    <row r="37" spans="1:7" ht="48.75" customHeight="1" x14ac:dyDescent="0.35">
      <c r="A37" s="34">
        <v>31020000</v>
      </c>
      <c r="B37" s="102" t="s">
        <v>178</v>
      </c>
      <c r="C37" s="63"/>
      <c r="D37" s="37">
        <v>0.9</v>
      </c>
      <c r="E37" s="37">
        <v>1.2</v>
      </c>
      <c r="F37" s="44">
        <f t="shared" si="2"/>
        <v>0.29999999999999993</v>
      </c>
      <c r="G37" s="40">
        <f t="shared" si="1"/>
        <v>1.3333333333333333</v>
      </c>
    </row>
    <row r="38" spans="1:7" ht="29.25" customHeight="1" x14ac:dyDescent="0.3">
      <c r="A38" s="66"/>
      <c r="B38" s="58" t="s">
        <v>166</v>
      </c>
      <c r="C38" s="67">
        <f>SUM(C12,C23,C36)</f>
        <v>313355.2</v>
      </c>
      <c r="D38" s="67">
        <f>SUM(D12,D23,D36)</f>
        <v>333991.7</v>
      </c>
      <c r="E38" s="67">
        <f>SUM(E12,E23,E36)</f>
        <v>344774.9</v>
      </c>
      <c r="F38" s="67">
        <f t="shared" si="2"/>
        <v>10783.200000000012</v>
      </c>
      <c r="G38" s="51">
        <f t="shared" si="1"/>
        <v>1.0322858322527177</v>
      </c>
    </row>
    <row r="39" spans="1:7" ht="33" customHeight="1" x14ac:dyDescent="0.3">
      <c r="A39" s="68">
        <v>40000000</v>
      </c>
      <c r="B39" s="69" t="s">
        <v>167</v>
      </c>
      <c r="C39" s="70">
        <f>SUM(C40,C45)</f>
        <v>159221.80000000005</v>
      </c>
      <c r="D39" s="70">
        <f t="shared" ref="D39:E39" si="3">SUM(D40,D45)</f>
        <v>163996.5</v>
      </c>
      <c r="E39" s="70">
        <f t="shared" si="3"/>
        <v>158877.20000000001</v>
      </c>
      <c r="F39" s="67">
        <f t="shared" si="2"/>
        <v>-5119.2999999999884</v>
      </c>
      <c r="G39" s="51">
        <f t="shared" si="1"/>
        <v>0.96878408990435783</v>
      </c>
    </row>
    <row r="40" spans="1:7" ht="49.5" customHeight="1" x14ac:dyDescent="0.3">
      <c r="A40" s="68">
        <v>41030000</v>
      </c>
      <c r="B40" s="69" t="s">
        <v>368</v>
      </c>
      <c r="C40" s="70">
        <f>SUM(C41:C44)</f>
        <v>89881.300000000017</v>
      </c>
      <c r="D40" s="70">
        <f t="shared" ref="D40:E40" si="4">SUM(D41:D44)</f>
        <v>96425.3</v>
      </c>
      <c r="E40" s="70">
        <f t="shared" si="4"/>
        <v>95070</v>
      </c>
      <c r="F40" s="67">
        <f t="shared" si="2"/>
        <v>-1355.3000000000029</v>
      </c>
      <c r="G40" s="51">
        <f t="shared" si="1"/>
        <v>0.98594456019322729</v>
      </c>
    </row>
    <row r="41" spans="1:7" ht="53.25" customHeight="1" x14ac:dyDescent="0.35">
      <c r="A41" s="71">
        <v>41033900</v>
      </c>
      <c r="B41" s="189" t="s">
        <v>369</v>
      </c>
      <c r="C41" s="108">
        <v>53082.3</v>
      </c>
      <c r="D41" s="108">
        <v>53082.3</v>
      </c>
      <c r="E41" s="37">
        <v>53082.3</v>
      </c>
      <c r="F41" s="44">
        <f t="shared" si="2"/>
        <v>0</v>
      </c>
      <c r="G41" s="40">
        <f t="shared" ref="G41:G60" si="5">SUM(E41/D41)*100%</f>
        <v>1</v>
      </c>
    </row>
    <row r="42" spans="1:7" ht="51.75" customHeight="1" x14ac:dyDescent="0.35">
      <c r="A42" s="71">
        <v>41034200</v>
      </c>
      <c r="B42" s="73" t="s">
        <v>370</v>
      </c>
      <c r="C42" s="108">
        <v>31910.9</v>
      </c>
      <c r="D42" s="108">
        <v>37251.1</v>
      </c>
      <c r="E42" s="74">
        <v>37251.1</v>
      </c>
      <c r="F42" s="39">
        <f t="shared" si="2"/>
        <v>0</v>
      </c>
      <c r="G42" s="40">
        <f t="shared" si="5"/>
        <v>1</v>
      </c>
    </row>
    <row r="43" spans="1:7" ht="70.5" customHeight="1" x14ac:dyDescent="0.35">
      <c r="A43" s="71">
        <v>41034500</v>
      </c>
      <c r="B43" s="190" t="s">
        <v>371</v>
      </c>
      <c r="C43" s="108"/>
      <c r="D43" s="108">
        <v>1203.8</v>
      </c>
      <c r="E43" s="74">
        <v>1203.8</v>
      </c>
      <c r="F43" s="44">
        <f t="shared" si="2"/>
        <v>0</v>
      </c>
      <c r="G43" s="40">
        <f t="shared" si="5"/>
        <v>1</v>
      </c>
    </row>
    <row r="44" spans="1:7" ht="95.25" customHeight="1" x14ac:dyDescent="0.35">
      <c r="A44" s="105">
        <v>41035100</v>
      </c>
      <c r="B44" s="189" t="s">
        <v>372</v>
      </c>
      <c r="C44" s="108">
        <v>4888.1000000000004</v>
      </c>
      <c r="D44" s="108">
        <v>4888.1000000000004</v>
      </c>
      <c r="E44" s="74">
        <v>3532.8</v>
      </c>
      <c r="F44" s="44">
        <f t="shared" ref="F44" si="6">SUM(E44-D44)</f>
        <v>-1355.3000000000002</v>
      </c>
      <c r="G44" s="40">
        <f t="shared" ref="G44" si="7">SUM(E44/D44)*100%</f>
        <v>0.72273480493443254</v>
      </c>
    </row>
    <row r="45" spans="1:7" ht="55.5" customHeight="1" x14ac:dyDescent="0.3">
      <c r="A45" s="98">
        <v>41050000</v>
      </c>
      <c r="B45" s="191" t="s">
        <v>373</v>
      </c>
      <c r="C45" s="192">
        <f>SUM(C46:C60)</f>
        <v>69340.500000000015</v>
      </c>
      <c r="D45" s="192">
        <f t="shared" ref="D45:E45" si="8">SUM(D46:D60)</f>
        <v>67571.200000000012</v>
      </c>
      <c r="E45" s="192">
        <f t="shared" si="8"/>
        <v>63807.200000000012</v>
      </c>
      <c r="F45" s="59">
        <f t="shared" si="2"/>
        <v>-3764</v>
      </c>
      <c r="G45" s="51">
        <f t="shared" si="5"/>
        <v>0.94429579465807922</v>
      </c>
    </row>
    <row r="46" spans="1:7" ht="343.5" customHeight="1" x14ac:dyDescent="0.35">
      <c r="A46" s="34">
        <v>41050100</v>
      </c>
      <c r="B46" s="190" t="s">
        <v>374</v>
      </c>
      <c r="C46" s="111">
        <v>12580</v>
      </c>
      <c r="D46" s="111">
        <v>11730</v>
      </c>
      <c r="E46" s="74">
        <v>8883.4</v>
      </c>
      <c r="F46" s="44">
        <f t="shared" si="2"/>
        <v>-2846.6000000000004</v>
      </c>
      <c r="G46" s="40">
        <f t="shared" si="5"/>
        <v>0.75732310315430518</v>
      </c>
    </row>
    <row r="47" spans="1:7" ht="122.25" customHeight="1" x14ac:dyDescent="0.35">
      <c r="A47" s="34">
        <v>41050200</v>
      </c>
      <c r="B47" s="190" t="s">
        <v>375</v>
      </c>
      <c r="C47" s="72">
        <v>29</v>
      </c>
      <c r="D47" s="36">
        <v>18.100000000000001</v>
      </c>
      <c r="E47" s="74">
        <v>18.100000000000001</v>
      </c>
      <c r="F47" s="44">
        <f t="shared" si="2"/>
        <v>0</v>
      </c>
      <c r="G47" s="40">
        <f t="shared" si="5"/>
        <v>1</v>
      </c>
    </row>
    <row r="48" spans="1:7" ht="327.75" customHeight="1" x14ac:dyDescent="0.35">
      <c r="A48" s="34">
        <v>41050300</v>
      </c>
      <c r="B48" s="190" t="s">
        <v>376</v>
      </c>
      <c r="C48" s="46">
        <v>54891.6</v>
      </c>
      <c r="D48" s="36">
        <v>47391.6</v>
      </c>
      <c r="E48" s="74">
        <v>46880.3</v>
      </c>
      <c r="F48" s="44">
        <f t="shared" si="2"/>
        <v>-511.29999999999563</v>
      </c>
      <c r="G48" s="40">
        <f t="shared" si="5"/>
        <v>0.98921116822390476</v>
      </c>
    </row>
    <row r="49" spans="1:11" ht="409.5" customHeight="1" x14ac:dyDescent="0.35">
      <c r="A49" s="34">
        <v>41050400</v>
      </c>
      <c r="B49" s="193" t="s">
        <v>377</v>
      </c>
      <c r="C49" s="46"/>
      <c r="D49" s="36">
        <v>965.9</v>
      </c>
      <c r="E49" s="74">
        <v>965.9</v>
      </c>
      <c r="F49" s="44">
        <f t="shared" si="2"/>
        <v>0</v>
      </c>
      <c r="G49" s="40">
        <f t="shared" si="5"/>
        <v>1</v>
      </c>
    </row>
    <row r="50" spans="1:11" ht="291" customHeight="1" x14ac:dyDescent="0.2">
      <c r="A50" s="642">
        <v>41050500</v>
      </c>
      <c r="B50" s="644" t="s">
        <v>390</v>
      </c>
      <c r="C50" s="646"/>
      <c r="D50" s="649">
        <v>775.4</v>
      </c>
      <c r="E50" s="651">
        <v>775.4</v>
      </c>
      <c r="F50" s="653">
        <f t="shared" ref="F50:F60" si="9">SUM(E50-D50)</f>
        <v>0</v>
      </c>
      <c r="G50" s="654">
        <f t="shared" si="5"/>
        <v>1</v>
      </c>
    </row>
    <row r="51" spans="1:11" ht="46.5" customHeight="1" x14ac:dyDescent="0.2">
      <c r="A51" s="643"/>
      <c r="B51" s="645"/>
      <c r="C51" s="647"/>
      <c r="D51" s="650"/>
      <c r="E51" s="652"/>
      <c r="F51" s="650"/>
      <c r="G51" s="655"/>
    </row>
    <row r="52" spans="1:11" ht="409.5" customHeight="1" x14ac:dyDescent="0.35">
      <c r="A52" s="34">
        <v>41050600</v>
      </c>
      <c r="B52" s="189" t="s">
        <v>378</v>
      </c>
      <c r="C52" s="46"/>
      <c r="D52" s="36">
        <v>1006.9</v>
      </c>
      <c r="E52" s="74">
        <v>853.8</v>
      </c>
      <c r="F52" s="44">
        <f t="shared" si="9"/>
        <v>-153.10000000000002</v>
      </c>
      <c r="G52" s="40">
        <f t="shared" si="5"/>
        <v>0.84794915085907241</v>
      </c>
    </row>
    <row r="53" spans="1:11" ht="115.5" customHeight="1" x14ac:dyDescent="0.35">
      <c r="A53" s="34">
        <v>41050800</v>
      </c>
      <c r="B53" s="190" t="s">
        <v>379</v>
      </c>
      <c r="C53" s="46"/>
      <c r="D53" s="36">
        <v>199.9</v>
      </c>
      <c r="E53" s="74">
        <v>199.9</v>
      </c>
      <c r="F53" s="44">
        <f t="shared" si="9"/>
        <v>0</v>
      </c>
      <c r="G53" s="40">
        <f t="shared" si="5"/>
        <v>1</v>
      </c>
    </row>
    <row r="54" spans="1:11" ht="74.25" customHeight="1" x14ac:dyDescent="0.35">
      <c r="A54" s="34">
        <v>41051100</v>
      </c>
      <c r="B54" s="190" t="s">
        <v>380</v>
      </c>
      <c r="C54" s="46"/>
      <c r="D54" s="36">
        <v>980.2</v>
      </c>
      <c r="E54" s="74">
        <v>980.2</v>
      </c>
      <c r="F54" s="44">
        <f t="shared" si="9"/>
        <v>0</v>
      </c>
      <c r="G54" s="40">
        <f t="shared" si="5"/>
        <v>1</v>
      </c>
    </row>
    <row r="55" spans="1:11" ht="94.5" customHeight="1" x14ac:dyDescent="0.35">
      <c r="A55" s="34">
        <v>41051200</v>
      </c>
      <c r="B55" s="190" t="s">
        <v>381</v>
      </c>
      <c r="C55" s="46"/>
      <c r="D55" s="36">
        <v>610</v>
      </c>
      <c r="E55" s="74">
        <v>438.9</v>
      </c>
      <c r="F55" s="44">
        <f t="shared" si="9"/>
        <v>-171.10000000000002</v>
      </c>
      <c r="G55" s="40">
        <f t="shared" si="5"/>
        <v>0.71950819672131139</v>
      </c>
    </row>
    <row r="56" spans="1:11" ht="89.25" customHeight="1" x14ac:dyDescent="0.35">
      <c r="A56" s="34">
        <v>41051400</v>
      </c>
      <c r="B56" s="190" t="s">
        <v>382</v>
      </c>
      <c r="C56" s="46"/>
      <c r="D56" s="36">
        <v>888.8</v>
      </c>
      <c r="E56" s="74">
        <v>863.7</v>
      </c>
      <c r="F56" s="44">
        <f t="shared" si="9"/>
        <v>-25.099999999999909</v>
      </c>
      <c r="G56" s="40">
        <f t="shared" si="5"/>
        <v>0.97175967596759683</v>
      </c>
    </row>
    <row r="57" spans="1:11" ht="69.75" customHeight="1" x14ac:dyDescent="0.35">
      <c r="A57" s="34">
        <v>41051500</v>
      </c>
      <c r="B57" s="190" t="s">
        <v>383</v>
      </c>
      <c r="C57" s="46">
        <v>628.6</v>
      </c>
      <c r="D57" s="36">
        <v>643</v>
      </c>
      <c r="E57" s="74">
        <v>643</v>
      </c>
      <c r="F57" s="44">
        <f t="shared" si="9"/>
        <v>0</v>
      </c>
      <c r="G57" s="40">
        <f t="shared" si="5"/>
        <v>1</v>
      </c>
    </row>
    <row r="58" spans="1:11" ht="67.5" customHeight="1" x14ac:dyDescent="0.35">
      <c r="A58" s="34">
        <v>41051600</v>
      </c>
      <c r="B58" s="190" t="s">
        <v>384</v>
      </c>
      <c r="C58" s="46"/>
      <c r="D58" s="36">
        <v>44.3</v>
      </c>
      <c r="E58" s="74">
        <v>44.3</v>
      </c>
      <c r="F58" s="44">
        <f t="shared" si="9"/>
        <v>0</v>
      </c>
      <c r="G58" s="40">
        <f t="shared" si="5"/>
        <v>1</v>
      </c>
    </row>
    <row r="59" spans="1:11" ht="91.5" customHeight="1" x14ac:dyDescent="0.35">
      <c r="A59" s="34">
        <v>41052000</v>
      </c>
      <c r="B59" s="190" t="s">
        <v>385</v>
      </c>
      <c r="C59" s="46">
        <v>911.1</v>
      </c>
      <c r="D59" s="36">
        <v>1296.0999999999999</v>
      </c>
      <c r="E59" s="74">
        <v>1239.3</v>
      </c>
      <c r="F59" s="44">
        <f t="shared" si="9"/>
        <v>-56.799999999999955</v>
      </c>
      <c r="G59" s="40">
        <f t="shared" si="5"/>
        <v>0.95617622097060417</v>
      </c>
    </row>
    <row r="60" spans="1:11" ht="24.75" customHeight="1" x14ac:dyDescent="0.35">
      <c r="A60" s="34">
        <v>41053900</v>
      </c>
      <c r="B60" s="194" t="s">
        <v>386</v>
      </c>
      <c r="C60" s="46">
        <v>300.2</v>
      </c>
      <c r="D60" s="36">
        <v>1021</v>
      </c>
      <c r="E60" s="74">
        <v>1021</v>
      </c>
      <c r="F60" s="44">
        <f t="shared" si="9"/>
        <v>0</v>
      </c>
      <c r="G60" s="40">
        <f t="shared" si="5"/>
        <v>1</v>
      </c>
    </row>
    <row r="61" spans="1:11" ht="25.5" customHeight="1" x14ac:dyDescent="0.3">
      <c r="A61" s="68"/>
      <c r="B61" s="75" t="s">
        <v>168</v>
      </c>
      <c r="C61" s="70">
        <f>SUM(C38:C39)</f>
        <v>472577.00000000006</v>
      </c>
      <c r="D61" s="70">
        <f t="shared" ref="D61:E61" si="10">SUM(D38:D39)</f>
        <v>497988.2</v>
      </c>
      <c r="E61" s="70">
        <f t="shared" si="10"/>
        <v>503652.10000000003</v>
      </c>
      <c r="F61" s="67">
        <f t="shared" si="2"/>
        <v>5663.9000000000233</v>
      </c>
      <c r="G61" s="51">
        <f>SUM(E61/D61*100%)</f>
        <v>1.0113735626667459</v>
      </c>
    </row>
    <row r="62" spans="1:11" ht="24" customHeight="1" x14ac:dyDescent="0.35">
      <c r="A62" s="41">
        <v>19010000</v>
      </c>
      <c r="B62" s="76" t="s">
        <v>169</v>
      </c>
      <c r="C62" s="77">
        <v>100</v>
      </c>
      <c r="D62" s="37">
        <v>100</v>
      </c>
      <c r="E62" s="37">
        <v>298.89999999999998</v>
      </c>
      <c r="F62" s="55">
        <f>SUM(E62-D62)</f>
        <v>198.89999999999998</v>
      </c>
      <c r="G62" s="40">
        <f>SUM(E62/D62*100%)</f>
        <v>2.9889999999999999</v>
      </c>
    </row>
    <row r="63" spans="1:11" ht="90" hidden="1" customHeight="1" x14ac:dyDescent="0.35">
      <c r="A63" s="41">
        <v>24062100</v>
      </c>
      <c r="B63" s="76" t="s">
        <v>170</v>
      </c>
      <c r="C63" s="77"/>
      <c r="D63" s="37"/>
      <c r="E63" s="37"/>
      <c r="F63" s="55"/>
      <c r="G63" s="40"/>
      <c r="K63" s="78" t="s">
        <v>176</v>
      </c>
    </row>
    <row r="64" spans="1:11" ht="25.5" customHeight="1" x14ac:dyDescent="0.35">
      <c r="A64" s="71">
        <v>25000000</v>
      </c>
      <c r="B64" s="79" t="s">
        <v>171</v>
      </c>
      <c r="C64" s="80">
        <v>9917.9</v>
      </c>
      <c r="D64" s="38">
        <v>9917.9</v>
      </c>
      <c r="E64" s="38">
        <v>15610.9</v>
      </c>
      <c r="F64" s="39">
        <f>SUM(E64-D64)</f>
        <v>5693</v>
      </c>
      <c r="G64" s="40">
        <f>SUM(E64/D64)*100%</f>
        <v>1.5740126438056443</v>
      </c>
    </row>
    <row r="65" spans="1:7" ht="67.5" hidden="1" customHeight="1" x14ac:dyDescent="0.35">
      <c r="A65" s="71">
        <v>41036600</v>
      </c>
      <c r="B65" s="106" t="s">
        <v>180</v>
      </c>
      <c r="C65" s="80"/>
      <c r="D65" s="38"/>
      <c r="E65" s="38"/>
      <c r="F65" s="39">
        <f>SUM(E65-D65)</f>
        <v>0</v>
      </c>
      <c r="G65" s="40" t="e">
        <f>SUM(E65/D65)*100%</f>
        <v>#DIV/0!</v>
      </c>
    </row>
    <row r="66" spans="1:7" ht="22.5" x14ac:dyDescent="0.3">
      <c r="A66" s="71"/>
      <c r="B66" s="69" t="s">
        <v>172</v>
      </c>
      <c r="C66" s="70">
        <f>SUM(C69:C69)</f>
        <v>90</v>
      </c>
      <c r="D66" s="70">
        <f>SUM(D68:D70)</f>
        <v>1277.7</v>
      </c>
      <c r="E66" s="70">
        <f>SUM(E67:E70)</f>
        <v>7972.5000000000009</v>
      </c>
      <c r="F66" s="70">
        <f>SUM(F67:F70)</f>
        <v>6694.8000000000011</v>
      </c>
      <c r="G66" s="51">
        <f>SUM(E66/D66)*100%</f>
        <v>6.2397276355952105</v>
      </c>
    </row>
    <row r="67" spans="1:7" ht="91.5" customHeight="1" x14ac:dyDescent="0.35">
      <c r="A67" s="71">
        <v>24110900</v>
      </c>
      <c r="B67" s="189" t="s">
        <v>387</v>
      </c>
      <c r="C67" s="70"/>
      <c r="D67" s="70"/>
      <c r="E67" s="38">
        <v>2.2999999999999998</v>
      </c>
      <c r="F67" s="38">
        <f>SUM(E67-D67)</f>
        <v>2.2999999999999998</v>
      </c>
      <c r="G67" s="51"/>
    </row>
    <row r="68" spans="1:7" ht="46.5" x14ac:dyDescent="0.35">
      <c r="A68" s="71">
        <v>24170000</v>
      </c>
      <c r="B68" s="81" t="s">
        <v>173</v>
      </c>
      <c r="C68" s="82"/>
      <c r="D68" s="82"/>
      <c r="E68" s="38">
        <v>7619.1</v>
      </c>
      <c r="F68" s="38">
        <f>SUM(E68-D68)</f>
        <v>7619.1</v>
      </c>
      <c r="G68" s="40"/>
    </row>
    <row r="69" spans="1:7" ht="23.25" x14ac:dyDescent="0.35">
      <c r="A69" s="71">
        <v>33010000</v>
      </c>
      <c r="B69" s="195" t="s">
        <v>388</v>
      </c>
      <c r="C69" s="83">
        <v>90</v>
      </c>
      <c r="D69" s="38">
        <v>90</v>
      </c>
      <c r="E69" s="38">
        <v>101.1</v>
      </c>
      <c r="F69" s="44">
        <f>SUM(E69-D69)</f>
        <v>11.099999999999994</v>
      </c>
      <c r="G69" s="40">
        <f t="shared" ref="G69:G70" si="11">SUM(E69/D69)*100%</f>
        <v>1.1233333333333333</v>
      </c>
    </row>
    <row r="70" spans="1:7" ht="23.25" x14ac:dyDescent="0.35">
      <c r="A70" s="71">
        <v>410539</v>
      </c>
      <c r="B70" s="194" t="s">
        <v>386</v>
      </c>
      <c r="C70" s="83"/>
      <c r="D70" s="38">
        <v>1187.7</v>
      </c>
      <c r="E70" s="38">
        <v>250</v>
      </c>
      <c r="F70" s="44">
        <f>SUM(E70-D70)</f>
        <v>-937.7</v>
      </c>
      <c r="G70" s="40">
        <f t="shared" si="11"/>
        <v>0.21049086469647216</v>
      </c>
    </row>
    <row r="71" spans="1:7" ht="22.5" x14ac:dyDescent="0.3">
      <c r="A71" s="71"/>
      <c r="B71" s="75" t="s">
        <v>174</v>
      </c>
      <c r="C71" s="70">
        <f>SUM(C62:C66)</f>
        <v>10107.9</v>
      </c>
      <c r="D71" s="70">
        <f>SUM(D62:D66)</f>
        <v>11295.6</v>
      </c>
      <c r="E71" s="70">
        <f>SUM(E62:E66)</f>
        <v>23882.3</v>
      </c>
      <c r="F71" s="70">
        <f>SUM(F62:F66)</f>
        <v>12586.7</v>
      </c>
      <c r="G71" s="84">
        <f>SUM(E71/D71*100%)</f>
        <v>2.1143011438082082</v>
      </c>
    </row>
    <row r="72" spans="1:7" ht="23.25" thickBot="1" x14ac:dyDescent="0.35">
      <c r="A72" s="85"/>
      <c r="B72" s="86" t="s">
        <v>175</v>
      </c>
      <c r="C72" s="87">
        <f>SUM(C61,C71)</f>
        <v>482684.90000000008</v>
      </c>
      <c r="D72" s="87">
        <f>SUM(D61,D71)</f>
        <v>509283.8</v>
      </c>
      <c r="E72" s="87">
        <f>SUM(E61,E71)</f>
        <v>527534.4</v>
      </c>
      <c r="F72" s="87">
        <f>SUM(E72-D72)</f>
        <v>18250.600000000035</v>
      </c>
      <c r="G72" s="88">
        <f>SUM(E72/D72*100%)</f>
        <v>1.0358358149228388</v>
      </c>
    </row>
    <row r="73" spans="1:7" ht="66.75" customHeight="1" x14ac:dyDescent="0.3">
      <c r="A73" s="89"/>
      <c r="B73" s="90"/>
      <c r="C73" s="91"/>
      <c r="D73" s="91"/>
      <c r="E73" s="91"/>
      <c r="F73" s="91"/>
      <c r="G73" s="92"/>
    </row>
    <row r="74" spans="1:7" ht="47.25" customHeight="1" x14ac:dyDescent="0.5">
      <c r="A74" s="93"/>
      <c r="B74" s="628" t="s">
        <v>389</v>
      </c>
      <c r="C74" s="629"/>
      <c r="D74" s="629"/>
      <c r="E74" s="629"/>
      <c r="F74" s="629"/>
      <c r="G74" s="94"/>
    </row>
    <row r="75" spans="1:7" x14ac:dyDescent="0.2">
      <c r="A75" s="95"/>
    </row>
    <row r="76" spans="1:7" ht="20.25" x14ac:dyDescent="0.3">
      <c r="A76" s="95"/>
      <c r="B76" s="96"/>
      <c r="C76" s="96"/>
    </row>
    <row r="77" spans="1:7" ht="26.25" x14ac:dyDescent="0.4">
      <c r="A77" s="95"/>
      <c r="B77" s="97"/>
      <c r="C77" s="97"/>
      <c r="D77" s="97"/>
      <c r="E77" s="97"/>
    </row>
    <row r="78" spans="1:7" x14ac:dyDescent="0.2">
      <c r="A78" s="95"/>
      <c r="B78" s="95"/>
      <c r="C78" s="95"/>
    </row>
    <row r="79" spans="1:7" x14ac:dyDescent="0.2">
      <c r="A79" s="95"/>
      <c r="B79" s="95"/>
      <c r="C79" s="95"/>
    </row>
    <row r="80" spans="1:7" x14ac:dyDescent="0.2">
      <c r="A80" s="95"/>
      <c r="B80" s="95"/>
      <c r="C80" s="95"/>
    </row>
    <row r="81" spans="1:3" x14ac:dyDescent="0.2">
      <c r="A81" s="95"/>
      <c r="B81" s="95"/>
      <c r="C81" s="95"/>
    </row>
    <row r="82" spans="1:3" x14ac:dyDescent="0.2">
      <c r="A82" s="95"/>
      <c r="B82" s="95"/>
      <c r="C82" s="95"/>
    </row>
    <row r="83" spans="1:3" x14ac:dyDescent="0.2">
      <c r="A83" s="95"/>
      <c r="B83" s="95"/>
      <c r="C83" s="95"/>
    </row>
    <row r="84" spans="1:3" x14ac:dyDescent="0.2">
      <c r="A84" s="95"/>
      <c r="B84" s="95"/>
      <c r="C84" s="95"/>
    </row>
    <row r="85" spans="1:3" x14ac:dyDescent="0.2">
      <c r="A85" s="95"/>
      <c r="B85" s="95"/>
      <c r="C85" s="95"/>
    </row>
    <row r="86" spans="1:3" x14ac:dyDescent="0.2">
      <c r="A86" s="95"/>
      <c r="B86" s="95"/>
      <c r="C86" s="95"/>
    </row>
    <row r="87" spans="1:3" x14ac:dyDescent="0.2">
      <c r="A87" s="95"/>
      <c r="B87" s="95"/>
      <c r="C87" s="95"/>
    </row>
    <row r="88" spans="1:3" x14ac:dyDescent="0.2">
      <c r="A88" s="95"/>
      <c r="B88" s="95"/>
      <c r="C88" s="95"/>
    </row>
    <row r="89" spans="1:3" x14ac:dyDescent="0.2">
      <c r="A89" s="95"/>
      <c r="B89" s="95"/>
      <c r="C89" s="95"/>
    </row>
    <row r="90" spans="1:3" x14ac:dyDescent="0.2">
      <c r="A90" s="95"/>
      <c r="B90" s="95"/>
      <c r="C90" s="95"/>
    </row>
    <row r="91" spans="1:3" x14ac:dyDescent="0.2">
      <c r="A91" s="95"/>
      <c r="B91" s="95"/>
      <c r="C91" s="95"/>
    </row>
    <row r="92" spans="1:3" x14ac:dyDescent="0.2">
      <c r="A92" s="95"/>
      <c r="B92" s="95"/>
      <c r="C92" s="95"/>
    </row>
    <row r="93" spans="1:3" x14ac:dyDescent="0.2">
      <c r="A93" s="95"/>
      <c r="B93" s="95"/>
      <c r="C93" s="95"/>
    </row>
    <row r="94" spans="1:3" x14ac:dyDescent="0.2">
      <c r="A94" s="95"/>
      <c r="B94" s="95"/>
      <c r="C94" s="95"/>
    </row>
    <row r="95" spans="1:3" x14ac:dyDescent="0.2">
      <c r="A95" s="95"/>
      <c r="B95" s="95"/>
      <c r="C95" s="95"/>
    </row>
    <row r="96" spans="1:3" x14ac:dyDescent="0.2">
      <c r="A96" s="95"/>
      <c r="B96" s="95"/>
      <c r="C96" s="95"/>
    </row>
    <row r="97" spans="1:3" x14ac:dyDescent="0.2">
      <c r="A97" s="95"/>
      <c r="B97" s="95"/>
      <c r="C97" s="95"/>
    </row>
    <row r="98" spans="1:3" x14ac:dyDescent="0.2">
      <c r="A98" s="95"/>
      <c r="B98" s="95"/>
      <c r="C98" s="95"/>
    </row>
    <row r="99" spans="1:3" x14ac:dyDescent="0.2">
      <c r="A99" s="95"/>
      <c r="B99" s="95"/>
      <c r="C99" s="95"/>
    </row>
    <row r="100" spans="1:3" x14ac:dyDescent="0.2">
      <c r="A100" s="95"/>
      <c r="B100" s="95"/>
      <c r="C100" s="95"/>
    </row>
    <row r="101" spans="1:3" x14ac:dyDescent="0.2">
      <c r="A101" s="95"/>
      <c r="B101" s="95"/>
      <c r="C101" s="95"/>
    </row>
    <row r="102" spans="1:3" x14ac:dyDescent="0.2">
      <c r="A102" s="95"/>
      <c r="B102" s="95"/>
      <c r="C102" s="95"/>
    </row>
    <row r="103" spans="1:3" x14ac:dyDescent="0.2">
      <c r="A103" s="95"/>
      <c r="B103" s="95"/>
      <c r="C103" s="95"/>
    </row>
    <row r="104" spans="1:3" x14ac:dyDescent="0.2">
      <c r="A104" s="95"/>
      <c r="B104" s="95"/>
      <c r="C104" s="95"/>
    </row>
    <row r="105" spans="1:3" x14ac:dyDescent="0.2">
      <c r="A105" s="95"/>
      <c r="B105" s="95"/>
      <c r="C105" s="95"/>
    </row>
    <row r="106" spans="1:3" x14ac:dyDescent="0.2">
      <c r="A106" s="95"/>
      <c r="B106" s="95"/>
      <c r="C106" s="95"/>
    </row>
    <row r="107" spans="1:3" x14ac:dyDescent="0.2">
      <c r="A107" s="95"/>
      <c r="B107" s="95"/>
      <c r="C107" s="95"/>
    </row>
    <row r="108" spans="1:3" x14ac:dyDescent="0.2">
      <c r="A108" s="95"/>
      <c r="B108" s="95"/>
      <c r="C108" s="95"/>
    </row>
    <row r="109" spans="1:3" x14ac:dyDescent="0.2">
      <c r="A109" s="95"/>
      <c r="B109" s="95"/>
      <c r="C109" s="95"/>
    </row>
    <row r="110" spans="1:3" x14ac:dyDescent="0.2">
      <c r="A110" s="95"/>
      <c r="B110" s="95"/>
      <c r="C110" s="95"/>
    </row>
    <row r="111" spans="1:3" x14ac:dyDescent="0.2">
      <c r="A111" s="95"/>
      <c r="B111" s="95"/>
      <c r="C111" s="95"/>
    </row>
    <row r="112" spans="1:3" x14ac:dyDescent="0.2">
      <c r="A112" s="95"/>
      <c r="B112" s="95"/>
      <c r="C112" s="95"/>
    </row>
    <row r="113" spans="1:3" x14ac:dyDescent="0.2">
      <c r="A113" s="95"/>
      <c r="B113" s="95"/>
      <c r="C113" s="95"/>
    </row>
    <row r="114" spans="1:3" x14ac:dyDescent="0.2">
      <c r="A114" s="95"/>
      <c r="B114" s="95"/>
      <c r="C114" s="95"/>
    </row>
    <row r="115" spans="1:3" x14ac:dyDescent="0.2">
      <c r="A115" s="95"/>
      <c r="B115" s="95"/>
      <c r="C115" s="95"/>
    </row>
    <row r="116" spans="1:3" x14ac:dyDescent="0.2">
      <c r="A116" s="95"/>
      <c r="B116" s="95"/>
      <c r="C116" s="95"/>
    </row>
    <row r="117" spans="1:3" x14ac:dyDescent="0.2">
      <c r="A117" s="95"/>
      <c r="B117" s="95"/>
      <c r="C117" s="95"/>
    </row>
    <row r="118" spans="1:3" x14ac:dyDescent="0.2">
      <c r="A118" s="95"/>
      <c r="B118" s="95"/>
      <c r="C118" s="95"/>
    </row>
    <row r="119" spans="1:3" x14ac:dyDescent="0.2">
      <c r="A119" s="95"/>
      <c r="B119" s="95"/>
      <c r="C119" s="95"/>
    </row>
    <row r="120" spans="1:3" x14ac:dyDescent="0.2">
      <c r="A120" s="95"/>
      <c r="B120" s="95"/>
      <c r="C120" s="95"/>
    </row>
    <row r="121" spans="1:3" x14ac:dyDescent="0.2">
      <c r="A121" s="95"/>
      <c r="B121" s="95"/>
      <c r="C121" s="95"/>
    </row>
  </sheetData>
  <mergeCells count="20">
    <mergeCell ref="A1:B1"/>
    <mergeCell ref="D1:G1"/>
    <mergeCell ref="D3:G3"/>
    <mergeCell ref="A5:G5"/>
    <mergeCell ref="B74:F74"/>
    <mergeCell ref="C2:G2"/>
    <mergeCell ref="A9:A10"/>
    <mergeCell ref="B9:B10"/>
    <mergeCell ref="C9:C10"/>
    <mergeCell ref="D9:D10"/>
    <mergeCell ref="E9:E10"/>
    <mergeCell ref="F9:G9"/>
    <mergeCell ref="A50:A51"/>
    <mergeCell ref="B50:B51"/>
    <mergeCell ref="C50:C51"/>
    <mergeCell ref="A6:G6"/>
    <mergeCell ref="D50:D51"/>
    <mergeCell ref="E50:E51"/>
    <mergeCell ref="F50:F51"/>
    <mergeCell ref="G50:G51"/>
  </mergeCells>
  <pageMargins left="0.9055118110236221" right="0.51181102362204722" top="0.59055118110236227" bottom="0.55118110236220474" header="0.31496062992125984" footer="0.31496062992125984"/>
  <pageSetup paperSize="9" scale="50" fitToHeight="4" orientation="portrait" r:id="rId1"/>
  <rowBreaks count="2" manualBreakCount="2">
    <brk id="48" max="6" man="1"/>
    <brk id="54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F2195"/>
  <sheetViews>
    <sheetView showZeros="0" showOutlineSymbols="0" view="pageBreakPreview" topLeftCell="A192" zoomScale="130" zoomScaleNormal="100" zoomScaleSheetLayoutView="130" workbookViewId="0">
      <selection activeCell="F169" sqref="F169"/>
    </sheetView>
  </sheetViews>
  <sheetFormatPr defaultColWidth="9.140625" defaultRowHeight="12.75" x14ac:dyDescent="0.2"/>
  <cols>
    <col min="1" max="1" width="3.42578125" style="7" customWidth="1"/>
    <col min="2" max="2" width="8" style="8" hidden="1" customWidth="1"/>
    <col min="3" max="4" width="6.140625" style="8" customWidth="1"/>
    <col min="5" max="5" width="67" style="618" customWidth="1"/>
    <col min="6" max="6" width="12.7109375" style="7" customWidth="1"/>
    <col min="7" max="7" width="12.7109375" style="7" hidden="1" customWidth="1"/>
    <col min="8" max="8" width="12.7109375" style="7" customWidth="1"/>
    <col min="9" max="9" width="10" style="7" customWidth="1"/>
    <col min="10" max="10" width="11.7109375" style="7" customWidth="1"/>
    <col min="11" max="11" width="9.28515625" style="622" customWidth="1"/>
    <col min="12" max="12" width="12.7109375" style="7" customWidth="1"/>
    <col min="13" max="13" width="12.7109375" style="182" customWidth="1"/>
    <col min="14" max="14" width="12.7109375" style="7" hidden="1" customWidth="1"/>
    <col min="15" max="15" width="12.7109375" style="182" customWidth="1"/>
    <col min="16" max="16" width="10.28515625" style="183" customWidth="1"/>
    <col min="17" max="17" width="9.42578125" style="7" customWidth="1"/>
    <col min="18" max="19" width="12.7109375" style="7" customWidth="1"/>
    <col min="20" max="20" width="12.7109375" style="7" hidden="1" customWidth="1"/>
    <col min="21" max="21" width="12.7109375" style="7" customWidth="1"/>
    <col min="22" max="22" width="11.7109375" style="7" customWidth="1"/>
    <col min="23" max="23" width="10.42578125" style="7" customWidth="1"/>
    <col min="24" max="24" width="9.42578125" style="6" bestFit="1" customWidth="1"/>
    <col min="25" max="188" width="9.140625" style="6"/>
    <col min="189" max="16384" width="9.140625" style="7"/>
  </cols>
  <sheetData>
    <row r="1" spans="1:45" s="2" customFormat="1" ht="63.75" customHeight="1" x14ac:dyDescent="0.2">
      <c r="A1" s="7"/>
      <c r="B1" s="1"/>
      <c r="C1" s="1"/>
      <c r="D1" s="1"/>
      <c r="E1" s="180"/>
      <c r="F1" s="7"/>
      <c r="G1" s="7"/>
      <c r="H1" s="7"/>
      <c r="K1" s="4"/>
      <c r="L1" s="7"/>
      <c r="M1" s="181"/>
      <c r="N1" s="7"/>
      <c r="O1" s="182"/>
      <c r="P1" s="183"/>
      <c r="Q1" s="7"/>
      <c r="R1" s="7"/>
      <c r="S1" s="184"/>
      <c r="T1" s="7"/>
      <c r="U1" s="184"/>
    </row>
    <row r="2" spans="1:45" s="3" customFormat="1" ht="35.25" customHeight="1" thickBot="1" x14ac:dyDescent="0.25">
      <c r="A2" s="684" t="s">
        <v>525</v>
      </c>
      <c r="B2" s="684"/>
      <c r="C2" s="684"/>
      <c r="D2" s="684"/>
      <c r="E2" s="684"/>
      <c r="F2" s="684"/>
      <c r="G2" s="684"/>
      <c r="H2" s="684"/>
      <c r="I2" s="684"/>
      <c r="J2" s="684"/>
      <c r="K2" s="684"/>
      <c r="L2" s="684"/>
      <c r="M2" s="684"/>
      <c r="N2" s="684"/>
      <c r="O2" s="684"/>
      <c r="P2" s="684"/>
      <c r="Q2" s="684"/>
      <c r="R2" s="684"/>
      <c r="S2" s="684"/>
      <c r="T2" s="684"/>
      <c r="U2" s="684"/>
      <c r="V2" s="684"/>
      <c r="W2" s="684"/>
    </row>
    <row r="3" spans="1:45" s="197" customFormat="1" ht="25.5" customHeight="1" x14ac:dyDescent="0.2">
      <c r="A3" s="668" t="s">
        <v>0</v>
      </c>
      <c r="B3" s="671" t="s">
        <v>181</v>
      </c>
      <c r="C3" s="671" t="s">
        <v>182</v>
      </c>
      <c r="D3" s="671" t="s">
        <v>183</v>
      </c>
      <c r="E3" s="674" t="s">
        <v>184</v>
      </c>
      <c r="F3" s="677" t="s">
        <v>1</v>
      </c>
      <c r="G3" s="660"/>
      <c r="H3" s="660"/>
      <c r="I3" s="660"/>
      <c r="J3" s="660"/>
      <c r="K3" s="661"/>
      <c r="L3" s="678" t="s">
        <v>2</v>
      </c>
      <c r="M3" s="679"/>
      <c r="N3" s="679"/>
      <c r="O3" s="679"/>
      <c r="P3" s="679"/>
      <c r="Q3" s="679"/>
      <c r="R3" s="659" t="s">
        <v>3</v>
      </c>
      <c r="S3" s="660"/>
      <c r="T3" s="660"/>
      <c r="U3" s="660"/>
      <c r="V3" s="660"/>
      <c r="W3" s="661"/>
    </row>
    <row r="4" spans="1:45" s="197" customFormat="1" ht="12.75" customHeight="1" x14ac:dyDescent="0.2">
      <c r="A4" s="669"/>
      <c r="B4" s="672"/>
      <c r="C4" s="672"/>
      <c r="D4" s="672"/>
      <c r="E4" s="675"/>
      <c r="F4" s="662" t="s">
        <v>391</v>
      </c>
      <c r="G4" s="665" t="s">
        <v>392</v>
      </c>
      <c r="H4" s="664" t="s">
        <v>393</v>
      </c>
      <c r="I4" s="664" t="s">
        <v>4</v>
      </c>
      <c r="J4" s="664" t="s">
        <v>87</v>
      </c>
      <c r="K4" s="666" t="s">
        <v>86</v>
      </c>
      <c r="L4" s="662" t="s">
        <v>391</v>
      </c>
      <c r="M4" s="665" t="s">
        <v>112</v>
      </c>
      <c r="N4" s="664" t="str">
        <f>G4</f>
        <v>затверджено на 01.01.2019</v>
      </c>
      <c r="O4" s="664" t="str">
        <f>H4</f>
        <v>виконано станом на 01.01.2019</v>
      </c>
      <c r="P4" s="664" t="s">
        <v>87</v>
      </c>
      <c r="Q4" s="686" t="s">
        <v>86</v>
      </c>
      <c r="R4" s="662" t="s">
        <v>391</v>
      </c>
      <c r="S4" s="665" t="s">
        <v>112</v>
      </c>
      <c r="T4" s="664" t="str">
        <f>G4</f>
        <v>затверджено на 01.01.2019</v>
      </c>
      <c r="U4" s="664" t="str">
        <f>H4</f>
        <v>виконано станом на 01.01.2019</v>
      </c>
      <c r="V4" s="664" t="s">
        <v>87</v>
      </c>
      <c r="W4" s="666" t="s">
        <v>86</v>
      </c>
    </row>
    <row r="5" spans="1:45" s="197" customFormat="1" ht="57" customHeight="1" x14ac:dyDescent="0.2">
      <c r="A5" s="670"/>
      <c r="B5" s="673"/>
      <c r="C5" s="673"/>
      <c r="D5" s="673"/>
      <c r="E5" s="676"/>
      <c r="F5" s="663"/>
      <c r="G5" s="685"/>
      <c r="H5" s="665"/>
      <c r="I5" s="665"/>
      <c r="J5" s="665"/>
      <c r="K5" s="667"/>
      <c r="L5" s="663"/>
      <c r="M5" s="685"/>
      <c r="N5" s="665"/>
      <c r="O5" s="665"/>
      <c r="P5" s="665"/>
      <c r="Q5" s="687"/>
      <c r="R5" s="663"/>
      <c r="S5" s="685"/>
      <c r="T5" s="665"/>
      <c r="U5" s="665"/>
      <c r="V5" s="665"/>
      <c r="W5" s="667"/>
    </row>
    <row r="6" spans="1:45" s="199" customFormat="1" ht="18.75" customHeight="1" x14ac:dyDescent="0.25">
      <c r="A6" s="196">
        <v>1</v>
      </c>
      <c r="B6" s="114">
        <v>2</v>
      </c>
      <c r="C6" s="114">
        <v>2</v>
      </c>
      <c r="D6" s="114">
        <v>3</v>
      </c>
      <c r="E6" s="198">
        <v>4</v>
      </c>
      <c r="F6" s="115">
        <v>5</v>
      </c>
      <c r="G6" s="114">
        <v>6</v>
      </c>
      <c r="H6" s="114">
        <v>6</v>
      </c>
      <c r="I6" s="114">
        <v>7</v>
      </c>
      <c r="J6" s="114">
        <v>8</v>
      </c>
      <c r="K6" s="198">
        <v>9</v>
      </c>
      <c r="L6" s="115">
        <v>10</v>
      </c>
      <c r="M6" s="114">
        <v>11</v>
      </c>
      <c r="N6" s="114">
        <v>13</v>
      </c>
      <c r="O6" s="114">
        <v>12</v>
      </c>
      <c r="P6" s="114">
        <v>13</v>
      </c>
      <c r="Q6" s="116">
        <v>14</v>
      </c>
      <c r="R6" s="196">
        <v>15</v>
      </c>
      <c r="S6" s="114">
        <v>16</v>
      </c>
      <c r="T6" s="114">
        <v>19</v>
      </c>
      <c r="U6" s="114">
        <v>17</v>
      </c>
      <c r="V6" s="114">
        <v>18</v>
      </c>
      <c r="W6" s="198">
        <v>19</v>
      </c>
    </row>
    <row r="7" spans="1:45" s="6" customFormat="1" ht="29.25" customHeight="1" thickBot="1" x14ac:dyDescent="0.3">
      <c r="A7" s="19"/>
      <c r="B7" s="200"/>
      <c r="C7" s="200"/>
      <c r="D7" s="200"/>
      <c r="E7" s="201" t="s">
        <v>5</v>
      </c>
      <c r="F7" s="202">
        <f>SUM(F226)</f>
        <v>504543.29999999987</v>
      </c>
      <c r="G7" s="203">
        <f>SUM(G226)</f>
        <v>504543.29999999987</v>
      </c>
      <c r="H7" s="203">
        <f>SUM(H226)</f>
        <v>492789.6999999999</v>
      </c>
      <c r="I7" s="204">
        <v>1</v>
      </c>
      <c r="J7" s="205">
        <f>H7-G7</f>
        <v>-11753.599999999977</v>
      </c>
      <c r="K7" s="206">
        <f>H7/G7</f>
        <v>0.97670447709839769</v>
      </c>
      <c r="L7" s="202">
        <f>SUM(L226)</f>
        <v>68346</v>
      </c>
      <c r="M7" s="203">
        <f>SUM(M226)</f>
        <v>75615.3</v>
      </c>
      <c r="N7" s="203">
        <f>SUM(N226)</f>
        <v>75615.3</v>
      </c>
      <c r="O7" s="203">
        <f>SUM(O226)</f>
        <v>65677.7</v>
      </c>
      <c r="P7" s="203">
        <f>O7-N7</f>
        <v>-9937.6000000000058</v>
      </c>
      <c r="Q7" s="207">
        <f>O7/N7</f>
        <v>0.86857686209007956</v>
      </c>
      <c r="R7" s="208">
        <f>SUM(R226)</f>
        <v>572889.29999999993</v>
      </c>
      <c r="S7" s="203">
        <f>SUM(S226)</f>
        <v>580158.59999999986</v>
      </c>
      <c r="T7" s="203">
        <f>SUM(T226)</f>
        <v>580158.59999999986</v>
      </c>
      <c r="U7" s="203">
        <f>SUM(U226)</f>
        <v>558467.40000000014</v>
      </c>
      <c r="V7" s="203">
        <f>U7-T7</f>
        <v>-21691.199999999721</v>
      </c>
      <c r="W7" s="209">
        <f>U7/T7</f>
        <v>0.96261160310301408</v>
      </c>
      <c r="X7" s="5"/>
      <c r="Y7" s="210"/>
      <c r="Z7" s="210"/>
      <c r="AA7" s="210"/>
      <c r="AB7" s="210"/>
      <c r="AC7" s="210"/>
      <c r="AD7" s="210"/>
      <c r="AE7" s="210"/>
      <c r="AF7" s="210"/>
      <c r="AG7" s="210"/>
      <c r="AH7" s="210"/>
      <c r="AI7" s="210"/>
      <c r="AJ7" s="210"/>
      <c r="AK7" s="210"/>
      <c r="AL7" s="210"/>
      <c r="AM7" s="210"/>
      <c r="AN7" s="210"/>
      <c r="AO7" s="210"/>
      <c r="AP7" s="210"/>
      <c r="AQ7" s="210"/>
      <c r="AR7" s="210"/>
      <c r="AS7" s="210"/>
    </row>
    <row r="8" spans="1:45" s="118" customFormat="1" ht="32.25" customHeight="1" thickBot="1" x14ac:dyDescent="0.3">
      <c r="A8" s="20"/>
      <c r="B8" s="9"/>
      <c r="C8" s="9"/>
      <c r="D8" s="9"/>
      <c r="E8" s="117" t="s">
        <v>100</v>
      </c>
      <c r="F8" s="211">
        <f>SUM(F11:F14,F20:F32,F35,F36,F46,F48,F50,F58,F59,F60,F62,F64,F69,F70,F71,F72,F73,F75,F77,F80,F84,F85,F89,F92,F95,F98,F103,F170,F192,F193,F199)</f>
        <v>161873</v>
      </c>
      <c r="G8" s="212">
        <f t="shared" ref="G8:H8" si="0">SUM(G11:G14,G20:G32,G35,G36,G46,G48,G50,G58,G59,G60,G62,G64,G69,G70,G71,G72,G73,G75,G77,G80,G84,G85,G89,G92,G95,G98,G103,G170,G192,G193,G199)</f>
        <v>161873</v>
      </c>
      <c r="H8" s="213">
        <f t="shared" si="0"/>
        <v>153926.9</v>
      </c>
      <c r="I8" s="214">
        <f>H8/H7</f>
        <v>0.31235819255150832</v>
      </c>
      <c r="J8" s="213">
        <f>H8-G8</f>
        <v>-7946.1000000000058</v>
      </c>
      <c r="K8" s="215">
        <f>H8/G8</f>
        <v>0.95091151705349253</v>
      </c>
      <c r="L8" s="211">
        <f>SUM(L11:L14,L20:L32,L35,L36,L46,L48,L50,L58,L59,L60,L62,L64,L69,L70,L71,L72,L73,L75,L77,L80,L84,L85,L89,L92,L95,L98,L103,L170,L192,L193,L199)</f>
        <v>11542.6</v>
      </c>
      <c r="M8" s="212">
        <f t="shared" ref="M8:O8" si="1">SUM(M11:M14,M20:M32,M35,M36,M46,M48,M50,M58,M59,M60,M62,M64,M69,M70,M71,M72,M73,M75,M77,M80,M84,M85,M89,M92,M95,M98,M103,M170,M192,M193,M199)</f>
        <v>11542.6</v>
      </c>
      <c r="N8" s="213">
        <f t="shared" si="1"/>
        <v>11542.6</v>
      </c>
      <c r="O8" s="213">
        <f t="shared" si="1"/>
        <v>8913.7999999999993</v>
      </c>
      <c r="P8" s="213">
        <f>O8-N8</f>
        <v>-2628.8000000000011</v>
      </c>
      <c r="Q8" s="216">
        <f>O8/N8</f>
        <v>0.77225235215635979</v>
      </c>
      <c r="R8" s="211">
        <f>SUM(R11:R14,R20:R32,R35,R36,R46,R48,R50,R58,R59,R60,R62,R64,R69,R70,R71,R72,R73,R75,R77,R80,R84,R85,R89,R92,R95,R98,R103,R170,R192,R193,R199)</f>
        <v>173415.6</v>
      </c>
      <c r="S8" s="212">
        <f t="shared" ref="S8:U8" si="2">SUM(S11:S14,S20:S32,S35,S36,S46,S48,S50,S58,S59,S60,S62,S64,S69,S70,S71,S72,S73,S75,S77,S80,S84,S85,S89,S92,S95,S98,S103,S170,S192,S193,S199)</f>
        <v>173415.6</v>
      </c>
      <c r="T8" s="213">
        <f t="shared" si="2"/>
        <v>173415.6</v>
      </c>
      <c r="U8" s="213">
        <f t="shared" si="2"/>
        <v>162840.69999999998</v>
      </c>
      <c r="V8" s="213">
        <f>U8-T8</f>
        <v>-10574.900000000023</v>
      </c>
      <c r="W8" s="215">
        <f>U8/T8</f>
        <v>0.93901990363035381</v>
      </c>
      <c r="X8" s="217"/>
      <c r="Y8" s="218"/>
      <c r="Z8" s="218"/>
      <c r="AA8" s="218"/>
      <c r="AB8" s="218"/>
      <c r="AC8" s="218"/>
      <c r="AD8" s="218"/>
      <c r="AE8" s="218"/>
      <c r="AF8" s="218"/>
      <c r="AG8" s="218"/>
      <c r="AH8" s="218"/>
      <c r="AI8" s="218"/>
      <c r="AJ8" s="218"/>
      <c r="AK8" s="218"/>
      <c r="AL8" s="218"/>
      <c r="AM8" s="218"/>
      <c r="AN8" s="218"/>
      <c r="AO8" s="218"/>
      <c r="AP8" s="218"/>
      <c r="AQ8" s="218"/>
      <c r="AR8" s="218"/>
      <c r="AS8" s="218"/>
    </row>
    <row r="9" spans="1:45" s="6" customFormat="1" ht="26.25" customHeight="1" thickBot="1" x14ac:dyDescent="0.3">
      <c r="A9" s="11">
        <v>1</v>
      </c>
      <c r="B9" s="9" t="s">
        <v>6</v>
      </c>
      <c r="C9" s="9" t="s">
        <v>185</v>
      </c>
      <c r="D9" s="9"/>
      <c r="E9" s="219" t="s">
        <v>186</v>
      </c>
      <c r="F9" s="220">
        <f>SUM(F37:F45,F47,F49,F51:F52,F11:F34)</f>
        <v>79217.899999999994</v>
      </c>
      <c r="G9" s="220">
        <f>SUM(G37:G45,G47,G49,G51:G52,G11:G34)</f>
        <v>79217.899999999994</v>
      </c>
      <c r="H9" s="220">
        <f>SUM(H37:H45,H47,H49,H51:H52,H11:H34)</f>
        <v>75668.299999999988</v>
      </c>
      <c r="I9" s="214">
        <f>H9/H7</f>
        <v>0.15355089605160174</v>
      </c>
      <c r="J9" s="213">
        <f>H9-G9</f>
        <v>-3549.6000000000058</v>
      </c>
      <c r="K9" s="215">
        <f>H9/G9</f>
        <v>0.95519194525479711</v>
      </c>
      <c r="L9" s="220">
        <f>SUM(L37:L45,L47,L49,L51:L52,L11:L34)</f>
        <v>3528.6000000000004</v>
      </c>
      <c r="M9" s="220">
        <f>SUM(M37:M45,M47,M49,M51:M52,M11:M34)</f>
        <v>3624.8</v>
      </c>
      <c r="N9" s="220">
        <f>SUM(N37:N45,N47,N49,N51:N52,N11:N34)</f>
        <v>3624.8</v>
      </c>
      <c r="O9" s="220">
        <f>SUM(O37:O45,O47,O49,O51:O52,O11:O34)</f>
        <v>3430.2000000000003</v>
      </c>
      <c r="P9" s="213">
        <f>O9-N9</f>
        <v>-194.59999999999991</v>
      </c>
      <c r="Q9" s="216">
        <f>O9/N9</f>
        <v>0.94631427940851909</v>
      </c>
      <c r="R9" s="211">
        <f>SUM(R37:R45,R47,R49,R51:R52,R11:R34)</f>
        <v>82746.5</v>
      </c>
      <c r="S9" s="220">
        <f>SUM(S37:S45,S47,S49,S51:S52,S11:S34)</f>
        <v>82842.7</v>
      </c>
      <c r="T9" s="220">
        <f>SUM(T37:T45,T47,T49,T51:T52,T11:T34)</f>
        <v>82842.7</v>
      </c>
      <c r="U9" s="220">
        <f>SUM(U37:U45,U47,U49,U51:U52,U11:U34)</f>
        <v>79098.499999999985</v>
      </c>
      <c r="V9" s="221">
        <f t="shared" ref="V9:V101" si="3">U9-T9</f>
        <v>-3744.2000000000116</v>
      </c>
      <c r="W9" s="215">
        <f t="shared" ref="W9:W101" si="4">U9/T9</f>
        <v>0.95480350109303525</v>
      </c>
      <c r="X9" s="222"/>
      <c r="Y9" s="210"/>
      <c r="Z9" s="210"/>
      <c r="AA9" s="210"/>
      <c r="AB9" s="210"/>
      <c r="AC9" s="210"/>
      <c r="AD9" s="210"/>
      <c r="AE9" s="210"/>
      <c r="AF9" s="210"/>
      <c r="AG9" s="210"/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</row>
    <row r="10" spans="1:45" s="6" customFormat="1" ht="30.6" hidden="1" customHeight="1" thickBot="1" x14ac:dyDescent="0.3">
      <c r="A10" s="119"/>
      <c r="B10" s="223"/>
      <c r="C10" s="224" t="s">
        <v>187</v>
      </c>
      <c r="D10" s="144"/>
      <c r="E10" s="225" t="s">
        <v>188</v>
      </c>
      <c r="F10" s="226"/>
      <c r="G10" s="227"/>
      <c r="H10" s="227"/>
      <c r="I10" s="228"/>
      <c r="J10" s="229"/>
      <c r="K10" s="228"/>
      <c r="L10" s="230"/>
      <c r="M10" s="230"/>
      <c r="N10" s="230"/>
      <c r="O10" s="230"/>
      <c r="P10" s="231"/>
      <c r="Q10" s="232"/>
      <c r="R10" s="233"/>
      <c r="S10" s="234"/>
      <c r="T10" s="234"/>
      <c r="U10" s="234"/>
      <c r="V10" s="234"/>
      <c r="W10" s="215" t="e">
        <f t="shared" si="4"/>
        <v>#DIV/0!</v>
      </c>
      <c r="X10" s="222"/>
      <c r="Y10" s="210"/>
      <c r="Z10" s="210"/>
      <c r="AA10" s="210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</row>
    <row r="11" spans="1:45" s="6" customFormat="1" ht="33" customHeight="1" x14ac:dyDescent="0.25">
      <c r="A11" s="12"/>
      <c r="B11" s="131" t="s">
        <v>7</v>
      </c>
      <c r="C11" s="131" t="s">
        <v>189</v>
      </c>
      <c r="D11" s="120">
        <v>1030</v>
      </c>
      <c r="E11" s="235" t="s">
        <v>394</v>
      </c>
      <c r="F11" s="236">
        <v>7092.4</v>
      </c>
      <c r="G11" s="237">
        <v>7092.4</v>
      </c>
      <c r="H11" s="237">
        <v>6355.9</v>
      </c>
      <c r="I11" s="238">
        <f>H11/H7</f>
        <v>1.2897793927105215E-2</v>
      </c>
      <c r="J11" s="239">
        <f>H11-G11</f>
        <v>-736.5</v>
      </c>
      <c r="K11" s="240">
        <f>H11/G11</f>
        <v>0.89615644915684389</v>
      </c>
      <c r="L11" s="241"/>
      <c r="M11" s="239"/>
      <c r="N11" s="239"/>
      <c r="O11" s="237"/>
      <c r="P11" s="239"/>
      <c r="Q11" s="240"/>
      <c r="R11" s="241">
        <f t="shared" ref="R11:R101" si="5">SUM(F11,L11)</f>
        <v>7092.4</v>
      </c>
      <c r="S11" s="239">
        <f t="shared" ref="S11:U101" si="6">SUM(F11,M11)</f>
        <v>7092.4</v>
      </c>
      <c r="T11" s="239">
        <f>SUM(G11,N11)</f>
        <v>7092.4</v>
      </c>
      <c r="U11" s="239">
        <f t="shared" ref="U11:U101" si="7">SUM(H11,O11)</f>
        <v>6355.9</v>
      </c>
      <c r="V11" s="239">
        <f t="shared" si="3"/>
        <v>-736.5</v>
      </c>
      <c r="W11" s="242">
        <f t="shared" si="4"/>
        <v>0.89615644915684389</v>
      </c>
      <c r="X11" s="222"/>
      <c r="Y11" s="210"/>
      <c r="Z11" s="210"/>
      <c r="AA11" s="210"/>
      <c r="AB11" s="210"/>
      <c r="AC11" s="210"/>
      <c r="AD11" s="210"/>
      <c r="AE11" s="210"/>
      <c r="AF11" s="210"/>
      <c r="AG11" s="210"/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</row>
    <row r="12" spans="1:45" s="6" customFormat="1" ht="31.5" customHeight="1" x14ac:dyDescent="0.25">
      <c r="A12" s="13"/>
      <c r="B12" s="152" t="s">
        <v>9</v>
      </c>
      <c r="C12" s="152" t="s">
        <v>190</v>
      </c>
      <c r="D12" s="121" t="s">
        <v>193</v>
      </c>
      <c r="E12" s="243" t="s">
        <v>194</v>
      </c>
      <c r="F12" s="244">
        <v>4637.6000000000004</v>
      </c>
      <c r="G12" s="245">
        <v>4637.6000000000004</v>
      </c>
      <c r="H12" s="246">
        <v>2527.5</v>
      </c>
      <c r="I12" s="247">
        <f>H12/H7</f>
        <v>5.1289627197971073E-3</v>
      </c>
      <c r="J12" s="248">
        <f>H12-G12</f>
        <v>-2110.1000000000004</v>
      </c>
      <c r="K12" s="249">
        <f>H12/G12</f>
        <v>0.54500172503018796</v>
      </c>
      <c r="L12" s="250"/>
      <c r="M12" s="251"/>
      <c r="N12" s="251"/>
      <c r="O12" s="246"/>
      <c r="P12" s="251"/>
      <c r="Q12" s="249"/>
      <c r="R12" s="252">
        <f t="shared" si="5"/>
        <v>4637.6000000000004</v>
      </c>
      <c r="S12" s="251">
        <f t="shared" si="6"/>
        <v>4637.6000000000004</v>
      </c>
      <c r="T12" s="251">
        <f>SUM(G12,N12)</f>
        <v>4637.6000000000004</v>
      </c>
      <c r="U12" s="251">
        <f t="shared" si="7"/>
        <v>2527.5</v>
      </c>
      <c r="V12" s="251">
        <f t="shared" si="3"/>
        <v>-2110.1000000000004</v>
      </c>
      <c r="W12" s="253">
        <f t="shared" si="4"/>
        <v>0.54500172503018796</v>
      </c>
      <c r="X12" s="222"/>
      <c r="Y12" s="210"/>
      <c r="Z12" s="210"/>
      <c r="AA12" s="210"/>
      <c r="AB12" s="210"/>
      <c r="AC12" s="210"/>
      <c r="AD12" s="210"/>
      <c r="AE12" s="210"/>
      <c r="AF12" s="210"/>
      <c r="AG12" s="210"/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</row>
    <row r="13" spans="1:45" s="6" customFormat="1" ht="30.75" hidden="1" customHeight="1" x14ac:dyDescent="0.25">
      <c r="A13" s="13">
        <v>0</v>
      </c>
      <c r="B13" s="254"/>
      <c r="C13" s="152" t="s">
        <v>195</v>
      </c>
      <c r="D13" s="121"/>
      <c r="E13" s="243" t="s">
        <v>196</v>
      </c>
      <c r="F13" s="244"/>
      <c r="G13" s="244"/>
      <c r="H13" s="246"/>
      <c r="I13" s="247"/>
      <c r="J13" s="248"/>
      <c r="K13" s="249"/>
      <c r="L13" s="244"/>
      <c r="M13" s="246"/>
      <c r="N13" s="246"/>
      <c r="O13" s="246"/>
      <c r="P13" s="251"/>
      <c r="Q13" s="249"/>
      <c r="R13" s="252"/>
      <c r="S13" s="251"/>
      <c r="T13" s="251"/>
      <c r="U13" s="251"/>
      <c r="V13" s="251"/>
      <c r="W13" s="255" t="e">
        <f t="shared" si="4"/>
        <v>#DIV/0!</v>
      </c>
      <c r="X13" s="222"/>
      <c r="Y13" s="210"/>
      <c r="Z13" s="210"/>
      <c r="AA13" s="210"/>
      <c r="AB13" s="210"/>
      <c r="AC13" s="210"/>
      <c r="AD13" s="210"/>
      <c r="AE13" s="210"/>
      <c r="AF13" s="210"/>
      <c r="AG13" s="210"/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</row>
    <row r="14" spans="1:45" s="6" customFormat="1" ht="33.75" customHeight="1" x14ac:dyDescent="0.25">
      <c r="A14" s="13"/>
      <c r="B14" s="152" t="s">
        <v>113</v>
      </c>
      <c r="C14" s="152" t="s">
        <v>395</v>
      </c>
      <c r="D14" s="121" t="s">
        <v>193</v>
      </c>
      <c r="E14" s="256" t="s">
        <v>197</v>
      </c>
      <c r="F14" s="244">
        <v>18.100000000000001</v>
      </c>
      <c r="G14" s="245">
        <v>18.100000000000001</v>
      </c>
      <c r="H14" s="246">
        <v>18.100000000000001</v>
      </c>
      <c r="I14" s="257">
        <f>H14/H7</f>
        <v>3.6729663789644968E-5</v>
      </c>
      <c r="J14" s="248">
        <f>H14-G14</f>
        <v>0</v>
      </c>
      <c r="K14" s="249">
        <f>H14/G14</f>
        <v>1</v>
      </c>
      <c r="L14" s="250"/>
      <c r="M14" s="251"/>
      <c r="N14" s="251"/>
      <c r="O14" s="246"/>
      <c r="P14" s="251"/>
      <c r="Q14" s="249"/>
      <c r="R14" s="252">
        <f>SUM(F14,L14)</f>
        <v>18.100000000000001</v>
      </c>
      <c r="S14" s="251">
        <f t="shared" ref="S14:U14" si="8">SUM(F14,M14)</f>
        <v>18.100000000000001</v>
      </c>
      <c r="T14" s="251">
        <f t="shared" si="8"/>
        <v>18.100000000000001</v>
      </c>
      <c r="U14" s="251">
        <f t="shared" si="8"/>
        <v>18.100000000000001</v>
      </c>
      <c r="V14" s="251">
        <f>U14-T14</f>
        <v>0</v>
      </c>
      <c r="W14" s="253">
        <f t="shared" si="4"/>
        <v>1</v>
      </c>
      <c r="X14" s="222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</row>
    <row r="15" spans="1:45" s="6" customFormat="1" ht="30" hidden="1" customHeight="1" x14ac:dyDescent="0.25">
      <c r="A15" s="13"/>
      <c r="B15" s="152"/>
      <c r="C15" s="258" t="s">
        <v>198</v>
      </c>
      <c r="D15" s="259" t="s">
        <v>191</v>
      </c>
      <c r="E15" s="260" t="s">
        <v>199</v>
      </c>
      <c r="F15" s="244"/>
      <c r="G15" s="244"/>
      <c r="H15" s="246"/>
      <c r="I15" s="247"/>
      <c r="J15" s="248"/>
      <c r="K15" s="249"/>
      <c r="L15" s="250"/>
      <c r="M15" s="251"/>
      <c r="N15" s="251"/>
      <c r="O15" s="246"/>
      <c r="P15" s="251"/>
      <c r="Q15" s="249"/>
      <c r="R15" s="252"/>
      <c r="S15" s="251"/>
      <c r="T15" s="251"/>
      <c r="U15" s="251"/>
      <c r="V15" s="251"/>
      <c r="W15" s="255" t="e">
        <f t="shared" si="4"/>
        <v>#DIV/0!</v>
      </c>
      <c r="X15" s="222"/>
      <c r="Y15" s="210"/>
      <c r="Z15" s="210"/>
      <c r="AA15" s="210"/>
      <c r="AB15" s="210"/>
      <c r="AC15" s="210"/>
      <c r="AD15" s="210"/>
      <c r="AE15" s="210"/>
      <c r="AF15" s="210"/>
      <c r="AG15" s="210"/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</row>
    <row r="16" spans="1:45" s="6" customFormat="1" ht="32.25" customHeight="1" x14ac:dyDescent="0.25">
      <c r="A16" s="13"/>
      <c r="B16" s="152" t="s">
        <v>8</v>
      </c>
      <c r="C16" s="258" t="s">
        <v>200</v>
      </c>
      <c r="D16" s="259" t="s">
        <v>191</v>
      </c>
      <c r="E16" s="597" t="s">
        <v>396</v>
      </c>
      <c r="F16" s="261">
        <v>105</v>
      </c>
      <c r="G16" s="246">
        <v>105</v>
      </c>
      <c r="H16" s="246">
        <v>95.3</v>
      </c>
      <c r="I16" s="262">
        <f>H16/H7</f>
        <v>1.9338878227365551E-4</v>
      </c>
      <c r="J16" s="248">
        <f>H16-G16</f>
        <v>-9.7000000000000028</v>
      </c>
      <c r="K16" s="249">
        <f>H16/G16</f>
        <v>0.90761904761904755</v>
      </c>
      <c r="L16" s="250"/>
      <c r="M16" s="251"/>
      <c r="N16" s="251"/>
      <c r="O16" s="246"/>
      <c r="P16" s="251"/>
      <c r="Q16" s="249"/>
      <c r="R16" s="252">
        <f>SUM(F16,L16)</f>
        <v>105</v>
      </c>
      <c r="S16" s="251">
        <f t="shared" ref="S16:U17" si="9">SUM(F16,M16)</f>
        <v>105</v>
      </c>
      <c r="T16" s="251">
        <f t="shared" si="9"/>
        <v>105</v>
      </c>
      <c r="U16" s="251">
        <f t="shared" si="9"/>
        <v>95.3</v>
      </c>
      <c r="V16" s="251">
        <f>U16-T16</f>
        <v>-9.7000000000000028</v>
      </c>
      <c r="W16" s="253">
        <f t="shared" si="4"/>
        <v>0.90761904761904755</v>
      </c>
      <c r="X16" s="222"/>
      <c r="Y16" s="210"/>
      <c r="Z16" s="210"/>
      <c r="AA16" s="210"/>
      <c r="AB16" s="210"/>
      <c r="AC16" s="210"/>
      <c r="AD16" s="210"/>
      <c r="AE16" s="210"/>
      <c r="AF16" s="210"/>
      <c r="AG16" s="210"/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</row>
    <row r="17" spans="1:45" s="6" customFormat="1" ht="22.5" customHeight="1" x14ac:dyDescent="0.25">
      <c r="A17" s="13"/>
      <c r="B17" s="152" t="s">
        <v>56</v>
      </c>
      <c r="C17" s="258" t="s">
        <v>397</v>
      </c>
      <c r="D17" s="259" t="s">
        <v>192</v>
      </c>
      <c r="E17" s="263" t="s">
        <v>202</v>
      </c>
      <c r="F17" s="244">
        <v>418</v>
      </c>
      <c r="G17" s="245">
        <v>418</v>
      </c>
      <c r="H17" s="246">
        <v>418</v>
      </c>
      <c r="I17" s="247">
        <f>H17/H7</f>
        <v>8.482320145895908E-4</v>
      </c>
      <c r="J17" s="248">
        <f>H17-G17</f>
        <v>0</v>
      </c>
      <c r="K17" s="249">
        <f>H17/G17</f>
        <v>1</v>
      </c>
      <c r="L17" s="250"/>
      <c r="M17" s="251"/>
      <c r="N17" s="251"/>
      <c r="O17" s="246"/>
      <c r="P17" s="251"/>
      <c r="Q17" s="249"/>
      <c r="R17" s="252">
        <f>SUM(F17,L17)</f>
        <v>418</v>
      </c>
      <c r="S17" s="251">
        <f t="shared" si="9"/>
        <v>418</v>
      </c>
      <c r="T17" s="251">
        <f t="shared" si="9"/>
        <v>418</v>
      </c>
      <c r="U17" s="251">
        <f t="shared" si="9"/>
        <v>418</v>
      </c>
      <c r="V17" s="251">
        <f>U17-T17</f>
        <v>0</v>
      </c>
      <c r="W17" s="253">
        <f t="shared" si="4"/>
        <v>1</v>
      </c>
      <c r="X17" s="222"/>
      <c r="Y17" s="210"/>
      <c r="Z17" s="210"/>
      <c r="AA17" s="210"/>
      <c r="AB17" s="210"/>
      <c r="AC17" s="210"/>
      <c r="AD17" s="210"/>
      <c r="AE17" s="210"/>
      <c r="AF17" s="210"/>
      <c r="AG17" s="210"/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</row>
    <row r="18" spans="1:45" s="6" customFormat="1" ht="30.75" customHeight="1" x14ac:dyDescent="0.25">
      <c r="A18" s="13"/>
      <c r="B18" s="152" t="s">
        <v>30</v>
      </c>
      <c r="C18" s="152" t="s">
        <v>201</v>
      </c>
      <c r="D18" s="121" t="s">
        <v>192</v>
      </c>
      <c r="E18" s="256" t="s">
        <v>203</v>
      </c>
      <c r="F18" s="244">
        <v>2618.9</v>
      </c>
      <c r="G18" s="245">
        <v>2618.9</v>
      </c>
      <c r="H18" s="246">
        <v>2618.5</v>
      </c>
      <c r="I18" s="247">
        <f>H18/H7</f>
        <v>5.3136256703417307E-3</v>
      </c>
      <c r="J18" s="248">
        <f>H18-G18</f>
        <v>-0.40000000000009095</v>
      </c>
      <c r="K18" s="249">
        <f>H18/G18</f>
        <v>0.99984726411852298</v>
      </c>
      <c r="L18" s="250"/>
      <c r="M18" s="251"/>
      <c r="N18" s="251"/>
      <c r="O18" s="246"/>
      <c r="P18" s="251"/>
      <c r="Q18" s="249"/>
      <c r="R18" s="252">
        <f>SUM(F18,L18)</f>
        <v>2618.9</v>
      </c>
      <c r="S18" s="251">
        <f>SUM(F18,M18)</f>
        <v>2618.9</v>
      </c>
      <c r="T18" s="251">
        <f>SUM(G18,N18)</f>
        <v>2618.9</v>
      </c>
      <c r="U18" s="251">
        <f>SUM(H18,O18)</f>
        <v>2618.5</v>
      </c>
      <c r="V18" s="251">
        <f>U18-T18</f>
        <v>-0.40000000000009095</v>
      </c>
      <c r="W18" s="253">
        <f t="shared" si="4"/>
        <v>0.99984726411852298</v>
      </c>
      <c r="X18" s="222"/>
      <c r="Y18" s="210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</row>
    <row r="19" spans="1:45" s="6" customFormat="1" ht="27" hidden="1" customHeight="1" x14ac:dyDescent="0.25">
      <c r="A19" s="13"/>
      <c r="B19" s="152"/>
      <c r="C19" s="152" t="s">
        <v>204</v>
      </c>
      <c r="D19" s="121"/>
      <c r="E19" s="256" t="s">
        <v>205</v>
      </c>
      <c r="F19" s="244"/>
      <c r="G19" s="244"/>
      <c r="H19" s="246"/>
      <c r="I19" s="247"/>
      <c r="J19" s="248"/>
      <c r="K19" s="249"/>
      <c r="L19" s="250"/>
      <c r="M19" s="251"/>
      <c r="N19" s="251"/>
      <c r="O19" s="246"/>
      <c r="P19" s="251"/>
      <c r="Q19" s="249"/>
      <c r="R19" s="252"/>
      <c r="S19" s="251"/>
      <c r="T19" s="251"/>
      <c r="U19" s="251"/>
      <c r="V19" s="251"/>
      <c r="W19" s="255" t="e">
        <f t="shared" si="4"/>
        <v>#DIV/0!</v>
      </c>
      <c r="X19" s="222"/>
      <c r="Y19" s="210"/>
      <c r="Z19" s="210"/>
      <c r="AA19" s="210"/>
      <c r="AB19" s="210"/>
      <c r="AC19" s="210"/>
      <c r="AD19" s="210"/>
      <c r="AE19" s="210"/>
      <c r="AF19" s="210"/>
      <c r="AG19" s="210"/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</row>
    <row r="20" spans="1:45" s="6" customFormat="1" ht="21.95" customHeight="1" x14ac:dyDescent="0.25">
      <c r="A20" s="13"/>
      <c r="B20" s="152" t="s">
        <v>10</v>
      </c>
      <c r="C20" s="152" t="s">
        <v>206</v>
      </c>
      <c r="D20" s="121" t="s">
        <v>207</v>
      </c>
      <c r="E20" s="264" t="s">
        <v>208</v>
      </c>
      <c r="F20" s="261">
        <v>415.9</v>
      </c>
      <c r="G20" s="246">
        <v>415.9</v>
      </c>
      <c r="H20" s="246">
        <v>408.9</v>
      </c>
      <c r="I20" s="247">
        <f>H20/H7</f>
        <v>8.2976571953512841E-4</v>
      </c>
      <c r="J20" s="248">
        <f t="shared" ref="J20:J35" si="10">H20-G20</f>
        <v>-7</v>
      </c>
      <c r="K20" s="249">
        <f t="shared" ref="K20:K35" si="11">H20/G20</f>
        <v>0.98316903101707143</v>
      </c>
      <c r="L20" s="250"/>
      <c r="M20" s="251"/>
      <c r="N20" s="251"/>
      <c r="O20" s="246"/>
      <c r="P20" s="251"/>
      <c r="Q20" s="249"/>
      <c r="R20" s="252">
        <f t="shared" si="5"/>
        <v>415.9</v>
      </c>
      <c r="S20" s="251">
        <f t="shared" si="6"/>
        <v>415.9</v>
      </c>
      <c r="T20" s="251">
        <f t="shared" si="6"/>
        <v>415.9</v>
      </c>
      <c r="U20" s="251">
        <f t="shared" si="7"/>
        <v>408.9</v>
      </c>
      <c r="V20" s="251">
        <f t="shared" si="3"/>
        <v>-7</v>
      </c>
      <c r="W20" s="253">
        <f t="shared" si="4"/>
        <v>0.98316903101707143</v>
      </c>
      <c r="X20" s="222"/>
      <c r="Y20" s="210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</row>
    <row r="21" spans="1:45" s="6" customFormat="1" ht="21.95" customHeight="1" x14ac:dyDescent="0.25">
      <c r="A21" s="13"/>
      <c r="B21" s="152"/>
      <c r="C21" s="152" t="s">
        <v>209</v>
      </c>
      <c r="D21" s="121" t="s">
        <v>207</v>
      </c>
      <c r="E21" s="598" t="s">
        <v>219</v>
      </c>
      <c r="F21" s="261">
        <v>152.9</v>
      </c>
      <c r="G21" s="246">
        <v>152.9</v>
      </c>
      <c r="H21" s="246">
        <v>117.8</v>
      </c>
      <c r="I21" s="262">
        <f>H21/H7</f>
        <v>2.3904720411161196E-4</v>
      </c>
      <c r="J21" s="248">
        <f t="shared" si="10"/>
        <v>-35.100000000000009</v>
      </c>
      <c r="K21" s="249">
        <f t="shared" si="11"/>
        <v>0.77043819489862653</v>
      </c>
      <c r="L21" s="250"/>
      <c r="M21" s="251"/>
      <c r="N21" s="251"/>
      <c r="O21" s="246"/>
      <c r="P21" s="251"/>
      <c r="Q21" s="249"/>
      <c r="R21" s="252">
        <f t="shared" si="5"/>
        <v>152.9</v>
      </c>
      <c r="S21" s="251">
        <f t="shared" si="6"/>
        <v>152.9</v>
      </c>
      <c r="T21" s="251">
        <f t="shared" si="6"/>
        <v>152.9</v>
      </c>
      <c r="U21" s="251">
        <f t="shared" si="7"/>
        <v>117.8</v>
      </c>
      <c r="V21" s="251">
        <f t="shared" si="3"/>
        <v>-35.100000000000009</v>
      </c>
      <c r="W21" s="253">
        <f t="shared" si="4"/>
        <v>0.77043819489862653</v>
      </c>
      <c r="X21" s="222"/>
      <c r="Y21" s="210"/>
      <c r="Z21" s="210"/>
      <c r="AA21" s="210"/>
      <c r="AB21" s="210"/>
      <c r="AC21" s="210"/>
      <c r="AD21" s="210"/>
      <c r="AE21" s="210"/>
      <c r="AF21" s="210"/>
      <c r="AG21" s="210"/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</row>
    <row r="22" spans="1:45" s="6" customFormat="1" ht="21.95" customHeight="1" x14ac:dyDescent="0.25">
      <c r="A22" s="13"/>
      <c r="B22" s="152" t="s">
        <v>11</v>
      </c>
      <c r="C22" s="152" t="s">
        <v>210</v>
      </c>
      <c r="D22" s="121" t="s">
        <v>207</v>
      </c>
      <c r="E22" s="243" t="s">
        <v>211</v>
      </c>
      <c r="F22" s="244">
        <v>24832.799999999999</v>
      </c>
      <c r="G22" s="245">
        <v>24832.799999999999</v>
      </c>
      <c r="H22" s="246">
        <v>24781</v>
      </c>
      <c r="I22" s="247">
        <f>H22/H7</f>
        <v>5.0287171180728826E-2</v>
      </c>
      <c r="J22" s="248">
        <f t="shared" si="10"/>
        <v>-51.799999999999272</v>
      </c>
      <c r="K22" s="249">
        <f t="shared" si="11"/>
        <v>0.99791404916078741</v>
      </c>
      <c r="L22" s="250"/>
      <c r="M22" s="251"/>
      <c r="N22" s="251"/>
      <c r="O22" s="246"/>
      <c r="P22" s="251"/>
      <c r="Q22" s="249"/>
      <c r="R22" s="252">
        <f t="shared" si="5"/>
        <v>24832.799999999999</v>
      </c>
      <c r="S22" s="251">
        <f t="shared" si="6"/>
        <v>24832.799999999999</v>
      </c>
      <c r="T22" s="251">
        <f t="shared" si="6"/>
        <v>24832.799999999999</v>
      </c>
      <c r="U22" s="251">
        <f t="shared" si="7"/>
        <v>24781</v>
      </c>
      <c r="V22" s="251">
        <f t="shared" si="3"/>
        <v>-51.799999999999272</v>
      </c>
      <c r="W22" s="253">
        <f t="shared" si="4"/>
        <v>0.99791404916078741</v>
      </c>
      <c r="X22" s="222"/>
      <c r="Y22" s="210"/>
      <c r="Z22" s="210"/>
      <c r="AA22" s="210"/>
      <c r="AB22" s="210"/>
      <c r="AC22" s="210"/>
      <c r="AD22" s="210"/>
      <c r="AE22" s="210"/>
      <c r="AF22" s="210"/>
      <c r="AG22" s="210"/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</row>
    <row r="23" spans="1:45" s="6" customFormat="1" ht="21.95" customHeight="1" x14ac:dyDescent="0.25">
      <c r="A23" s="13"/>
      <c r="B23" s="152" t="s">
        <v>12</v>
      </c>
      <c r="C23" s="152" t="s">
        <v>212</v>
      </c>
      <c r="D23" s="121" t="s">
        <v>207</v>
      </c>
      <c r="E23" s="243" t="s">
        <v>213</v>
      </c>
      <c r="F23" s="261">
        <v>1465.7</v>
      </c>
      <c r="G23" s="246">
        <v>1465.7</v>
      </c>
      <c r="H23" s="246">
        <v>1465.7</v>
      </c>
      <c r="I23" s="247">
        <f>H23/H7</f>
        <v>2.9742910616841227E-3</v>
      </c>
      <c r="J23" s="248">
        <f t="shared" si="10"/>
        <v>0</v>
      </c>
      <c r="K23" s="249">
        <f t="shared" si="11"/>
        <v>1</v>
      </c>
      <c r="L23" s="250"/>
      <c r="M23" s="251"/>
      <c r="N23" s="251"/>
      <c r="O23" s="246"/>
      <c r="P23" s="251"/>
      <c r="Q23" s="249"/>
      <c r="R23" s="252">
        <f t="shared" si="5"/>
        <v>1465.7</v>
      </c>
      <c r="S23" s="251">
        <f>SUM(F23,M23)</f>
        <v>1465.7</v>
      </c>
      <c r="T23" s="251">
        <f t="shared" si="6"/>
        <v>1465.7</v>
      </c>
      <c r="U23" s="251">
        <f t="shared" si="7"/>
        <v>1465.7</v>
      </c>
      <c r="V23" s="251">
        <f t="shared" si="3"/>
        <v>0</v>
      </c>
      <c r="W23" s="253">
        <f t="shared" si="4"/>
        <v>1</v>
      </c>
      <c r="X23" s="222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</row>
    <row r="24" spans="1:45" s="6" customFormat="1" ht="21.95" customHeight="1" x14ac:dyDescent="0.25">
      <c r="A24" s="13"/>
      <c r="B24" s="152" t="s">
        <v>13</v>
      </c>
      <c r="C24" s="152" t="s">
        <v>214</v>
      </c>
      <c r="D24" s="121" t="s">
        <v>207</v>
      </c>
      <c r="E24" s="243" t="s">
        <v>215</v>
      </c>
      <c r="F24" s="261">
        <v>2449</v>
      </c>
      <c r="G24" s="246">
        <v>2449</v>
      </c>
      <c r="H24" s="246">
        <v>2449</v>
      </c>
      <c r="I24" s="247">
        <f>H24/H7</f>
        <v>4.9696655591624592E-3</v>
      </c>
      <c r="J24" s="248">
        <f t="shared" si="10"/>
        <v>0</v>
      </c>
      <c r="K24" s="249">
        <f t="shared" si="11"/>
        <v>1</v>
      </c>
      <c r="L24" s="250"/>
      <c r="M24" s="251"/>
      <c r="N24" s="251"/>
      <c r="O24" s="246"/>
      <c r="P24" s="251"/>
      <c r="Q24" s="249"/>
      <c r="R24" s="252">
        <f t="shared" si="5"/>
        <v>2449</v>
      </c>
      <c r="S24" s="251">
        <f t="shared" si="6"/>
        <v>2449</v>
      </c>
      <c r="T24" s="251">
        <f t="shared" si="6"/>
        <v>2449</v>
      </c>
      <c r="U24" s="251">
        <f t="shared" si="7"/>
        <v>2449</v>
      </c>
      <c r="V24" s="251">
        <f t="shared" si="3"/>
        <v>0</v>
      </c>
      <c r="W24" s="253">
        <f t="shared" si="4"/>
        <v>1</v>
      </c>
      <c r="X24" s="222"/>
      <c r="Y24" s="210"/>
      <c r="Z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</row>
    <row r="25" spans="1:45" s="6" customFormat="1" ht="21.95" customHeight="1" x14ac:dyDescent="0.25">
      <c r="A25" s="13"/>
      <c r="B25" s="152" t="s">
        <v>54</v>
      </c>
      <c r="C25" s="152" t="s">
        <v>216</v>
      </c>
      <c r="D25" s="121">
        <v>1040</v>
      </c>
      <c r="E25" s="243" t="s">
        <v>217</v>
      </c>
      <c r="F25" s="261">
        <v>526.70000000000005</v>
      </c>
      <c r="G25" s="246">
        <v>526.70000000000005</v>
      </c>
      <c r="H25" s="246">
        <v>176.9</v>
      </c>
      <c r="I25" s="262">
        <f>H25/H7</f>
        <v>3.5897665880597754E-4</v>
      </c>
      <c r="J25" s="248">
        <f t="shared" si="10"/>
        <v>-349.80000000000007</v>
      </c>
      <c r="K25" s="249">
        <f t="shared" si="11"/>
        <v>0.33586481868236184</v>
      </c>
      <c r="L25" s="250"/>
      <c r="M25" s="251"/>
      <c r="N25" s="251"/>
      <c r="O25" s="246"/>
      <c r="P25" s="251"/>
      <c r="Q25" s="249"/>
      <c r="R25" s="252">
        <f t="shared" si="5"/>
        <v>526.70000000000005</v>
      </c>
      <c r="S25" s="251">
        <f t="shared" si="6"/>
        <v>526.70000000000005</v>
      </c>
      <c r="T25" s="251">
        <f t="shared" si="6"/>
        <v>526.70000000000005</v>
      </c>
      <c r="U25" s="251">
        <f t="shared" si="7"/>
        <v>176.9</v>
      </c>
      <c r="V25" s="251">
        <f t="shared" si="3"/>
        <v>-349.80000000000007</v>
      </c>
      <c r="W25" s="253">
        <f t="shared" si="4"/>
        <v>0.33586481868236184</v>
      </c>
      <c r="X25" s="222"/>
      <c r="Y25" s="210"/>
      <c r="Z25" s="210"/>
      <c r="AA25" s="210"/>
      <c r="AB25" s="210"/>
      <c r="AC25" s="210"/>
      <c r="AD25" s="210"/>
      <c r="AE25" s="210"/>
      <c r="AF25" s="210"/>
      <c r="AG25" s="210"/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</row>
    <row r="26" spans="1:45" s="6" customFormat="1" ht="21.95" customHeight="1" x14ac:dyDescent="0.25">
      <c r="A26" s="13"/>
      <c r="B26" s="152" t="s">
        <v>70</v>
      </c>
      <c r="C26" s="152" t="s">
        <v>218</v>
      </c>
      <c r="D26" s="121">
        <v>1040</v>
      </c>
      <c r="E26" s="265" t="s">
        <v>398</v>
      </c>
      <c r="F26" s="261">
        <v>6481.6</v>
      </c>
      <c r="G26" s="246">
        <v>6481.6</v>
      </c>
      <c r="H26" s="246">
        <v>6481.6</v>
      </c>
      <c r="I26" s="247">
        <f>H26/H7</f>
        <v>1.3152872310439934E-2</v>
      </c>
      <c r="J26" s="248">
        <f t="shared" si="10"/>
        <v>0</v>
      </c>
      <c r="K26" s="249">
        <f t="shared" si="11"/>
        <v>1</v>
      </c>
      <c r="L26" s="250"/>
      <c r="M26" s="251"/>
      <c r="N26" s="251"/>
      <c r="O26" s="246"/>
      <c r="P26" s="251"/>
      <c r="Q26" s="249"/>
      <c r="R26" s="252">
        <f t="shared" si="5"/>
        <v>6481.6</v>
      </c>
      <c r="S26" s="251">
        <f t="shared" si="6"/>
        <v>6481.6</v>
      </c>
      <c r="T26" s="251">
        <f t="shared" si="6"/>
        <v>6481.6</v>
      </c>
      <c r="U26" s="251">
        <f t="shared" si="7"/>
        <v>6481.6</v>
      </c>
      <c r="V26" s="251">
        <f t="shared" si="3"/>
        <v>0</v>
      </c>
      <c r="W26" s="253">
        <f t="shared" si="4"/>
        <v>1</v>
      </c>
      <c r="X26" s="222"/>
      <c r="Y26" s="210"/>
      <c r="Z26" s="210"/>
      <c r="AA26" s="210"/>
      <c r="AB26" s="210"/>
      <c r="AC26" s="210"/>
      <c r="AD26" s="210"/>
      <c r="AE26" s="210"/>
      <c r="AF26" s="210"/>
      <c r="AG26" s="210"/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</row>
    <row r="27" spans="1:45" s="6" customFormat="1" ht="32.25" customHeight="1" x14ac:dyDescent="0.25">
      <c r="A27" s="13"/>
      <c r="B27" s="152" t="s">
        <v>14</v>
      </c>
      <c r="C27" s="152" t="s">
        <v>399</v>
      </c>
      <c r="D27" s="121" t="s">
        <v>222</v>
      </c>
      <c r="E27" s="243" t="s">
        <v>400</v>
      </c>
      <c r="F27" s="261">
        <v>8833.2999999999993</v>
      </c>
      <c r="G27" s="246">
        <v>8833.2999999999993</v>
      </c>
      <c r="H27" s="246">
        <v>8833.2999999999993</v>
      </c>
      <c r="I27" s="247">
        <f>H27/H7</f>
        <v>1.792509056094314E-2</v>
      </c>
      <c r="J27" s="248">
        <f t="shared" si="10"/>
        <v>0</v>
      </c>
      <c r="K27" s="249">
        <f t="shared" si="11"/>
        <v>1</v>
      </c>
      <c r="L27" s="250"/>
      <c r="M27" s="251"/>
      <c r="N27" s="251"/>
      <c r="O27" s="246"/>
      <c r="P27" s="251"/>
      <c r="Q27" s="249"/>
      <c r="R27" s="252">
        <f t="shared" si="5"/>
        <v>8833.2999999999993</v>
      </c>
      <c r="S27" s="251">
        <f t="shared" si="6"/>
        <v>8833.2999999999993</v>
      </c>
      <c r="T27" s="251">
        <f t="shared" si="6"/>
        <v>8833.2999999999993</v>
      </c>
      <c r="U27" s="251">
        <f t="shared" si="7"/>
        <v>8833.2999999999993</v>
      </c>
      <c r="V27" s="251">
        <f t="shared" si="3"/>
        <v>0</v>
      </c>
      <c r="W27" s="253">
        <f t="shared" si="4"/>
        <v>1</v>
      </c>
      <c r="X27" s="222"/>
      <c r="Y27" s="210"/>
      <c r="Z27" s="210"/>
      <c r="AA27" s="210"/>
      <c r="AB27" s="210"/>
      <c r="AC27" s="210"/>
      <c r="AD27" s="210"/>
      <c r="AE27" s="210"/>
      <c r="AF27" s="210"/>
      <c r="AG27" s="210"/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</row>
    <row r="28" spans="1:45" s="6" customFormat="1" ht="48" customHeight="1" x14ac:dyDescent="0.25">
      <c r="A28" s="13"/>
      <c r="B28" s="152"/>
      <c r="C28" s="152" t="s">
        <v>401</v>
      </c>
      <c r="D28" s="121" t="s">
        <v>222</v>
      </c>
      <c r="E28" s="243" t="s">
        <v>402</v>
      </c>
      <c r="F28" s="261">
        <v>1316.2</v>
      </c>
      <c r="G28" s="246">
        <v>1316.2</v>
      </c>
      <c r="H28" s="246">
        <v>1316.2</v>
      </c>
      <c r="I28" s="247">
        <f>H28/H7</f>
        <v>2.6709162143608123E-3</v>
      </c>
      <c r="J28" s="248">
        <f t="shared" si="10"/>
        <v>0</v>
      </c>
      <c r="K28" s="249">
        <f t="shared" si="11"/>
        <v>1</v>
      </c>
      <c r="L28" s="250"/>
      <c r="M28" s="251"/>
      <c r="N28" s="251"/>
      <c r="O28" s="246"/>
      <c r="P28" s="251"/>
      <c r="Q28" s="249"/>
      <c r="R28" s="252">
        <f t="shared" si="5"/>
        <v>1316.2</v>
      </c>
      <c r="S28" s="251">
        <f t="shared" si="6"/>
        <v>1316.2</v>
      </c>
      <c r="T28" s="251">
        <f t="shared" si="6"/>
        <v>1316.2</v>
      </c>
      <c r="U28" s="251">
        <f t="shared" si="7"/>
        <v>1316.2</v>
      </c>
      <c r="V28" s="251">
        <f t="shared" si="3"/>
        <v>0</v>
      </c>
      <c r="W28" s="253">
        <f t="shared" si="4"/>
        <v>1</v>
      </c>
      <c r="X28" s="222"/>
      <c r="Y28" s="210"/>
      <c r="Z28" s="210"/>
      <c r="AA28" s="210"/>
      <c r="AB28" s="210"/>
      <c r="AC28" s="210"/>
      <c r="AD28" s="210"/>
      <c r="AE28" s="210"/>
      <c r="AF28" s="210"/>
      <c r="AG28" s="210"/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</row>
    <row r="29" spans="1:45" s="6" customFormat="1" ht="31.5" customHeight="1" x14ac:dyDescent="0.25">
      <c r="A29" s="13"/>
      <c r="B29" s="152" t="s">
        <v>15</v>
      </c>
      <c r="C29" s="152" t="s">
        <v>403</v>
      </c>
      <c r="D29" s="266">
        <v>1010</v>
      </c>
      <c r="E29" s="243" t="s">
        <v>404</v>
      </c>
      <c r="F29" s="261">
        <v>870.1</v>
      </c>
      <c r="G29" s="246">
        <v>870.1</v>
      </c>
      <c r="H29" s="246">
        <v>833.9</v>
      </c>
      <c r="I29" s="247">
        <f>H29/H7</f>
        <v>1.6922025764743056E-3</v>
      </c>
      <c r="J29" s="248">
        <f t="shared" si="10"/>
        <v>-36.200000000000045</v>
      </c>
      <c r="K29" s="249">
        <f t="shared" si="11"/>
        <v>0.95839558671417069</v>
      </c>
      <c r="L29" s="250"/>
      <c r="M29" s="251"/>
      <c r="N29" s="251"/>
      <c r="O29" s="246"/>
      <c r="P29" s="251"/>
      <c r="Q29" s="249"/>
      <c r="R29" s="252">
        <f t="shared" si="5"/>
        <v>870.1</v>
      </c>
      <c r="S29" s="251">
        <f t="shared" si="6"/>
        <v>870.1</v>
      </c>
      <c r="T29" s="251">
        <f>SUM(G29,N29)</f>
        <v>870.1</v>
      </c>
      <c r="U29" s="251">
        <f t="shared" si="7"/>
        <v>833.9</v>
      </c>
      <c r="V29" s="251">
        <f t="shared" si="3"/>
        <v>-36.200000000000045</v>
      </c>
      <c r="W29" s="253">
        <f t="shared" si="4"/>
        <v>0.95839558671417069</v>
      </c>
      <c r="X29" s="222"/>
      <c r="Y29" s="210"/>
      <c r="Z29" s="210"/>
      <c r="AA29" s="210"/>
      <c r="AB29" s="210"/>
      <c r="AC29" s="210"/>
      <c r="AD29" s="210"/>
      <c r="AE29" s="210"/>
      <c r="AF29" s="210"/>
      <c r="AG29" s="210"/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</row>
    <row r="30" spans="1:45" s="6" customFormat="1" ht="45" customHeight="1" x14ac:dyDescent="0.25">
      <c r="A30" s="13"/>
      <c r="B30" s="131"/>
      <c r="C30" s="131" t="s">
        <v>405</v>
      </c>
      <c r="D30" s="267">
        <v>1040</v>
      </c>
      <c r="E30" s="199" t="s">
        <v>406</v>
      </c>
      <c r="F30" s="261">
        <v>30.1</v>
      </c>
      <c r="G30" s="246">
        <v>30.1</v>
      </c>
      <c r="H30" s="246"/>
      <c r="I30" s="247">
        <f>H30/H7</f>
        <v>0</v>
      </c>
      <c r="J30" s="248">
        <f t="shared" si="10"/>
        <v>-30.1</v>
      </c>
      <c r="K30" s="249">
        <f t="shared" si="11"/>
        <v>0</v>
      </c>
      <c r="L30" s="250"/>
      <c r="M30" s="251"/>
      <c r="N30" s="251"/>
      <c r="O30" s="246"/>
      <c r="P30" s="251"/>
      <c r="Q30" s="249"/>
      <c r="R30" s="252">
        <f t="shared" si="5"/>
        <v>30.1</v>
      </c>
      <c r="S30" s="251">
        <f t="shared" si="6"/>
        <v>30.1</v>
      </c>
      <c r="T30" s="251">
        <f t="shared" si="6"/>
        <v>30.1</v>
      </c>
      <c r="U30" s="251">
        <f t="shared" si="7"/>
        <v>0</v>
      </c>
      <c r="V30" s="251">
        <f t="shared" si="3"/>
        <v>-30.1</v>
      </c>
      <c r="W30" s="253">
        <f t="shared" si="4"/>
        <v>0</v>
      </c>
      <c r="X30" s="222"/>
      <c r="Y30" s="210"/>
      <c r="Z30" s="210"/>
      <c r="AA30" s="210"/>
      <c r="AB30" s="210"/>
      <c r="AC30" s="210"/>
      <c r="AD30" s="210"/>
      <c r="AE30" s="210"/>
      <c r="AF30" s="210"/>
      <c r="AG30" s="210"/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</row>
    <row r="31" spans="1:45" s="6" customFormat="1" ht="45.75" customHeight="1" x14ac:dyDescent="0.25">
      <c r="A31" s="13"/>
      <c r="B31" s="131"/>
      <c r="C31" s="131" t="s">
        <v>407</v>
      </c>
      <c r="D31" s="267">
        <v>1010</v>
      </c>
      <c r="E31" s="263" t="s">
        <v>408</v>
      </c>
      <c r="F31" s="261">
        <v>17.3</v>
      </c>
      <c r="G31" s="246">
        <v>17.3</v>
      </c>
      <c r="H31" s="246">
        <v>16</v>
      </c>
      <c r="I31" s="257">
        <f>H31/H7</f>
        <v>3.246821108476903E-5</v>
      </c>
      <c r="J31" s="248">
        <f t="shared" si="10"/>
        <v>-1.3000000000000007</v>
      </c>
      <c r="K31" s="249">
        <f t="shared" si="11"/>
        <v>0.92485549132947975</v>
      </c>
      <c r="L31" s="250"/>
      <c r="M31" s="251"/>
      <c r="N31" s="251"/>
      <c r="O31" s="246"/>
      <c r="P31" s="251"/>
      <c r="Q31" s="249"/>
      <c r="R31" s="252">
        <f t="shared" si="5"/>
        <v>17.3</v>
      </c>
      <c r="S31" s="251">
        <f t="shared" si="6"/>
        <v>17.3</v>
      </c>
      <c r="T31" s="251">
        <f t="shared" si="6"/>
        <v>17.3</v>
      </c>
      <c r="U31" s="251">
        <f t="shared" si="7"/>
        <v>16</v>
      </c>
      <c r="V31" s="251">
        <f t="shared" si="3"/>
        <v>-1.3000000000000007</v>
      </c>
      <c r="W31" s="253">
        <f t="shared" si="4"/>
        <v>0.92485549132947975</v>
      </c>
      <c r="X31" s="222"/>
      <c r="Y31" s="210"/>
      <c r="Z31" s="210"/>
      <c r="AA31" s="210"/>
      <c r="AB31" s="210"/>
      <c r="AC31" s="210"/>
      <c r="AD31" s="210"/>
      <c r="AE31" s="210"/>
      <c r="AF31" s="210"/>
      <c r="AG31" s="210"/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</row>
    <row r="32" spans="1:45" s="6" customFormat="1" ht="30" customHeight="1" x14ac:dyDescent="0.25">
      <c r="A32" s="13"/>
      <c r="B32" s="131" t="s">
        <v>53</v>
      </c>
      <c r="C32" s="120" t="s">
        <v>220</v>
      </c>
      <c r="D32" s="120" t="s">
        <v>192</v>
      </c>
      <c r="E32" s="199" t="s">
        <v>221</v>
      </c>
      <c r="F32" s="268">
        <v>300.2</v>
      </c>
      <c r="G32" s="246">
        <v>300.2</v>
      </c>
      <c r="H32" s="269">
        <v>300.2</v>
      </c>
      <c r="I32" s="247">
        <f>H32/H7</f>
        <v>6.0918481047797881E-4</v>
      </c>
      <c r="J32" s="248">
        <f t="shared" si="10"/>
        <v>0</v>
      </c>
      <c r="K32" s="249">
        <f t="shared" si="11"/>
        <v>1</v>
      </c>
      <c r="L32" s="250"/>
      <c r="M32" s="251"/>
      <c r="N32" s="251"/>
      <c r="O32" s="246"/>
      <c r="P32" s="251"/>
      <c r="Q32" s="249"/>
      <c r="R32" s="252">
        <f>SUM(F32,L32)</f>
        <v>300.2</v>
      </c>
      <c r="S32" s="251">
        <f t="shared" si="6"/>
        <v>300.2</v>
      </c>
      <c r="T32" s="251">
        <f t="shared" si="6"/>
        <v>300.2</v>
      </c>
      <c r="U32" s="251">
        <f t="shared" si="6"/>
        <v>300.2</v>
      </c>
      <c r="V32" s="251">
        <f>U32-T32</f>
        <v>0</v>
      </c>
      <c r="W32" s="253">
        <f t="shared" si="4"/>
        <v>1</v>
      </c>
      <c r="X32" s="222"/>
      <c r="Y32" s="210"/>
      <c r="Z32" s="210"/>
      <c r="AA32" s="210"/>
      <c r="AB32" s="210"/>
      <c r="AC32" s="210"/>
      <c r="AD32" s="210"/>
      <c r="AE32" s="210"/>
      <c r="AF32" s="210"/>
      <c r="AG32" s="210"/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</row>
    <row r="33" spans="1:188" s="6" customFormat="1" ht="43.5" customHeight="1" x14ac:dyDescent="0.25">
      <c r="A33" s="13"/>
      <c r="B33" s="152" t="s">
        <v>21</v>
      </c>
      <c r="C33" s="121" t="s">
        <v>223</v>
      </c>
      <c r="D33" s="121" t="s">
        <v>224</v>
      </c>
      <c r="E33" s="123" t="s">
        <v>225</v>
      </c>
      <c r="F33" s="244">
        <v>3573.3</v>
      </c>
      <c r="G33" s="245">
        <v>3573.3</v>
      </c>
      <c r="H33" s="246">
        <v>3513.8</v>
      </c>
      <c r="I33" s="247">
        <f>H33/H7</f>
        <v>7.1304250068538379E-3</v>
      </c>
      <c r="J33" s="248">
        <f t="shared" si="10"/>
        <v>-59.5</v>
      </c>
      <c r="K33" s="249">
        <f t="shared" si="11"/>
        <v>0.98334872526795958</v>
      </c>
      <c r="L33" s="250">
        <v>60.2</v>
      </c>
      <c r="M33" s="251">
        <v>52.5</v>
      </c>
      <c r="N33" s="251">
        <v>52.5</v>
      </c>
      <c r="O33" s="246">
        <v>42.9</v>
      </c>
      <c r="P33" s="251">
        <f>O33-N33</f>
        <v>-9.6000000000000014</v>
      </c>
      <c r="Q33" s="270">
        <f>O33/N33</f>
        <v>0.81714285714285717</v>
      </c>
      <c r="R33" s="252">
        <f t="shared" si="5"/>
        <v>3633.5</v>
      </c>
      <c r="S33" s="251">
        <f t="shared" si="6"/>
        <v>3625.8</v>
      </c>
      <c r="T33" s="251">
        <f>SUM(G33,N33)</f>
        <v>3625.8</v>
      </c>
      <c r="U33" s="251">
        <f t="shared" si="7"/>
        <v>3556.7000000000003</v>
      </c>
      <c r="V33" s="251">
        <f t="shared" si="3"/>
        <v>-69.099999999999909</v>
      </c>
      <c r="W33" s="253">
        <f t="shared" si="4"/>
        <v>0.98094213690771692</v>
      </c>
      <c r="X33" s="222"/>
      <c r="Y33" s="210"/>
      <c r="Z33" s="210"/>
      <c r="AA33" s="210"/>
      <c r="AB33" s="210"/>
      <c r="AC33" s="210"/>
      <c r="AD33" s="210"/>
      <c r="AE33" s="210"/>
      <c r="AF33" s="210"/>
      <c r="AG33" s="210"/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</row>
    <row r="34" spans="1:188" s="6" customFormat="1" ht="30" customHeight="1" x14ac:dyDescent="0.25">
      <c r="A34" s="13"/>
      <c r="B34" s="152" t="s">
        <v>92</v>
      </c>
      <c r="C34" s="152" t="s">
        <v>226</v>
      </c>
      <c r="D34" s="121" t="s">
        <v>222</v>
      </c>
      <c r="E34" s="243" t="s">
        <v>409</v>
      </c>
      <c r="F34" s="244">
        <v>6924.4</v>
      </c>
      <c r="G34" s="245">
        <v>6924.4</v>
      </c>
      <c r="H34" s="246">
        <v>6860.4</v>
      </c>
      <c r="I34" s="247">
        <f>H34/H7</f>
        <v>1.3921557207871839E-2</v>
      </c>
      <c r="J34" s="248">
        <f t="shared" si="10"/>
        <v>-64</v>
      </c>
      <c r="K34" s="249">
        <f t="shared" si="11"/>
        <v>0.99075732193403043</v>
      </c>
      <c r="L34" s="250">
        <v>647.70000000000005</v>
      </c>
      <c r="M34" s="251">
        <v>751.6</v>
      </c>
      <c r="N34" s="251">
        <v>751.6</v>
      </c>
      <c r="O34" s="246">
        <v>719.6</v>
      </c>
      <c r="P34" s="251">
        <f>O34-N34</f>
        <v>-32</v>
      </c>
      <c r="Q34" s="270">
        <f>O34/N34</f>
        <v>0.95742416178818524</v>
      </c>
      <c r="R34" s="252">
        <f t="shared" si="5"/>
        <v>7572.0999999999995</v>
      </c>
      <c r="S34" s="251">
        <f>SUM(F34,M34)</f>
        <v>7676</v>
      </c>
      <c r="T34" s="251">
        <f>SUM(G34,N34)</f>
        <v>7676</v>
      </c>
      <c r="U34" s="251">
        <f t="shared" si="7"/>
        <v>7580</v>
      </c>
      <c r="V34" s="251">
        <f>U34-T34</f>
        <v>-96</v>
      </c>
      <c r="W34" s="253">
        <f t="shared" si="4"/>
        <v>0.9874934861907243</v>
      </c>
      <c r="X34" s="222"/>
      <c r="Y34" s="210"/>
      <c r="Z34" s="210"/>
      <c r="AA34" s="210"/>
      <c r="AB34" s="210"/>
      <c r="AC34" s="210"/>
      <c r="AD34" s="210"/>
      <c r="AE34" s="210"/>
      <c r="AF34" s="210"/>
      <c r="AG34" s="210"/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</row>
    <row r="35" spans="1:188" s="143" customFormat="1" ht="17.25" customHeight="1" x14ac:dyDescent="0.25">
      <c r="A35" s="124"/>
      <c r="B35" s="271"/>
      <c r="C35" s="272"/>
      <c r="D35" s="146"/>
      <c r="E35" s="125" t="s">
        <v>99</v>
      </c>
      <c r="F35" s="273">
        <v>720.8</v>
      </c>
      <c r="G35" s="274">
        <v>720.8</v>
      </c>
      <c r="H35" s="274">
        <v>720.8</v>
      </c>
      <c r="I35" s="247">
        <f>H35/H7</f>
        <v>1.4626929093688446E-3</v>
      </c>
      <c r="J35" s="275">
        <f t="shared" si="10"/>
        <v>0</v>
      </c>
      <c r="K35" s="276">
        <f t="shared" si="11"/>
        <v>1</v>
      </c>
      <c r="L35" s="277"/>
      <c r="M35" s="278"/>
      <c r="N35" s="278"/>
      <c r="O35" s="274"/>
      <c r="P35" s="251">
        <f>O35-N35</f>
        <v>0</v>
      </c>
      <c r="Q35" s="270"/>
      <c r="R35" s="279">
        <f t="shared" si="5"/>
        <v>720.8</v>
      </c>
      <c r="S35" s="278">
        <f>SUM(F35,M35)</f>
        <v>720.8</v>
      </c>
      <c r="T35" s="278">
        <f>SUM(G35,N35)</f>
        <v>720.8</v>
      </c>
      <c r="U35" s="278">
        <f t="shared" si="7"/>
        <v>720.8</v>
      </c>
      <c r="V35" s="278">
        <f>U35-T35</f>
        <v>0</v>
      </c>
      <c r="W35" s="253">
        <f t="shared" si="4"/>
        <v>1</v>
      </c>
      <c r="X35" s="280"/>
      <c r="Y35" s="281"/>
      <c r="Z35" s="281"/>
      <c r="AA35" s="281"/>
      <c r="AB35" s="281"/>
      <c r="AC35" s="281"/>
      <c r="AD35" s="281"/>
      <c r="AE35" s="281"/>
      <c r="AF35" s="281"/>
      <c r="AG35" s="281"/>
      <c r="AH35" s="281"/>
      <c r="AI35" s="281"/>
      <c r="AJ35" s="281"/>
      <c r="AK35" s="281"/>
      <c r="AL35" s="281"/>
      <c r="AM35" s="281"/>
      <c r="AN35" s="281"/>
      <c r="AO35" s="281"/>
      <c r="AP35" s="281"/>
      <c r="AQ35" s="281"/>
      <c r="AR35" s="281"/>
      <c r="AS35" s="281"/>
    </row>
    <row r="36" spans="1:188" s="143" customFormat="1" ht="30" customHeight="1" x14ac:dyDescent="0.25">
      <c r="A36" s="124"/>
      <c r="B36" s="271"/>
      <c r="C36" s="272"/>
      <c r="D36" s="146"/>
      <c r="E36" s="137" t="s">
        <v>410</v>
      </c>
      <c r="F36" s="273"/>
      <c r="G36" s="274"/>
      <c r="H36" s="274"/>
      <c r="I36" s="247"/>
      <c r="J36" s="275"/>
      <c r="K36" s="276"/>
      <c r="L36" s="277">
        <v>283.8</v>
      </c>
      <c r="M36" s="278">
        <v>283.8</v>
      </c>
      <c r="N36" s="278">
        <v>283.8</v>
      </c>
      <c r="O36" s="274">
        <v>251.7</v>
      </c>
      <c r="P36" s="251">
        <f>O36-N36</f>
        <v>-32.100000000000023</v>
      </c>
      <c r="Q36" s="270">
        <f>O36/N36</f>
        <v>0.88689217758985195</v>
      </c>
      <c r="R36" s="279">
        <f t="shared" si="5"/>
        <v>283.8</v>
      </c>
      <c r="S36" s="278">
        <f>SUM(F36,M36)</f>
        <v>283.8</v>
      </c>
      <c r="T36" s="278">
        <f>SUM(G36,N36)</f>
        <v>283.8</v>
      </c>
      <c r="U36" s="278">
        <f t="shared" si="7"/>
        <v>251.7</v>
      </c>
      <c r="V36" s="278">
        <f>U36-T36</f>
        <v>-32.100000000000023</v>
      </c>
      <c r="W36" s="253">
        <f t="shared" si="4"/>
        <v>0.88689217758985195</v>
      </c>
      <c r="X36" s="280"/>
      <c r="Y36" s="281"/>
      <c r="Z36" s="281"/>
      <c r="AA36" s="281"/>
      <c r="AB36" s="281"/>
      <c r="AC36" s="281"/>
      <c r="AD36" s="281"/>
      <c r="AE36" s="281"/>
      <c r="AF36" s="281"/>
      <c r="AG36" s="281"/>
      <c r="AH36" s="281"/>
      <c r="AI36" s="281"/>
      <c r="AJ36" s="281"/>
      <c r="AK36" s="281"/>
      <c r="AL36" s="281"/>
      <c r="AM36" s="281"/>
      <c r="AN36" s="281"/>
      <c r="AO36" s="281"/>
      <c r="AP36" s="281"/>
      <c r="AQ36" s="281"/>
      <c r="AR36" s="281"/>
      <c r="AS36" s="281"/>
    </row>
    <row r="37" spans="1:188" s="6" customFormat="1" ht="21" customHeight="1" x14ac:dyDescent="0.25">
      <c r="A37" s="13"/>
      <c r="B37" s="121" t="s">
        <v>17</v>
      </c>
      <c r="C37" s="121" t="s">
        <v>227</v>
      </c>
      <c r="D37" s="121" t="s">
        <v>207</v>
      </c>
      <c r="E37" s="126" t="s">
        <v>228</v>
      </c>
      <c r="F37" s="261">
        <v>27</v>
      </c>
      <c r="G37" s="246">
        <v>27</v>
      </c>
      <c r="H37" s="269">
        <v>26.9</v>
      </c>
      <c r="I37" s="262">
        <f>H37/H7</f>
        <v>5.4587179886267921E-5</v>
      </c>
      <c r="J37" s="248">
        <f>H37-G37</f>
        <v>-0.10000000000000142</v>
      </c>
      <c r="K37" s="249">
        <f>H37/G37</f>
        <v>0.99629629629629624</v>
      </c>
      <c r="L37" s="250"/>
      <c r="M37" s="251"/>
      <c r="N37" s="251"/>
      <c r="O37" s="246"/>
      <c r="P37" s="251"/>
      <c r="Q37" s="249"/>
      <c r="R37" s="252">
        <f t="shared" si="5"/>
        <v>27</v>
      </c>
      <c r="S37" s="251">
        <f t="shared" ref="S37:U42" si="12">SUM(F37,M37)</f>
        <v>27</v>
      </c>
      <c r="T37" s="251">
        <f t="shared" si="12"/>
        <v>27</v>
      </c>
      <c r="U37" s="251">
        <f t="shared" si="7"/>
        <v>26.9</v>
      </c>
      <c r="V37" s="251">
        <f t="shared" ref="V37:V40" si="13">U37-T37</f>
        <v>-0.10000000000000142</v>
      </c>
      <c r="W37" s="253">
        <f t="shared" si="4"/>
        <v>0.99629629629629624</v>
      </c>
      <c r="X37" s="222"/>
      <c r="Y37" s="210"/>
      <c r="Z37" s="210"/>
      <c r="AA37" s="210"/>
      <c r="AB37" s="210"/>
      <c r="AC37" s="210"/>
      <c r="AD37" s="210"/>
      <c r="AE37" s="210"/>
      <c r="AF37" s="210"/>
      <c r="AG37" s="210"/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</row>
    <row r="38" spans="1:188" s="6" customFormat="1" ht="32.25" customHeight="1" x14ac:dyDescent="0.25">
      <c r="A38" s="13"/>
      <c r="B38" s="121" t="s">
        <v>18</v>
      </c>
      <c r="C38" s="121" t="s">
        <v>411</v>
      </c>
      <c r="D38" s="121" t="s">
        <v>207</v>
      </c>
      <c r="E38" s="127" t="s">
        <v>412</v>
      </c>
      <c r="F38" s="261">
        <v>1989</v>
      </c>
      <c r="G38" s="246">
        <v>1989</v>
      </c>
      <c r="H38" s="246">
        <v>1989</v>
      </c>
      <c r="I38" s="247">
        <f>H38/H7</f>
        <v>4.0362044904753494E-3</v>
      </c>
      <c r="J38" s="248">
        <f>H38-G38</f>
        <v>0</v>
      </c>
      <c r="K38" s="249">
        <f>H38/G38</f>
        <v>1</v>
      </c>
      <c r="L38" s="250"/>
      <c r="M38" s="251"/>
      <c r="N38" s="251"/>
      <c r="O38" s="246"/>
      <c r="P38" s="251">
        <f>O38-N38</f>
        <v>0</v>
      </c>
      <c r="Q38" s="270"/>
      <c r="R38" s="252">
        <f t="shared" si="5"/>
        <v>1989</v>
      </c>
      <c r="S38" s="251">
        <f t="shared" si="12"/>
        <v>1989</v>
      </c>
      <c r="T38" s="251">
        <f t="shared" si="12"/>
        <v>1989</v>
      </c>
      <c r="U38" s="251">
        <f t="shared" si="12"/>
        <v>1989</v>
      </c>
      <c r="V38" s="251">
        <f t="shared" si="13"/>
        <v>0</v>
      </c>
      <c r="W38" s="253">
        <f t="shared" si="4"/>
        <v>1</v>
      </c>
      <c r="X38" s="222"/>
      <c r="Y38" s="210"/>
      <c r="Z38" s="210"/>
      <c r="AA38" s="210"/>
      <c r="AB38" s="210"/>
      <c r="AC38" s="210"/>
      <c r="AD38" s="210"/>
      <c r="AE38" s="210"/>
      <c r="AF38" s="210"/>
      <c r="AG38" s="210"/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</row>
    <row r="39" spans="1:188" s="6" customFormat="1" ht="21.75" customHeight="1" x14ac:dyDescent="0.25">
      <c r="A39" s="13"/>
      <c r="B39" s="121"/>
      <c r="C39" s="121" t="s">
        <v>413</v>
      </c>
      <c r="D39" s="121" t="s">
        <v>207</v>
      </c>
      <c r="E39" s="127" t="s">
        <v>414</v>
      </c>
      <c r="F39" s="261">
        <v>20.7</v>
      </c>
      <c r="G39" s="246">
        <v>20.7</v>
      </c>
      <c r="H39" s="246">
        <v>20.7</v>
      </c>
      <c r="I39" s="257">
        <f>H39/H7</f>
        <v>4.2005748090919928E-5</v>
      </c>
      <c r="J39" s="248">
        <f>H39-G39</f>
        <v>0</v>
      </c>
      <c r="K39" s="249">
        <f>H39/G39</f>
        <v>1</v>
      </c>
      <c r="L39" s="250"/>
      <c r="M39" s="251"/>
      <c r="N39" s="251"/>
      <c r="O39" s="246"/>
      <c r="P39" s="251"/>
      <c r="Q39" s="270"/>
      <c r="R39" s="252">
        <f t="shared" si="5"/>
        <v>20.7</v>
      </c>
      <c r="S39" s="251">
        <f t="shared" si="12"/>
        <v>20.7</v>
      </c>
      <c r="T39" s="251">
        <f t="shared" si="12"/>
        <v>20.7</v>
      </c>
      <c r="U39" s="251">
        <f t="shared" si="12"/>
        <v>20.7</v>
      </c>
      <c r="V39" s="251">
        <f>U39-T39</f>
        <v>0</v>
      </c>
      <c r="W39" s="253">
        <f t="shared" si="4"/>
        <v>1</v>
      </c>
      <c r="X39" s="222"/>
      <c r="Y39" s="210"/>
      <c r="Z39" s="210"/>
      <c r="AA39" s="210"/>
      <c r="AB39" s="210"/>
      <c r="AC39" s="210"/>
      <c r="AD39" s="210"/>
      <c r="AE39" s="210"/>
      <c r="AF39" s="210"/>
      <c r="AG39" s="210"/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</row>
    <row r="40" spans="1:188" ht="20.25" customHeight="1" x14ac:dyDescent="0.25">
      <c r="A40" s="13"/>
      <c r="B40" s="121" t="s">
        <v>20</v>
      </c>
      <c r="C40" s="121" t="s">
        <v>229</v>
      </c>
      <c r="D40" s="121" t="s">
        <v>207</v>
      </c>
      <c r="E40" s="127" t="s">
        <v>230</v>
      </c>
      <c r="F40" s="250">
        <v>1271.5999999999999</v>
      </c>
      <c r="G40" s="282">
        <v>1271.5999999999999</v>
      </c>
      <c r="H40" s="283">
        <v>1271.5</v>
      </c>
      <c r="I40" s="247">
        <f>H40/H7</f>
        <v>2.5802081496427388E-3</v>
      </c>
      <c r="J40" s="248">
        <f t="shared" ref="J40:J103" si="14">H40-G40</f>
        <v>-9.9999999999909051E-2</v>
      </c>
      <c r="K40" s="249">
        <f t="shared" ref="K40:K57" si="15">H40/G40</f>
        <v>0.99992135891789879</v>
      </c>
      <c r="L40" s="250">
        <v>72.5</v>
      </c>
      <c r="M40" s="251">
        <v>72.5</v>
      </c>
      <c r="N40" s="251">
        <v>72.5</v>
      </c>
      <c r="O40" s="251">
        <v>72.5</v>
      </c>
      <c r="P40" s="251">
        <f>O40-N40</f>
        <v>0</v>
      </c>
      <c r="Q40" s="270">
        <f>O40/N40</f>
        <v>1</v>
      </c>
      <c r="R40" s="252">
        <f t="shared" si="5"/>
        <v>1344.1</v>
      </c>
      <c r="S40" s="251">
        <f t="shared" si="12"/>
        <v>1344.1</v>
      </c>
      <c r="T40" s="251">
        <f t="shared" si="12"/>
        <v>1344.1</v>
      </c>
      <c r="U40" s="251">
        <f t="shared" si="12"/>
        <v>1344</v>
      </c>
      <c r="V40" s="251">
        <f t="shared" si="13"/>
        <v>-9.9999999999909051E-2</v>
      </c>
      <c r="W40" s="253">
        <f t="shared" si="4"/>
        <v>0.99992560077375203</v>
      </c>
      <c r="X40" s="222"/>
      <c r="Y40" s="210"/>
      <c r="Z40" s="210"/>
      <c r="AA40" s="210"/>
      <c r="AB40" s="210"/>
      <c r="AC40" s="210"/>
      <c r="AD40" s="210"/>
      <c r="AE40" s="210"/>
      <c r="AF40" s="210"/>
      <c r="AG40" s="210"/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</row>
    <row r="41" spans="1:188" ht="21.75" customHeight="1" x14ac:dyDescent="0.25">
      <c r="A41" s="13"/>
      <c r="B41" s="121" t="s">
        <v>19</v>
      </c>
      <c r="C41" s="121" t="s">
        <v>415</v>
      </c>
      <c r="D41" s="121" t="s">
        <v>207</v>
      </c>
      <c r="E41" s="127" t="s">
        <v>231</v>
      </c>
      <c r="F41" s="250">
        <v>180.1</v>
      </c>
      <c r="G41" s="282">
        <v>180.1</v>
      </c>
      <c r="H41" s="283">
        <v>180.1</v>
      </c>
      <c r="I41" s="262">
        <f>H41/H7</f>
        <v>3.6547030102293136E-4</v>
      </c>
      <c r="J41" s="248">
        <f t="shared" si="14"/>
        <v>0</v>
      </c>
      <c r="K41" s="249">
        <f t="shared" si="15"/>
        <v>1</v>
      </c>
      <c r="L41" s="250"/>
      <c r="M41" s="251"/>
      <c r="N41" s="251"/>
      <c r="O41" s="251"/>
      <c r="P41" s="251"/>
      <c r="Q41" s="249"/>
      <c r="R41" s="252">
        <f t="shared" si="5"/>
        <v>180.1</v>
      </c>
      <c r="S41" s="251">
        <f t="shared" si="12"/>
        <v>180.1</v>
      </c>
      <c r="T41" s="251">
        <f t="shared" si="12"/>
        <v>180.1</v>
      </c>
      <c r="U41" s="251">
        <f t="shared" si="12"/>
        <v>180.1</v>
      </c>
      <c r="V41" s="251">
        <f>U41-T41</f>
        <v>0</v>
      </c>
      <c r="W41" s="253">
        <f t="shared" si="4"/>
        <v>1</v>
      </c>
      <c r="X41" s="222"/>
      <c r="Y41" s="210"/>
      <c r="Z41" s="210"/>
      <c r="AA41" s="210"/>
      <c r="AB41" s="210"/>
      <c r="AC41" s="210"/>
      <c r="AD41" s="210"/>
      <c r="AE41" s="210"/>
      <c r="AF41" s="210"/>
      <c r="AG41" s="210"/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</row>
    <row r="42" spans="1:188" ht="45" customHeight="1" x14ac:dyDescent="0.25">
      <c r="A42" s="13"/>
      <c r="B42" s="121"/>
      <c r="C42" s="121" t="s">
        <v>416</v>
      </c>
      <c r="D42" s="121" t="s">
        <v>207</v>
      </c>
      <c r="E42" s="284" t="s">
        <v>233</v>
      </c>
      <c r="F42" s="250">
        <v>173.1</v>
      </c>
      <c r="G42" s="282">
        <v>173.1</v>
      </c>
      <c r="H42" s="283">
        <v>164.5</v>
      </c>
      <c r="I42" s="262">
        <f>H42/H7</f>
        <v>3.3381379521528156E-4</v>
      </c>
      <c r="J42" s="248">
        <f t="shared" si="14"/>
        <v>-8.5999999999999943</v>
      </c>
      <c r="K42" s="249">
        <f t="shared" si="15"/>
        <v>0.95031773541305609</v>
      </c>
      <c r="L42" s="250"/>
      <c r="M42" s="251"/>
      <c r="N42" s="251"/>
      <c r="O42" s="251"/>
      <c r="P42" s="251"/>
      <c r="Q42" s="249"/>
      <c r="R42" s="252">
        <f t="shared" si="5"/>
        <v>173.1</v>
      </c>
      <c r="S42" s="251">
        <f t="shared" si="12"/>
        <v>173.1</v>
      </c>
      <c r="T42" s="251">
        <f t="shared" si="12"/>
        <v>173.1</v>
      </c>
      <c r="U42" s="251">
        <f t="shared" si="12"/>
        <v>164.5</v>
      </c>
      <c r="V42" s="251">
        <f>U42-T42</f>
        <v>-8.5999999999999943</v>
      </c>
      <c r="W42" s="253">
        <f t="shared" si="4"/>
        <v>0.95031773541305609</v>
      </c>
      <c r="X42" s="222"/>
      <c r="Y42" s="210"/>
      <c r="Z42" s="210"/>
      <c r="AA42" s="210"/>
      <c r="AB42" s="210"/>
      <c r="AC42" s="210"/>
      <c r="AD42" s="210"/>
      <c r="AE42" s="210"/>
      <c r="AF42" s="210"/>
      <c r="AG42" s="210"/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</row>
    <row r="43" spans="1:188" ht="60.75" customHeight="1" x14ac:dyDescent="0.25">
      <c r="A43" s="13"/>
      <c r="B43" s="121" t="s">
        <v>80</v>
      </c>
      <c r="C43" s="121" t="s">
        <v>232</v>
      </c>
      <c r="D43" s="121" t="s">
        <v>222</v>
      </c>
      <c r="E43" s="199" t="s">
        <v>417</v>
      </c>
      <c r="F43" s="250">
        <v>57.2</v>
      </c>
      <c r="G43" s="282">
        <v>57.2</v>
      </c>
      <c r="H43" s="251">
        <v>44.2</v>
      </c>
      <c r="I43" s="262">
        <f>H43/H7</f>
        <v>8.9693433121674441E-5</v>
      </c>
      <c r="J43" s="248">
        <f t="shared" si="14"/>
        <v>-13</v>
      </c>
      <c r="K43" s="249">
        <f t="shared" si="15"/>
        <v>0.77272727272727271</v>
      </c>
      <c r="L43" s="250"/>
      <c r="M43" s="251"/>
      <c r="N43" s="251"/>
      <c r="O43" s="251"/>
      <c r="P43" s="251">
        <f>O43-N43</f>
        <v>0</v>
      </c>
      <c r="Q43" s="249"/>
      <c r="R43" s="252">
        <f t="shared" si="5"/>
        <v>57.2</v>
      </c>
      <c r="S43" s="251">
        <f t="shared" si="6"/>
        <v>57.2</v>
      </c>
      <c r="T43" s="251">
        <f>SUM(G43,N43)</f>
        <v>57.2</v>
      </c>
      <c r="U43" s="251">
        <f t="shared" si="7"/>
        <v>44.2</v>
      </c>
      <c r="V43" s="251">
        <f t="shared" si="3"/>
        <v>-13</v>
      </c>
      <c r="W43" s="253">
        <f t="shared" si="4"/>
        <v>0.77272727272727271</v>
      </c>
      <c r="X43" s="222"/>
      <c r="Y43" s="210"/>
      <c r="Z43" s="210"/>
      <c r="AA43" s="210"/>
      <c r="AB43" s="210"/>
      <c r="AC43" s="210"/>
      <c r="AD43" s="210"/>
      <c r="AE43" s="210"/>
      <c r="AF43" s="210"/>
      <c r="AG43" s="210"/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</row>
    <row r="44" spans="1:188" ht="32.450000000000003" customHeight="1" x14ac:dyDescent="0.25">
      <c r="A44" s="13"/>
      <c r="B44" s="121"/>
      <c r="C44" s="121" t="s">
        <v>418</v>
      </c>
      <c r="D44" s="121" t="s">
        <v>191</v>
      </c>
      <c r="E44" s="263" t="s">
        <v>419</v>
      </c>
      <c r="F44" s="285">
        <v>62.7</v>
      </c>
      <c r="G44" s="251">
        <v>62.7</v>
      </c>
      <c r="H44" s="251">
        <v>55.4</v>
      </c>
      <c r="I44" s="262">
        <f>H44/H7</f>
        <v>1.1242118088101275E-4</v>
      </c>
      <c r="J44" s="248">
        <f t="shared" si="14"/>
        <v>-7.3000000000000043</v>
      </c>
      <c r="K44" s="249">
        <f t="shared" si="15"/>
        <v>0.88357256778309401</v>
      </c>
      <c r="L44" s="250"/>
      <c r="M44" s="251"/>
      <c r="N44" s="251"/>
      <c r="O44" s="251"/>
      <c r="P44" s="251"/>
      <c r="Q44" s="249"/>
      <c r="R44" s="252">
        <f t="shared" si="5"/>
        <v>62.7</v>
      </c>
      <c r="S44" s="251">
        <f t="shared" si="6"/>
        <v>62.7</v>
      </c>
      <c r="T44" s="251">
        <f t="shared" si="6"/>
        <v>62.7</v>
      </c>
      <c r="U44" s="251">
        <f t="shared" si="7"/>
        <v>55.4</v>
      </c>
      <c r="V44" s="251">
        <f t="shared" si="3"/>
        <v>-7.3000000000000043</v>
      </c>
      <c r="W44" s="253">
        <f t="shared" si="4"/>
        <v>0.88357256778309401</v>
      </c>
      <c r="X44" s="222"/>
      <c r="Y44" s="210"/>
      <c r="Z44" s="210"/>
      <c r="AA44" s="210"/>
      <c r="AB44" s="210"/>
      <c r="AC44" s="210"/>
      <c r="AD44" s="210"/>
      <c r="AE44" s="210"/>
      <c r="AF44" s="210"/>
      <c r="AG44" s="210"/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</row>
    <row r="45" spans="1:188" ht="61.15" customHeight="1" x14ac:dyDescent="0.25">
      <c r="A45" s="13"/>
      <c r="B45" s="121"/>
      <c r="C45" s="121" t="s">
        <v>420</v>
      </c>
      <c r="D45" s="121" t="s">
        <v>193</v>
      </c>
      <c r="E45" s="599" t="s">
        <v>421</v>
      </c>
      <c r="F45" s="285"/>
      <c r="G45" s="251"/>
      <c r="H45" s="251"/>
      <c r="I45" s="247">
        <f>H45/H6</f>
        <v>0</v>
      </c>
      <c r="J45" s="248">
        <f t="shared" si="14"/>
        <v>0</v>
      </c>
      <c r="K45" s="249"/>
      <c r="L45" s="250">
        <v>965.9</v>
      </c>
      <c r="M45" s="251">
        <v>965.9</v>
      </c>
      <c r="N45" s="251">
        <v>965.9</v>
      </c>
      <c r="O45" s="251">
        <v>965.9</v>
      </c>
      <c r="P45" s="251">
        <f>O45-N45</f>
        <v>0</v>
      </c>
      <c r="Q45" s="270">
        <f>O45/N45</f>
        <v>1</v>
      </c>
      <c r="R45" s="252">
        <f t="shared" si="5"/>
        <v>965.9</v>
      </c>
      <c r="S45" s="251">
        <f t="shared" si="6"/>
        <v>965.9</v>
      </c>
      <c r="T45" s="251">
        <f t="shared" si="6"/>
        <v>965.9</v>
      </c>
      <c r="U45" s="251">
        <f t="shared" si="7"/>
        <v>965.9</v>
      </c>
      <c r="V45" s="251">
        <f t="shared" si="3"/>
        <v>0</v>
      </c>
      <c r="W45" s="253">
        <f t="shared" si="4"/>
        <v>1</v>
      </c>
      <c r="X45" s="222"/>
      <c r="Y45" s="210"/>
      <c r="Z45" s="210"/>
      <c r="AA45" s="210"/>
      <c r="AB45" s="210"/>
      <c r="AC45" s="210"/>
      <c r="AD45" s="210"/>
      <c r="AE45" s="210"/>
      <c r="AF45" s="210"/>
      <c r="AG45" s="210"/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</row>
    <row r="46" spans="1:188" s="601" customFormat="1" ht="18" customHeight="1" x14ac:dyDescent="0.25">
      <c r="A46" s="124"/>
      <c r="B46" s="286"/>
      <c r="C46" s="287"/>
      <c r="D46" s="272"/>
      <c r="E46" s="600" t="s">
        <v>422</v>
      </c>
      <c r="F46" s="288"/>
      <c r="G46" s="289"/>
      <c r="H46" s="289"/>
      <c r="I46" s="247"/>
      <c r="J46" s="248">
        <f t="shared" si="14"/>
        <v>0</v>
      </c>
      <c r="K46" s="249"/>
      <c r="L46" s="290">
        <v>965.9</v>
      </c>
      <c r="M46" s="291">
        <v>965.9</v>
      </c>
      <c r="N46" s="291">
        <v>965.9</v>
      </c>
      <c r="O46" s="291">
        <v>965.9</v>
      </c>
      <c r="P46" s="283">
        <f t="shared" ref="P46" si="16">O46-N46</f>
        <v>0</v>
      </c>
      <c r="Q46" s="270">
        <f t="shared" ref="Q46" si="17">O46/N46</f>
        <v>1</v>
      </c>
      <c r="R46" s="292">
        <f t="shared" si="5"/>
        <v>965.9</v>
      </c>
      <c r="S46" s="291">
        <f t="shared" si="6"/>
        <v>965.9</v>
      </c>
      <c r="T46" s="291">
        <f t="shared" si="6"/>
        <v>965.9</v>
      </c>
      <c r="U46" s="291">
        <f t="shared" si="7"/>
        <v>965.9</v>
      </c>
      <c r="V46" s="291">
        <f t="shared" si="3"/>
        <v>0</v>
      </c>
      <c r="W46" s="253">
        <f t="shared" si="4"/>
        <v>1</v>
      </c>
      <c r="X46" s="280"/>
      <c r="Y46" s="281"/>
      <c r="Z46" s="281"/>
      <c r="AA46" s="281"/>
      <c r="AB46" s="281"/>
      <c r="AC46" s="281"/>
      <c r="AD46" s="281"/>
      <c r="AE46" s="281"/>
      <c r="AF46" s="281"/>
      <c r="AG46" s="281"/>
      <c r="AH46" s="281"/>
      <c r="AI46" s="281"/>
      <c r="AJ46" s="281"/>
      <c r="AK46" s="281"/>
      <c r="AL46" s="281"/>
      <c r="AM46" s="281"/>
      <c r="AN46" s="281"/>
      <c r="AO46" s="281"/>
      <c r="AP46" s="281"/>
      <c r="AQ46" s="281"/>
      <c r="AR46" s="281"/>
      <c r="AS46" s="281"/>
      <c r="AT46" s="143"/>
      <c r="AU46" s="143"/>
      <c r="AV46" s="143"/>
      <c r="AW46" s="143"/>
      <c r="AX46" s="143"/>
      <c r="AY46" s="143"/>
      <c r="AZ46" s="143"/>
      <c r="BA46" s="143"/>
      <c r="BB46" s="143"/>
      <c r="BC46" s="143"/>
      <c r="BD46" s="143"/>
      <c r="BE46" s="143"/>
      <c r="BF46" s="143"/>
      <c r="BG46" s="143"/>
      <c r="BH46" s="143"/>
      <c r="BI46" s="143"/>
      <c r="BJ46" s="143"/>
      <c r="BK46" s="143"/>
      <c r="BL46" s="143"/>
      <c r="BM46" s="143"/>
      <c r="BN46" s="143"/>
      <c r="BO46" s="143"/>
      <c r="BP46" s="143"/>
      <c r="BQ46" s="143"/>
      <c r="BR46" s="143"/>
      <c r="BS46" s="143"/>
      <c r="BT46" s="143"/>
      <c r="BU46" s="143"/>
      <c r="BV46" s="143"/>
      <c r="BW46" s="143"/>
      <c r="BX46" s="143"/>
      <c r="BY46" s="143"/>
      <c r="BZ46" s="143"/>
      <c r="CA46" s="143"/>
      <c r="CB46" s="143"/>
      <c r="CC46" s="143"/>
      <c r="CD46" s="143"/>
      <c r="CE46" s="143"/>
      <c r="CF46" s="143"/>
      <c r="CG46" s="143"/>
      <c r="CH46" s="143"/>
      <c r="CI46" s="143"/>
      <c r="CJ46" s="143"/>
      <c r="CK46" s="143"/>
      <c r="CL46" s="143"/>
      <c r="CM46" s="143"/>
      <c r="CN46" s="143"/>
      <c r="CO46" s="143"/>
      <c r="CP46" s="143"/>
      <c r="CQ46" s="143"/>
      <c r="CR46" s="143"/>
      <c r="CS46" s="143"/>
      <c r="CT46" s="143"/>
      <c r="CU46" s="143"/>
      <c r="CV46" s="143"/>
      <c r="CW46" s="143"/>
      <c r="CX46" s="143"/>
      <c r="CY46" s="143"/>
      <c r="CZ46" s="143"/>
      <c r="DA46" s="143"/>
      <c r="DB46" s="143"/>
      <c r="DC46" s="143"/>
      <c r="DD46" s="143"/>
      <c r="DE46" s="143"/>
      <c r="DF46" s="143"/>
      <c r="DG46" s="143"/>
      <c r="DH46" s="143"/>
      <c r="DI46" s="143"/>
      <c r="DJ46" s="143"/>
      <c r="DK46" s="143"/>
      <c r="DL46" s="143"/>
      <c r="DM46" s="143"/>
      <c r="DN46" s="143"/>
      <c r="DO46" s="143"/>
      <c r="DP46" s="143"/>
      <c r="DQ46" s="143"/>
      <c r="DR46" s="143"/>
      <c r="DS46" s="143"/>
      <c r="DT46" s="143"/>
      <c r="DU46" s="143"/>
      <c r="DV46" s="143"/>
      <c r="DW46" s="143"/>
      <c r="DX46" s="143"/>
      <c r="DY46" s="143"/>
      <c r="DZ46" s="143"/>
      <c r="EA46" s="143"/>
      <c r="EB46" s="143"/>
      <c r="EC46" s="143"/>
      <c r="ED46" s="143"/>
      <c r="EE46" s="143"/>
      <c r="EF46" s="143"/>
      <c r="EG46" s="143"/>
      <c r="EH46" s="143"/>
      <c r="EI46" s="143"/>
      <c r="EJ46" s="143"/>
      <c r="EK46" s="143"/>
      <c r="EL46" s="143"/>
      <c r="EM46" s="143"/>
      <c r="EN46" s="143"/>
      <c r="EO46" s="143"/>
      <c r="EP46" s="143"/>
      <c r="EQ46" s="143"/>
      <c r="ER46" s="143"/>
      <c r="ES46" s="143"/>
      <c r="ET46" s="143"/>
      <c r="EU46" s="143"/>
      <c r="EV46" s="143"/>
      <c r="EW46" s="143"/>
      <c r="EX46" s="143"/>
      <c r="EY46" s="143"/>
      <c r="EZ46" s="143"/>
      <c r="FA46" s="143"/>
      <c r="FB46" s="143"/>
      <c r="FC46" s="143"/>
      <c r="FD46" s="143"/>
      <c r="FE46" s="143"/>
      <c r="FF46" s="143"/>
      <c r="FG46" s="143"/>
      <c r="FH46" s="143"/>
      <c r="FI46" s="143"/>
      <c r="FJ46" s="143"/>
      <c r="FK46" s="143"/>
      <c r="FL46" s="143"/>
      <c r="FM46" s="143"/>
      <c r="FN46" s="143"/>
      <c r="FO46" s="143"/>
      <c r="FP46" s="143"/>
      <c r="FQ46" s="143"/>
      <c r="FR46" s="143"/>
      <c r="FS46" s="143"/>
      <c r="FT46" s="143"/>
      <c r="FU46" s="143"/>
      <c r="FV46" s="143"/>
      <c r="FW46" s="143"/>
      <c r="FX46" s="143"/>
      <c r="FY46" s="143"/>
      <c r="FZ46" s="143"/>
      <c r="GA46" s="143"/>
      <c r="GB46" s="143"/>
      <c r="GC46" s="143"/>
      <c r="GD46" s="143"/>
      <c r="GE46" s="143"/>
      <c r="GF46" s="143"/>
    </row>
    <row r="47" spans="1:188" ht="152.25" customHeight="1" x14ac:dyDescent="0.25">
      <c r="A47" s="13"/>
      <c r="B47" s="121"/>
      <c r="C47" s="121" t="s">
        <v>423</v>
      </c>
      <c r="D47" s="121" t="s">
        <v>193</v>
      </c>
      <c r="E47" s="599" t="s">
        <v>424</v>
      </c>
      <c r="F47" s="285"/>
      <c r="G47" s="251"/>
      <c r="H47" s="251"/>
      <c r="I47" s="247">
        <f>H47/H7</f>
        <v>0</v>
      </c>
      <c r="J47" s="248">
        <f t="shared" si="14"/>
        <v>0</v>
      </c>
      <c r="K47" s="249"/>
      <c r="L47" s="250">
        <v>1006.9</v>
      </c>
      <c r="M47" s="251">
        <v>1006.9</v>
      </c>
      <c r="N47" s="251">
        <v>1006.9</v>
      </c>
      <c r="O47" s="251">
        <v>853.9</v>
      </c>
      <c r="P47" s="251">
        <f>O47-N47</f>
        <v>-153</v>
      </c>
      <c r="Q47" s="270">
        <f>O47/N47</f>
        <v>0.84804846558744662</v>
      </c>
      <c r="R47" s="252">
        <f t="shared" si="5"/>
        <v>1006.9</v>
      </c>
      <c r="S47" s="251">
        <f t="shared" si="6"/>
        <v>1006.9</v>
      </c>
      <c r="T47" s="251">
        <f t="shared" si="6"/>
        <v>1006.9</v>
      </c>
      <c r="U47" s="251">
        <f t="shared" si="7"/>
        <v>853.9</v>
      </c>
      <c r="V47" s="251">
        <f t="shared" si="3"/>
        <v>-153</v>
      </c>
      <c r="W47" s="253">
        <f t="shared" si="4"/>
        <v>0.84804846558744662</v>
      </c>
      <c r="X47" s="222"/>
      <c r="Y47" s="210"/>
      <c r="Z47" s="210"/>
      <c r="AA47" s="210"/>
      <c r="AB47" s="210"/>
      <c r="AC47" s="210"/>
      <c r="AD47" s="210"/>
      <c r="AE47" s="210"/>
      <c r="AF47" s="210"/>
      <c r="AG47" s="210"/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</row>
    <row r="48" spans="1:188" s="601" customFormat="1" ht="20.25" customHeight="1" x14ac:dyDescent="0.25">
      <c r="A48" s="124"/>
      <c r="B48" s="286"/>
      <c r="C48" s="287"/>
      <c r="D48" s="272"/>
      <c r="E48" s="600" t="s">
        <v>422</v>
      </c>
      <c r="F48" s="288"/>
      <c r="G48" s="289"/>
      <c r="H48" s="289"/>
      <c r="I48" s="247">
        <f>H48/H7</f>
        <v>0</v>
      </c>
      <c r="J48" s="248">
        <f t="shared" si="14"/>
        <v>0</v>
      </c>
      <c r="K48" s="249"/>
      <c r="L48" s="290">
        <v>1006.9</v>
      </c>
      <c r="M48" s="291">
        <v>1006.9</v>
      </c>
      <c r="N48" s="291">
        <v>1006.9</v>
      </c>
      <c r="O48" s="291">
        <v>853.9</v>
      </c>
      <c r="P48" s="283">
        <f t="shared" ref="P48" si="18">O48-N48</f>
        <v>-153</v>
      </c>
      <c r="Q48" s="270">
        <f t="shared" ref="Q48" si="19">O48/N48</f>
        <v>0.84804846558744662</v>
      </c>
      <c r="R48" s="292">
        <f t="shared" si="5"/>
        <v>1006.9</v>
      </c>
      <c r="S48" s="291">
        <f t="shared" si="6"/>
        <v>1006.9</v>
      </c>
      <c r="T48" s="291">
        <f t="shared" si="6"/>
        <v>1006.9</v>
      </c>
      <c r="U48" s="291">
        <f t="shared" si="7"/>
        <v>853.9</v>
      </c>
      <c r="V48" s="291">
        <f t="shared" si="3"/>
        <v>-153</v>
      </c>
      <c r="W48" s="253">
        <f t="shared" si="4"/>
        <v>0.84804846558744662</v>
      </c>
      <c r="X48" s="280"/>
      <c r="Y48" s="281"/>
      <c r="Z48" s="281"/>
      <c r="AA48" s="281"/>
      <c r="AB48" s="281"/>
      <c r="AC48" s="281"/>
      <c r="AD48" s="281"/>
      <c r="AE48" s="281"/>
      <c r="AF48" s="281"/>
      <c r="AG48" s="281"/>
      <c r="AH48" s="281"/>
      <c r="AI48" s="281"/>
      <c r="AJ48" s="281"/>
      <c r="AK48" s="281"/>
      <c r="AL48" s="281"/>
      <c r="AM48" s="281"/>
      <c r="AN48" s="281"/>
      <c r="AO48" s="281"/>
      <c r="AP48" s="281"/>
      <c r="AQ48" s="281"/>
      <c r="AR48" s="281"/>
      <c r="AS48" s="281"/>
      <c r="AT48" s="143"/>
      <c r="AU48" s="143"/>
      <c r="AV48" s="143"/>
      <c r="AW48" s="143"/>
      <c r="AX48" s="143"/>
      <c r="AY48" s="143"/>
      <c r="AZ48" s="143"/>
      <c r="BA48" s="143"/>
      <c r="BB48" s="143"/>
      <c r="BC48" s="143"/>
      <c r="BD48" s="143"/>
      <c r="BE48" s="143"/>
      <c r="BF48" s="143"/>
      <c r="BG48" s="143"/>
      <c r="BH48" s="143"/>
      <c r="BI48" s="143"/>
      <c r="BJ48" s="143"/>
      <c r="BK48" s="143"/>
      <c r="BL48" s="143"/>
      <c r="BM48" s="143"/>
      <c r="BN48" s="143"/>
      <c r="BO48" s="143"/>
      <c r="BP48" s="143"/>
      <c r="BQ48" s="143"/>
      <c r="BR48" s="143"/>
      <c r="BS48" s="143"/>
      <c r="BT48" s="143"/>
      <c r="BU48" s="143"/>
      <c r="BV48" s="143"/>
      <c r="BW48" s="143"/>
      <c r="BX48" s="143"/>
      <c r="BY48" s="143"/>
      <c r="BZ48" s="143"/>
      <c r="CA48" s="143"/>
      <c r="CB48" s="143"/>
      <c r="CC48" s="143"/>
      <c r="CD48" s="143"/>
      <c r="CE48" s="143"/>
      <c r="CF48" s="143"/>
      <c r="CG48" s="143"/>
      <c r="CH48" s="143"/>
      <c r="CI48" s="143"/>
      <c r="CJ48" s="143"/>
      <c r="CK48" s="143"/>
      <c r="CL48" s="143"/>
      <c r="CM48" s="143"/>
      <c r="CN48" s="143"/>
      <c r="CO48" s="143"/>
      <c r="CP48" s="143"/>
      <c r="CQ48" s="143"/>
      <c r="CR48" s="143"/>
      <c r="CS48" s="143"/>
      <c r="CT48" s="143"/>
      <c r="CU48" s="143"/>
      <c r="CV48" s="143"/>
      <c r="CW48" s="143"/>
      <c r="CX48" s="143"/>
      <c r="CY48" s="143"/>
      <c r="CZ48" s="143"/>
      <c r="DA48" s="143"/>
      <c r="DB48" s="143"/>
      <c r="DC48" s="143"/>
      <c r="DD48" s="143"/>
      <c r="DE48" s="143"/>
      <c r="DF48" s="143"/>
      <c r="DG48" s="143"/>
      <c r="DH48" s="143"/>
      <c r="DI48" s="143"/>
      <c r="DJ48" s="143"/>
      <c r="DK48" s="143"/>
      <c r="DL48" s="143"/>
      <c r="DM48" s="143"/>
      <c r="DN48" s="143"/>
      <c r="DO48" s="143"/>
      <c r="DP48" s="143"/>
      <c r="DQ48" s="143"/>
      <c r="DR48" s="143"/>
      <c r="DS48" s="143"/>
      <c r="DT48" s="143"/>
      <c r="DU48" s="143"/>
      <c r="DV48" s="143"/>
      <c r="DW48" s="143"/>
      <c r="DX48" s="143"/>
      <c r="DY48" s="143"/>
      <c r="DZ48" s="143"/>
      <c r="EA48" s="143"/>
      <c r="EB48" s="143"/>
      <c r="EC48" s="143"/>
      <c r="ED48" s="143"/>
      <c r="EE48" s="143"/>
      <c r="EF48" s="143"/>
      <c r="EG48" s="143"/>
      <c r="EH48" s="143"/>
      <c r="EI48" s="143"/>
      <c r="EJ48" s="143"/>
      <c r="EK48" s="143"/>
      <c r="EL48" s="143"/>
      <c r="EM48" s="143"/>
      <c r="EN48" s="143"/>
      <c r="EO48" s="143"/>
      <c r="EP48" s="143"/>
      <c r="EQ48" s="143"/>
      <c r="ER48" s="143"/>
      <c r="ES48" s="143"/>
      <c r="ET48" s="143"/>
      <c r="EU48" s="143"/>
      <c r="EV48" s="143"/>
      <c r="EW48" s="143"/>
      <c r="EX48" s="143"/>
      <c r="EY48" s="143"/>
      <c r="EZ48" s="143"/>
      <c r="FA48" s="143"/>
      <c r="FB48" s="143"/>
      <c r="FC48" s="143"/>
      <c r="FD48" s="143"/>
      <c r="FE48" s="143"/>
      <c r="FF48" s="143"/>
      <c r="FG48" s="143"/>
      <c r="FH48" s="143"/>
      <c r="FI48" s="143"/>
      <c r="FJ48" s="143"/>
      <c r="FK48" s="143"/>
      <c r="FL48" s="143"/>
      <c r="FM48" s="143"/>
      <c r="FN48" s="143"/>
      <c r="FO48" s="143"/>
      <c r="FP48" s="143"/>
      <c r="FQ48" s="143"/>
      <c r="FR48" s="143"/>
      <c r="FS48" s="143"/>
      <c r="FT48" s="143"/>
      <c r="FU48" s="143"/>
      <c r="FV48" s="143"/>
      <c r="FW48" s="143"/>
      <c r="FX48" s="143"/>
      <c r="FY48" s="143"/>
      <c r="FZ48" s="143"/>
      <c r="GA48" s="143"/>
      <c r="GB48" s="143"/>
      <c r="GC48" s="143"/>
      <c r="GD48" s="143"/>
      <c r="GE48" s="143"/>
      <c r="GF48" s="143"/>
    </row>
    <row r="49" spans="1:188" ht="147.75" customHeight="1" x14ac:dyDescent="0.25">
      <c r="A49" s="13"/>
      <c r="B49" s="121"/>
      <c r="C49" s="121" t="s">
        <v>425</v>
      </c>
      <c r="D49" s="121" t="s">
        <v>193</v>
      </c>
      <c r="E49" s="263" t="s">
        <v>426</v>
      </c>
      <c r="F49" s="285"/>
      <c r="G49" s="229"/>
      <c r="H49" s="251"/>
      <c r="I49" s="247">
        <f>H49/H7</f>
        <v>0</v>
      </c>
      <c r="J49" s="248">
        <f t="shared" si="14"/>
        <v>0</v>
      </c>
      <c r="K49" s="249"/>
      <c r="L49" s="250">
        <v>775.4</v>
      </c>
      <c r="M49" s="251">
        <v>775.4</v>
      </c>
      <c r="N49" s="251">
        <v>775.4</v>
      </c>
      <c r="O49" s="251">
        <v>775.4</v>
      </c>
      <c r="P49" s="251">
        <f>O49-N49</f>
        <v>0</v>
      </c>
      <c r="Q49" s="270">
        <f>O49/N49</f>
        <v>1</v>
      </c>
      <c r="R49" s="252">
        <f t="shared" si="5"/>
        <v>775.4</v>
      </c>
      <c r="S49" s="251">
        <f t="shared" si="6"/>
        <v>775.4</v>
      </c>
      <c r="T49" s="251">
        <f t="shared" si="6"/>
        <v>775.4</v>
      </c>
      <c r="U49" s="251">
        <f t="shared" si="7"/>
        <v>775.4</v>
      </c>
      <c r="V49" s="251">
        <f t="shared" si="3"/>
        <v>0</v>
      </c>
      <c r="W49" s="253">
        <f t="shared" si="4"/>
        <v>1</v>
      </c>
      <c r="X49" s="222"/>
      <c r="Y49" s="210"/>
      <c r="Z49" s="210"/>
      <c r="AA49" s="210"/>
      <c r="AB49" s="210"/>
      <c r="AC49" s="210"/>
      <c r="AD49" s="210"/>
      <c r="AE49" s="210"/>
      <c r="AF49" s="210"/>
      <c r="AG49" s="210"/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</row>
    <row r="50" spans="1:188" s="601" customFormat="1" ht="18" customHeight="1" x14ac:dyDescent="0.25">
      <c r="A50" s="124"/>
      <c r="B50" s="286"/>
      <c r="C50" s="287"/>
      <c r="D50" s="272"/>
      <c r="E50" s="293" t="s">
        <v>422</v>
      </c>
      <c r="F50" s="288"/>
      <c r="G50" s="289"/>
      <c r="H50" s="289"/>
      <c r="I50" s="247">
        <f>H50/H7</f>
        <v>0</v>
      </c>
      <c r="J50" s="248">
        <f t="shared" si="14"/>
        <v>0</v>
      </c>
      <c r="K50" s="249"/>
      <c r="L50" s="290">
        <v>775.4</v>
      </c>
      <c r="M50" s="291">
        <v>775.4</v>
      </c>
      <c r="N50" s="291">
        <v>775.4</v>
      </c>
      <c r="O50" s="291">
        <v>775.4</v>
      </c>
      <c r="P50" s="283">
        <f t="shared" ref="P50" si="20">O50-N50</f>
        <v>0</v>
      </c>
      <c r="Q50" s="270">
        <f t="shared" ref="Q50" si="21">O50/N50</f>
        <v>1</v>
      </c>
      <c r="R50" s="292">
        <f t="shared" si="5"/>
        <v>775.4</v>
      </c>
      <c r="S50" s="291">
        <f t="shared" si="6"/>
        <v>775.4</v>
      </c>
      <c r="T50" s="291">
        <f t="shared" si="6"/>
        <v>775.4</v>
      </c>
      <c r="U50" s="291">
        <f t="shared" si="7"/>
        <v>775.4</v>
      </c>
      <c r="V50" s="291">
        <f t="shared" si="3"/>
        <v>0</v>
      </c>
      <c r="W50" s="253">
        <f t="shared" si="4"/>
        <v>1</v>
      </c>
      <c r="X50" s="280"/>
      <c r="Y50" s="281"/>
      <c r="Z50" s="281"/>
      <c r="AA50" s="281"/>
      <c r="AB50" s="281"/>
      <c r="AC50" s="281"/>
      <c r="AD50" s="281"/>
      <c r="AE50" s="281"/>
      <c r="AF50" s="281"/>
      <c r="AG50" s="281"/>
      <c r="AH50" s="281"/>
      <c r="AI50" s="281"/>
      <c r="AJ50" s="281"/>
      <c r="AK50" s="281"/>
      <c r="AL50" s="281"/>
      <c r="AM50" s="281"/>
      <c r="AN50" s="281"/>
      <c r="AO50" s="281"/>
      <c r="AP50" s="281"/>
      <c r="AQ50" s="281"/>
      <c r="AR50" s="281"/>
      <c r="AS50" s="281"/>
      <c r="AT50" s="143"/>
      <c r="AU50" s="143"/>
      <c r="AV50" s="143"/>
      <c r="AW50" s="143"/>
      <c r="AX50" s="143"/>
      <c r="AY50" s="143"/>
      <c r="AZ50" s="143"/>
      <c r="BA50" s="143"/>
      <c r="BB50" s="143"/>
      <c r="BC50" s="143"/>
      <c r="BD50" s="143"/>
      <c r="BE50" s="143"/>
      <c r="BF50" s="143"/>
      <c r="BG50" s="143"/>
      <c r="BH50" s="143"/>
      <c r="BI50" s="143"/>
      <c r="BJ50" s="143"/>
      <c r="BK50" s="143"/>
      <c r="BL50" s="143"/>
      <c r="BM50" s="143"/>
      <c r="BN50" s="143"/>
      <c r="BO50" s="143"/>
      <c r="BP50" s="143"/>
      <c r="BQ50" s="143"/>
      <c r="BR50" s="143"/>
      <c r="BS50" s="143"/>
      <c r="BT50" s="143"/>
      <c r="BU50" s="143"/>
      <c r="BV50" s="143"/>
      <c r="BW50" s="143"/>
      <c r="BX50" s="143"/>
      <c r="BY50" s="143"/>
      <c r="BZ50" s="143"/>
      <c r="CA50" s="143"/>
      <c r="CB50" s="143"/>
      <c r="CC50" s="143"/>
      <c r="CD50" s="143"/>
      <c r="CE50" s="143"/>
      <c r="CF50" s="143"/>
      <c r="CG50" s="143"/>
      <c r="CH50" s="143"/>
      <c r="CI50" s="143"/>
      <c r="CJ50" s="143"/>
      <c r="CK50" s="143"/>
      <c r="CL50" s="143"/>
      <c r="CM50" s="143"/>
      <c r="CN50" s="143"/>
      <c r="CO50" s="143"/>
      <c r="CP50" s="143"/>
      <c r="CQ50" s="143"/>
      <c r="CR50" s="143"/>
      <c r="CS50" s="143"/>
      <c r="CT50" s="143"/>
      <c r="CU50" s="143"/>
      <c r="CV50" s="143"/>
      <c r="CW50" s="143"/>
      <c r="CX50" s="143"/>
      <c r="CY50" s="143"/>
      <c r="CZ50" s="143"/>
      <c r="DA50" s="143"/>
      <c r="DB50" s="143"/>
      <c r="DC50" s="143"/>
      <c r="DD50" s="143"/>
      <c r="DE50" s="143"/>
      <c r="DF50" s="143"/>
      <c r="DG50" s="143"/>
      <c r="DH50" s="143"/>
      <c r="DI50" s="143"/>
      <c r="DJ50" s="143"/>
      <c r="DK50" s="143"/>
      <c r="DL50" s="143"/>
      <c r="DM50" s="143"/>
      <c r="DN50" s="143"/>
      <c r="DO50" s="143"/>
      <c r="DP50" s="143"/>
      <c r="DQ50" s="143"/>
      <c r="DR50" s="143"/>
      <c r="DS50" s="143"/>
      <c r="DT50" s="143"/>
      <c r="DU50" s="143"/>
      <c r="DV50" s="143"/>
      <c r="DW50" s="143"/>
      <c r="DX50" s="143"/>
      <c r="DY50" s="143"/>
      <c r="DZ50" s="143"/>
      <c r="EA50" s="143"/>
      <c r="EB50" s="143"/>
      <c r="EC50" s="143"/>
      <c r="ED50" s="143"/>
      <c r="EE50" s="143"/>
      <c r="EF50" s="143"/>
      <c r="EG50" s="143"/>
      <c r="EH50" s="143"/>
      <c r="EI50" s="143"/>
      <c r="EJ50" s="143"/>
      <c r="EK50" s="143"/>
      <c r="EL50" s="143"/>
      <c r="EM50" s="143"/>
      <c r="EN50" s="143"/>
      <c r="EO50" s="143"/>
      <c r="EP50" s="143"/>
      <c r="EQ50" s="143"/>
      <c r="ER50" s="143"/>
      <c r="ES50" s="143"/>
      <c r="ET50" s="143"/>
      <c r="EU50" s="143"/>
      <c r="EV50" s="143"/>
      <c r="EW50" s="143"/>
      <c r="EX50" s="143"/>
      <c r="EY50" s="143"/>
      <c r="EZ50" s="143"/>
      <c r="FA50" s="143"/>
      <c r="FB50" s="143"/>
      <c r="FC50" s="143"/>
      <c r="FD50" s="143"/>
      <c r="FE50" s="143"/>
      <c r="FF50" s="143"/>
      <c r="FG50" s="143"/>
      <c r="FH50" s="143"/>
      <c r="FI50" s="143"/>
      <c r="FJ50" s="143"/>
      <c r="FK50" s="143"/>
      <c r="FL50" s="143"/>
      <c r="FM50" s="143"/>
      <c r="FN50" s="143"/>
      <c r="FO50" s="143"/>
      <c r="FP50" s="143"/>
      <c r="FQ50" s="143"/>
      <c r="FR50" s="143"/>
      <c r="FS50" s="143"/>
      <c r="FT50" s="143"/>
      <c r="FU50" s="143"/>
      <c r="FV50" s="143"/>
      <c r="FW50" s="143"/>
      <c r="FX50" s="143"/>
      <c r="FY50" s="143"/>
      <c r="FZ50" s="143"/>
      <c r="GA50" s="143"/>
      <c r="GB50" s="143"/>
      <c r="GC50" s="143"/>
      <c r="GD50" s="143"/>
      <c r="GE50" s="143"/>
      <c r="GF50" s="143"/>
    </row>
    <row r="51" spans="1:188" ht="118.15" customHeight="1" x14ac:dyDescent="0.25">
      <c r="A51" s="13"/>
      <c r="B51" s="121"/>
      <c r="C51" s="121" t="s">
        <v>427</v>
      </c>
      <c r="D51" s="121" t="s">
        <v>207</v>
      </c>
      <c r="E51" s="263" t="s">
        <v>428</v>
      </c>
      <c r="F51" s="285">
        <v>10.9</v>
      </c>
      <c r="G51" s="229">
        <v>10.9</v>
      </c>
      <c r="H51" s="251">
        <v>10.9</v>
      </c>
      <c r="I51" s="257">
        <f>H51/H7</f>
        <v>2.2118968801498901E-5</v>
      </c>
      <c r="J51" s="248">
        <f t="shared" si="14"/>
        <v>0</v>
      </c>
      <c r="K51" s="249">
        <f t="shared" ref="K51" si="22">H51/G51</f>
        <v>1</v>
      </c>
      <c r="L51" s="250"/>
      <c r="M51" s="251"/>
      <c r="N51" s="251"/>
      <c r="O51" s="251"/>
      <c r="P51" s="251"/>
      <c r="Q51" s="249"/>
      <c r="R51" s="252">
        <f t="shared" si="5"/>
        <v>10.9</v>
      </c>
      <c r="S51" s="251">
        <f t="shared" si="6"/>
        <v>10.9</v>
      </c>
      <c r="T51" s="251">
        <f t="shared" si="6"/>
        <v>10.9</v>
      </c>
      <c r="U51" s="251">
        <f t="shared" si="7"/>
        <v>10.9</v>
      </c>
      <c r="V51" s="251">
        <f t="shared" si="3"/>
        <v>0</v>
      </c>
      <c r="W51" s="253">
        <f t="shared" si="4"/>
        <v>1</v>
      </c>
      <c r="X51" s="222"/>
      <c r="Y51" s="210"/>
      <c r="Z51" s="210"/>
      <c r="AA51" s="210"/>
      <c r="AB51" s="210"/>
      <c r="AC51" s="210"/>
      <c r="AD51" s="210"/>
      <c r="AE51" s="210"/>
      <c r="AF51" s="210"/>
      <c r="AG51" s="210"/>
      <c r="AH51" s="210"/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</row>
    <row r="52" spans="1:188" s="295" customFormat="1" ht="20.25" customHeight="1" thickBot="1" x14ac:dyDescent="0.3">
      <c r="A52" s="13"/>
      <c r="B52" s="152" t="s">
        <v>16</v>
      </c>
      <c r="C52" s="152" t="s">
        <v>429</v>
      </c>
      <c r="D52" s="152" t="s">
        <v>234</v>
      </c>
      <c r="E52" s="264" t="s">
        <v>430</v>
      </c>
      <c r="F52" s="285">
        <v>2346.1</v>
      </c>
      <c r="G52" s="294">
        <v>2346.1</v>
      </c>
      <c r="H52" s="251">
        <v>2317.1</v>
      </c>
      <c r="I52" s="247">
        <f>H52/H7</f>
        <v>4.7020057440323943E-3</v>
      </c>
      <c r="J52" s="251">
        <f t="shared" si="14"/>
        <v>-29</v>
      </c>
      <c r="K52" s="249">
        <f t="shared" si="15"/>
        <v>0.98763906056860318</v>
      </c>
      <c r="L52" s="250"/>
      <c r="M52" s="251"/>
      <c r="N52" s="251"/>
      <c r="O52" s="251"/>
      <c r="P52" s="251"/>
      <c r="Q52" s="249"/>
      <c r="R52" s="250">
        <f t="shared" si="5"/>
        <v>2346.1</v>
      </c>
      <c r="S52" s="251">
        <f t="shared" si="6"/>
        <v>2346.1</v>
      </c>
      <c r="T52" s="251">
        <f>SUM(G52,N52)</f>
        <v>2346.1</v>
      </c>
      <c r="U52" s="251">
        <f t="shared" si="7"/>
        <v>2317.1</v>
      </c>
      <c r="V52" s="251">
        <f t="shared" si="3"/>
        <v>-29</v>
      </c>
      <c r="W52" s="206">
        <f t="shared" si="4"/>
        <v>0.98763906056860318</v>
      </c>
      <c r="X52" s="222"/>
      <c r="Y52" s="210"/>
      <c r="Z52" s="210"/>
      <c r="AA52" s="210"/>
      <c r="AB52" s="210"/>
      <c r="AC52" s="210"/>
      <c r="AD52" s="210"/>
      <c r="AE52" s="210"/>
      <c r="AF52" s="210"/>
      <c r="AG52" s="210"/>
      <c r="AH52" s="210"/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</row>
    <row r="53" spans="1:188" s="6" customFormat="1" ht="23.25" customHeight="1" thickBot="1" x14ac:dyDescent="0.3">
      <c r="A53" s="11"/>
      <c r="B53" s="296"/>
      <c r="C53" s="296"/>
      <c r="D53" s="296"/>
      <c r="E53" s="297" t="s">
        <v>93</v>
      </c>
      <c r="F53" s="298">
        <f>SUM(F54,F100,F106,F87)</f>
        <v>265420.59999999998</v>
      </c>
      <c r="G53" s="299">
        <f>SUM(G54,G100,G106,G87)</f>
        <v>265420.59999999998</v>
      </c>
      <c r="H53" s="230">
        <f>SUM(H54,H100,H106,H87)</f>
        <v>258659.49999999994</v>
      </c>
      <c r="I53" s="300">
        <f>H53/H7</f>
        <v>0.52488820281755078</v>
      </c>
      <c r="J53" s="230">
        <f t="shared" si="14"/>
        <v>-6761.1000000000349</v>
      </c>
      <c r="K53" s="301">
        <f t="shared" si="15"/>
        <v>0.97452684531645228</v>
      </c>
      <c r="L53" s="211">
        <f>SUM(L54,L100,L106,L87)</f>
        <v>33128.399999999994</v>
      </c>
      <c r="M53" s="213">
        <f>SUM(M54,M100,M106,M87)</f>
        <v>35251.900000000009</v>
      </c>
      <c r="N53" s="213">
        <f>SUM(N54,N100,N106,N87)</f>
        <v>35251.900000000009</v>
      </c>
      <c r="O53" s="213">
        <f>SUM(O54,O100,O106,O87)</f>
        <v>30154.100000000002</v>
      </c>
      <c r="P53" s="213">
        <f t="shared" ref="P53:P74" si="23">O53-N53</f>
        <v>-5097.8000000000065</v>
      </c>
      <c r="Q53" s="216">
        <f t="shared" ref="Q53:Q61" si="24">O53/N53</f>
        <v>0.85538935490001944</v>
      </c>
      <c r="R53" s="211">
        <f t="shared" si="5"/>
        <v>298549</v>
      </c>
      <c r="S53" s="213">
        <f t="shared" si="6"/>
        <v>300672.5</v>
      </c>
      <c r="T53" s="213">
        <f>SUM(G53,N53)</f>
        <v>300672.5</v>
      </c>
      <c r="U53" s="213">
        <f t="shared" si="7"/>
        <v>288813.59999999992</v>
      </c>
      <c r="V53" s="213">
        <f t="shared" si="3"/>
        <v>-11858.900000000081</v>
      </c>
      <c r="W53" s="215">
        <f t="shared" si="4"/>
        <v>0.96055874747441128</v>
      </c>
      <c r="X53" s="222"/>
      <c r="Y53" s="210"/>
      <c r="Z53" s="210"/>
      <c r="AA53" s="210"/>
      <c r="AB53" s="210"/>
      <c r="AC53" s="210"/>
      <c r="AD53" s="210"/>
      <c r="AE53" s="210"/>
      <c r="AF53" s="210"/>
      <c r="AG53" s="210"/>
      <c r="AH53" s="210"/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</row>
    <row r="54" spans="1:188" ht="21" customHeight="1" thickBot="1" x14ac:dyDescent="0.3">
      <c r="A54" s="11">
        <v>2</v>
      </c>
      <c r="B54" s="9" t="s">
        <v>22</v>
      </c>
      <c r="C54" s="9" t="s">
        <v>235</v>
      </c>
      <c r="D54" s="9"/>
      <c r="E54" s="302" t="s">
        <v>77</v>
      </c>
      <c r="F54" s="211">
        <f>SUM(F55,F61,F74,F78:F79,F81:F83,F86)</f>
        <v>187392.69999999998</v>
      </c>
      <c r="G54" s="213">
        <f t="shared" ref="G54:H54" si="25">SUM(G55,G61,G74,G78:G79,G81:G83,G86)</f>
        <v>187392.69999999998</v>
      </c>
      <c r="H54" s="213">
        <f t="shared" si="25"/>
        <v>183615.19999999995</v>
      </c>
      <c r="I54" s="214">
        <f>H54/H7</f>
        <v>0.37260356699825503</v>
      </c>
      <c r="J54" s="213">
        <f t="shared" si="14"/>
        <v>-3777.5000000000291</v>
      </c>
      <c r="K54" s="215">
        <f t="shared" si="15"/>
        <v>0.979841797465963</v>
      </c>
      <c r="L54" s="211">
        <f>SUM(L55,L61,L74,L78:L79,L81:L83,L86)</f>
        <v>20784.999999999996</v>
      </c>
      <c r="M54" s="213">
        <f t="shared" ref="M54:O54" si="26">SUM(M55,M61,M74,M78:M79,M81:M83,M86)</f>
        <v>21948.000000000004</v>
      </c>
      <c r="N54" s="213">
        <f t="shared" si="26"/>
        <v>21948.000000000004</v>
      </c>
      <c r="O54" s="213">
        <f t="shared" si="26"/>
        <v>19144.100000000002</v>
      </c>
      <c r="P54" s="203">
        <f t="shared" si="23"/>
        <v>-2803.9000000000015</v>
      </c>
      <c r="Q54" s="207">
        <f t="shared" si="24"/>
        <v>0.87224804082376517</v>
      </c>
      <c r="R54" s="211">
        <f>SUM(R55,R61,R74,R78:R79,R81:R83,R86)</f>
        <v>208177.7</v>
      </c>
      <c r="S54" s="213">
        <f t="shared" ref="S54:U54" si="27">SUM(S55,S61,S74,S78:S79,S81:S83,S86)</f>
        <v>209340.69999999998</v>
      </c>
      <c r="T54" s="213">
        <f t="shared" si="27"/>
        <v>209340.69999999998</v>
      </c>
      <c r="U54" s="213">
        <f t="shared" si="27"/>
        <v>202759.3</v>
      </c>
      <c r="V54" s="213">
        <f t="shared" si="3"/>
        <v>-6581.3999999999942</v>
      </c>
      <c r="W54" s="215">
        <f t="shared" si="4"/>
        <v>0.96856129744478736</v>
      </c>
      <c r="X54" s="222"/>
      <c r="Y54" s="210"/>
      <c r="Z54" s="210"/>
      <c r="AA54" s="210"/>
      <c r="AB54" s="210"/>
      <c r="AC54" s="210"/>
      <c r="AD54" s="210"/>
      <c r="AE54" s="210"/>
      <c r="AF54" s="210"/>
      <c r="AG54" s="210"/>
      <c r="AH54" s="210"/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</row>
    <row r="55" spans="1:188" ht="18.75" customHeight="1" x14ac:dyDescent="0.25">
      <c r="A55" s="12"/>
      <c r="B55" s="129">
        <v>70101</v>
      </c>
      <c r="C55" s="130">
        <v>1010</v>
      </c>
      <c r="D55" s="131" t="s">
        <v>236</v>
      </c>
      <c r="E55" s="303" t="s">
        <v>431</v>
      </c>
      <c r="F55" s="304">
        <v>61076.3</v>
      </c>
      <c r="G55" s="305">
        <v>61076.3</v>
      </c>
      <c r="H55" s="306">
        <v>59886.5</v>
      </c>
      <c r="I55" s="307">
        <f>H55/H7</f>
        <v>0.12152547019550126</v>
      </c>
      <c r="J55" s="248">
        <f t="shared" si="14"/>
        <v>-1189.8000000000029</v>
      </c>
      <c r="K55" s="308">
        <f t="shared" si="15"/>
        <v>0.98051944862409801</v>
      </c>
      <c r="L55" s="252">
        <v>8993.2999999999993</v>
      </c>
      <c r="M55" s="248">
        <v>9161.2000000000007</v>
      </c>
      <c r="N55" s="248">
        <v>9161.2000000000007</v>
      </c>
      <c r="O55" s="248">
        <v>7447.4</v>
      </c>
      <c r="P55" s="248">
        <f t="shared" si="23"/>
        <v>-1713.8000000000011</v>
      </c>
      <c r="Q55" s="270">
        <f t="shared" si="24"/>
        <v>0.81292843732262143</v>
      </c>
      <c r="R55" s="252">
        <f t="shared" si="5"/>
        <v>70069.600000000006</v>
      </c>
      <c r="S55" s="248">
        <f t="shared" si="6"/>
        <v>70237.5</v>
      </c>
      <c r="T55" s="248">
        <f t="shared" si="6"/>
        <v>70237.5</v>
      </c>
      <c r="U55" s="248">
        <f t="shared" si="7"/>
        <v>67333.899999999994</v>
      </c>
      <c r="V55" s="248">
        <f t="shared" si="3"/>
        <v>-2903.6000000000058</v>
      </c>
      <c r="W55" s="242">
        <f t="shared" si="4"/>
        <v>0.95866025983271042</v>
      </c>
      <c r="X55" s="222"/>
      <c r="Y55" s="210"/>
      <c r="Z55" s="210"/>
      <c r="AA55" s="210"/>
      <c r="AB55" s="210"/>
      <c r="AC55" s="210"/>
      <c r="AD55" s="210"/>
      <c r="AE55" s="210"/>
      <c r="AF55" s="210"/>
      <c r="AG55" s="210"/>
      <c r="AH55" s="210"/>
      <c r="AI55" s="210"/>
      <c r="AJ55" s="210"/>
      <c r="AK55" s="210"/>
      <c r="AL55" s="210"/>
      <c r="AM55" s="210"/>
      <c r="AN55" s="210"/>
      <c r="AO55" s="210"/>
      <c r="AP55" s="210"/>
      <c r="AQ55" s="210"/>
      <c r="AR55" s="210"/>
      <c r="AS55" s="210"/>
    </row>
    <row r="56" spans="1:188" s="601" customFormat="1" ht="43.5" hidden="1" customHeight="1" thickBot="1" x14ac:dyDescent="0.3">
      <c r="A56" s="124"/>
      <c r="B56" s="286"/>
      <c r="C56" s="287"/>
      <c r="D56" s="272"/>
      <c r="E56" s="137" t="s">
        <v>237</v>
      </c>
      <c r="F56" s="309"/>
      <c r="G56" s="310"/>
      <c r="H56" s="311"/>
      <c r="I56" s="312">
        <f>H56/H7</f>
        <v>0</v>
      </c>
      <c r="J56" s="275">
        <f t="shared" si="14"/>
        <v>0</v>
      </c>
      <c r="K56" s="313" t="e">
        <f t="shared" si="15"/>
        <v>#DIV/0!</v>
      </c>
      <c r="L56" s="277"/>
      <c r="M56" s="278"/>
      <c r="N56" s="278"/>
      <c r="O56" s="278"/>
      <c r="P56" s="278">
        <f t="shared" si="23"/>
        <v>0</v>
      </c>
      <c r="Q56" s="276" t="e">
        <f t="shared" si="24"/>
        <v>#DIV/0!</v>
      </c>
      <c r="R56" s="279">
        <f t="shared" si="5"/>
        <v>0</v>
      </c>
      <c r="S56" s="278">
        <f t="shared" si="6"/>
        <v>0</v>
      </c>
      <c r="T56" s="278">
        <f t="shared" si="6"/>
        <v>0</v>
      </c>
      <c r="U56" s="278">
        <f t="shared" si="7"/>
        <v>0</v>
      </c>
      <c r="V56" s="278">
        <f t="shared" si="3"/>
        <v>0</v>
      </c>
      <c r="W56" s="314" t="e">
        <f t="shared" si="4"/>
        <v>#DIV/0!</v>
      </c>
      <c r="X56" s="280"/>
      <c r="Y56" s="281"/>
      <c r="Z56" s="281"/>
      <c r="AA56" s="281"/>
      <c r="AB56" s="281"/>
      <c r="AC56" s="281"/>
      <c r="AD56" s="281"/>
      <c r="AE56" s="281"/>
      <c r="AF56" s="281"/>
      <c r="AG56" s="281"/>
      <c r="AH56" s="281"/>
      <c r="AI56" s="281"/>
      <c r="AJ56" s="281"/>
      <c r="AK56" s="281"/>
      <c r="AL56" s="281"/>
      <c r="AM56" s="281"/>
      <c r="AN56" s="281"/>
      <c r="AO56" s="281"/>
      <c r="AP56" s="281"/>
      <c r="AQ56" s="281"/>
      <c r="AR56" s="281"/>
      <c r="AS56" s="281"/>
      <c r="AT56" s="143"/>
      <c r="AU56" s="143"/>
      <c r="AV56" s="143"/>
      <c r="AW56" s="143"/>
      <c r="AX56" s="143"/>
      <c r="AY56" s="143"/>
      <c r="AZ56" s="143"/>
      <c r="BA56" s="143"/>
      <c r="BB56" s="143"/>
      <c r="BC56" s="143"/>
      <c r="BD56" s="143"/>
      <c r="BE56" s="143"/>
      <c r="BF56" s="143"/>
      <c r="BG56" s="143"/>
      <c r="BH56" s="143"/>
      <c r="BI56" s="143"/>
      <c r="BJ56" s="143"/>
      <c r="BK56" s="143"/>
      <c r="BL56" s="143"/>
      <c r="BM56" s="143"/>
      <c r="BN56" s="143"/>
      <c r="BO56" s="143"/>
      <c r="BP56" s="143"/>
      <c r="BQ56" s="143"/>
      <c r="BR56" s="143"/>
      <c r="BS56" s="143"/>
      <c r="BT56" s="143"/>
      <c r="BU56" s="143"/>
      <c r="BV56" s="143"/>
      <c r="BW56" s="143"/>
      <c r="BX56" s="143"/>
      <c r="BY56" s="143"/>
      <c r="BZ56" s="143"/>
      <c r="CA56" s="143"/>
      <c r="CB56" s="143"/>
      <c r="CC56" s="143"/>
      <c r="CD56" s="143"/>
      <c r="CE56" s="143"/>
      <c r="CF56" s="143"/>
      <c r="CG56" s="143"/>
      <c r="CH56" s="143"/>
      <c r="CI56" s="143"/>
      <c r="CJ56" s="143"/>
      <c r="CK56" s="143"/>
      <c r="CL56" s="143"/>
      <c r="CM56" s="143"/>
      <c r="CN56" s="143"/>
      <c r="CO56" s="143"/>
      <c r="CP56" s="143"/>
      <c r="CQ56" s="143"/>
      <c r="CR56" s="143"/>
      <c r="CS56" s="143"/>
      <c r="CT56" s="143"/>
      <c r="CU56" s="143"/>
      <c r="CV56" s="143"/>
      <c r="CW56" s="143"/>
      <c r="CX56" s="143"/>
      <c r="CY56" s="143"/>
      <c r="CZ56" s="143"/>
      <c r="DA56" s="143"/>
      <c r="DB56" s="143"/>
      <c r="DC56" s="143"/>
      <c r="DD56" s="143"/>
      <c r="DE56" s="143"/>
      <c r="DF56" s="143"/>
      <c r="DG56" s="143"/>
      <c r="DH56" s="143"/>
      <c r="DI56" s="143"/>
      <c r="DJ56" s="143"/>
      <c r="DK56" s="143"/>
      <c r="DL56" s="143"/>
      <c r="DM56" s="143"/>
      <c r="DN56" s="143"/>
      <c r="DO56" s="143"/>
      <c r="DP56" s="143"/>
      <c r="DQ56" s="143"/>
      <c r="DR56" s="143"/>
      <c r="DS56" s="143"/>
      <c r="DT56" s="143"/>
      <c r="DU56" s="143"/>
      <c r="DV56" s="143"/>
      <c r="DW56" s="143"/>
      <c r="DX56" s="143"/>
      <c r="DY56" s="143"/>
      <c r="DZ56" s="143"/>
      <c r="EA56" s="143"/>
      <c r="EB56" s="143"/>
      <c r="EC56" s="143"/>
      <c r="ED56" s="143"/>
      <c r="EE56" s="143"/>
      <c r="EF56" s="143"/>
      <c r="EG56" s="143"/>
      <c r="EH56" s="143"/>
      <c r="EI56" s="143"/>
      <c r="EJ56" s="143"/>
      <c r="EK56" s="143"/>
      <c r="EL56" s="143"/>
      <c r="EM56" s="143"/>
      <c r="EN56" s="143"/>
      <c r="EO56" s="143"/>
      <c r="EP56" s="143"/>
      <c r="EQ56" s="143"/>
      <c r="ER56" s="143"/>
      <c r="ES56" s="143"/>
      <c r="ET56" s="143"/>
      <c r="EU56" s="143"/>
      <c r="EV56" s="143"/>
      <c r="EW56" s="143"/>
      <c r="EX56" s="143"/>
      <c r="EY56" s="143"/>
      <c r="EZ56" s="143"/>
      <c r="FA56" s="143"/>
      <c r="FB56" s="143"/>
      <c r="FC56" s="143"/>
      <c r="FD56" s="143"/>
      <c r="FE56" s="143"/>
      <c r="FF56" s="143"/>
      <c r="FG56" s="143"/>
      <c r="FH56" s="143"/>
      <c r="FI56" s="143"/>
      <c r="FJ56" s="143"/>
      <c r="FK56" s="143"/>
      <c r="FL56" s="143"/>
      <c r="FM56" s="143"/>
      <c r="FN56" s="143"/>
      <c r="FO56" s="143"/>
      <c r="FP56" s="143"/>
      <c r="FQ56" s="143"/>
      <c r="FR56" s="143"/>
      <c r="FS56" s="143"/>
      <c r="FT56" s="143"/>
      <c r="FU56" s="143"/>
      <c r="FV56" s="143"/>
      <c r="FW56" s="143"/>
      <c r="FX56" s="143"/>
      <c r="FY56" s="143"/>
      <c r="FZ56" s="143"/>
      <c r="GA56" s="143"/>
      <c r="GB56" s="143"/>
      <c r="GC56" s="143"/>
      <c r="GD56" s="143"/>
      <c r="GE56" s="143"/>
      <c r="GF56" s="143"/>
    </row>
    <row r="57" spans="1:188" s="601" customFormat="1" ht="29.25" hidden="1" customHeight="1" x14ac:dyDescent="0.25">
      <c r="A57" s="124"/>
      <c r="B57" s="286"/>
      <c r="C57" s="287"/>
      <c r="D57" s="272"/>
      <c r="E57" s="132" t="s">
        <v>238</v>
      </c>
      <c r="F57" s="309"/>
      <c r="G57" s="310"/>
      <c r="H57" s="311"/>
      <c r="I57" s="312">
        <f>H57/H7</f>
        <v>0</v>
      </c>
      <c r="J57" s="275">
        <f t="shared" si="14"/>
        <v>0</v>
      </c>
      <c r="K57" s="313" t="e">
        <f t="shared" si="15"/>
        <v>#DIV/0!</v>
      </c>
      <c r="L57" s="277"/>
      <c r="M57" s="278"/>
      <c r="N57" s="278"/>
      <c r="O57" s="278"/>
      <c r="P57" s="278">
        <f t="shared" si="23"/>
        <v>0</v>
      </c>
      <c r="Q57" s="276" t="e">
        <f t="shared" si="24"/>
        <v>#DIV/0!</v>
      </c>
      <c r="R57" s="279">
        <f t="shared" si="5"/>
        <v>0</v>
      </c>
      <c r="S57" s="278">
        <f t="shared" si="6"/>
        <v>0</v>
      </c>
      <c r="T57" s="278">
        <f t="shared" si="6"/>
        <v>0</v>
      </c>
      <c r="U57" s="278">
        <f t="shared" si="7"/>
        <v>0</v>
      </c>
      <c r="V57" s="278">
        <f t="shared" si="3"/>
        <v>0</v>
      </c>
      <c r="W57" s="315" t="e">
        <f t="shared" si="4"/>
        <v>#DIV/0!</v>
      </c>
      <c r="X57" s="280"/>
      <c r="Y57" s="281"/>
      <c r="Z57" s="281"/>
      <c r="AA57" s="281"/>
      <c r="AB57" s="281"/>
      <c r="AC57" s="281"/>
      <c r="AD57" s="281"/>
      <c r="AE57" s="281"/>
      <c r="AF57" s="281"/>
      <c r="AG57" s="281"/>
      <c r="AH57" s="281"/>
      <c r="AI57" s="281"/>
      <c r="AJ57" s="281"/>
      <c r="AK57" s="281"/>
      <c r="AL57" s="281"/>
      <c r="AM57" s="281"/>
      <c r="AN57" s="281"/>
      <c r="AO57" s="281"/>
      <c r="AP57" s="281"/>
      <c r="AQ57" s="281"/>
      <c r="AR57" s="281"/>
      <c r="AS57" s="281"/>
      <c r="AT57" s="143"/>
      <c r="AU57" s="143"/>
      <c r="AV57" s="143"/>
      <c r="AW57" s="143"/>
      <c r="AX57" s="143"/>
      <c r="AY57" s="143"/>
      <c r="AZ57" s="143"/>
      <c r="BA57" s="143"/>
      <c r="BB57" s="143"/>
      <c r="BC57" s="143"/>
      <c r="BD57" s="143"/>
      <c r="BE57" s="143"/>
      <c r="BF57" s="143"/>
      <c r="BG57" s="143"/>
      <c r="BH57" s="143"/>
      <c r="BI57" s="143"/>
      <c r="BJ57" s="143"/>
      <c r="BK57" s="143"/>
      <c r="BL57" s="143"/>
      <c r="BM57" s="143"/>
      <c r="BN57" s="143"/>
      <c r="BO57" s="143"/>
      <c r="BP57" s="143"/>
      <c r="BQ57" s="143"/>
      <c r="BR57" s="143"/>
      <c r="BS57" s="143"/>
      <c r="BT57" s="143"/>
      <c r="BU57" s="143"/>
      <c r="BV57" s="143"/>
      <c r="BW57" s="143"/>
      <c r="BX57" s="143"/>
      <c r="BY57" s="143"/>
      <c r="BZ57" s="143"/>
      <c r="CA57" s="143"/>
      <c r="CB57" s="143"/>
      <c r="CC57" s="143"/>
      <c r="CD57" s="143"/>
      <c r="CE57" s="143"/>
      <c r="CF57" s="143"/>
      <c r="CG57" s="143"/>
      <c r="CH57" s="143"/>
      <c r="CI57" s="143"/>
      <c r="CJ57" s="143"/>
      <c r="CK57" s="143"/>
      <c r="CL57" s="143"/>
      <c r="CM57" s="143"/>
      <c r="CN57" s="143"/>
      <c r="CO57" s="143"/>
      <c r="CP57" s="143"/>
      <c r="CQ57" s="143"/>
      <c r="CR57" s="143"/>
      <c r="CS57" s="143"/>
      <c r="CT57" s="143"/>
      <c r="CU57" s="143"/>
      <c r="CV57" s="143"/>
      <c r="CW57" s="143"/>
      <c r="CX57" s="143"/>
      <c r="CY57" s="143"/>
      <c r="CZ57" s="143"/>
      <c r="DA57" s="143"/>
      <c r="DB57" s="143"/>
      <c r="DC57" s="143"/>
      <c r="DD57" s="143"/>
      <c r="DE57" s="143"/>
      <c r="DF57" s="143"/>
      <c r="DG57" s="143"/>
      <c r="DH57" s="143"/>
      <c r="DI57" s="143"/>
      <c r="DJ57" s="143"/>
      <c r="DK57" s="143"/>
      <c r="DL57" s="143"/>
      <c r="DM57" s="143"/>
      <c r="DN57" s="143"/>
      <c r="DO57" s="143"/>
      <c r="DP57" s="143"/>
      <c r="DQ57" s="143"/>
      <c r="DR57" s="143"/>
      <c r="DS57" s="143"/>
      <c r="DT57" s="143"/>
      <c r="DU57" s="143"/>
      <c r="DV57" s="143"/>
      <c r="DW57" s="143"/>
      <c r="DX57" s="143"/>
      <c r="DY57" s="143"/>
      <c r="DZ57" s="143"/>
      <c r="EA57" s="143"/>
      <c r="EB57" s="143"/>
      <c r="EC57" s="143"/>
      <c r="ED57" s="143"/>
      <c r="EE57" s="143"/>
      <c r="EF57" s="143"/>
      <c r="EG57" s="143"/>
      <c r="EH57" s="143"/>
      <c r="EI57" s="143"/>
      <c r="EJ57" s="143"/>
      <c r="EK57" s="143"/>
      <c r="EL57" s="143"/>
      <c r="EM57" s="143"/>
      <c r="EN57" s="143"/>
      <c r="EO57" s="143"/>
      <c r="EP57" s="143"/>
      <c r="EQ57" s="143"/>
      <c r="ER57" s="143"/>
      <c r="ES57" s="143"/>
      <c r="ET57" s="143"/>
      <c r="EU57" s="143"/>
      <c r="EV57" s="143"/>
      <c r="EW57" s="143"/>
      <c r="EX57" s="143"/>
      <c r="EY57" s="143"/>
      <c r="EZ57" s="143"/>
      <c r="FA57" s="143"/>
      <c r="FB57" s="143"/>
      <c r="FC57" s="143"/>
      <c r="FD57" s="143"/>
      <c r="FE57" s="143"/>
      <c r="FF57" s="143"/>
      <c r="FG57" s="143"/>
      <c r="FH57" s="143"/>
      <c r="FI57" s="143"/>
      <c r="FJ57" s="143"/>
      <c r="FK57" s="143"/>
      <c r="FL57" s="143"/>
      <c r="FM57" s="143"/>
      <c r="FN57" s="143"/>
      <c r="FO57" s="143"/>
      <c r="FP57" s="143"/>
      <c r="FQ57" s="143"/>
      <c r="FR57" s="143"/>
      <c r="FS57" s="143"/>
      <c r="FT57" s="143"/>
      <c r="FU57" s="143"/>
      <c r="FV57" s="143"/>
      <c r="FW57" s="143"/>
      <c r="FX57" s="143"/>
      <c r="FY57" s="143"/>
      <c r="FZ57" s="143"/>
      <c r="GA57" s="143"/>
      <c r="GB57" s="143"/>
      <c r="GC57" s="143"/>
      <c r="GD57" s="143"/>
      <c r="GE57" s="143"/>
      <c r="GF57" s="143"/>
    </row>
    <row r="58" spans="1:188" s="601" customFormat="1" ht="29.25" customHeight="1" x14ac:dyDescent="0.25">
      <c r="A58" s="124"/>
      <c r="B58" s="286"/>
      <c r="C58" s="287"/>
      <c r="D58" s="272"/>
      <c r="E58" s="132" t="s">
        <v>432</v>
      </c>
      <c r="F58" s="309"/>
      <c r="G58" s="310"/>
      <c r="H58" s="311"/>
      <c r="I58" s="312"/>
      <c r="J58" s="275"/>
      <c r="K58" s="313"/>
      <c r="L58" s="277">
        <v>2866.3</v>
      </c>
      <c r="M58" s="278">
        <v>2866.3</v>
      </c>
      <c r="N58" s="278">
        <v>2866.3</v>
      </c>
      <c r="O58" s="278">
        <v>1512</v>
      </c>
      <c r="P58" s="278">
        <f t="shared" si="23"/>
        <v>-1354.3000000000002</v>
      </c>
      <c r="Q58" s="276">
        <f t="shared" si="24"/>
        <v>0.52750933258905208</v>
      </c>
      <c r="R58" s="279">
        <f t="shared" si="5"/>
        <v>2866.3</v>
      </c>
      <c r="S58" s="278">
        <f t="shared" si="6"/>
        <v>2866.3</v>
      </c>
      <c r="T58" s="278">
        <f t="shared" si="6"/>
        <v>2866.3</v>
      </c>
      <c r="U58" s="278">
        <f t="shared" si="7"/>
        <v>1512</v>
      </c>
      <c r="V58" s="278">
        <f t="shared" si="3"/>
        <v>-1354.3000000000002</v>
      </c>
      <c r="W58" s="316">
        <f t="shared" si="4"/>
        <v>0.52750933258905208</v>
      </c>
      <c r="X58" s="280"/>
      <c r="Y58" s="281"/>
      <c r="Z58" s="281"/>
      <c r="AA58" s="281"/>
      <c r="AB58" s="281"/>
      <c r="AC58" s="281"/>
      <c r="AD58" s="281"/>
      <c r="AE58" s="281"/>
      <c r="AF58" s="281"/>
      <c r="AG58" s="281"/>
      <c r="AH58" s="281"/>
      <c r="AI58" s="281"/>
      <c r="AJ58" s="281"/>
      <c r="AK58" s="281"/>
      <c r="AL58" s="281"/>
      <c r="AM58" s="281"/>
      <c r="AN58" s="281"/>
      <c r="AO58" s="281"/>
      <c r="AP58" s="281"/>
      <c r="AQ58" s="281"/>
      <c r="AR58" s="281"/>
      <c r="AS58" s="281"/>
      <c r="AT58" s="143"/>
      <c r="AU58" s="143"/>
      <c r="AV58" s="143"/>
      <c r="AW58" s="143"/>
      <c r="AX58" s="143"/>
      <c r="AY58" s="143"/>
      <c r="AZ58" s="143"/>
      <c r="BA58" s="143"/>
      <c r="BB58" s="143"/>
      <c r="BC58" s="143"/>
      <c r="BD58" s="143"/>
      <c r="BE58" s="143"/>
      <c r="BF58" s="143"/>
      <c r="BG58" s="143"/>
      <c r="BH58" s="143"/>
      <c r="BI58" s="143"/>
      <c r="BJ58" s="143"/>
      <c r="BK58" s="143"/>
      <c r="BL58" s="143"/>
      <c r="BM58" s="143"/>
      <c r="BN58" s="143"/>
      <c r="BO58" s="143"/>
      <c r="BP58" s="143"/>
      <c r="BQ58" s="143"/>
      <c r="BR58" s="143"/>
      <c r="BS58" s="143"/>
      <c r="BT58" s="143"/>
      <c r="BU58" s="143"/>
      <c r="BV58" s="143"/>
      <c r="BW58" s="143"/>
      <c r="BX58" s="143"/>
      <c r="BY58" s="143"/>
      <c r="BZ58" s="143"/>
      <c r="CA58" s="143"/>
      <c r="CB58" s="143"/>
      <c r="CC58" s="143"/>
      <c r="CD58" s="143"/>
      <c r="CE58" s="143"/>
      <c r="CF58" s="143"/>
      <c r="CG58" s="143"/>
      <c r="CH58" s="143"/>
      <c r="CI58" s="143"/>
      <c r="CJ58" s="143"/>
      <c r="CK58" s="143"/>
      <c r="CL58" s="143"/>
      <c r="CM58" s="143"/>
      <c r="CN58" s="143"/>
      <c r="CO58" s="143"/>
      <c r="CP58" s="143"/>
      <c r="CQ58" s="143"/>
      <c r="CR58" s="143"/>
      <c r="CS58" s="143"/>
      <c r="CT58" s="143"/>
      <c r="CU58" s="143"/>
      <c r="CV58" s="143"/>
      <c r="CW58" s="143"/>
      <c r="CX58" s="143"/>
      <c r="CY58" s="143"/>
      <c r="CZ58" s="143"/>
      <c r="DA58" s="143"/>
      <c r="DB58" s="143"/>
      <c r="DC58" s="143"/>
      <c r="DD58" s="143"/>
      <c r="DE58" s="143"/>
      <c r="DF58" s="143"/>
      <c r="DG58" s="143"/>
      <c r="DH58" s="143"/>
      <c r="DI58" s="143"/>
      <c r="DJ58" s="143"/>
      <c r="DK58" s="143"/>
      <c r="DL58" s="143"/>
      <c r="DM58" s="143"/>
      <c r="DN58" s="143"/>
      <c r="DO58" s="143"/>
      <c r="DP58" s="143"/>
      <c r="DQ58" s="143"/>
      <c r="DR58" s="143"/>
      <c r="DS58" s="143"/>
      <c r="DT58" s="143"/>
      <c r="DU58" s="143"/>
      <c r="DV58" s="143"/>
      <c r="DW58" s="143"/>
      <c r="DX58" s="143"/>
      <c r="DY58" s="143"/>
      <c r="DZ58" s="143"/>
      <c r="EA58" s="143"/>
      <c r="EB58" s="143"/>
      <c r="EC58" s="143"/>
      <c r="ED58" s="143"/>
      <c r="EE58" s="143"/>
      <c r="EF58" s="143"/>
      <c r="EG58" s="143"/>
      <c r="EH58" s="143"/>
      <c r="EI58" s="143"/>
      <c r="EJ58" s="143"/>
      <c r="EK58" s="143"/>
      <c r="EL58" s="143"/>
      <c r="EM58" s="143"/>
      <c r="EN58" s="143"/>
      <c r="EO58" s="143"/>
      <c r="EP58" s="143"/>
      <c r="EQ58" s="143"/>
      <c r="ER58" s="143"/>
      <c r="ES58" s="143"/>
      <c r="ET58" s="143"/>
      <c r="EU58" s="143"/>
      <c r="EV58" s="143"/>
      <c r="EW58" s="143"/>
      <c r="EX58" s="143"/>
      <c r="EY58" s="143"/>
      <c r="EZ58" s="143"/>
      <c r="FA58" s="143"/>
      <c r="FB58" s="143"/>
      <c r="FC58" s="143"/>
      <c r="FD58" s="143"/>
      <c r="FE58" s="143"/>
      <c r="FF58" s="143"/>
      <c r="FG58" s="143"/>
      <c r="FH58" s="143"/>
      <c r="FI58" s="143"/>
      <c r="FJ58" s="143"/>
      <c r="FK58" s="143"/>
      <c r="FL58" s="143"/>
      <c r="FM58" s="143"/>
      <c r="FN58" s="143"/>
      <c r="FO58" s="143"/>
      <c r="FP58" s="143"/>
      <c r="FQ58" s="143"/>
      <c r="FR58" s="143"/>
      <c r="FS58" s="143"/>
      <c r="FT58" s="143"/>
      <c r="FU58" s="143"/>
      <c r="FV58" s="143"/>
      <c r="FW58" s="143"/>
      <c r="FX58" s="143"/>
      <c r="FY58" s="143"/>
      <c r="FZ58" s="143"/>
      <c r="GA58" s="143"/>
      <c r="GB58" s="143"/>
      <c r="GC58" s="143"/>
      <c r="GD58" s="143"/>
      <c r="GE58" s="143"/>
      <c r="GF58" s="143"/>
    </row>
    <row r="59" spans="1:188" s="601" customFormat="1" ht="42" customHeight="1" x14ac:dyDescent="0.25">
      <c r="A59" s="124"/>
      <c r="B59" s="286"/>
      <c r="C59" s="287"/>
      <c r="D59" s="272"/>
      <c r="E59" s="317" t="s">
        <v>433</v>
      </c>
      <c r="F59" s="288"/>
      <c r="G59" s="289"/>
      <c r="H59" s="289"/>
      <c r="I59" s="318">
        <f>H59/H7</f>
        <v>0</v>
      </c>
      <c r="J59" s="275">
        <f t="shared" si="14"/>
        <v>0</v>
      </c>
      <c r="K59" s="316"/>
      <c r="L59" s="290">
        <v>552</v>
      </c>
      <c r="M59" s="291">
        <v>552</v>
      </c>
      <c r="N59" s="291">
        <v>552</v>
      </c>
      <c r="O59" s="291">
        <v>552</v>
      </c>
      <c r="P59" s="283">
        <f t="shared" si="23"/>
        <v>0</v>
      </c>
      <c r="Q59" s="270">
        <f t="shared" si="24"/>
        <v>1</v>
      </c>
      <c r="R59" s="292">
        <f t="shared" si="5"/>
        <v>552</v>
      </c>
      <c r="S59" s="291">
        <f t="shared" si="6"/>
        <v>552</v>
      </c>
      <c r="T59" s="291">
        <f t="shared" si="6"/>
        <v>552</v>
      </c>
      <c r="U59" s="291">
        <f t="shared" si="7"/>
        <v>552</v>
      </c>
      <c r="V59" s="291">
        <f t="shared" si="3"/>
        <v>0</v>
      </c>
      <c r="W59" s="253">
        <f t="shared" si="4"/>
        <v>1</v>
      </c>
      <c r="X59" s="280"/>
      <c r="Y59" s="281"/>
      <c r="Z59" s="281"/>
      <c r="AA59" s="281"/>
      <c r="AB59" s="281"/>
      <c r="AC59" s="281"/>
      <c r="AD59" s="281"/>
      <c r="AE59" s="281"/>
      <c r="AF59" s="281"/>
      <c r="AG59" s="281"/>
      <c r="AH59" s="281"/>
      <c r="AI59" s="281"/>
      <c r="AJ59" s="281"/>
      <c r="AK59" s="281"/>
      <c r="AL59" s="281"/>
      <c r="AM59" s="281"/>
      <c r="AN59" s="281"/>
      <c r="AO59" s="281"/>
      <c r="AP59" s="281"/>
      <c r="AQ59" s="281"/>
      <c r="AR59" s="281"/>
      <c r="AS59" s="281"/>
      <c r="AT59" s="143"/>
      <c r="AU59" s="143"/>
      <c r="AV59" s="143"/>
      <c r="AW59" s="143"/>
      <c r="AX59" s="143"/>
      <c r="AY59" s="143"/>
      <c r="AZ59" s="143"/>
      <c r="BA59" s="143"/>
      <c r="BB59" s="143"/>
      <c r="BC59" s="143"/>
      <c r="BD59" s="143"/>
      <c r="BE59" s="143"/>
      <c r="BF59" s="143"/>
      <c r="BG59" s="143"/>
      <c r="BH59" s="143"/>
      <c r="BI59" s="143"/>
      <c r="BJ59" s="143"/>
      <c r="BK59" s="143"/>
      <c r="BL59" s="143"/>
      <c r="BM59" s="143"/>
      <c r="BN59" s="143"/>
      <c r="BO59" s="143"/>
      <c r="BP59" s="143"/>
      <c r="BQ59" s="143"/>
      <c r="BR59" s="143"/>
      <c r="BS59" s="143"/>
      <c r="BT59" s="143"/>
      <c r="BU59" s="143"/>
      <c r="BV59" s="143"/>
      <c r="BW59" s="143"/>
      <c r="BX59" s="143"/>
      <c r="BY59" s="143"/>
      <c r="BZ59" s="143"/>
      <c r="CA59" s="143"/>
      <c r="CB59" s="143"/>
      <c r="CC59" s="143"/>
      <c r="CD59" s="143"/>
      <c r="CE59" s="143"/>
      <c r="CF59" s="143"/>
      <c r="CG59" s="143"/>
      <c r="CH59" s="143"/>
      <c r="CI59" s="143"/>
      <c r="CJ59" s="143"/>
      <c r="CK59" s="143"/>
      <c r="CL59" s="143"/>
      <c r="CM59" s="143"/>
      <c r="CN59" s="143"/>
      <c r="CO59" s="143"/>
      <c r="CP59" s="143"/>
      <c r="CQ59" s="143"/>
      <c r="CR59" s="143"/>
      <c r="CS59" s="143"/>
      <c r="CT59" s="143"/>
      <c r="CU59" s="143"/>
      <c r="CV59" s="143"/>
      <c r="CW59" s="143"/>
      <c r="CX59" s="143"/>
      <c r="CY59" s="143"/>
      <c r="CZ59" s="143"/>
      <c r="DA59" s="143"/>
      <c r="DB59" s="143"/>
      <c r="DC59" s="143"/>
      <c r="DD59" s="143"/>
      <c r="DE59" s="143"/>
      <c r="DF59" s="143"/>
      <c r="DG59" s="143"/>
      <c r="DH59" s="143"/>
      <c r="DI59" s="143"/>
      <c r="DJ59" s="143"/>
      <c r="DK59" s="143"/>
      <c r="DL59" s="143"/>
      <c r="DM59" s="143"/>
      <c r="DN59" s="143"/>
      <c r="DO59" s="143"/>
      <c r="DP59" s="143"/>
      <c r="DQ59" s="143"/>
      <c r="DR59" s="143"/>
      <c r="DS59" s="143"/>
      <c r="DT59" s="143"/>
      <c r="DU59" s="143"/>
      <c r="DV59" s="143"/>
      <c r="DW59" s="143"/>
      <c r="DX59" s="143"/>
      <c r="DY59" s="143"/>
      <c r="DZ59" s="143"/>
      <c r="EA59" s="143"/>
      <c r="EB59" s="143"/>
      <c r="EC59" s="143"/>
      <c r="ED59" s="143"/>
      <c r="EE59" s="143"/>
      <c r="EF59" s="143"/>
      <c r="EG59" s="143"/>
      <c r="EH59" s="143"/>
      <c r="EI59" s="143"/>
      <c r="EJ59" s="143"/>
      <c r="EK59" s="143"/>
      <c r="EL59" s="143"/>
      <c r="EM59" s="143"/>
      <c r="EN59" s="143"/>
      <c r="EO59" s="143"/>
      <c r="EP59" s="143"/>
      <c r="EQ59" s="143"/>
      <c r="ER59" s="143"/>
      <c r="ES59" s="143"/>
      <c r="ET59" s="143"/>
      <c r="EU59" s="143"/>
      <c r="EV59" s="143"/>
      <c r="EW59" s="143"/>
      <c r="EX59" s="143"/>
      <c r="EY59" s="143"/>
      <c r="EZ59" s="143"/>
      <c r="FA59" s="143"/>
      <c r="FB59" s="143"/>
      <c r="FC59" s="143"/>
      <c r="FD59" s="143"/>
      <c r="FE59" s="143"/>
      <c r="FF59" s="143"/>
      <c r="FG59" s="143"/>
      <c r="FH59" s="143"/>
      <c r="FI59" s="143"/>
      <c r="FJ59" s="143"/>
      <c r="FK59" s="143"/>
      <c r="FL59" s="143"/>
      <c r="FM59" s="143"/>
      <c r="FN59" s="143"/>
      <c r="FO59" s="143"/>
      <c r="FP59" s="143"/>
      <c r="FQ59" s="143"/>
      <c r="FR59" s="143"/>
      <c r="FS59" s="143"/>
      <c r="FT59" s="143"/>
      <c r="FU59" s="143"/>
      <c r="FV59" s="143"/>
      <c r="FW59" s="143"/>
      <c r="FX59" s="143"/>
      <c r="FY59" s="143"/>
      <c r="FZ59" s="143"/>
      <c r="GA59" s="143"/>
      <c r="GB59" s="143"/>
      <c r="GC59" s="143"/>
      <c r="GD59" s="143"/>
      <c r="GE59" s="143"/>
      <c r="GF59" s="143"/>
    </row>
    <row r="60" spans="1:188" s="601" customFormat="1" ht="30" customHeight="1" x14ac:dyDescent="0.25">
      <c r="A60" s="124"/>
      <c r="B60" s="286"/>
      <c r="C60" s="287"/>
      <c r="D60" s="272"/>
      <c r="E60" s="137" t="s">
        <v>434</v>
      </c>
      <c r="F60" s="288"/>
      <c r="G60" s="289"/>
      <c r="H60" s="289"/>
      <c r="I60" s="318">
        <f>H60/H8</f>
        <v>0</v>
      </c>
      <c r="J60" s="275">
        <f t="shared" si="14"/>
        <v>0</v>
      </c>
      <c r="K60" s="316"/>
      <c r="L60" s="290">
        <v>250</v>
      </c>
      <c r="M60" s="291">
        <v>250</v>
      </c>
      <c r="N60" s="291">
        <v>250</v>
      </c>
      <c r="O60" s="291">
        <v>250</v>
      </c>
      <c r="P60" s="283">
        <f t="shared" si="23"/>
        <v>0</v>
      </c>
      <c r="Q60" s="270">
        <f t="shared" si="24"/>
        <v>1</v>
      </c>
      <c r="R60" s="292">
        <f t="shared" si="5"/>
        <v>250</v>
      </c>
      <c r="S60" s="291">
        <f t="shared" si="6"/>
        <v>250</v>
      </c>
      <c r="T60" s="291">
        <f t="shared" si="6"/>
        <v>250</v>
      </c>
      <c r="U60" s="291">
        <f t="shared" si="7"/>
        <v>250</v>
      </c>
      <c r="V60" s="291">
        <f t="shared" si="3"/>
        <v>0</v>
      </c>
      <c r="W60" s="253">
        <f t="shared" si="4"/>
        <v>1</v>
      </c>
      <c r="X60" s="280"/>
      <c r="Y60" s="281"/>
      <c r="Z60" s="281"/>
      <c r="AA60" s="281"/>
      <c r="AB60" s="281"/>
      <c r="AC60" s="281"/>
      <c r="AD60" s="281"/>
      <c r="AE60" s="281"/>
      <c r="AF60" s="281"/>
      <c r="AG60" s="281"/>
      <c r="AH60" s="281"/>
      <c r="AI60" s="281"/>
      <c r="AJ60" s="281"/>
      <c r="AK60" s="281"/>
      <c r="AL60" s="281"/>
      <c r="AM60" s="281"/>
      <c r="AN60" s="281"/>
      <c r="AO60" s="281"/>
      <c r="AP60" s="281"/>
      <c r="AQ60" s="281"/>
      <c r="AR60" s="281"/>
      <c r="AS60" s="281"/>
      <c r="AT60" s="143"/>
      <c r="AU60" s="143"/>
      <c r="AV60" s="143"/>
      <c r="AW60" s="143"/>
      <c r="AX60" s="143"/>
      <c r="AY60" s="143"/>
      <c r="AZ60" s="143"/>
      <c r="BA60" s="143"/>
      <c r="BB60" s="143"/>
      <c r="BC60" s="143"/>
      <c r="BD60" s="143"/>
      <c r="BE60" s="143"/>
      <c r="BF60" s="143"/>
      <c r="BG60" s="143"/>
      <c r="BH60" s="143"/>
      <c r="BI60" s="143"/>
      <c r="BJ60" s="143"/>
      <c r="BK60" s="143"/>
      <c r="BL60" s="143"/>
      <c r="BM60" s="143"/>
      <c r="BN60" s="143"/>
      <c r="BO60" s="143"/>
      <c r="BP60" s="143"/>
      <c r="BQ60" s="143"/>
      <c r="BR60" s="143"/>
      <c r="BS60" s="143"/>
      <c r="BT60" s="143"/>
      <c r="BU60" s="143"/>
      <c r="BV60" s="143"/>
      <c r="BW60" s="143"/>
      <c r="BX60" s="143"/>
      <c r="BY60" s="143"/>
      <c r="BZ60" s="143"/>
      <c r="CA60" s="143"/>
      <c r="CB60" s="143"/>
      <c r="CC60" s="143"/>
      <c r="CD60" s="143"/>
      <c r="CE60" s="143"/>
      <c r="CF60" s="143"/>
      <c r="CG60" s="143"/>
      <c r="CH60" s="143"/>
      <c r="CI60" s="143"/>
      <c r="CJ60" s="143"/>
      <c r="CK60" s="143"/>
      <c r="CL60" s="143"/>
      <c r="CM60" s="143"/>
      <c r="CN60" s="143"/>
      <c r="CO60" s="143"/>
      <c r="CP60" s="143"/>
      <c r="CQ60" s="143"/>
      <c r="CR60" s="143"/>
      <c r="CS60" s="143"/>
      <c r="CT60" s="143"/>
      <c r="CU60" s="143"/>
      <c r="CV60" s="143"/>
      <c r="CW60" s="143"/>
      <c r="CX60" s="143"/>
      <c r="CY60" s="143"/>
      <c r="CZ60" s="143"/>
      <c r="DA60" s="143"/>
      <c r="DB60" s="143"/>
      <c r="DC60" s="143"/>
      <c r="DD60" s="143"/>
      <c r="DE60" s="143"/>
      <c r="DF60" s="143"/>
      <c r="DG60" s="143"/>
      <c r="DH60" s="143"/>
      <c r="DI60" s="143"/>
      <c r="DJ60" s="143"/>
      <c r="DK60" s="143"/>
      <c r="DL60" s="143"/>
      <c r="DM60" s="143"/>
      <c r="DN60" s="143"/>
      <c r="DO60" s="143"/>
      <c r="DP60" s="143"/>
      <c r="DQ60" s="143"/>
      <c r="DR60" s="143"/>
      <c r="DS60" s="143"/>
      <c r="DT60" s="143"/>
      <c r="DU60" s="143"/>
      <c r="DV60" s="143"/>
      <c r="DW60" s="143"/>
      <c r="DX60" s="143"/>
      <c r="DY60" s="143"/>
      <c r="DZ60" s="143"/>
      <c r="EA60" s="143"/>
      <c r="EB60" s="143"/>
      <c r="EC60" s="143"/>
      <c r="ED60" s="143"/>
      <c r="EE60" s="143"/>
      <c r="EF60" s="143"/>
      <c r="EG60" s="143"/>
      <c r="EH60" s="143"/>
      <c r="EI60" s="143"/>
      <c r="EJ60" s="143"/>
      <c r="EK60" s="143"/>
      <c r="EL60" s="143"/>
      <c r="EM60" s="143"/>
      <c r="EN60" s="143"/>
      <c r="EO60" s="143"/>
      <c r="EP60" s="143"/>
      <c r="EQ60" s="143"/>
      <c r="ER60" s="143"/>
      <c r="ES60" s="143"/>
      <c r="ET60" s="143"/>
      <c r="EU60" s="143"/>
      <c r="EV60" s="143"/>
      <c r="EW60" s="143"/>
      <c r="EX60" s="143"/>
      <c r="EY60" s="143"/>
      <c r="EZ60" s="143"/>
      <c r="FA60" s="143"/>
      <c r="FB60" s="143"/>
      <c r="FC60" s="143"/>
      <c r="FD60" s="143"/>
      <c r="FE60" s="143"/>
      <c r="FF60" s="143"/>
      <c r="FG60" s="143"/>
      <c r="FH60" s="143"/>
      <c r="FI60" s="143"/>
      <c r="FJ60" s="143"/>
      <c r="FK60" s="143"/>
      <c r="FL60" s="143"/>
      <c r="FM60" s="143"/>
      <c r="FN60" s="143"/>
      <c r="FO60" s="143"/>
      <c r="FP60" s="143"/>
      <c r="FQ60" s="143"/>
      <c r="FR60" s="143"/>
      <c r="FS60" s="143"/>
      <c r="FT60" s="143"/>
      <c r="FU60" s="143"/>
      <c r="FV60" s="143"/>
      <c r="FW60" s="143"/>
      <c r="FX60" s="143"/>
      <c r="FY60" s="143"/>
      <c r="FZ60" s="143"/>
      <c r="GA60" s="143"/>
      <c r="GB60" s="143"/>
      <c r="GC60" s="143"/>
      <c r="GD60" s="143"/>
      <c r="GE60" s="143"/>
      <c r="GF60" s="143"/>
    </row>
    <row r="61" spans="1:188" ht="45.75" customHeight="1" x14ac:dyDescent="0.25">
      <c r="A61" s="13"/>
      <c r="B61" s="138" t="s">
        <v>42</v>
      </c>
      <c r="C61" s="139">
        <v>1020</v>
      </c>
      <c r="D61" s="138" t="s">
        <v>239</v>
      </c>
      <c r="E61" s="303" t="s">
        <v>240</v>
      </c>
      <c r="F61" s="319">
        <v>110549.5</v>
      </c>
      <c r="G61" s="320">
        <v>110549.5</v>
      </c>
      <c r="H61" s="321">
        <v>108569.3</v>
      </c>
      <c r="I61" s="247">
        <f>H61/H7</f>
        <v>0.22031568435785087</v>
      </c>
      <c r="J61" s="248">
        <f t="shared" si="14"/>
        <v>-1980.1999999999971</v>
      </c>
      <c r="K61" s="253">
        <f>H61/G61</f>
        <v>0.98208766208802389</v>
      </c>
      <c r="L61" s="250">
        <v>9831.2999999999993</v>
      </c>
      <c r="M61" s="251">
        <v>10822.1</v>
      </c>
      <c r="N61" s="251">
        <v>10822.1</v>
      </c>
      <c r="O61" s="251">
        <v>9835</v>
      </c>
      <c r="P61" s="251">
        <f t="shared" si="23"/>
        <v>-987.10000000000036</v>
      </c>
      <c r="Q61" s="249">
        <f t="shared" si="24"/>
        <v>0.90878849761136926</v>
      </c>
      <c r="R61" s="252">
        <f t="shared" si="5"/>
        <v>120380.8</v>
      </c>
      <c r="S61" s="251">
        <f t="shared" si="6"/>
        <v>121371.6</v>
      </c>
      <c r="T61" s="251">
        <f t="shared" si="6"/>
        <v>121371.6</v>
      </c>
      <c r="U61" s="251">
        <f t="shared" si="7"/>
        <v>118404.3</v>
      </c>
      <c r="V61" s="251">
        <f t="shared" si="3"/>
        <v>-2967.3000000000029</v>
      </c>
      <c r="W61" s="253">
        <f t="shared" si="4"/>
        <v>0.97555194131081735</v>
      </c>
      <c r="X61" s="222"/>
      <c r="Y61" s="210"/>
      <c r="Z61" s="210"/>
      <c r="AA61" s="210"/>
      <c r="AB61" s="210"/>
      <c r="AC61" s="210"/>
      <c r="AD61" s="210"/>
      <c r="AE61" s="210"/>
      <c r="AF61" s="210"/>
      <c r="AG61" s="210"/>
      <c r="AH61" s="210"/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</row>
    <row r="62" spans="1:188" s="602" customFormat="1" ht="18" customHeight="1" x14ac:dyDescent="0.25">
      <c r="A62" s="124"/>
      <c r="B62" s="133"/>
      <c r="C62" s="134"/>
      <c r="D62" s="133"/>
      <c r="E62" s="135" t="s">
        <v>241</v>
      </c>
      <c r="F62" s="322">
        <v>60038.5</v>
      </c>
      <c r="G62" s="309">
        <v>60038.5</v>
      </c>
      <c r="H62" s="311">
        <v>58425.8</v>
      </c>
      <c r="I62" s="318">
        <f>H62/H7</f>
        <v>0.11856132544978114</v>
      </c>
      <c r="J62" s="275">
        <f t="shared" si="14"/>
        <v>-1612.6999999999971</v>
      </c>
      <c r="K62" s="316">
        <f>H62/G62</f>
        <v>0.97313890253753843</v>
      </c>
      <c r="L62" s="323"/>
      <c r="M62" s="324"/>
      <c r="N62" s="324"/>
      <c r="O62" s="324"/>
      <c r="P62" s="278">
        <f t="shared" si="23"/>
        <v>0</v>
      </c>
      <c r="Q62" s="276"/>
      <c r="R62" s="279">
        <f t="shared" si="5"/>
        <v>60038.5</v>
      </c>
      <c r="S62" s="278">
        <f t="shared" si="6"/>
        <v>60038.5</v>
      </c>
      <c r="T62" s="278">
        <f t="shared" si="6"/>
        <v>60038.5</v>
      </c>
      <c r="U62" s="278">
        <f t="shared" si="7"/>
        <v>58425.8</v>
      </c>
      <c r="V62" s="278">
        <f t="shared" si="3"/>
        <v>-1612.6999999999971</v>
      </c>
      <c r="W62" s="253">
        <f t="shared" si="4"/>
        <v>0.97313890253753843</v>
      </c>
      <c r="X62" s="325"/>
      <c r="Y62" s="326"/>
      <c r="Z62" s="326"/>
      <c r="AA62" s="326"/>
      <c r="AB62" s="326"/>
      <c r="AC62" s="326"/>
      <c r="AD62" s="326"/>
      <c r="AE62" s="326"/>
      <c r="AF62" s="326"/>
      <c r="AG62" s="326"/>
      <c r="AH62" s="326"/>
      <c r="AI62" s="326"/>
      <c r="AJ62" s="326"/>
      <c r="AK62" s="326"/>
      <c r="AL62" s="326"/>
      <c r="AM62" s="326"/>
      <c r="AN62" s="326"/>
      <c r="AO62" s="326"/>
      <c r="AP62" s="326"/>
      <c r="AQ62" s="326"/>
      <c r="AR62" s="326"/>
      <c r="AS62" s="326"/>
      <c r="AT62" s="136"/>
      <c r="AU62" s="136"/>
      <c r="AV62" s="136"/>
      <c r="AW62" s="136"/>
      <c r="AX62" s="136"/>
      <c r="AY62" s="136"/>
      <c r="AZ62" s="136"/>
      <c r="BA62" s="136"/>
      <c r="BB62" s="136"/>
      <c r="BC62" s="136"/>
      <c r="BD62" s="136"/>
      <c r="BE62" s="136"/>
      <c r="BF62" s="136"/>
      <c r="BG62" s="136"/>
      <c r="BH62" s="136"/>
      <c r="BI62" s="136"/>
      <c r="BJ62" s="136"/>
      <c r="BK62" s="136"/>
      <c r="BL62" s="136"/>
      <c r="BM62" s="136"/>
      <c r="BN62" s="136"/>
      <c r="BO62" s="136"/>
      <c r="BP62" s="136"/>
      <c r="BQ62" s="136"/>
      <c r="BR62" s="136"/>
      <c r="BS62" s="136"/>
      <c r="BT62" s="136"/>
      <c r="BU62" s="136"/>
      <c r="BV62" s="136"/>
      <c r="BW62" s="136"/>
      <c r="BX62" s="136"/>
      <c r="BY62" s="136"/>
      <c r="BZ62" s="136"/>
      <c r="CA62" s="136"/>
      <c r="CB62" s="136"/>
      <c r="CC62" s="136"/>
      <c r="CD62" s="136"/>
      <c r="CE62" s="136"/>
      <c r="CF62" s="136"/>
      <c r="CG62" s="136"/>
      <c r="CH62" s="136"/>
      <c r="CI62" s="136"/>
      <c r="CJ62" s="136"/>
      <c r="CK62" s="136"/>
      <c r="CL62" s="136"/>
      <c r="CM62" s="136"/>
      <c r="CN62" s="136"/>
      <c r="CO62" s="136"/>
      <c r="CP62" s="136"/>
      <c r="CQ62" s="136"/>
      <c r="CR62" s="136"/>
      <c r="CS62" s="136"/>
      <c r="CT62" s="136"/>
      <c r="CU62" s="136"/>
      <c r="CV62" s="136"/>
      <c r="CW62" s="136"/>
      <c r="CX62" s="136"/>
      <c r="CY62" s="136"/>
      <c r="CZ62" s="136"/>
      <c r="DA62" s="136"/>
      <c r="DB62" s="136"/>
      <c r="DC62" s="136"/>
      <c r="DD62" s="136"/>
      <c r="DE62" s="136"/>
      <c r="DF62" s="136"/>
      <c r="DG62" s="136"/>
      <c r="DH62" s="136"/>
      <c r="DI62" s="136"/>
      <c r="DJ62" s="136"/>
      <c r="DK62" s="136"/>
      <c r="DL62" s="136"/>
      <c r="DM62" s="136"/>
      <c r="DN62" s="136"/>
      <c r="DO62" s="136"/>
      <c r="DP62" s="136"/>
      <c r="DQ62" s="136"/>
      <c r="DR62" s="136"/>
      <c r="DS62" s="136"/>
      <c r="DT62" s="136"/>
      <c r="DU62" s="136"/>
      <c r="DV62" s="136"/>
      <c r="DW62" s="136"/>
      <c r="DX62" s="136"/>
      <c r="DY62" s="136"/>
      <c r="DZ62" s="136"/>
      <c r="EA62" s="136"/>
      <c r="EB62" s="136"/>
      <c r="EC62" s="136"/>
      <c r="ED62" s="136"/>
      <c r="EE62" s="136"/>
      <c r="EF62" s="136"/>
      <c r="EG62" s="136"/>
      <c r="EH62" s="136"/>
      <c r="EI62" s="136"/>
      <c r="EJ62" s="136"/>
      <c r="EK62" s="136"/>
      <c r="EL62" s="136"/>
      <c r="EM62" s="136"/>
      <c r="EN62" s="136"/>
      <c r="EO62" s="136"/>
      <c r="EP62" s="136"/>
      <c r="EQ62" s="136"/>
      <c r="ER62" s="136"/>
      <c r="ES62" s="136"/>
      <c r="ET62" s="136"/>
      <c r="EU62" s="136"/>
      <c r="EV62" s="136"/>
      <c r="EW62" s="136"/>
      <c r="EX62" s="136"/>
      <c r="EY62" s="136"/>
      <c r="EZ62" s="136"/>
      <c r="FA62" s="136"/>
      <c r="FB62" s="136"/>
      <c r="FC62" s="136"/>
      <c r="FD62" s="136"/>
      <c r="FE62" s="136"/>
      <c r="FF62" s="136"/>
      <c r="FG62" s="136"/>
      <c r="FH62" s="136"/>
      <c r="FI62" s="136"/>
      <c r="FJ62" s="136"/>
      <c r="FK62" s="136"/>
      <c r="FL62" s="136"/>
      <c r="FM62" s="136"/>
      <c r="FN62" s="136"/>
      <c r="FO62" s="136"/>
      <c r="FP62" s="136"/>
      <c r="FQ62" s="136"/>
      <c r="FR62" s="136"/>
      <c r="FS62" s="136"/>
      <c r="FT62" s="136"/>
      <c r="FU62" s="136"/>
      <c r="FV62" s="136"/>
      <c r="FW62" s="136"/>
      <c r="FX62" s="136"/>
      <c r="FY62" s="136"/>
      <c r="FZ62" s="136"/>
      <c r="GA62" s="136"/>
      <c r="GB62" s="136"/>
      <c r="GC62" s="136"/>
      <c r="GD62" s="136"/>
      <c r="GE62" s="136"/>
      <c r="GF62" s="136"/>
    </row>
    <row r="63" spans="1:188" s="602" customFormat="1" ht="30" hidden="1" customHeight="1" thickBot="1" x14ac:dyDescent="0.3">
      <c r="A63" s="124"/>
      <c r="B63" s="133"/>
      <c r="C63" s="134"/>
      <c r="D63" s="133"/>
      <c r="E63" s="137" t="s">
        <v>242</v>
      </c>
      <c r="F63" s="327"/>
      <c r="G63" s="328"/>
      <c r="H63" s="329"/>
      <c r="I63" s="318">
        <f t="shared" ref="I63" si="28">H63/H8</f>
        <v>0</v>
      </c>
      <c r="J63" s="275">
        <f t="shared" si="14"/>
        <v>0</v>
      </c>
      <c r="K63" s="316" t="e">
        <f t="shared" ref="K63:K65" si="29">H63/G63</f>
        <v>#DIV/0!</v>
      </c>
      <c r="L63" s="323"/>
      <c r="M63" s="324"/>
      <c r="N63" s="324"/>
      <c r="O63" s="324"/>
      <c r="P63" s="278">
        <f t="shared" si="23"/>
        <v>0</v>
      </c>
      <c r="Q63" s="276" t="e">
        <f t="shared" ref="Q63" si="30">O63/N63</f>
        <v>#DIV/0!</v>
      </c>
      <c r="R63" s="279">
        <f t="shared" si="5"/>
        <v>0</v>
      </c>
      <c r="S63" s="278">
        <f t="shared" si="6"/>
        <v>0</v>
      </c>
      <c r="T63" s="278">
        <f t="shared" si="6"/>
        <v>0</v>
      </c>
      <c r="U63" s="278">
        <f t="shared" si="7"/>
        <v>0</v>
      </c>
      <c r="V63" s="278">
        <f t="shared" si="3"/>
        <v>0</v>
      </c>
      <c r="W63" s="255" t="e">
        <f t="shared" si="4"/>
        <v>#DIV/0!</v>
      </c>
      <c r="X63" s="325"/>
      <c r="Y63" s="326"/>
      <c r="Z63" s="326"/>
      <c r="AA63" s="326"/>
      <c r="AB63" s="326"/>
      <c r="AC63" s="326"/>
      <c r="AD63" s="326"/>
      <c r="AE63" s="326"/>
      <c r="AF63" s="326"/>
      <c r="AG63" s="326"/>
      <c r="AH63" s="326"/>
      <c r="AI63" s="326"/>
      <c r="AJ63" s="326"/>
      <c r="AK63" s="326"/>
      <c r="AL63" s="326"/>
      <c r="AM63" s="326"/>
      <c r="AN63" s="326"/>
      <c r="AO63" s="326"/>
      <c r="AP63" s="326"/>
      <c r="AQ63" s="326"/>
      <c r="AR63" s="326"/>
      <c r="AS63" s="326"/>
      <c r="AT63" s="136"/>
      <c r="AU63" s="136"/>
      <c r="AV63" s="136"/>
      <c r="AW63" s="136"/>
      <c r="AX63" s="136"/>
      <c r="AY63" s="136"/>
      <c r="AZ63" s="136"/>
      <c r="BA63" s="136"/>
      <c r="BB63" s="136"/>
      <c r="BC63" s="136"/>
      <c r="BD63" s="136"/>
      <c r="BE63" s="136"/>
      <c r="BF63" s="136"/>
      <c r="BG63" s="136"/>
      <c r="BH63" s="136"/>
      <c r="BI63" s="136"/>
      <c r="BJ63" s="136"/>
      <c r="BK63" s="136"/>
      <c r="BL63" s="136"/>
      <c r="BM63" s="136"/>
      <c r="BN63" s="136"/>
      <c r="BO63" s="136"/>
      <c r="BP63" s="136"/>
      <c r="BQ63" s="136"/>
      <c r="BR63" s="136"/>
      <c r="BS63" s="136"/>
      <c r="BT63" s="136"/>
      <c r="BU63" s="136"/>
      <c r="BV63" s="136"/>
      <c r="BW63" s="136"/>
      <c r="BX63" s="136"/>
      <c r="BY63" s="136"/>
      <c r="BZ63" s="136"/>
      <c r="CA63" s="136"/>
      <c r="CB63" s="136"/>
      <c r="CC63" s="136"/>
      <c r="CD63" s="136"/>
      <c r="CE63" s="136"/>
      <c r="CF63" s="136"/>
      <c r="CG63" s="136"/>
      <c r="CH63" s="136"/>
      <c r="CI63" s="136"/>
      <c r="CJ63" s="136"/>
      <c r="CK63" s="136"/>
      <c r="CL63" s="136"/>
      <c r="CM63" s="136"/>
      <c r="CN63" s="136"/>
      <c r="CO63" s="136"/>
      <c r="CP63" s="136"/>
      <c r="CQ63" s="136"/>
      <c r="CR63" s="136"/>
      <c r="CS63" s="136"/>
      <c r="CT63" s="136"/>
      <c r="CU63" s="136"/>
      <c r="CV63" s="136"/>
      <c r="CW63" s="136"/>
      <c r="CX63" s="136"/>
      <c r="CY63" s="136"/>
      <c r="CZ63" s="136"/>
      <c r="DA63" s="136"/>
      <c r="DB63" s="136"/>
      <c r="DC63" s="136"/>
      <c r="DD63" s="136"/>
      <c r="DE63" s="136"/>
      <c r="DF63" s="136"/>
      <c r="DG63" s="136"/>
      <c r="DH63" s="136"/>
      <c r="DI63" s="136"/>
      <c r="DJ63" s="136"/>
      <c r="DK63" s="136"/>
      <c r="DL63" s="136"/>
      <c r="DM63" s="136"/>
      <c r="DN63" s="136"/>
      <c r="DO63" s="136"/>
      <c r="DP63" s="136"/>
      <c r="DQ63" s="136"/>
      <c r="DR63" s="136"/>
      <c r="DS63" s="136"/>
      <c r="DT63" s="136"/>
      <c r="DU63" s="136"/>
      <c r="DV63" s="136"/>
      <c r="DW63" s="136"/>
      <c r="DX63" s="136"/>
      <c r="DY63" s="136"/>
      <c r="DZ63" s="136"/>
      <c r="EA63" s="136"/>
      <c r="EB63" s="136"/>
      <c r="EC63" s="136"/>
      <c r="ED63" s="136"/>
      <c r="EE63" s="136"/>
      <c r="EF63" s="136"/>
      <c r="EG63" s="136"/>
      <c r="EH63" s="136"/>
      <c r="EI63" s="136"/>
      <c r="EJ63" s="136"/>
      <c r="EK63" s="136"/>
      <c r="EL63" s="136"/>
      <c r="EM63" s="136"/>
      <c r="EN63" s="136"/>
      <c r="EO63" s="136"/>
      <c r="EP63" s="136"/>
      <c r="EQ63" s="136"/>
      <c r="ER63" s="136"/>
      <c r="ES63" s="136"/>
      <c r="ET63" s="136"/>
      <c r="EU63" s="136"/>
      <c r="EV63" s="136"/>
      <c r="EW63" s="136"/>
      <c r="EX63" s="136"/>
      <c r="EY63" s="136"/>
      <c r="EZ63" s="136"/>
      <c r="FA63" s="136"/>
      <c r="FB63" s="136"/>
      <c r="FC63" s="136"/>
      <c r="FD63" s="136"/>
      <c r="FE63" s="136"/>
      <c r="FF63" s="136"/>
      <c r="FG63" s="136"/>
      <c r="FH63" s="136"/>
      <c r="FI63" s="136"/>
      <c r="FJ63" s="136"/>
      <c r="FK63" s="136"/>
      <c r="FL63" s="136"/>
      <c r="FM63" s="136"/>
      <c r="FN63" s="136"/>
      <c r="FO63" s="136"/>
      <c r="FP63" s="136"/>
      <c r="FQ63" s="136"/>
      <c r="FR63" s="136"/>
      <c r="FS63" s="136"/>
      <c r="FT63" s="136"/>
      <c r="FU63" s="136"/>
      <c r="FV63" s="136"/>
      <c r="FW63" s="136"/>
      <c r="FX63" s="136"/>
      <c r="FY63" s="136"/>
      <c r="FZ63" s="136"/>
      <c r="GA63" s="136"/>
      <c r="GB63" s="136"/>
      <c r="GC63" s="136"/>
      <c r="GD63" s="136"/>
      <c r="GE63" s="136"/>
      <c r="GF63" s="136"/>
    </row>
    <row r="64" spans="1:188" s="602" customFormat="1" ht="30.75" customHeight="1" x14ac:dyDescent="0.25">
      <c r="A64" s="124"/>
      <c r="B64" s="133"/>
      <c r="C64" s="134"/>
      <c r="D64" s="133"/>
      <c r="E64" s="132" t="s">
        <v>435</v>
      </c>
      <c r="F64" s="322">
        <v>199</v>
      </c>
      <c r="G64" s="310">
        <v>199</v>
      </c>
      <c r="H64" s="311">
        <v>199</v>
      </c>
      <c r="I64" s="330">
        <f>H64/H7</f>
        <v>4.0382337536681477E-4</v>
      </c>
      <c r="J64" s="275">
        <f t="shared" si="14"/>
        <v>0</v>
      </c>
      <c r="K64" s="316">
        <f t="shared" si="29"/>
        <v>1</v>
      </c>
      <c r="L64" s="323"/>
      <c r="M64" s="324"/>
      <c r="N64" s="324"/>
      <c r="O64" s="324"/>
      <c r="P64" s="278">
        <f t="shared" si="23"/>
        <v>0</v>
      </c>
      <c r="Q64" s="276"/>
      <c r="R64" s="279">
        <f t="shared" si="5"/>
        <v>199</v>
      </c>
      <c r="S64" s="278">
        <f t="shared" si="6"/>
        <v>199</v>
      </c>
      <c r="T64" s="278">
        <f t="shared" si="6"/>
        <v>199</v>
      </c>
      <c r="U64" s="278">
        <f t="shared" si="7"/>
        <v>199</v>
      </c>
      <c r="V64" s="278">
        <f t="shared" si="3"/>
        <v>0</v>
      </c>
      <c r="W64" s="316">
        <f t="shared" si="4"/>
        <v>1</v>
      </c>
      <c r="X64" s="325"/>
      <c r="Y64" s="326"/>
      <c r="Z64" s="326"/>
      <c r="AA64" s="326"/>
      <c r="AB64" s="326"/>
      <c r="AC64" s="326"/>
      <c r="AD64" s="326"/>
      <c r="AE64" s="326"/>
      <c r="AF64" s="326"/>
      <c r="AG64" s="326"/>
      <c r="AH64" s="326"/>
      <c r="AI64" s="326"/>
      <c r="AJ64" s="326"/>
      <c r="AK64" s="326"/>
      <c r="AL64" s="326"/>
      <c r="AM64" s="326"/>
      <c r="AN64" s="326"/>
      <c r="AO64" s="326"/>
      <c r="AP64" s="326"/>
      <c r="AQ64" s="326"/>
      <c r="AR64" s="326"/>
      <c r="AS64" s="326"/>
      <c r="AT64" s="136"/>
      <c r="AU64" s="136"/>
      <c r="AV64" s="136"/>
      <c r="AW64" s="136"/>
      <c r="AX64" s="136"/>
      <c r="AY64" s="136"/>
      <c r="AZ64" s="136"/>
      <c r="BA64" s="136"/>
      <c r="BB64" s="136"/>
      <c r="BC64" s="136"/>
      <c r="BD64" s="136"/>
      <c r="BE64" s="136"/>
      <c r="BF64" s="136"/>
      <c r="BG64" s="136"/>
      <c r="BH64" s="136"/>
      <c r="BI64" s="136"/>
      <c r="BJ64" s="136"/>
      <c r="BK64" s="136"/>
      <c r="BL64" s="136"/>
      <c r="BM64" s="136"/>
      <c r="BN64" s="136"/>
      <c r="BO64" s="136"/>
      <c r="BP64" s="136"/>
      <c r="BQ64" s="136"/>
      <c r="BR64" s="136"/>
      <c r="BS64" s="136"/>
      <c r="BT64" s="136"/>
      <c r="BU64" s="136"/>
      <c r="BV64" s="136"/>
      <c r="BW64" s="136"/>
      <c r="BX64" s="136"/>
      <c r="BY64" s="136"/>
      <c r="BZ64" s="136"/>
      <c r="CA64" s="136"/>
      <c r="CB64" s="136"/>
      <c r="CC64" s="136"/>
      <c r="CD64" s="136"/>
      <c r="CE64" s="136"/>
      <c r="CF64" s="136"/>
      <c r="CG64" s="136"/>
      <c r="CH64" s="136"/>
      <c r="CI64" s="136"/>
      <c r="CJ64" s="136"/>
      <c r="CK64" s="136"/>
      <c r="CL64" s="136"/>
      <c r="CM64" s="136"/>
      <c r="CN64" s="136"/>
      <c r="CO64" s="136"/>
      <c r="CP64" s="136"/>
      <c r="CQ64" s="136"/>
      <c r="CR64" s="136"/>
      <c r="CS64" s="136"/>
      <c r="CT64" s="136"/>
      <c r="CU64" s="136"/>
      <c r="CV64" s="136"/>
      <c r="CW64" s="136"/>
      <c r="CX64" s="136"/>
      <c r="CY64" s="136"/>
      <c r="CZ64" s="136"/>
      <c r="DA64" s="136"/>
      <c r="DB64" s="136"/>
      <c r="DC64" s="136"/>
      <c r="DD64" s="136"/>
      <c r="DE64" s="136"/>
      <c r="DF64" s="136"/>
      <c r="DG64" s="136"/>
      <c r="DH64" s="136"/>
      <c r="DI64" s="136"/>
      <c r="DJ64" s="136"/>
      <c r="DK64" s="136"/>
      <c r="DL64" s="136"/>
      <c r="DM64" s="136"/>
      <c r="DN64" s="136"/>
      <c r="DO64" s="136"/>
      <c r="DP64" s="136"/>
      <c r="DQ64" s="136"/>
      <c r="DR64" s="136"/>
      <c r="DS64" s="136"/>
      <c r="DT64" s="136"/>
      <c r="DU64" s="136"/>
      <c r="DV64" s="136"/>
      <c r="DW64" s="136"/>
      <c r="DX64" s="136"/>
      <c r="DY64" s="136"/>
      <c r="DZ64" s="136"/>
      <c r="EA64" s="136"/>
      <c r="EB64" s="136"/>
      <c r="EC64" s="136"/>
      <c r="ED64" s="136"/>
      <c r="EE64" s="136"/>
      <c r="EF64" s="136"/>
      <c r="EG64" s="136"/>
      <c r="EH64" s="136"/>
      <c r="EI64" s="136"/>
      <c r="EJ64" s="136"/>
      <c r="EK64" s="136"/>
      <c r="EL64" s="136"/>
      <c r="EM64" s="136"/>
      <c r="EN64" s="136"/>
      <c r="EO64" s="136"/>
      <c r="EP64" s="136"/>
      <c r="EQ64" s="136"/>
      <c r="ER64" s="136"/>
      <c r="ES64" s="136"/>
      <c r="ET64" s="136"/>
      <c r="EU64" s="136"/>
      <c r="EV64" s="136"/>
      <c r="EW64" s="136"/>
      <c r="EX64" s="136"/>
      <c r="EY64" s="136"/>
      <c r="EZ64" s="136"/>
      <c r="FA64" s="136"/>
      <c r="FB64" s="136"/>
      <c r="FC64" s="136"/>
      <c r="FD64" s="136"/>
      <c r="FE64" s="136"/>
      <c r="FF64" s="136"/>
      <c r="FG64" s="136"/>
      <c r="FH64" s="136"/>
      <c r="FI64" s="136"/>
      <c r="FJ64" s="136"/>
      <c r="FK64" s="136"/>
      <c r="FL64" s="136"/>
      <c r="FM64" s="136"/>
      <c r="FN64" s="136"/>
      <c r="FO64" s="136"/>
      <c r="FP64" s="136"/>
      <c r="FQ64" s="136"/>
      <c r="FR64" s="136"/>
      <c r="FS64" s="136"/>
      <c r="FT64" s="136"/>
      <c r="FU64" s="136"/>
      <c r="FV64" s="136"/>
      <c r="FW64" s="136"/>
      <c r="FX64" s="136"/>
      <c r="FY64" s="136"/>
      <c r="FZ64" s="136"/>
      <c r="GA64" s="136"/>
      <c r="GB64" s="136"/>
      <c r="GC64" s="136"/>
      <c r="GD64" s="136"/>
      <c r="GE64" s="136"/>
      <c r="GF64" s="136"/>
    </row>
    <row r="65" spans="1:188" s="602" customFormat="1" ht="47.25" hidden="1" customHeight="1" thickBot="1" x14ac:dyDescent="0.3">
      <c r="A65" s="124"/>
      <c r="B65" s="133"/>
      <c r="C65" s="134"/>
      <c r="D65" s="133"/>
      <c r="E65" s="135" t="s">
        <v>243</v>
      </c>
      <c r="F65" s="331"/>
      <c r="G65" s="328"/>
      <c r="H65" s="329"/>
      <c r="I65" s="318">
        <f>H65/H7</f>
        <v>0</v>
      </c>
      <c r="J65" s="275">
        <f>H65-G65</f>
        <v>0</v>
      </c>
      <c r="K65" s="316" t="e">
        <f t="shared" si="29"/>
        <v>#DIV/0!</v>
      </c>
      <c r="L65" s="323"/>
      <c r="M65" s="324"/>
      <c r="N65" s="324"/>
      <c r="O65" s="324"/>
      <c r="P65" s="278">
        <f t="shared" si="23"/>
        <v>0</v>
      </c>
      <c r="Q65" s="276" t="e">
        <f t="shared" ref="Q65:Q74" si="31">O65/N65</f>
        <v>#DIV/0!</v>
      </c>
      <c r="R65" s="279">
        <f t="shared" si="5"/>
        <v>0</v>
      </c>
      <c r="S65" s="278">
        <f t="shared" si="6"/>
        <v>0</v>
      </c>
      <c r="T65" s="278">
        <f t="shared" si="6"/>
        <v>0</v>
      </c>
      <c r="U65" s="278">
        <f t="shared" si="7"/>
        <v>0</v>
      </c>
      <c r="V65" s="278">
        <f t="shared" si="3"/>
        <v>0</v>
      </c>
      <c r="W65" s="314" t="e">
        <f t="shared" si="4"/>
        <v>#DIV/0!</v>
      </c>
      <c r="X65" s="325"/>
      <c r="Y65" s="326"/>
      <c r="Z65" s="326"/>
      <c r="AA65" s="326"/>
      <c r="AB65" s="326"/>
      <c r="AC65" s="326"/>
      <c r="AD65" s="326"/>
      <c r="AE65" s="326"/>
      <c r="AF65" s="326"/>
      <c r="AG65" s="326"/>
      <c r="AH65" s="326"/>
      <c r="AI65" s="326"/>
      <c r="AJ65" s="326"/>
      <c r="AK65" s="326"/>
      <c r="AL65" s="326"/>
      <c r="AM65" s="326"/>
      <c r="AN65" s="326"/>
      <c r="AO65" s="326"/>
      <c r="AP65" s="326"/>
      <c r="AQ65" s="326"/>
      <c r="AR65" s="326"/>
      <c r="AS65" s="326"/>
      <c r="AT65" s="136"/>
      <c r="AU65" s="136"/>
      <c r="AV65" s="136"/>
      <c r="AW65" s="136"/>
      <c r="AX65" s="136"/>
      <c r="AY65" s="136"/>
      <c r="AZ65" s="136"/>
      <c r="BA65" s="136"/>
      <c r="BB65" s="136"/>
      <c r="BC65" s="136"/>
      <c r="BD65" s="136"/>
      <c r="BE65" s="136"/>
      <c r="BF65" s="136"/>
      <c r="BG65" s="136"/>
      <c r="BH65" s="136"/>
      <c r="BI65" s="136"/>
      <c r="BJ65" s="136"/>
      <c r="BK65" s="136"/>
      <c r="BL65" s="136"/>
      <c r="BM65" s="136"/>
      <c r="BN65" s="136"/>
      <c r="BO65" s="136"/>
      <c r="BP65" s="136"/>
      <c r="BQ65" s="136"/>
      <c r="BR65" s="136"/>
      <c r="BS65" s="136"/>
      <c r="BT65" s="136"/>
      <c r="BU65" s="136"/>
      <c r="BV65" s="136"/>
      <c r="BW65" s="136"/>
      <c r="BX65" s="136"/>
      <c r="BY65" s="136"/>
      <c r="BZ65" s="136"/>
      <c r="CA65" s="136"/>
      <c r="CB65" s="136"/>
      <c r="CC65" s="136"/>
      <c r="CD65" s="136"/>
      <c r="CE65" s="136"/>
      <c r="CF65" s="136"/>
      <c r="CG65" s="136"/>
      <c r="CH65" s="136"/>
      <c r="CI65" s="136"/>
      <c r="CJ65" s="136"/>
      <c r="CK65" s="136"/>
      <c r="CL65" s="136"/>
      <c r="CM65" s="136"/>
      <c r="CN65" s="136"/>
      <c r="CO65" s="136"/>
      <c r="CP65" s="136"/>
      <c r="CQ65" s="136"/>
      <c r="CR65" s="136"/>
      <c r="CS65" s="136"/>
      <c r="CT65" s="136"/>
      <c r="CU65" s="136"/>
      <c r="CV65" s="136"/>
      <c r="CW65" s="136"/>
      <c r="CX65" s="136"/>
      <c r="CY65" s="136"/>
      <c r="CZ65" s="136"/>
      <c r="DA65" s="136"/>
      <c r="DB65" s="136"/>
      <c r="DC65" s="136"/>
      <c r="DD65" s="136"/>
      <c r="DE65" s="136"/>
      <c r="DF65" s="136"/>
      <c r="DG65" s="136"/>
      <c r="DH65" s="136"/>
      <c r="DI65" s="136"/>
      <c r="DJ65" s="136"/>
      <c r="DK65" s="136"/>
      <c r="DL65" s="136"/>
      <c r="DM65" s="136"/>
      <c r="DN65" s="136"/>
      <c r="DO65" s="136"/>
      <c r="DP65" s="136"/>
      <c r="DQ65" s="136"/>
      <c r="DR65" s="136"/>
      <c r="DS65" s="136"/>
      <c r="DT65" s="136"/>
      <c r="DU65" s="136"/>
      <c r="DV65" s="136"/>
      <c r="DW65" s="136"/>
      <c r="DX65" s="136"/>
      <c r="DY65" s="136"/>
      <c r="DZ65" s="136"/>
      <c r="EA65" s="136"/>
      <c r="EB65" s="136"/>
      <c r="EC65" s="136"/>
      <c r="ED65" s="136"/>
      <c r="EE65" s="136"/>
      <c r="EF65" s="136"/>
      <c r="EG65" s="136"/>
      <c r="EH65" s="136"/>
      <c r="EI65" s="136"/>
      <c r="EJ65" s="136"/>
      <c r="EK65" s="136"/>
      <c r="EL65" s="136"/>
      <c r="EM65" s="136"/>
      <c r="EN65" s="136"/>
      <c r="EO65" s="136"/>
      <c r="EP65" s="136"/>
      <c r="EQ65" s="136"/>
      <c r="ER65" s="136"/>
      <c r="ES65" s="136"/>
      <c r="ET65" s="136"/>
      <c r="EU65" s="136"/>
      <c r="EV65" s="136"/>
      <c r="EW65" s="136"/>
      <c r="EX65" s="136"/>
      <c r="EY65" s="136"/>
      <c r="EZ65" s="136"/>
      <c r="FA65" s="136"/>
      <c r="FB65" s="136"/>
      <c r="FC65" s="136"/>
      <c r="FD65" s="136"/>
      <c r="FE65" s="136"/>
      <c r="FF65" s="136"/>
      <c r="FG65" s="136"/>
      <c r="FH65" s="136"/>
      <c r="FI65" s="136"/>
      <c r="FJ65" s="136"/>
      <c r="FK65" s="136"/>
      <c r="FL65" s="136"/>
      <c r="FM65" s="136"/>
      <c r="FN65" s="136"/>
      <c r="FO65" s="136"/>
      <c r="FP65" s="136"/>
      <c r="FQ65" s="136"/>
      <c r="FR65" s="136"/>
      <c r="FS65" s="136"/>
      <c r="FT65" s="136"/>
      <c r="FU65" s="136"/>
      <c r="FV65" s="136"/>
      <c r="FW65" s="136"/>
      <c r="FX65" s="136"/>
      <c r="FY65" s="136"/>
      <c r="FZ65" s="136"/>
      <c r="GA65" s="136"/>
      <c r="GB65" s="136"/>
      <c r="GC65" s="136"/>
      <c r="GD65" s="136"/>
      <c r="GE65" s="136"/>
      <c r="GF65" s="136"/>
    </row>
    <row r="66" spans="1:188" s="603" customFormat="1" ht="27.75" hidden="1" customHeight="1" thickBot="1" x14ac:dyDescent="0.3">
      <c r="A66" s="13"/>
      <c r="B66" s="138"/>
      <c r="C66" s="139"/>
      <c r="D66" s="138"/>
      <c r="E66" s="140" t="s">
        <v>133</v>
      </c>
      <c r="F66" s="332"/>
      <c r="G66" s="333"/>
      <c r="H66" s="334"/>
      <c r="I66" s="247"/>
      <c r="J66" s="248"/>
      <c r="K66" s="253"/>
      <c r="L66" s="335"/>
      <c r="M66" s="336"/>
      <c r="N66" s="336"/>
      <c r="O66" s="336"/>
      <c r="P66" s="251">
        <f t="shared" si="23"/>
        <v>0</v>
      </c>
      <c r="Q66" s="249" t="e">
        <f t="shared" si="31"/>
        <v>#DIV/0!</v>
      </c>
      <c r="R66" s="252">
        <f>SUM(F66,L66)</f>
        <v>0</v>
      </c>
      <c r="S66" s="251">
        <f t="shared" si="6"/>
        <v>0</v>
      </c>
      <c r="T66" s="251">
        <f t="shared" si="6"/>
        <v>0</v>
      </c>
      <c r="U66" s="251">
        <f t="shared" si="6"/>
        <v>0</v>
      </c>
      <c r="V66" s="251">
        <f>U66-T66</f>
        <v>0</v>
      </c>
      <c r="W66" s="337" t="e">
        <f t="shared" si="4"/>
        <v>#DIV/0!</v>
      </c>
      <c r="X66" s="338"/>
      <c r="Y66" s="339"/>
      <c r="Z66" s="339"/>
      <c r="AA66" s="339"/>
      <c r="AB66" s="339"/>
      <c r="AC66" s="339"/>
      <c r="AD66" s="339"/>
      <c r="AE66" s="339"/>
      <c r="AF66" s="339"/>
      <c r="AG66" s="339"/>
      <c r="AH66" s="339"/>
      <c r="AI66" s="339"/>
      <c r="AJ66" s="339"/>
      <c r="AK66" s="339"/>
      <c r="AL66" s="339"/>
      <c r="AM66" s="339"/>
      <c r="AN66" s="339"/>
      <c r="AO66" s="339"/>
      <c r="AP66" s="339"/>
      <c r="AQ66" s="339"/>
      <c r="AR66" s="339"/>
      <c r="AS66" s="339"/>
      <c r="AT66" s="141"/>
      <c r="AU66" s="141"/>
      <c r="AV66" s="141"/>
      <c r="AW66" s="141"/>
      <c r="AX66" s="141"/>
      <c r="AY66" s="141"/>
      <c r="AZ66" s="141"/>
      <c r="BA66" s="141"/>
      <c r="BB66" s="141"/>
      <c r="BC66" s="141"/>
      <c r="BD66" s="141"/>
      <c r="BE66" s="141"/>
      <c r="BF66" s="141"/>
      <c r="BG66" s="141"/>
      <c r="BH66" s="141"/>
      <c r="BI66" s="141"/>
      <c r="BJ66" s="141"/>
      <c r="BK66" s="141"/>
      <c r="BL66" s="141"/>
      <c r="BM66" s="141"/>
      <c r="BN66" s="141"/>
      <c r="BO66" s="141"/>
      <c r="BP66" s="141"/>
      <c r="BQ66" s="141"/>
      <c r="BR66" s="141"/>
      <c r="BS66" s="141"/>
      <c r="BT66" s="141"/>
      <c r="BU66" s="141"/>
      <c r="BV66" s="141"/>
      <c r="BW66" s="141"/>
      <c r="BX66" s="141"/>
      <c r="BY66" s="141"/>
      <c r="BZ66" s="141"/>
      <c r="CA66" s="141"/>
      <c r="CB66" s="141"/>
      <c r="CC66" s="141"/>
      <c r="CD66" s="141"/>
      <c r="CE66" s="141"/>
      <c r="CF66" s="141"/>
      <c r="CG66" s="141"/>
      <c r="CH66" s="141"/>
      <c r="CI66" s="141"/>
      <c r="CJ66" s="141"/>
      <c r="CK66" s="141"/>
      <c r="CL66" s="141"/>
      <c r="CM66" s="141"/>
      <c r="CN66" s="141"/>
      <c r="CO66" s="141"/>
      <c r="CP66" s="141"/>
      <c r="CQ66" s="141"/>
      <c r="CR66" s="141"/>
      <c r="CS66" s="141"/>
      <c r="CT66" s="141"/>
      <c r="CU66" s="141"/>
      <c r="CV66" s="141"/>
      <c r="CW66" s="141"/>
      <c r="CX66" s="141"/>
      <c r="CY66" s="141"/>
      <c r="CZ66" s="141"/>
      <c r="DA66" s="141"/>
      <c r="DB66" s="141"/>
      <c r="DC66" s="141"/>
      <c r="DD66" s="141"/>
      <c r="DE66" s="141"/>
      <c r="DF66" s="141"/>
      <c r="DG66" s="141"/>
      <c r="DH66" s="141"/>
      <c r="DI66" s="141"/>
      <c r="DJ66" s="141"/>
      <c r="DK66" s="141"/>
      <c r="DL66" s="141"/>
      <c r="DM66" s="141"/>
      <c r="DN66" s="141"/>
      <c r="DO66" s="141"/>
      <c r="DP66" s="141"/>
      <c r="DQ66" s="141"/>
      <c r="DR66" s="141"/>
      <c r="DS66" s="141"/>
      <c r="DT66" s="141"/>
      <c r="DU66" s="141"/>
      <c r="DV66" s="141"/>
      <c r="DW66" s="141"/>
      <c r="DX66" s="141"/>
      <c r="DY66" s="141"/>
      <c r="DZ66" s="141"/>
      <c r="EA66" s="141"/>
      <c r="EB66" s="141"/>
      <c r="EC66" s="141"/>
      <c r="ED66" s="141"/>
      <c r="EE66" s="141"/>
      <c r="EF66" s="141"/>
      <c r="EG66" s="141"/>
      <c r="EH66" s="141"/>
      <c r="EI66" s="141"/>
      <c r="EJ66" s="141"/>
      <c r="EK66" s="141"/>
      <c r="EL66" s="141"/>
      <c r="EM66" s="141"/>
      <c r="EN66" s="141"/>
      <c r="EO66" s="141"/>
      <c r="EP66" s="141"/>
      <c r="EQ66" s="141"/>
      <c r="ER66" s="141"/>
      <c r="ES66" s="141"/>
      <c r="ET66" s="141"/>
      <c r="EU66" s="141"/>
      <c r="EV66" s="141"/>
      <c r="EW66" s="141"/>
      <c r="EX66" s="141"/>
      <c r="EY66" s="141"/>
      <c r="EZ66" s="141"/>
      <c r="FA66" s="141"/>
      <c r="FB66" s="141"/>
      <c r="FC66" s="141"/>
      <c r="FD66" s="141"/>
      <c r="FE66" s="141"/>
      <c r="FF66" s="141"/>
      <c r="FG66" s="141"/>
      <c r="FH66" s="141"/>
      <c r="FI66" s="141"/>
      <c r="FJ66" s="141"/>
      <c r="FK66" s="141"/>
      <c r="FL66" s="141"/>
      <c r="FM66" s="141"/>
      <c r="FN66" s="141"/>
      <c r="FO66" s="141"/>
      <c r="FP66" s="141"/>
      <c r="FQ66" s="141"/>
      <c r="FR66" s="141"/>
      <c r="FS66" s="141"/>
      <c r="FT66" s="141"/>
      <c r="FU66" s="141"/>
      <c r="FV66" s="141"/>
      <c r="FW66" s="141"/>
      <c r="FX66" s="141"/>
      <c r="FY66" s="141"/>
      <c r="FZ66" s="141"/>
      <c r="GA66" s="141"/>
      <c r="GB66" s="141"/>
      <c r="GC66" s="141"/>
      <c r="GD66" s="141"/>
      <c r="GE66" s="141"/>
      <c r="GF66" s="141"/>
    </row>
    <row r="67" spans="1:188" s="604" customFormat="1" ht="27.75" hidden="1" customHeight="1" thickBot="1" x14ac:dyDescent="0.3">
      <c r="A67" s="13"/>
      <c r="B67" s="138"/>
      <c r="C67" s="139"/>
      <c r="D67" s="138"/>
      <c r="E67" s="140" t="s">
        <v>127</v>
      </c>
      <c r="F67" s="332"/>
      <c r="G67" s="333"/>
      <c r="H67" s="334"/>
      <c r="I67" s="247"/>
      <c r="J67" s="248">
        <f>H67-G67</f>
        <v>0</v>
      </c>
      <c r="K67" s="253"/>
      <c r="L67" s="335"/>
      <c r="M67" s="336"/>
      <c r="N67" s="336"/>
      <c r="O67" s="336"/>
      <c r="P67" s="251">
        <f t="shared" si="23"/>
        <v>0</v>
      </c>
      <c r="Q67" s="249" t="e">
        <f t="shared" si="31"/>
        <v>#DIV/0!</v>
      </c>
      <c r="R67" s="252">
        <f>SUM(F67,L67)</f>
        <v>0</v>
      </c>
      <c r="S67" s="251">
        <f t="shared" si="6"/>
        <v>0</v>
      </c>
      <c r="T67" s="251">
        <f t="shared" si="6"/>
        <v>0</v>
      </c>
      <c r="U67" s="251">
        <f t="shared" si="6"/>
        <v>0</v>
      </c>
      <c r="V67" s="251">
        <f>U67-T67</f>
        <v>0</v>
      </c>
      <c r="W67" s="337" t="e">
        <f t="shared" si="4"/>
        <v>#DIV/0!</v>
      </c>
      <c r="X67" s="340"/>
      <c r="Y67" s="341"/>
      <c r="Z67" s="341"/>
      <c r="AA67" s="341"/>
      <c r="AB67" s="341"/>
      <c r="AC67" s="341"/>
      <c r="AD67" s="341"/>
      <c r="AE67" s="341"/>
      <c r="AF67" s="341"/>
      <c r="AG67" s="341"/>
      <c r="AH67" s="341"/>
      <c r="AI67" s="341"/>
      <c r="AJ67" s="341"/>
      <c r="AK67" s="341"/>
      <c r="AL67" s="341"/>
      <c r="AM67" s="341"/>
      <c r="AN67" s="341"/>
      <c r="AO67" s="341"/>
      <c r="AP67" s="341"/>
      <c r="AQ67" s="341"/>
      <c r="AR67" s="341"/>
      <c r="AS67" s="341"/>
      <c r="AT67" s="142"/>
      <c r="AU67" s="142"/>
      <c r="AV67" s="142"/>
      <c r="AW67" s="142"/>
      <c r="AX67" s="142"/>
      <c r="AY67" s="142"/>
      <c r="AZ67" s="142"/>
      <c r="BA67" s="142"/>
      <c r="BB67" s="142"/>
      <c r="BC67" s="142"/>
      <c r="BD67" s="142"/>
      <c r="BE67" s="142"/>
      <c r="BF67" s="142"/>
      <c r="BG67" s="142"/>
      <c r="BH67" s="142"/>
      <c r="BI67" s="142"/>
      <c r="BJ67" s="142"/>
      <c r="BK67" s="142"/>
      <c r="BL67" s="142"/>
      <c r="BM67" s="142"/>
      <c r="BN67" s="142"/>
      <c r="BO67" s="142"/>
      <c r="BP67" s="142"/>
      <c r="BQ67" s="142"/>
      <c r="BR67" s="142"/>
      <c r="BS67" s="142"/>
      <c r="BT67" s="142"/>
      <c r="BU67" s="142"/>
      <c r="BV67" s="142"/>
      <c r="BW67" s="142"/>
      <c r="BX67" s="142"/>
      <c r="BY67" s="142"/>
      <c r="BZ67" s="142"/>
      <c r="CA67" s="142"/>
      <c r="CB67" s="142"/>
      <c r="CC67" s="142"/>
      <c r="CD67" s="142"/>
      <c r="CE67" s="142"/>
      <c r="CF67" s="142"/>
      <c r="CG67" s="142"/>
      <c r="CH67" s="142"/>
      <c r="CI67" s="142"/>
      <c r="CJ67" s="142"/>
      <c r="CK67" s="142"/>
      <c r="CL67" s="142"/>
      <c r="CM67" s="142"/>
      <c r="CN67" s="142"/>
      <c r="CO67" s="142"/>
      <c r="CP67" s="142"/>
      <c r="CQ67" s="142"/>
      <c r="CR67" s="142"/>
      <c r="CS67" s="142"/>
      <c r="CT67" s="142"/>
      <c r="CU67" s="142"/>
      <c r="CV67" s="142"/>
      <c r="CW67" s="142"/>
      <c r="CX67" s="142"/>
      <c r="CY67" s="142"/>
      <c r="CZ67" s="142"/>
      <c r="DA67" s="142"/>
      <c r="DB67" s="142"/>
      <c r="DC67" s="142"/>
      <c r="DD67" s="142"/>
      <c r="DE67" s="142"/>
      <c r="DF67" s="142"/>
      <c r="DG67" s="142"/>
      <c r="DH67" s="142"/>
      <c r="DI67" s="142"/>
      <c r="DJ67" s="142"/>
      <c r="DK67" s="142"/>
      <c r="DL67" s="142"/>
      <c r="DM67" s="142"/>
      <c r="DN67" s="142"/>
      <c r="DO67" s="142"/>
      <c r="DP67" s="142"/>
      <c r="DQ67" s="142"/>
      <c r="DR67" s="142"/>
      <c r="DS67" s="142"/>
      <c r="DT67" s="142"/>
      <c r="DU67" s="142"/>
      <c r="DV67" s="142"/>
      <c r="DW67" s="142"/>
      <c r="DX67" s="142"/>
      <c r="DY67" s="142"/>
      <c r="DZ67" s="142"/>
      <c r="EA67" s="142"/>
      <c r="EB67" s="142"/>
      <c r="EC67" s="142"/>
      <c r="ED67" s="142"/>
      <c r="EE67" s="142"/>
      <c r="EF67" s="142"/>
      <c r="EG67" s="142"/>
      <c r="EH67" s="142"/>
      <c r="EI67" s="142"/>
      <c r="EJ67" s="142"/>
      <c r="EK67" s="142"/>
      <c r="EL67" s="142"/>
      <c r="EM67" s="142"/>
      <c r="EN67" s="142"/>
      <c r="EO67" s="142"/>
      <c r="EP67" s="142"/>
      <c r="EQ67" s="142"/>
      <c r="ER67" s="142"/>
      <c r="ES67" s="142"/>
      <c r="ET67" s="142"/>
      <c r="EU67" s="142"/>
      <c r="EV67" s="142"/>
      <c r="EW67" s="142"/>
      <c r="EX67" s="142"/>
      <c r="EY67" s="142"/>
      <c r="EZ67" s="142"/>
      <c r="FA67" s="142"/>
      <c r="FB67" s="142"/>
      <c r="FC67" s="142"/>
      <c r="FD67" s="142"/>
      <c r="FE67" s="142"/>
      <c r="FF67" s="142"/>
      <c r="FG67" s="142"/>
      <c r="FH67" s="142"/>
      <c r="FI67" s="142"/>
      <c r="FJ67" s="142"/>
      <c r="FK67" s="142"/>
      <c r="FL67" s="142"/>
      <c r="FM67" s="142"/>
      <c r="FN67" s="142"/>
      <c r="FO67" s="142"/>
      <c r="FP67" s="142"/>
      <c r="FQ67" s="142"/>
      <c r="FR67" s="142"/>
      <c r="FS67" s="142"/>
      <c r="FT67" s="142"/>
      <c r="FU67" s="142"/>
      <c r="FV67" s="142"/>
      <c r="FW67" s="142"/>
      <c r="FX67" s="142"/>
      <c r="FY67" s="142"/>
      <c r="FZ67" s="142"/>
      <c r="GA67" s="142"/>
      <c r="GB67" s="142"/>
      <c r="GC67" s="142"/>
      <c r="GD67" s="142"/>
      <c r="GE67" s="142"/>
      <c r="GF67" s="142"/>
    </row>
    <row r="68" spans="1:188" s="604" customFormat="1" ht="25.5" hidden="1" customHeight="1" x14ac:dyDescent="0.25">
      <c r="A68" s="13"/>
      <c r="B68" s="138"/>
      <c r="C68" s="342"/>
      <c r="D68" s="343"/>
      <c r="E68" s="199"/>
      <c r="F68" s="344"/>
      <c r="G68" s="345"/>
      <c r="H68" s="345"/>
      <c r="I68" s="346"/>
      <c r="J68" s="346"/>
      <c r="K68" s="347"/>
      <c r="L68" s="344"/>
      <c r="M68" s="345"/>
      <c r="N68" s="345"/>
      <c r="O68" s="345"/>
      <c r="P68" s="229">
        <f t="shared" si="23"/>
        <v>0</v>
      </c>
      <c r="Q68" s="348" t="e">
        <f t="shared" si="31"/>
        <v>#DIV/0!</v>
      </c>
      <c r="R68" s="349"/>
      <c r="S68" s="346"/>
      <c r="T68" s="346"/>
      <c r="U68" s="346"/>
      <c r="V68" s="346"/>
      <c r="W68" s="315" t="e">
        <f t="shared" si="4"/>
        <v>#DIV/0!</v>
      </c>
      <c r="X68" s="340"/>
      <c r="Y68" s="341"/>
      <c r="Z68" s="341"/>
      <c r="AA68" s="341"/>
      <c r="AB68" s="341"/>
      <c r="AC68" s="341"/>
      <c r="AD68" s="341"/>
      <c r="AE68" s="341"/>
      <c r="AF68" s="341"/>
      <c r="AG68" s="341"/>
      <c r="AH68" s="341"/>
      <c r="AI68" s="341"/>
      <c r="AJ68" s="341"/>
      <c r="AK68" s="341"/>
      <c r="AL68" s="341"/>
      <c r="AM68" s="341"/>
      <c r="AN68" s="341"/>
      <c r="AO68" s="341"/>
      <c r="AP68" s="341"/>
      <c r="AQ68" s="341"/>
      <c r="AR68" s="341"/>
      <c r="AS68" s="341"/>
      <c r="AT68" s="142"/>
      <c r="AU68" s="142"/>
      <c r="AV68" s="142"/>
      <c r="AW68" s="142"/>
      <c r="AX68" s="142"/>
      <c r="AY68" s="142"/>
      <c r="AZ68" s="142"/>
      <c r="BA68" s="142"/>
      <c r="BB68" s="142"/>
      <c r="BC68" s="142"/>
      <c r="BD68" s="142"/>
      <c r="BE68" s="142"/>
      <c r="BF68" s="142"/>
      <c r="BG68" s="142"/>
      <c r="BH68" s="142"/>
      <c r="BI68" s="142"/>
      <c r="BJ68" s="142"/>
      <c r="BK68" s="142"/>
      <c r="BL68" s="142"/>
      <c r="BM68" s="142"/>
      <c r="BN68" s="142"/>
      <c r="BO68" s="142"/>
      <c r="BP68" s="142"/>
      <c r="BQ68" s="142"/>
      <c r="BR68" s="142"/>
      <c r="BS68" s="142"/>
      <c r="BT68" s="142"/>
      <c r="BU68" s="142"/>
      <c r="BV68" s="142"/>
      <c r="BW68" s="142"/>
      <c r="BX68" s="142"/>
      <c r="BY68" s="142"/>
      <c r="BZ68" s="142"/>
      <c r="CA68" s="142"/>
      <c r="CB68" s="142"/>
      <c r="CC68" s="142"/>
      <c r="CD68" s="142"/>
      <c r="CE68" s="142"/>
      <c r="CF68" s="142"/>
      <c r="CG68" s="142"/>
      <c r="CH68" s="142"/>
      <c r="CI68" s="142"/>
      <c r="CJ68" s="142"/>
      <c r="CK68" s="142"/>
      <c r="CL68" s="142"/>
      <c r="CM68" s="142"/>
      <c r="CN68" s="142"/>
      <c r="CO68" s="142"/>
      <c r="CP68" s="142"/>
      <c r="CQ68" s="142"/>
      <c r="CR68" s="142"/>
      <c r="CS68" s="142"/>
      <c r="CT68" s="142"/>
      <c r="CU68" s="142"/>
      <c r="CV68" s="142"/>
      <c r="CW68" s="142"/>
      <c r="CX68" s="142"/>
      <c r="CY68" s="142"/>
      <c r="CZ68" s="142"/>
      <c r="DA68" s="142"/>
      <c r="DB68" s="142"/>
      <c r="DC68" s="142"/>
      <c r="DD68" s="142"/>
      <c r="DE68" s="142"/>
      <c r="DF68" s="142"/>
      <c r="DG68" s="142"/>
      <c r="DH68" s="142"/>
      <c r="DI68" s="142"/>
      <c r="DJ68" s="142"/>
      <c r="DK68" s="142"/>
      <c r="DL68" s="142"/>
      <c r="DM68" s="142"/>
      <c r="DN68" s="142"/>
      <c r="DO68" s="142"/>
      <c r="DP68" s="142"/>
      <c r="DQ68" s="142"/>
      <c r="DR68" s="142"/>
      <c r="DS68" s="142"/>
      <c r="DT68" s="142"/>
      <c r="DU68" s="142"/>
      <c r="DV68" s="142"/>
      <c r="DW68" s="142"/>
      <c r="DX68" s="142"/>
      <c r="DY68" s="142"/>
      <c r="DZ68" s="142"/>
      <c r="EA68" s="142"/>
      <c r="EB68" s="142"/>
      <c r="EC68" s="142"/>
      <c r="ED68" s="142"/>
      <c r="EE68" s="142"/>
      <c r="EF68" s="142"/>
      <c r="EG68" s="142"/>
      <c r="EH68" s="142"/>
      <c r="EI68" s="142"/>
      <c r="EJ68" s="142"/>
      <c r="EK68" s="142"/>
      <c r="EL68" s="142"/>
      <c r="EM68" s="142"/>
      <c r="EN68" s="142"/>
      <c r="EO68" s="142"/>
      <c r="EP68" s="142"/>
      <c r="EQ68" s="142"/>
      <c r="ER68" s="142"/>
      <c r="ES68" s="142"/>
      <c r="ET68" s="142"/>
      <c r="EU68" s="142"/>
      <c r="EV68" s="142"/>
      <c r="EW68" s="142"/>
      <c r="EX68" s="142"/>
      <c r="EY68" s="142"/>
      <c r="EZ68" s="142"/>
      <c r="FA68" s="142"/>
      <c r="FB68" s="142"/>
      <c r="FC68" s="142"/>
      <c r="FD68" s="142"/>
      <c r="FE68" s="142"/>
      <c r="FF68" s="142"/>
      <c r="FG68" s="142"/>
      <c r="FH68" s="142"/>
      <c r="FI68" s="142"/>
      <c r="FJ68" s="142"/>
      <c r="FK68" s="142"/>
      <c r="FL68" s="142"/>
      <c r="FM68" s="142"/>
      <c r="FN68" s="142"/>
      <c r="FO68" s="142"/>
      <c r="FP68" s="142"/>
      <c r="FQ68" s="142"/>
      <c r="FR68" s="142"/>
      <c r="FS68" s="142"/>
      <c r="FT68" s="142"/>
      <c r="FU68" s="142"/>
      <c r="FV68" s="142"/>
      <c r="FW68" s="142"/>
      <c r="FX68" s="142"/>
      <c r="FY68" s="142"/>
      <c r="FZ68" s="142"/>
      <c r="GA68" s="142"/>
      <c r="GB68" s="142"/>
      <c r="GC68" s="142"/>
      <c r="GD68" s="142"/>
      <c r="GE68" s="142"/>
      <c r="GF68" s="142"/>
    </row>
    <row r="69" spans="1:188" s="605" customFormat="1" ht="30.75" customHeight="1" x14ac:dyDescent="0.25">
      <c r="A69" s="350"/>
      <c r="B69" s="133"/>
      <c r="C69" s="134"/>
      <c r="D69" s="133"/>
      <c r="E69" s="137" t="s">
        <v>242</v>
      </c>
      <c r="F69" s="289">
        <v>283.5</v>
      </c>
      <c r="G69" s="289">
        <v>283.5</v>
      </c>
      <c r="H69" s="289">
        <v>168.1</v>
      </c>
      <c r="I69" s="330">
        <f>H69/H7</f>
        <v>3.4111914270935456E-4</v>
      </c>
      <c r="J69" s="275">
        <f t="shared" ref="J69:J71" si="32">H69-G69</f>
        <v>-115.4</v>
      </c>
      <c r="K69" s="316">
        <f>H69/G69</f>
        <v>0.59294532627865959</v>
      </c>
      <c r="L69" s="351">
        <v>62.7</v>
      </c>
      <c r="M69" s="289">
        <v>62.7</v>
      </c>
      <c r="N69" s="289">
        <v>62.7</v>
      </c>
      <c r="O69" s="289">
        <v>47.5</v>
      </c>
      <c r="P69" s="251">
        <f t="shared" si="23"/>
        <v>-15.200000000000003</v>
      </c>
      <c r="Q69" s="249">
        <f t="shared" si="31"/>
        <v>0.75757575757575757</v>
      </c>
      <c r="R69" s="279">
        <f t="shared" ref="R69:R73" si="33">SUM(F69,L69)</f>
        <v>346.2</v>
      </c>
      <c r="S69" s="278">
        <f t="shared" ref="S69:U84" si="34">SUM(F69,M69)</f>
        <v>346.2</v>
      </c>
      <c r="T69" s="278">
        <f t="shared" si="34"/>
        <v>346.2</v>
      </c>
      <c r="U69" s="278">
        <f t="shared" si="34"/>
        <v>215.6</v>
      </c>
      <c r="V69" s="278">
        <f t="shared" ref="V69:V73" si="35">U69-T69</f>
        <v>-130.6</v>
      </c>
      <c r="W69" s="253">
        <f t="shared" si="4"/>
        <v>0.6227614095898325</v>
      </c>
      <c r="X69" s="352"/>
      <c r="Y69" s="353"/>
      <c r="Z69" s="353"/>
      <c r="AA69" s="353"/>
      <c r="AB69" s="353"/>
      <c r="AC69" s="353"/>
      <c r="AD69" s="353"/>
      <c r="AE69" s="353"/>
      <c r="AF69" s="353"/>
      <c r="AG69" s="353"/>
      <c r="AH69" s="353"/>
      <c r="AI69" s="353"/>
      <c r="AJ69" s="353"/>
      <c r="AK69" s="353"/>
      <c r="AL69" s="353"/>
      <c r="AM69" s="353"/>
      <c r="AN69" s="353"/>
      <c r="AO69" s="353"/>
      <c r="AP69" s="353"/>
      <c r="AQ69" s="353"/>
      <c r="AR69" s="353"/>
      <c r="AS69" s="353"/>
      <c r="AT69" s="353"/>
      <c r="AU69" s="353"/>
      <c r="AV69" s="353"/>
      <c r="AW69" s="353"/>
      <c r="AX69" s="353"/>
      <c r="AY69" s="353"/>
      <c r="AZ69" s="353"/>
      <c r="BA69" s="353"/>
      <c r="BB69" s="353"/>
      <c r="BC69" s="353"/>
      <c r="BD69" s="353"/>
      <c r="BE69" s="353"/>
      <c r="BF69" s="353"/>
      <c r="BG69" s="353"/>
      <c r="BH69" s="353"/>
      <c r="BI69" s="353"/>
      <c r="BJ69" s="353"/>
      <c r="BK69" s="353"/>
      <c r="BL69" s="353"/>
      <c r="BM69" s="353"/>
      <c r="BN69" s="353"/>
      <c r="BO69" s="353"/>
      <c r="BP69" s="353"/>
      <c r="BQ69" s="353"/>
      <c r="BR69" s="353"/>
      <c r="BS69" s="353"/>
      <c r="BT69" s="353"/>
      <c r="BU69" s="353"/>
      <c r="BV69" s="353"/>
      <c r="BW69" s="353"/>
      <c r="BX69" s="353"/>
      <c r="BY69" s="353"/>
      <c r="BZ69" s="353"/>
      <c r="CA69" s="353"/>
      <c r="CB69" s="353"/>
      <c r="CC69" s="353"/>
      <c r="CD69" s="353"/>
      <c r="CE69" s="353"/>
      <c r="CF69" s="353"/>
      <c r="CG69" s="353"/>
      <c r="CH69" s="353"/>
      <c r="CI69" s="353"/>
      <c r="CJ69" s="353"/>
      <c r="CK69" s="353"/>
      <c r="CL69" s="353"/>
      <c r="CM69" s="353"/>
      <c r="CN69" s="353"/>
      <c r="CO69" s="353"/>
      <c r="CP69" s="353"/>
      <c r="CQ69" s="353"/>
      <c r="CR69" s="353"/>
      <c r="CS69" s="353"/>
      <c r="CT69" s="353"/>
      <c r="CU69" s="353"/>
      <c r="CV69" s="353"/>
      <c r="CW69" s="353"/>
      <c r="CX69" s="353"/>
      <c r="CY69" s="353"/>
      <c r="CZ69" s="353"/>
      <c r="DA69" s="353"/>
      <c r="DB69" s="353"/>
      <c r="DC69" s="353"/>
      <c r="DD69" s="353"/>
      <c r="DE69" s="353"/>
      <c r="DF69" s="353"/>
      <c r="DG69" s="353"/>
      <c r="DH69" s="353"/>
      <c r="DI69" s="353"/>
      <c r="DJ69" s="353"/>
      <c r="DK69" s="353"/>
      <c r="DL69" s="353"/>
      <c r="DM69" s="353"/>
      <c r="DN69" s="353"/>
      <c r="DO69" s="353"/>
      <c r="DP69" s="353"/>
      <c r="DQ69" s="353"/>
      <c r="DR69" s="353"/>
      <c r="DS69" s="353"/>
      <c r="DT69" s="353"/>
      <c r="DU69" s="353"/>
      <c r="DV69" s="353"/>
      <c r="DW69" s="353"/>
      <c r="DX69" s="353"/>
      <c r="DY69" s="353"/>
      <c r="DZ69" s="353"/>
      <c r="EA69" s="353"/>
      <c r="EB69" s="353"/>
      <c r="EC69" s="353"/>
      <c r="ED69" s="353"/>
      <c r="EE69" s="353"/>
      <c r="EF69" s="353"/>
      <c r="EG69" s="353"/>
      <c r="EH69" s="353"/>
      <c r="EI69" s="353"/>
      <c r="EJ69" s="353"/>
      <c r="EK69" s="353"/>
      <c r="EL69" s="353"/>
      <c r="EM69" s="353"/>
      <c r="EN69" s="353"/>
      <c r="EO69" s="353"/>
      <c r="EP69" s="353"/>
      <c r="EQ69" s="353"/>
      <c r="ER69" s="353"/>
      <c r="ES69" s="353"/>
      <c r="ET69" s="353"/>
      <c r="EU69" s="353"/>
      <c r="EV69" s="353"/>
      <c r="EW69" s="353"/>
      <c r="EX69" s="353"/>
      <c r="EY69" s="353"/>
      <c r="EZ69" s="353"/>
      <c r="FA69" s="353"/>
      <c r="FB69" s="353"/>
      <c r="FC69" s="353"/>
      <c r="FD69" s="353"/>
      <c r="FE69" s="353"/>
      <c r="FF69" s="353"/>
      <c r="FG69" s="353"/>
      <c r="FH69" s="353"/>
      <c r="FI69" s="353"/>
      <c r="FJ69" s="353"/>
      <c r="FK69" s="353"/>
      <c r="FL69" s="353"/>
      <c r="FM69" s="353"/>
      <c r="FN69" s="353"/>
      <c r="FO69" s="353"/>
      <c r="FP69" s="353"/>
      <c r="FQ69" s="353"/>
      <c r="FR69" s="353"/>
      <c r="FS69" s="353"/>
      <c r="FT69" s="353"/>
      <c r="FU69" s="353"/>
      <c r="FV69" s="353"/>
      <c r="FW69" s="353"/>
      <c r="FX69" s="353"/>
      <c r="FY69" s="353"/>
      <c r="FZ69" s="353"/>
      <c r="GA69" s="353"/>
      <c r="GB69" s="353"/>
      <c r="GC69" s="353"/>
      <c r="GD69" s="353"/>
      <c r="GE69" s="353"/>
      <c r="GF69" s="353"/>
    </row>
    <row r="70" spans="1:188" s="605" customFormat="1" ht="45" customHeight="1" x14ac:dyDescent="0.25">
      <c r="A70" s="350"/>
      <c r="B70" s="133"/>
      <c r="C70" s="134"/>
      <c r="D70" s="133"/>
      <c r="E70" s="137" t="s">
        <v>436</v>
      </c>
      <c r="F70" s="289">
        <v>888.8</v>
      </c>
      <c r="G70" s="289">
        <v>888.8</v>
      </c>
      <c r="H70" s="289">
        <v>863.7</v>
      </c>
      <c r="I70" s="318">
        <f>H70/H7</f>
        <v>1.7526746196196881E-3</v>
      </c>
      <c r="J70" s="275">
        <f t="shared" si="32"/>
        <v>-25.099999999999909</v>
      </c>
      <c r="K70" s="316">
        <f>H70/G70</f>
        <v>0.97175967596759683</v>
      </c>
      <c r="L70" s="354"/>
      <c r="M70" s="355"/>
      <c r="N70" s="355"/>
      <c r="O70" s="355"/>
      <c r="P70" s="251">
        <f t="shared" si="23"/>
        <v>0</v>
      </c>
      <c r="Q70" s="249"/>
      <c r="R70" s="279">
        <f t="shared" si="33"/>
        <v>888.8</v>
      </c>
      <c r="S70" s="278">
        <f t="shared" si="34"/>
        <v>888.8</v>
      </c>
      <c r="T70" s="278">
        <f t="shared" si="34"/>
        <v>888.8</v>
      </c>
      <c r="U70" s="278">
        <f t="shared" si="34"/>
        <v>863.7</v>
      </c>
      <c r="V70" s="278">
        <f t="shared" si="35"/>
        <v>-25.099999999999909</v>
      </c>
      <c r="W70" s="255">
        <f t="shared" si="4"/>
        <v>0.97175967596759683</v>
      </c>
      <c r="X70" s="352"/>
      <c r="Y70" s="353"/>
      <c r="Z70" s="353"/>
      <c r="AA70" s="353"/>
      <c r="AB70" s="353"/>
      <c r="AC70" s="353"/>
      <c r="AD70" s="353"/>
      <c r="AE70" s="353"/>
      <c r="AF70" s="353"/>
      <c r="AG70" s="353"/>
      <c r="AH70" s="353"/>
      <c r="AI70" s="353"/>
      <c r="AJ70" s="353"/>
      <c r="AK70" s="353"/>
      <c r="AL70" s="353"/>
      <c r="AM70" s="353"/>
      <c r="AN70" s="353"/>
      <c r="AO70" s="353"/>
      <c r="AP70" s="353"/>
      <c r="AQ70" s="353"/>
      <c r="AR70" s="353"/>
      <c r="AS70" s="353"/>
      <c r="AT70" s="353"/>
      <c r="AU70" s="353"/>
      <c r="AV70" s="353"/>
      <c r="AW70" s="353"/>
      <c r="AX70" s="353"/>
      <c r="AY70" s="353"/>
      <c r="AZ70" s="353"/>
      <c r="BA70" s="353"/>
      <c r="BB70" s="353"/>
      <c r="BC70" s="353"/>
      <c r="BD70" s="353"/>
      <c r="BE70" s="353"/>
      <c r="BF70" s="353"/>
      <c r="BG70" s="353"/>
      <c r="BH70" s="353"/>
      <c r="BI70" s="353"/>
      <c r="BJ70" s="353"/>
      <c r="BK70" s="353"/>
      <c r="BL70" s="353"/>
      <c r="BM70" s="353"/>
      <c r="BN70" s="353"/>
      <c r="BO70" s="353"/>
      <c r="BP70" s="353"/>
      <c r="BQ70" s="353"/>
      <c r="BR70" s="353"/>
      <c r="BS70" s="353"/>
      <c r="BT70" s="353"/>
      <c r="BU70" s="353"/>
      <c r="BV70" s="353"/>
      <c r="BW70" s="353"/>
      <c r="BX70" s="353"/>
      <c r="BY70" s="353"/>
      <c r="BZ70" s="353"/>
      <c r="CA70" s="353"/>
      <c r="CB70" s="353"/>
      <c r="CC70" s="353"/>
      <c r="CD70" s="353"/>
      <c r="CE70" s="353"/>
      <c r="CF70" s="353"/>
      <c r="CG70" s="353"/>
      <c r="CH70" s="353"/>
      <c r="CI70" s="353"/>
      <c r="CJ70" s="353"/>
      <c r="CK70" s="353"/>
      <c r="CL70" s="353"/>
      <c r="CM70" s="353"/>
      <c r="CN70" s="353"/>
      <c r="CO70" s="353"/>
      <c r="CP70" s="353"/>
      <c r="CQ70" s="353"/>
      <c r="CR70" s="353"/>
      <c r="CS70" s="353"/>
      <c r="CT70" s="353"/>
      <c r="CU70" s="353"/>
      <c r="CV70" s="353"/>
      <c r="CW70" s="353"/>
      <c r="CX70" s="353"/>
      <c r="CY70" s="353"/>
      <c r="CZ70" s="353"/>
      <c r="DA70" s="353"/>
      <c r="DB70" s="353"/>
      <c r="DC70" s="353"/>
      <c r="DD70" s="353"/>
      <c r="DE70" s="353"/>
      <c r="DF70" s="353"/>
      <c r="DG70" s="353"/>
      <c r="DH70" s="353"/>
      <c r="DI70" s="353"/>
      <c r="DJ70" s="353"/>
      <c r="DK70" s="353"/>
      <c r="DL70" s="353"/>
      <c r="DM70" s="353"/>
      <c r="DN70" s="353"/>
      <c r="DO70" s="353"/>
      <c r="DP70" s="353"/>
      <c r="DQ70" s="353"/>
      <c r="DR70" s="353"/>
      <c r="DS70" s="353"/>
      <c r="DT70" s="353"/>
      <c r="DU70" s="353"/>
      <c r="DV70" s="353"/>
      <c r="DW70" s="353"/>
      <c r="DX70" s="353"/>
      <c r="DY70" s="353"/>
      <c r="DZ70" s="353"/>
      <c r="EA70" s="353"/>
      <c r="EB70" s="353"/>
      <c r="EC70" s="353"/>
      <c r="ED70" s="353"/>
      <c r="EE70" s="353"/>
      <c r="EF70" s="353"/>
      <c r="EG70" s="353"/>
      <c r="EH70" s="353"/>
      <c r="EI70" s="353"/>
      <c r="EJ70" s="353"/>
      <c r="EK70" s="353"/>
      <c r="EL70" s="353"/>
      <c r="EM70" s="353"/>
      <c r="EN70" s="353"/>
      <c r="EO70" s="353"/>
      <c r="EP70" s="353"/>
      <c r="EQ70" s="353"/>
      <c r="ER70" s="353"/>
      <c r="ES70" s="353"/>
      <c r="ET70" s="353"/>
      <c r="EU70" s="353"/>
      <c r="EV70" s="353"/>
      <c r="EW70" s="353"/>
      <c r="EX70" s="353"/>
      <c r="EY70" s="353"/>
      <c r="EZ70" s="353"/>
      <c r="FA70" s="353"/>
      <c r="FB70" s="353"/>
      <c r="FC70" s="353"/>
      <c r="FD70" s="353"/>
      <c r="FE70" s="353"/>
      <c r="FF70" s="353"/>
      <c r="FG70" s="353"/>
      <c r="FH70" s="353"/>
      <c r="FI70" s="353"/>
      <c r="FJ70" s="353"/>
      <c r="FK70" s="353"/>
      <c r="FL70" s="353"/>
      <c r="FM70" s="353"/>
      <c r="FN70" s="353"/>
      <c r="FO70" s="353"/>
      <c r="FP70" s="353"/>
      <c r="FQ70" s="353"/>
      <c r="FR70" s="353"/>
      <c r="FS70" s="353"/>
      <c r="FT70" s="353"/>
      <c r="FU70" s="353"/>
      <c r="FV70" s="353"/>
      <c r="FW70" s="353"/>
      <c r="FX70" s="353"/>
      <c r="FY70" s="353"/>
      <c r="FZ70" s="353"/>
      <c r="GA70" s="353"/>
      <c r="GB70" s="353"/>
      <c r="GC70" s="353"/>
      <c r="GD70" s="353"/>
      <c r="GE70" s="353"/>
      <c r="GF70" s="353"/>
    </row>
    <row r="71" spans="1:188" s="605" customFormat="1" ht="30" customHeight="1" x14ac:dyDescent="0.25">
      <c r="A71" s="350"/>
      <c r="B71" s="133"/>
      <c r="C71" s="134"/>
      <c r="D71" s="133"/>
      <c r="E71" s="137" t="s">
        <v>437</v>
      </c>
      <c r="F71" s="356"/>
      <c r="G71" s="355"/>
      <c r="H71" s="355"/>
      <c r="I71" s="318">
        <f>H71/H7</f>
        <v>0</v>
      </c>
      <c r="J71" s="275">
        <f t="shared" si="32"/>
        <v>0</v>
      </c>
      <c r="K71" s="316"/>
      <c r="L71" s="351">
        <v>980.2</v>
      </c>
      <c r="M71" s="289">
        <v>980.2</v>
      </c>
      <c r="N71" s="289">
        <v>980.2</v>
      </c>
      <c r="O71" s="289">
        <v>971.8</v>
      </c>
      <c r="P71" s="251">
        <f t="shared" si="23"/>
        <v>-8.4000000000000909</v>
      </c>
      <c r="Q71" s="249">
        <f t="shared" ref="Q71:Q73" si="36">O71/N71</f>
        <v>0.99143032034278711</v>
      </c>
      <c r="R71" s="279">
        <f t="shared" si="33"/>
        <v>980.2</v>
      </c>
      <c r="S71" s="278">
        <f t="shared" si="34"/>
        <v>980.2</v>
      </c>
      <c r="T71" s="278">
        <f t="shared" si="34"/>
        <v>980.2</v>
      </c>
      <c r="U71" s="278">
        <f t="shared" si="34"/>
        <v>971.8</v>
      </c>
      <c r="V71" s="278">
        <f t="shared" si="35"/>
        <v>-8.4000000000000909</v>
      </c>
      <c r="W71" s="357">
        <f t="shared" si="4"/>
        <v>0.99143032034278711</v>
      </c>
      <c r="X71" s="352"/>
      <c r="Y71" s="353"/>
      <c r="Z71" s="353"/>
      <c r="AA71" s="353"/>
      <c r="AB71" s="353"/>
      <c r="AC71" s="353"/>
      <c r="AD71" s="353"/>
      <c r="AE71" s="353"/>
      <c r="AF71" s="353"/>
      <c r="AG71" s="353"/>
      <c r="AH71" s="353"/>
      <c r="AI71" s="353"/>
      <c r="AJ71" s="353"/>
      <c r="AK71" s="353"/>
      <c r="AL71" s="353"/>
      <c r="AM71" s="353"/>
      <c r="AN71" s="353"/>
      <c r="AO71" s="353"/>
      <c r="AP71" s="353"/>
      <c r="AQ71" s="353"/>
      <c r="AR71" s="353"/>
      <c r="AS71" s="353"/>
      <c r="AT71" s="353"/>
      <c r="AU71" s="353"/>
      <c r="AV71" s="353"/>
      <c r="AW71" s="353"/>
      <c r="AX71" s="353"/>
      <c r="AY71" s="353"/>
      <c r="AZ71" s="353"/>
      <c r="BA71" s="353"/>
      <c r="BB71" s="353"/>
      <c r="BC71" s="353"/>
      <c r="BD71" s="353"/>
      <c r="BE71" s="353"/>
      <c r="BF71" s="353"/>
      <c r="BG71" s="353"/>
      <c r="BH71" s="353"/>
      <c r="BI71" s="353"/>
      <c r="BJ71" s="353"/>
      <c r="BK71" s="353"/>
      <c r="BL71" s="353"/>
      <c r="BM71" s="353"/>
      <c r="BN71" s="353"/>
      <c r="BO71" s="353"/>
      <c r="BP71" s="353"/>
      <c r="BQ71" s="353"/>
      <c r="BR71" s="353"/>
      <c r="BS71" s="353"/>
      <c r="BT71" s="353"/>
      <c r="BU71" s="353"/>
      <c r="BV71" s="353"/>
      <c r="BW71" s="353"/>
      <c r="BX71" s="353"/>
      <c r="BY71" s="353"/>
      <c r="BZ71" s="353"/>
      <c r="CA71" s="353"/>
      <c r="CB71" s="353"/>
      <c r="CC71" s="353"/>
      <c r="CD71" s="353"/>
      <c r="CE71" s="353"/>
      <c r="CF71" s="353"/>
      <c r="CG71" s="353"/>
      <c r="CH71" s="353"/>
      <c r="CI71" s="353"/>
      <c r="CJ71" s="353"/>
      <c r="CK71" s="353"/>
      <c r="CL71" s="353"/>
      <c r="CM71" s="353"/>
      <c r="CN71" s="353"/>
      <c r="CO71" s="353"/>
      <c r="CP71" s="353"/>
      <c r="CQ71" s="353"/>
      <c r="CR71" s="353"/>
      <c r="CS71" s="353"/>
      <c r="CT71" s="353"/>
      <c r="CU71" s="353"/>
      <c r="CV71" s="353"/>
      <c r="CW71" s="353"/>
      <c r="CX71" s="353"/>
      <c r="CY71" s="353"/>
      <c r="CZ71" s="353"/>
      <c r="DA71" s="353"/>
      <c r="DB71" s="353"/>
      <c r="DC71" s="353"/>
      <c r="DD71" s="353"/>
      <c r="DE71" s="353"/>
      <c r="DF71" s="353"/>
      <c r="DG71" s="353"/>
      <c r="DH71" s="353"/>
      <c r="DI71" s="353"/>
      <c r="DJ71" s="353"/>
      <c r="DK71" s="353"/>
      <c r="DL71" s="353"/>
      <c r="DM71" s="353"/>
      <c r="DN71" s="353"/>
      <c r="DO71" s="353"/>
      <c r="DP71" s="353"/>
      <c r="DQ71" s="353"/>
      <c r="DR71" s="353"/>
      <c r="DS71" s="353"/>
      <c r="DT71" s="353"/>
      <c r="DU71" s="353"/>
      <c r="DV71" s="353"/>
      <c r="DW71" s="353"/>
      <c r="DX71" s="353"/>
      <c r="DY71" s="353"/>
      <c r="DZ71" s="353"/>
      <c r="EA71" s="353"/>
      <c r="EB71" s="353"/>
      <c r="EC71" s="353"/>
      <c r="ED71" s="353"/>
      <c r="EE71" s="353"/>
      <c r="EF71" s="353"/>
      <c r="EG71" s="353"/>
      <c r="EH71" s="353"/>
      <c r="EI71" s="353"/>
      <c r="EJ71" s="353"/>
      <c r="EK71" s="353"/>
      <c r="EL71" s="353"/>
      <c r="EM71" s="353"/>
      <c r="EN71" s="353"/>
      <c r="EO71" s="353"/>
      <c r="EP71" s="353"/>
      <c r="EQ71" s="353"/>
      <c r="ER71" s="353"/>
      <c r="ES71" s="353"/>
      <c r="ET71" s="353"/>
      <c r="EU71" s="353"/>
      <c r="EV71" s="353"/>
      <c r="EW71" s="353"/>
      <c r="EX71" s="353"/>
      <c r="EY71" s="353"/>
      <c r="EZ71" s="353"/>
      <c r="FA71" s="353"/>
      <c r="FB71" s="353"/>
      <c r="FC71" s="353"/>
      <c r="FD71" s="353"/>
      <c r="FE71" s="353"/>
      <c r="FF71" s="353"/>
      <c r="FG71" s="353"/>
      <c r="FH71" s="353"/>
      <c r="FI71" s="353"/>
      <c r="FJ71" s="353"/>
      <c r="FK71" s="353"/>
      <c r="FL71" s="353"/>
      <c r="FM71" s="353"/>
      <c r="FN71" s="353"/>
      <c r="FO71" s="353"/>
      <c r="FP71" s="353"/>
      <c r="FQ71" s="353"/>
      <c r="FR71" s="353"/>
      <c r="FS71" s="353"/>
      <c r="FT71" s="353"/>
      <c r="FU71" s="353"/>
      <c r="FV71" s="353"/>
      <c r="FW71" s="353"/>
      <c r="FX71" s="353"/>
      <c r="FY71" s="353"/>
      <c r="FZ71" s="353"/>
      <c r="GA71" s="353"/>
      <c r="GB71" s="353"/>
      <c r="GC71" s="353"/>
      <c r="GD71" s="353"/>
      <c r="GE71" s="353"/>
      <c r="GF71" s="353"/>
    </row>
    <row r="72" spans="1:188" s="605" customFormat="1" ht="29.25" customHeight="1" x14ac:dyDescent="0.25">
      <c r="A72" s="350"/>
      <c r="B72" s="133"/>
      <c r="C72" s="134"/>
      <c r="D72" s="133"/>
      <c r="E72" s="137" t="s">
        <v>438</v>
      </c>
      <c r="F72" s="356"/>
      <c r="G72" s="355"/>
      <c r="H72" s="355"/>
      <c r="I72" s="318"/>
      <c r="J72" s="275"/>
      <c r="K72" s="316"/>
      <c r="L72" s="290">
        <v>732</v>
      </c>
      <c r="M72" s="291">
        <v>732</v>
      </c>
      <c r="N72" s="291">
        <v>732</v>
      </c>
      <c r="O72" s="291">
        <v>700</v>
      </c>
      <c r="P72" s="251">
        <f t="shared" si="23"/>
        <v>-32</v>
      </c>
      <c r="Q72" s="249">
        <f t="shared" si="36"/>
        <v>0.95628415300546443</v>
      </c>
      <c r="R72" s="279">
        <f t="shared" si="33"/>
        <v>732</v>
      </c>
      <c r="S72" s="278">
        <f t="shared" si="34"/>
        <v>732</v>
      </c>
      <c r="T72" s="278">
        <f t="shared" si="34"/>
        <v>732</v>
      </c>
      <c r="U72" s="278">
        <f t="shared" si="34"/>
        <v>700</v>
      </c>
      <c r="V72" s="278">
        <f t="shared" si="35"/>
        <v>-32</v>
      </c>
      <c r="W72" s="357">
        <f t="shared" si="4"/>
        <v>0.95628415300546443</v>
      </c>
      <c r="X72" s="352"/>
      <c r="Y72" s="353"/>
      <c r="Z72" s="353"/>
      <c r="AA72" s="353"/>
      <c r="AB72" s="353"/>
      <c r="AC72" s="353"/>
      <c r="AD72" s="353"/>
      <c r="AE72" s="353"/>
      <c r="AF72" s="353"/>
      <c r="AG72" s="353"/>
      <c r="AH72" s="353"/>
      <c r="AI72" s="353"/>
      <c r="AJ72" s="353"/>
      <c r="AK72" s="353"/>
      <c r="AL72" s="353"/>
      <c r="AM72" s="353"/>
      <c r="AN72" s="353"/>
      <c r="AO72" s="353"/>
      <c r="AP72" s="353"/>
      <c r="AQ72" s="353"/>
      <c r="AR72" s="353"/>
      <c r="AS72" s="353"/>
      <c r="AT72" s="353"/>
      <c r="AU72" s="353"/>
      <c r="AV72" s="353"/>
      <c r="AW72" s="353"/>
      <c r="AX72" s="353"/>
      <c r="AY72" s="353"/>
      <c r="AZ72" s="353"/>
      <c r="BA72" s="353"/>
      <c r="BB72" s="353"/>
      <c r="BC72" s="353"/>
      <c r="BD72" s="353"/>
      <c r="BE72" s="353"/>
      <c r="BF72" s="353"/>
      <c r="BG72" s="353"/>
      <c r="BH72" s="353"/>
      <c r="BI72" s="353"/>
      <c r="BJ72" s="353"/>
      <c r="BK72" s="353"/>
      <c r="BL72" s="353"/>
      <c r="BM72" s="353"/>
      <c r="BN72" s="353"/>
      <c r="BO72" s="353"/>
      <c r="BP72" s="353"/>
      <c r="BQ72" s="353"/>
      <c r="BR72" s="353"/>
      <c r="BS72" s="353"/>
      <c r="BT72" s="353"/>
      <c r="BU72" s="353"/>
      <c r="BV72" s="353"/>
      <c r="BW72" s="353"/>
      <c r="BX72" s="353"/>
      <c r="BY72" s="353"/>
      <c r="BZ72" s="353"/>
      <c r="CA72" s="353"/>
      <c r="CB72" s="353"/>
      <c r="CC72" s="353"/>
      <c r="CD72" s="353"/>
      <c r="CE72" s="353"/>
      <c r="CF72" s="353"/>
      <c r="CG72" s="353"/>
      <c r="CH72" s="353"/>
      <c r="CI72" s="353"/>
      <c r="CJ72" s="353"/>
      <c r="CK72" s="353"/>
      <c r="CL72" s="353"/>
      <c r="CM72" s="353"/>
      <c r="CN72" s="353"/>
      <c r="CO72" s="353"/>
      <c r="CP72" s="353"/>
      <c r="CQ72" s="353"/>
      <c r="CR72" s="353"/>
      <c r="CS72" s="353"/>
      <c r="CT72" s="353"/>
      <c r="CU72" s="353"/>
      <c r="CV72" s="353"/>
      <c r="CW72" s="353"/>
      <c r="CX72" s="353"/>
      <c r="CY72" s="353"/>
      <c r="CZ72" s="353"/>
      <c r="DA72" s="353"/>
      <c r="DB72" s="353"/>
      <c r="DC72" s="353"/>
      <c r="DD72" s="353"/>
      <c r="DE72" s="353"/>
      <c r="DF72" s="353"/>
      <c r="DG72" s="353"/>
      <c r="DH72" s="353"/>
      <c r="DI72" s="353"/>
      <c r="DJ72" s="353"/>
      <c r="DK72" s="353"/>
      <c r="DL72" s="353"/>
      <c r="DM72" s="353"/>
      <c r="DN72" s="353"/>
      <c r="DO72" s="353"/>
      <c r="DP72" s="353"/>
      <c r="DQ72" s="353"/>
      <c r="DR72" s="353"/>
      <c r="DS72" s="353"/>
      <c r="DT72" s="353"/>
      <c r="DU72" s="353"/>
      <c r="DV72" s="353"/>
      <c r="DW72" s="353"/>
      <c r="DX72" s="353"/>
      <c r="DY72" s="353"/>
      <c r="DZ72" s="353"/>
      <c r="EA72" s="353"/>
      <c r="EB72" s="353"/>
      <c r="EC72" s="353"/>
      <c r="ED72" s="353"/>
      <c r="EE72" s="353"/>
      <c r="EF72" s="353"/>
      <c r="EG72" s="353"/>
      <c r="EH72" s="353"/>
      <c r="EI72" s="353"/>
      <c r="EJ72" s="353"/>
      <c r="EK72" s="353"/>
      <c r="EL72" s="353"/>
      <c r="EM72" s="353"/>
      <c r="EN72" s="353"/>
      <c r="EO72" s="353"/>
      <c r="EP72" s="353"/>
      <c r="EQ72" s="353"/>
      <c r="ER72" s="353"/>
      <c r="ES72" s="353"/>
      <c r="ET72" s="353"/>
      <c r="EU72" s="353"/>
      <c r="EV72" s="353"/>
      <c r="EW72" s="353"/>
      <c r="EX72" s="353"/>
      <c r="EY72" s="353"/>
      <c r="EZ72" s="353"/>
      <c r="FA72" s="353"/>
      <c r="FB72" s="353"/>
      <c r="FC72" s="353"/>
      <c r="FD72" s="353"/>
      <c r="FE72" s="353"/>
      <c r="FF72" s="353"/>
      <c r="FG72" s="353"/>
      <c r="FH72" s="353"/>
      <c r="FI72" s="353"/>
      <c r="FJ72" s="353"/>
      <c r="FK72" s="353"/>
      <c r="FL72" s="353"/>
      <c r="FM72" s="353"/>
      <c r="FN72" s="353"/>
      <c r="FO72" s="353"/>
      <c r="FP72" s="353"/>
      <c r="FQ72" s="353"/>
      <c r="FR72" s="353"/>
      <c r="FS72" s="353"/>
      <c r="FT72" s="353"/>
      <c r="FU72" s="353"/>
      <c r="FV72" s="353"/>
      <c r="FW72" s="353"/>
      <c r="FX72" s="353"/>
      <c r="FY72" s="353"/>
      <c r="FZ72" s="353"/>
      <c r="GA72" s="353"/>
      <c r="GB72" s="353"/>
      <c r="GC72" s="353"/>
      <c r="GD72" s="353"/>
      <c r="GE72" s="353"/>
      <c r="GF72" s="353"/>
    </row>
    <row r="73" spans="1:188" s="605" customFormat="1" ht="46.5" customHeight="1" x14ac:dyDescent="0.25">
      <c r="A73" s="350"/>
      <c r="B73" s="133"/>
      <c r="C73" s="134"/>
      <c r="D73" s="133"/>
      <c r="E73" s="137" t="s">
        <v>439</v>
      </c>
      <c r="F73" s="356"/>
      <c r="G73" s="355"/>
      <c r="H73" s="355"/>
      <c r="I73" s="318">
        <f>H73/H7</f>
        <v>0</v>
      </c>
      <c r="J73" s="275">
        <f t="shared" ref="J73" si="37">H73-G73</f>
        <v>0</v>
      </c>
      <c r="K73" s="316"/>
      <c r="L73" s="290">
        <v>300</v>
      </c>
      <c r="M73" s="291">
        <v>300</v>
      </c>
      <c r="N73" s="291">
        <v>300</v>
      </c>
      <c r="O73" s="291">
        <v>300</v>
      </c>
      <c r="P73" s="283">
        <f t="shared" si="23"/>
        <v>0</v>
      </c>
      <c r="Q73" s="358">
        <f t="shared" si="36"/>
        <v>1</v>
      </c>
      <c r="R73" s="292">
        <f t="shared" si="33"/>
        <v>300</v>
      </c>
      <c r="S73" s="291">
        <f t="shared" si="34"/>
        <v>300</v>
      </c>
      <c r="T73" s="291">
        <f t="shared" si="34"/>
        <v>300</v>
      </c>
      <c r="U73" s="291">
        <f t="shared" si="34"/>
        <v>300</v>
      </c>
      <c r="V73" s="291">
        <f t="shared" si="35"/>
        <v>0</v>
      </c>
      <c r="W73" s="357">
        <f t="shared" si="4"/>
        <v>1</v>
      </c>
      <c r="X73" s="352"/>
      <c r="Y73" s="353"/>
      <c r="Z73" s="353"/>
      <c r="AA73" s="353"/>
      <c r="AB73" s="353"/>
      <c r="AC73" s="353"/>
      <c r="AD73" s="353"/>
      <c r="AE73" s="353"/>
      <c r="AF73" s="353"/>
      <c r="AG73" s="353"/>
      <c r="AH73" s="353"/>
      <c r="AI73" s="353"/>
      <c r="AJ73" s="353"/>
      <c r="AK73" s="353"/>
      <c r="AL73" s="353"/>
      <c r="AM73" s="353"/>
      <c r="AN73" s="353"/>
      <c r="AO73" s="353"/>
      <c r="AP73" s="353"/>
      <c r="AQ73" s="353"/>
      <c r="AR73" s="353"/>
      <c r="AS73" s="353"/>
      <c r="AT73" s="353"/>
      <c r="AU73" s="353"/>
      <c r="AV73" s="353"/>
      <c r="AW73" s="353"/>
      <c r="AX73" s="353"/>
      <c r="AY73" s="353"/>
      <c r="AZ73" s="353"/>
      <c r="BA73" s="353"/>
      <c r="BB73" s="353"/>
      <c r="BC73" s="353"/>
      <c r="BD73" s="353"/>
      <c r="BE73" s="353"/>
      <c r="BF73" s="353"/>
      <c r="BG73" s="353"/>
      <c r="BH73" s="353"/>
      <c r="BI73" s="353"/>
      <c r="BJ73" s="353"/>
      <c r="BK73" s="353"/>
      <c r="BL73" s="353"/>
      <c r="BM73" s="353"/>
      <c r="BN73" s="353"/>
      <c r="BO73" s="353"/>
      <c r="BP73" s="353"/>
      <c r="BQ73" s="353"/>
      <c r="BR73" s="353"/>
      <c r="BS73" s="353"/>
      <c r="BT73" s="353"/>
      <c r="BU73" s="353"/>
      <c r="BV73" s="353"/>
      <c r="BW73" s="353"/>
      <c r="BX73" s="353"/>
      <c r="BY73" s="353"/>
      <c r="BZ73" s="353"/>
      <c r="CA73" s="353"/>
      <c r="CB73" s="353"/>
      <c r="CC73" s="353"/>
      <c r="CD73" s="353"/>
      <c r="CE73" s="353"/>
      <c r="CF73" s="353"/>
      <c r="CG73" s="353"/>
      <c r="CH73" s="353"/>
      <c r="CI73" s="353"/>
      <c r="CJ73" s="353"/>
      <c r="CK73" s="353"/>
      <c r="CL73" s="353"/>
      <c r="CM73" s="353"/>
      <c r="CN73" s="353"/>
      <c r="CO73" s="353"/>
      <c r="CP73" s="353"/>
      <c r="CQ73" s="353"/>
      <c r="CR73" s="353"/>
      <c r="CS73" s="353"/>
      <c r="CT73" s="353"/>
      <c r="CU73" s="353"/>
      <c r="CV73" s="353"/>
      <c r="CW73" s="353"/>
      <c r="CX73" s="353"/>
      <c r="CY73" s="353"/>
      <c r="CZ73" s="353"/>
      <c r="DA73" s="353"/>
      <c r="DB73" s="353"/>
      <c r="DC73" s="353"/>
      <c r="DD73" s="353"/>
      <c r="DE73" s="353"/>
      <c r="DF73" s="353"/>
      <c r="DG73" s="353"/>
      <c r="DH73" s="353"/>
      <c r="DI73" s="353"/>
      <c r="DJ73" s="353"/>
      <c r="DK73" s="353"/>
      <c r="DL73" s="353"/>
      <c r="DM73" s="353"/>
      <c r="DN73" s="353"/>
      <c r="DO73" s="353"/>
      <c r="DP73" s="353"/>
      <c r="DQ73" s="353"/>
      <c r="DR73" s="353"/>
      <c r="DS73" s="353"/>
      <c r="DT73" s="353"/>
      <c r="DU73" s="353"/>
      <c r="DV73" s="353"/>
      <c r="DW73" s="353"/>
      <c r="DX73" s="353"/>
      <c r="DY73" s="353"/>
      <c r="DZ73" s="353"/>
      <c r="EA73" s="353"/>
      <c r="EB73" s="353"/>
      <c r="EC73" s="353"/>
      <c r="ED73" s="353"/>
      <c r="EE73" s="353"/>
      <c r="EF73" s="353"/>
      <c r="EG73" s="353"/>
      <c r="EH73" s="353"/>
      <c r="EI73" s="353"/>
      <c r="EJ73" s="353"/>
      <c r="EK73" s="353"/>
      <c r="EL73" s="353"/>
      <c r="EM73" s="353"/>
      <c r="EN73" s="353"/>
      <c r="EO73" s="353"/>
      <c r="EP73" s="353"/>
      <c r="EQ73" s="353"/>
      <c r="ER73" s="353"/>
      <c r="ES73" s="353"/>
      <c r="ET73" s="353"/>
      <c r="EU73" s="353"/>
      <c r="EV73" s="353"/>
      <c r="EW73" s="353"/>
      <c r="EX73" s="353"/>
      <c r="EY73" s="353"/>
      <c r="EZ73" s="353"/>
      <c r="FA73" s="353"/>
      <c r="FB73" s="353"/>
      <c r="FC73" s="353"/>
      <c r="FD73" s="353"/>
      <c r="FE73" s="353"/>
      <c r="FF73" s="353"/>
      <c r="FG73" s="353"/>
      <c r="FH73" s="353"/>
      <c r="FI73" s="353"/>
      <c r="FJ73" s="353"/>
      <c r="FK73" s="353"/>
      <c r="FL73" s="353"/>
      <c r="FM73" s="353"/>
      <c r="FN73" s="353"/>
      <c r="FO73" s="353"/>
      <c r="FP73" s="353"/>
      <c r="FQ73" s="353"/>
      <c r="FR73" s="353"/>
      <c r="FS73" s="353"/>
      <c r="FT73" s="353"/>
      <c r="FU73" s="353"/>
      <c r="FV73" s="353"/>
      <c r="FW73" s="353"/>
      <c r="FX73" s="353"/>
      <c r="FY73" s="353"/>
      <c r="FZ73" s="353"/>
      <c r="GA73" s="353"/>
      <c r="GB73" s="353"/>
      <c r="GC73" s="353"/>
      <c r="GD73" s="353"/>
      <c r="GE73" s="353"/>
      <c r="GF73" s="353"/>
    </row>
    <row r="74" spans="1:188" ht="47.25" customHeight="1" x14ac:dyDescent="0.25">
      <c r="A74" s="13"/>
      <c r="B74" s="138" t="s">
        <v>43</v>
      </c>
      <c r="C74" s="139">
        <v>1070</v>
      </c>
      <c r="D74" s="138" t="s">
        <v>244</v>
      </c>
      <c r="E74" s="359" t="s">
        <v>245</v>
      </c>
      <c r="F74" s="360">
        <v>489.6</v>
      </c>
      <c r="G74" s="320">
        <v>489.6</v>
      </c>
      <c r="H74" s="321">
        <v>445.8</v>
      </c>
      <c r="I74" s="247">
        <f>H74/H7</f>
        <v>9.0464553134937708E-4</v>
      </c>
      <c r="J74" s="251">
        <f t="shared" si="14"/>
        <v>-43.800000000000011</v>
      </c>
      <c r="K74" s="253">
        <f t="shared" ref="K74:K98" si="38">H74/G74</f>
        <v>0.91053921568627449</v>
      </c>
      <c r="L74" s="250">
        <v>23.8</v>
      </c>
      <c r="M74" s="251">
        <v>23.8</v>
      </c>
      <c r="N74" s="251">
        <v>23.8</v>
      </c>
      <c r="O74" s="251">
        <v>17.5</v>
      </c>
      <c r="P74" s="251">
        <f t="shared" si="23"/>
        <v>-6.3000000000000007</v>
      </c>
      <c r="Q74" s="249">
        <f t="shared" si="31"/>
        <v>0.73529411764705876</v>
      </c>
      <c r="R74" s="250">
        <f t="shared" si="5"/>
        <v>513.4</v>
      </c>
      <c r="S74" s="251">
        <f t="shared" si="6"/>
        <v>513.4</v>
      </c>
      <c r="T74" s="251">
        <f t="shared" si="34"/>
        <v>513.4</v>
      </c>
      <c r="U74" s="251">
        <f t="shared" si="7"/>
        <v>463.3</v>
      </c>
      <c r="V74" s="251">
        <f t="shared" si="3"/>
        <v>-50.099999999999966</v>
      </c>
      <c r="W74" s="357">
        <f t="shared" si="4"/>
        <v>0.90241527074405925</v>
      </c>
      <c r="X74" s="222"/>
      <c r="Y74" s="210"/>
      <c r="Z74" s="210"/>
      <c r="AA74" s="210"/>
      <c r="AB74" s="210"/>
      <c r="AC74" s="210"/>
      <c r="AD74" s="210"/>
      <c r="AE74" s="210"/>
      <c r="AF74" s="210"/>
      <c r="AG74" s="210"/>
      <c r="AH74" s="210"/>
      <c r="AI74" s="210"/>
      <c r="AJ74" s="210"/>
      <c r="AK74" s="210"/>
      <c r="AL74" s="210"/>
      <c r="AM74" s="210"/>
      <c r="AN74" s="210"/>
      <c r="AO74" s="210"/>
      <c r="AP74" s="210"/>
      <c r="AQ74" s="210"/>
      <c r="AR74" s="210"/>
      <c r="AS74" s="210"/>
    </row>
    <row r="75" spans="1:188" s="601" customFormat="1" ht="18.75" customHeight="1" x14ac:dyDescent="0.25">
      <c r="A75" s="124"/>
      <c r="B75" s="133"/>
      <c r="C75" s="134"/>
      <c r="D75" s="133"/>
      <c r="E75" s="135" t="s">
        <v>246</v>
      </c>
      <c r="F75" s="361">
        <v>400.2</v>
      </c>
      <c r="G75" s="310">
        <v>400.2</v>
      </c>
      <c r="H75" s="311">
        <v>385.5</v>
      </c>
      <c r="I75" s="318">
        <f>H75/H7</f>
        <v>7.8228096082365371E-4</v>
      </c>
      <c r="J75" s="275">
        <f>H75-G75</f>
        <v>-14.699999999999989</v>
      </c>
      <c r="K75" s="316">
        <f t="shared" si="38"/>
        <v>0.96326836581709152</v>
      </c>
      <c r="L75" s="277"/>
      <c r="M75" s="278"/>
      <c r="N75" s="278"/>
      <c r="O75" s="278"/>
      <c r="P75" s="278"/>
      <c r="Q75" s="276"/>
      <c r="R75" s="279">
        <f>SUM(F75,L75)</f>
        <v>400.2</v>
      </c>
      <c r="S75" s="278">
        <f>SUM(F75,M75)</f>
        <v>400.2</v>
      </c>
      <c r="T75" s="278">
        <f t="shared" si="34"/>
        <v>400.2</v>
      </c>
      <c r="U75" s="278">
        <f>SUM(H75,O75)</f>
        <v>385.5</v>
      </c>
      <c r="V75" s="278">
        <f>U75-T75</f>
        <v>-14.699999999999989</v>
      </c>
      <c r="W75" s="253">
        <f t="shared" si="4"/>
        <v>0.96326836581709152</v>
      </c>
      <c r="X75" s="280"/>
      <c r="Y75" s="281"/>
      <c r="Z75" s="281"/>
      <c r="AA75" s="281"/>
      <c r="AB75" s="281"/>
      <c r="AC75" s="281"/>
      <c r="AD75" s="281"/>
      <c r="AE75" s="281"/>
      <c r="AF75" s="281"/>
      <c r="AG75" s="281"/>
      <c r="AH75" s="281"/>
      <c r="AI75" s="281"/>
      <c r="AJ75" s="281"/>
      <c r="AK75" s="281"/>
      <c r="AL75" s="281"/>
      <c r="AM75" s="281"/>
      <c r="AN75" s="281"/>
      <c r="AO75" s="281"/>
      <c r="AP75" s="281"/>
      <c r="AQ75" s="281"/>
      <c r="AR75" s="281"/>
      <c r="AS75" s="281"/>
      <c r="AT75" s="143"/>
      <c r="AU75" s="143"/>
      <c r="AV75" s="143"/>
      <c r="AW75" s="143"/>
      <c r="AX75" s="143"/>
      <c r="AY75" s="143"/>
      <c r="AZ75" s="143"/>
      <c r="BA75" s="143"/>
      <c r="BB75" s="143"/>
      <c r="BC75" s="143"/>
      <c r="BD75" s="143"/>
      <c r="BE75" s="143"/>
      <c r="BF75" s="143"/>
      <c r="BG75" s="143"/>
      <c r="BH75" s="143"/>
      <c r="BI75" s="143"/>
      <c r="BJ75" s="143"/>
      <c r="BK75" s="143"/>
      <c r="BL75" s="143"/>
      <c r="BM75" s="143"/>
      <c r="BN75" s="143"/>
      <c r="BO75" s="143"/>
      <c r="BP75" s="143"/>
      <c r="BQ75" s="143"/>
      <c r="BR75" s="143"/>
      <c r="BS75" s="143"/>
      <c r="BT75" s="143"/>
      <c r="BU75" s="143"/>
      <c r="BV75" s="143"/>
      <c r="BW75" s="143"/>
      <c r="BX75" s="143"/>
      <c r="BY75" s="143"/>
      <c r="BZ75" s="143"/>
      <c r="CA75" s="143"/>
      <c r="CB75" s="143"/>
      <c r="CC75" s="143"/>
      <c r="CD75" s="143"/>
      <c r="CE75" s="143"/>
      <c r="CF75" s="143"/>
      <c r="CG75" s="143"/>
      <c r="CH75" s="143"/>
      <c r="CI75" s="143"/>
      <c r="CJ75" s="143"/>
      <c r="CK75" s="143"/>
      <c r="CL75" s="143"/>
      <c r="CM75" s="143"/>
      <c r="CN75" s="143"/>
      <c r="CO75" s="143"/>
      <c r="CP75" s="143"/>
      <c r="CQ75" s="143"/>
      <c r="CR75" s="143"/>
      <c r="CS75" s="143"/>
      <c r="CT75" s="143"/>
      <c r="CU75" s="143"/>
      <c r="CV75" s="143"/>
      <c r="CW75" s="143"/>
      <c r="CX75" s="143"/>
      <c r="CY75" s="143"/>
      <c r="CZ75" s="143"/>
      <c r="DA75" s="143"/>
      <c r="DB75" s="143"/>
      <c r="DC75" s="143"/>
      <c r="DD75" s="143"/>
      <c r="DE75" s="143"/>
      <c r="DF75" s="143"/>
      <c r="DG75" s="143"/>
      <c r="DH75" s="143"/>
      <c r="DI75" s="143"/>
      <c r="DJ75" s="143"/>
      <c r="DK75" s="143"/>
      <c r="DL75" s="143"/>
      <c r="DM75" s="143"/>
      <c r="DN75" s="143"/>
      <c r="DO75" s="143"/>
      <c r="DP75" s="143"/>
      <c r="DQ75" s="143"/>
      <c r="DR75" s="143"/>
      <c r="DS75" s="143"/>
      <c r="DT75" s="143"/>
      <c r="DU75" s="143"/>
      <c r="DV75" s="143"/>
      <c r="DW75" s="143"/>
      <c r="DX75" s="143"/>
      <c r="DY75" s="143"/>
      <c r="DZ75" s="143"/>
      <c r="EA75" s="143"/>
      <c r="EB75" s="143"/>
      <c r="EC75" s="143"/>
      <c r="ED75" s="143"/>
      <c r="EE75" s="143"/>
      <c r="EF75" s="143"/>
      <c r="EG75" s="143"/>
      <c r="EH75" s="143"/>
      <c r="EI75" s="143"/>
      <c r="EJ75" s="143"/>
      <c r="EK75" s="143"/>
      <c r="EL75" s="143"/>
      <c r="EM75" s="143"/>
      <c r="EN75" s="143"/>
      <c r="EO75" s="143"/>
      <c r="EP75" s="143"/>
      <c r="EQ75" s="143"/>
      <c r="ER75" s="143"/>
      <c r="ES75" s="143"/>
      <c r="ET75" s="143"/>
      <c r="EU75" s="143"/>
      <c r="EV75" s="143"/>
      <c r="EW75" s="143"/>
      <c r="EX75" s="143"/>
      <c r="EY75" s="143"/>
      <c r="EZ75" s="143"/>
      <c r="FA75" s="143"/>
      <c r="FB75" s="143"/>
      <c r="FC75" s="143"/>
      <c r="FD75" s="143"/>
      <c r="FE75" s="143"/>
      <c r="FF75" s="143"/>
      <c r="FG75" s="143"/>
      <c r="FH75" s="143"/>
      <c r="FI75" s="143"/>
      <c r="FJ75" s="143"/>
      <c r="FK75" s="143"/>
      <c r="FL75" s="143"/>
      <c r="FM75" s="143"/>
      <c r="FN75" s="143"/>
      <c r="FO75" s="143"/>
      <c r="FP75" s="143"/>
      <c r="FQ75" s="143"/>
      <c r="FR75" s="143"/>
      <c r="FS75" s="143"/>
      <c r="FT75" s="143"/>
      <c r="FU75" s="143"/>
      <c r="FV75" s="143"/>
      <c r="FW75" s="143"/>
      <c r="FX75" s="143"/>
      <c r="FY75" s="143"/>
      <c r="FZ75" s="143"/>
      <c r="GA75" s="143"/>
      <c r="GB75" s="143"/>
      <c r="GC75" s="143"/>
      <c r="GD75" s="143"/>
      <c r="GE75" s="143"/>
      <c r="GF75" s="143"/>
    </row>
    <row r="76" spans="1:188" s="601" customFormat="1" ht="30" hidden="1" customHeight="1" x14ac:dyDescent="0.25">
      <c r="A76" s="124"/>
      <c r="B76" s="133"/>
      <c r="C76" s="134"/>
      <c r="D76" s="133"/>
      <c r="E76" s="135" t="s">
        <v>242</v>
      </c>
      <c r="F76" s="331"/>
      <c r="G76" s="328"/>
      <c r="H76" s="329"/>
      <c r="I76" s="318">
        <f>H76/H7</f>
        <v>0</v>
      </c>
      <c r="J76" s="275">
        <f>H76-G76</f>
        <v>0</v>
      </c>
      <c r="K76" s="316" t="e">
        <f t="shared" si="38"/>
        <v>#DIV/0!</v>
      </c>
      <c r="L76" s="277"/>
      <c r="M76" s="278"/>
      <c r="N76" s="278"/>
      <c r="O76" s="278"/>
      <c r="P76" s="278">
        <f t="shared" ref="P76:P77" si="39">O76-N76</f>
        <v>0</v>
      </c>
      <c r="Q76" s="276" t="e">
        <f t="shared" ref="Q76:Q77" si="40">O76/N76</f>
        <v>#DIV/0!</v>
      </c>
      <c r="R76" s="279">
        <f>SUM(F76,L76)</f>
        <v>0</v>
      </c>
      <c r="S76" s="278">
        <f>SUM(F76,M76)</f>
        <v>0</v>
      </c>
      <c r="T76" s="278">
        <f t="shared" si="34"/>
        <v>0</v>
      </c>
      <c r="U76" s="278">
        <f>SUM(H76,O76)</f>
        <v>0</v>
      </c>
      <c r="V76" s="278">
        <f>U76-T76</f>
        <v>0</v>
      </c>
      <c r="W76" s="255" t="e">
        <f t="shared" si="4"/>
        <v>#DIV/0!</v>
      </c>
      <c r="X76" s="280"/>
      <c r="Y76" s="281"/>
      <c r="Z76" s="281"/>
      <c r="AA76" s="281"/>
      <c r="AB76" s="281"/>
      <c r="AC76" s="281"/>
      <c r="AD76" s="281"/>
      <c r="AE76" s="281"/>
      <c r="AF76" s="281"/>
      <c r="AG76" s="281"/>
      <c r="AH76" s="281"/>
      <c r="AI76" s="281"/>
      <c r="AJ76" s="281"/>
      <c r="AK76" s="281"/>
      <c r="AL76" s="281"/>
      <c r="AM76" s="281"/>
      <c r="AN76" s="281"/>
      <c r="AO76" s="281"/>
      <c r="AP76" s="281"/>
      <c r="AQ76" s="281"/>
      <c r="AR76" s="281"/>
      <c r="AS76" s="281"/>
      <c r="AT76" s="143"/>
      <c r="AU76" s="143"/>
      <c r="AV76" s="143"/>
      <c r="AW76" s="143"/>
      <c r="AX76" s="143"/>
      <c r="AY76" s="143"/>
      <c r="AZ76" s="143"/>
      <c r="BA76" s="143"/>
      <c r="BB76" s="143"/>
      <c r="BC76" s="143"/>
      <c r="BD76" s="143"/>
      <c r="BE76" s="143"/>
      <c r="BF76" s="143"/>
      <c r="BG76" s="143"/>
      <c r="BH76" s="143"/>
      <c r="BI76" s="143"/>
      <c r="BJ76" s="143"/>
      <c r="BK76" s="143"/>
      <c r="BL76" s="143"/>
      <c r="BM76" s="143"/>
      <c r="BN76" s="143"/>
      <c r="BO76" s="143"/>
      <c r="BP76" s="143"/>
      <c r="BQ76" s="143"/>
      <c r="BR76" s="143"/>
      <c r="BS76" s="143"/>
      <c r="BT76" s="143"/>
      <c r="BU76" s="143"/>
      <c r="BV76" s="143"/>
      <c r="BW76" s="143"/>
      <c r="BX76" s="143"/>
      <c r="BY76" s="143"/>
      <c r="BZ76" s="143"/>
      <c r="CA76" s="143"/>
      <c r="CB76" s="143"/>
      <c r="CC76" s="143"/>
      <c r="CD76" s="143"/>
      <c r="CE76" s="143"/>
      <c r="CF76" s="143"/>
      <c r="CG76" s="143"/>
      <c r="CH76" s="143"/>
      <c r="CI76" s="143"/>
      <c r="CJ76" s="143"/>
      <c r="CK76" s="143"/>
      <c r="CL76" s="143"/>
      <c r="CM76" s="143"/>
      <c r="CN76" s="143"/>
      <c r="CO76" s="143"/>
      <c r="CP76" s="143"/>
      <c r="CQ76" s="143"/>
      <c r="CR76" s="143"/>
      <c r="CS76" s="143"/>
      <c r="CT76" s="143"/>
      <c r="CU76" s="143"/>
      <c r="CV76" s="143"/>
      <c r="CW76" s="143"/>
      <c r="CX76" s="143"/>
      <c r="CY76" s="143"/>
      <c r="CZ76" s="143"/>
      <c r="DA76" s="143"/>
      <c r="DB76" s="143"/>
      <c r="DC76" s="143"/>
      <c r="DD76" s="143"/>
      <c r="DE76" s="143"/>
      <c r="DF76" s="143"/>
      <c r="DG76" s="143"/>
      <c r="DH76" s="143"/>
      <c r="DI76" s="143"/>
      <c r="DJ76" s="143"/>
      <c r="DK76" s="143"/>
      <c r="DL76" s="143"/>
      <c r="DM76" s="143"/>
      <c r="DN76" s="143"/>
      <c r="DO76" s="143"/>
      <c r="DP76" s="143"/>
      <c r="DQ76" s="143"/>
      <c r="DR76" s="143"/>
      <c r="DS76" s="143"/>
      <c r="DT76" s="143"/>
      <c r="DU76" s="143"/>
      <c r="DV76" s="143"/>
      <c r="DW76" s="143"/>
      <c r="DX76" s="143"/>
      <c r="DY76" s="143"/>
      <c r="DZ76" s="143"/>
      <c r="EA76" s="143"/>
      <c r="EB76" s="143"/>
      <c r="EC76" s="143"/>
      <c r="ED76" s="143"/>
      <c r="EE76" s="143"/>
      <c r="EF76" s="143"/>
      <c r="EG76" s="143"/>
      <c r="EH76" s="143"/>
      <c r="EI76" s="143"/>
      <c r="EJ76" s="143"/>
      <c r="EK76" s="143"/>
      <c r="EL76" s="143"/>
      <c r="EM76" s="143"/>
      <c r="EN76" s="143"/>
      <c r="EO76" s="143"/>
      <c r="EP76" s="143"/>
      <c r="EQ76" s="143"/>
      <c r="ER76" s="143"/>
      <c r="ES76" s="143"/>
      <c r="ET76" s="143"/>
      <c r="EU76" s="143"/>
      <c r="EV76" s="143"/>
      <c r="EW76" s="143"/>
      <c r="EX76" s="143"/>
      <c r="EY76" s="143"/>
      <c r="EZ76" s="143"/>
      <c r="FA76" s="143"/>
      <c r="FB76" s="143"/>
      <c r="FC76" s="143"/>
      <c r="FD76" s="143"/>
      <c r="FE76" s="143"/>
      <c r="FF76" s="143"/>
      <c r="FG76" s="143"/>
      <c r="FH76" s="143"/>
      <c r="FI76" s="143"/>
      <c r="FJ76" s="143"/>
      <c r="FK76" s="143"/>
      <c r="FL76" s="143"/>
      <c r="FM76" s="143"/>
      <c r="FN76" s="143"/>
      <c r="FO76" s="143"/>
      <c r="FP76" s="143"/>
      <c r="FQ76" s="143"/>
      <c r="FR76" s="143"/>
      <c r="FS76" s="143"/>
      <c r="FT76" s="143"/>
      <c r="FU76" s="143"/>
      <c r="FV76" s="143"/>
      <c r="FW76" s="143"/>
      <c r="FX76" s="143"/>
      <c r="FY76" s="143"/>
      <c r="FZ76" s="143"/>
      <c r="GA76" s="143"/>
      <c r="GB76" s="143"/>
      <c r="GC76" s="143"/>
      <c r="GD76" s="143"/>
      <c r="GE76" s="143"/>
      <c r="GF76" s="143"/>
    </row>
    <row r="77" spans="1:188" s="601" customFormat="1" ht="30" customHeight="1" x14ac:dyDescent="0.25">
      <c r="A77" s="124"/>
      <c r="B77" s="133"/>
      <c r="C77" s="134"/>
      <c r="D77" s="133"/>
      <c r="E77" s="137" t="s">
        <v>242</v>
      </c>
      <c r="F77" s="322">
        <v>51</v>
      </c>
      <c r="G77" s="309">
        <v>51</v>
      </c>
      <c r="H77" s="311">
        <v>21.8</v>
      </c>
      <c r="I77" s="362">
        <f>H77/H7</f>
        <v>4.4237937602997802E-5</v>
      </c>
      <c r="J77" s="275">
        <f>H77-G77</f>
        <v>-29.2</v>
      </c>
      <c r="K77" s="316">
        <f t="shared" si="38"/>
        <v>0.4274509803921569</v>
      </c>
      <c r="L77" s="277">
        <v>23.8</v>
      </c>
      <c r="M77" s="278">
        <v>23.8</v>
      </c>
      <c r="N77" s="278">
        <v>23.8</v>
      </c>
      <c r="O77" s="278">
        <v>17.5</v>
      </c>
      <c r="P77" s="278">
        <f t="shared" si="39"/>
        <v>-6.3000000000000007</v>
      </c>
      <c r="Q77" s="249">
        <f t="shared" si="40"/>
        <v>0.73529411764705876</v>
      </c>
      <c r="R77" s="279">
        <f>SUM(F77,L77)</f>
        <v>74.8</v>
      </c>
      <c r="S77" s="278">
        <f>SUM(F77,M77)</f>
        <v>74.8</v>
      </c>
      <c r="T77" s="278">
        <f t="shared" si="34"/>
        <v>74.8</v>
      </c>
      <c r="U77" s="278">
        <f>SUM(H77,O77)</f>
        <v>39.299999999999997</v>
      </c>
      <c r="V77" s="278">
        <f>U77-T77</f>
        <v>-35.5</v>
      </c>
      <c r="W77" s="253">
        <f t="shared" si="4"/>
        <v>0.52540106951871657</v>
      </c>
      <c r="X77" s="280"/>
      <c r="Y77" s="281"/>
      <c r="Z77" s="281"/>
      <c r="AA77" s="281"/>
      <c r="AB77" s="281"/>
      <c r="AC77" s="281"/>
      <c r="AD77" s="281"/>
      <c r="AE77" s="281"/>
      <c r="AF77" s="281"/>
      <c r="AG77" s="281"/>
      <c r="AH77" s="281"/>
      <c r="AI77" s="281"/>
      <c r="AJ77" s="281"/>
      <c r="AK77" s="281"/>
      <c r="AL77" s="281"/>
      <c r="AM77" s="281"/>
      <c r="AN77" s="281"/>
      <c r="AO77" s="281"/>
      <c r="AP77" s="281"/>
      <c r="AQ77" s="281"/>
      <c r="AR77" s="281"/>
      <c r="AS77" s="281"/>
      <c r="AT77" s="143"/>
      <c r="AU77" s="143"/>
      <c r="AV77" s="143"/>
      <c r="AW77" s="143"/>
      <c r="AX77" s="143"/>
      <c r="AY77" s="143"/>
      <c r="AZ77" s="143"/>
      <c r="BA77" s="143"/>
      <c r="BB77" s="143"/>
      <c r="BC77" s="143"/>
      <c r="BD77" s="143"/>
      <c r="BE77" s="143"/>
      <c r="BF77" s="143"/>
      <c r="BG77" s="143"/>
      <c r="BH77" s="143"/>
      <c r="BI77" s="143"/>
      <c r="BJ77" s="143"/>
      <c r="BK77" s="143"/>
      <c r="BL77" s="143"/>
      <c r="BM77" s="143"/>
      <c r="BN77" s="143"/>
      <c r="BO77" s="143"/>
      <c r="BP77" s="143"/>
      <c r="BQ77" s="143"/>
      <c r="BR77" s="143"/>
      <c r="BS77" s="143"/>
      <c r="BT77" s="143"/>
      <c r="BU77" s="143"/>
      <c r="BV77" s="143"/>
      <c r="BW77" s="143"/>
      <c r="BX77" s="143"/>
      <c r="BY77" s="143"/>
      <c r="BZ77" s="143"/>
      <c r="CA77" s="143"/>
      <c r="CB77" s="143"/>
      <c r="CC77" s="143"/>
      <c r="CD77" s="143"/>
      <c r="CE77" s="143"/>
      <c r="CF77" s="143"/>
      <c r="CG77" s="143"/>
      <c r="CH77" s="143"/>
      <c r="CI77" s="143"/>
      <c r="CJ77" s="143"/>
      <c r="CK77" s="143"/>
      <c r="CL77" s="143"/>
      <c r="CM77" s="143"/>
      <c r="CN77" s="143"/>
      <c r="CO77" s="143"/>
      <c r="CP77" s="143"/>
      <c r="CQ77" s="143"/>
      <c r="CR77" s="143"/>
      <c r="CS77" s="143"/>
      <c r="CT77" s="143"/>
      <c r="CU77" s="143"/>
      <c r="CV77" s="143"/>
      <c r="CW77" s="143"/>
      <c r="CX77" s="143"/>
      <c r="CY77" s="143"/>
      <c r="CZ77" s="143"/>
      <c r="DA77" s="143"/>
      <c r="DB77" s="143"/>
      <c r="DC77" s="143"/>
      <c r="DD77" s="143"/>
      <c r="DE77" s="143"/>
      <c r="DF77" s="143"/>
      <c r="DG77" s="143"/>
      <c r="DH77" s="143"/>
      <c r="DI77" s="143"/>
      <c r="DJ77" s="143"/>
      <c r="DK77" s="143"/>
      <c r="DL77" s="143"/>
      <c r="DM77" s="143"/>
      <c r="DN77" s="143"/>
      <c r="DO77" s="143"/>
      <c r="DP77" s="143"/>
      <c r="DQ77" s="143"/>
      <c r="DR77" s="143"/>
      <c r="DS77" s="143"/>
      <c r="DT77" s="143"/>
      <c r="DU77" s="143"/>
      <c r="DV77" s="143"/>
      <c r="DW77" s="143"/>
      <c r="DX77" s="143"/>
      <c r="DY77" s="143"/>
      <c r="DZ77" s="143"/>
      <c r="EA77" s="143"/>
      <c r="EB77" s="143"/>
      <c r="EC77" s="143"/>
      <c r="ED77" s="143"/>
      <c r="EE77" s="143"/>
      <c r="EF77" s="143"/>
      <c r="EG77" s="143"/>
      <c r="EH77" s="143"/>
      <c r="EI77" s="143"/>
      <c r="EJ77" s="143"/>
      <c r="EK77" s="143"/>
      <c r="EL77" s="143"/>
      <c r="EM77" s="143"/>
      <c r="EN77" s="143"/>
      <c r="EO77" s="143"/>
      <c r="EP77" s="143"/>
      <c r="EQ77" s="143"/>
      <c r="ER77" s="143"/>
      <c r="ES77" s="143"/>
      <c r="ET77" s="143"/>
      <c r="EU77" s="143"/>
      <c r="EV77" s="143"/>
      <c r="EW77" s="143"/>
      <c r="EX77" s="143"/>
      <c r="EY77" s="143"/>
      <c r="EZ77" s="143"/>
      <c r="FA77" s="143"/>
      <c r="FB77" s="143"/>
      <c r="FC77" s="143"/>
      <c r="FD77" s="143"/>
      <c r="FE77" s="143"/>
      <c r="FF77" s="143"/>
      <c r="FG77" s="143"/>
      <c r="FH77" s="143"/>
      <c r="FI77" s="143"/>
      <c r="FJ77" s="143"/>
      <c r="FK77" s="143"/>
      <c r="FL77" s="143"/>
      <c r="FM77" s="143"/>
      <c r="FN77" s="143"/>
      <c r="FO77" s="143"/>
      <c r="FP77" s="143"/>
      <c r="FQ77" s="143"/>
      <c r="FR77" s="143"/>
      <c r="FS77" s="143"/>
      <c r="FT77" s="143"/>
      <c r="FU77" s="143"/>
      <c r="FV77" s="143"/>
      <c r="FW77" s="143"/>
      <c r="FX77" s="143"/>
      <c r="FY77" s="143"/>
      <c r="FZ77" s="143"/>
      <c r="GA77" s="143"/>
      <c r="GB77" s="143"/>
      <c r="GC77" s="143"/>
      <c r="GD77" s="143"/>
      <c r="GE77" s="143"/>
      <c r="GF77" s="143"/>
    </row>
    <row r="78" spans="1:188" ht="30.75" customHeight="1" x14ac:dyDescent="0.25">
      <c r="A78" s="13"/>
      <c r="B78" s="138" t="s">
        <v>44</v>
      </c>
      <c r="C78" s="121" t="s">
        <v>234</v>
      </c>
      <c r="D78" s="121" t="s">
        <v>247</v>
      </c>
      <c r="E78" s="122" t="s">
        <v>248</v>
      </c>
      <c r="F78" s="363">
        <v>3379.4</v>
      </c>
      <c r="G78" s="360">
        <v>3379.4</v>
      </c>
      <c r="H78" s="321">
        <v>3133.4</v>
      </c>
      <c r="I78" s="247">
        <f>H78/H7</f>
        <v>6.3584932883134545E-3</v>
      </c>
      <c r="J78" s="248">
        <f t="shared" si="14"/>
        <v>-246</v>
      </c>
      <c r="K78" s="253">
        <f t="shared" si="38"/>
        <v>0.92720601290169857</v>
      </c>
      <c r="L78" s="250">
        <v>16</v>
      </c>
      <c r="M78" s="251">
        <v>28.4</v>
      </c>
      <c r="N78" s="251">
        <v>28.4</v>
      </c>
      <c r="O78" s="251">
        <v>27.3</v>
      </c>
      <c r="P78" s="251">
        <f>O78-N78</f>
        <v>-1.0999999999999979</v>
      </c>
      <c r="Q78" s="249">
        <f>O78/N78</f>
        <v>0.96126760563380287</v>
      </c>
      <c r="R78" s="252">
        <f t="shared" si="5"/>
        <v>3395.4</v>
      </c>
      <c r="S78" s="251">
        <f t="shared" si="6"/>
        <v>3407.8</v>
      </c>
      <c r="T78" s="251">
        <f t="shared" si="34"/>
        <v>3407.8</v>
      </c>
      <c r="U78" s="251">
        <f t="shared" si="7"/>
        <v>3160.7000000000003</v>
      </c>
      <c r="V78" s="251">
        <f t="shared" si="3"/>
        <v>-247.09999999999991</v>
      </c>
      <c r="W78" s="357">
        <f t="shared" si="4"/>
        <v>0.92748987616644174</v>
      </c>
      <c r="X78" s="222"/>
      <c r="Y78" s="210"/>
      <c r="Z78" s="210"/>
      <c r="AA78" s="210"/>
      <c r="AB78" s="210"/>
      <c r="AC78" s="210"/>
      <c r="AD78" s="210"/>
      <c r="AE78" s="210"/>
      <c r="AF78" s="210"/>
      <c r="AG78" s="210"/>
      <c r="AH78" s="210"/>
      <c r="AI78" s="210"/>
      <c r="AJ78" s="210"/>
      <c r="AK78" s="210"/>
      <c r="AL78" s="210"/>
      <c r="AM78" s="210"/>
      <c r="AN78" s="210"/>
      <c r="AO78" s="210"/>
      <c r="AP78" s="210"/>
      <c r="AQ78" s="210"/>
      <c r="AR78" s="210"/>
      <c r="AS78" s="210"/>
    </row>
    <row r="79" spans="1:188" ht="30.75" customHeight="1" x14ac:dyDescent="0.25">
      <c r="A79" s="13"/>
      <c r="B79" s="138"/>
      <c r="C79" s="121" t="s">
        <v>440</v>
      </c>
      <c r="D79" s="121" t="s">
        <v>247</v>
      </c>
      <c r="E79" s="597" t="s">
        <v>441</v>
      </c>
      <c r="F79" s="363">
        <v>5514.2</v>
      </c>
      <c r="G79" s="360">
        <v>5514.2</v>
      </c>
      <c r="H79" s="321">
        <v>5504.6</v>
      </c>
      <c r="I79" s="247">
        <f>H79/H7</f>
        <v>1.1170282171076224E-2</v>
      </c>
      <c r="J79" s="248">
        <f t="shared" si="14"/>
        <v>-9.5999999999994543</v>
      </c>
      <c r="K79" s="253">
        <f t="shared" si="38"/>
        <v>0.99825904029596324</v>
      </c>
      <c r="L79" s="250">
        <v>1473.5</v>
      </c>
      <c r="M79" s="251">
        <v>1465.4</v>
      </c>
      <c r="N79" s="251">
        <v>1465.4</v>
      </c>
      <c r="O79" s="251">
        <v>1423.4</v>
      </c>
      <c r="P79" s="251">
        <f>O79-N79</f>
        <v>-42</v>
      </c>
      <c r="Q79" s="249">
        <f>O79/N79</f>
        <v>0.97133888358127474</v>
      </c>
      <c r="R79" s="252">
        <f t="shared" si="5"/>
        <v>6987.7</v>
      </c>
      <c r="S79" s="251">
        <f t="shared" si="6"/>
        <v>6979.6</v>
      </c>
      <c r="T79" s="251">
        <f t="shared" si="34"/>
        <v>6979.6</v>
      </c>
      <c r="U79" s="251">
        <f t="shared" si="7"/>
        <v>6928</v>
      </c>
      <c r="V79" s="251">
        <f t="shared" si="3"/>
        <v>-51.600000000000364</v>
      </c>
      <c r="W79" s="357">
        <f t="shared" si="4"/>
        <v>0.99260702619061258</v>
      </c>
      <c r="X79" s="222"/>
      <c r="Y79" s="210"/>
      <c r="Z79" s="210"/>
      <c r="AA79" s="210"/>
      <c r="AB79" s="210"/>
      <c r="AC79" s="210"/>
      <c r="AD79" s="210"/>
      <c r="AE79" s="210"/>
      <c r="AF79" s="210"/>
      <c r="AG79" s="210"/>
      <c r="AH79" s="210"/>
      <c r="AI79" s="210"/>
      <c r="AJ79" s="210"/>
      <c r="AK79" s="210"/>
      <c r="AL79" s="210"/>
      <c r="AM79" s="210"/>
      <c r="AN79" s="210"/>
      <c r="AO79" s="210"/>
      <c r="AP79" s="210"/>
      <c r="AQ79" s="210"/>
      <c r="AR79" s="210"/>
      <c r="AS79" s="210"/>
    </row>
    <row r="80" spans="1:188" s="601" customFormat="1" ht="30" customHeight="1" x14ac:dyDescent="0.25">
      <c r="A80" s="124"/>
      <c r="B80" s="133"/>
      <c r="C80" s="134"/>
      <c r="D80" s="133"/>
      <c r="E80" s="137" t="s">
        <v>438</v>
      </c>
      <c r="F80" s="322"/>
      <c r="G80" s="309"/>
      <c r="H80" s="311"/>
      <c r="I80" s="318"/>
      <c r="J80" s="275">
        <f>H80-G80</f>
        <v>0</v>
      </c>
      <c r="K80" s="316"/>
      <c r="L80" s="277">
        <v>42</v>
      </c>
      <c r="M80" s="278">
        <v>42</v>
      </c>
      <c r="N80" s="278">
        <v>42</v>
      </c>
      <c r="O80" s="278">
        <v>0</v>
      </c>
      <c r="P80" s="278">
        <f t="shared" ref="P80" si="41">O80-N80</f>
        <v>-42</v>
      </c>
      <c r="Q80" s="249">
        <f t="shared" ref="Q80" si="42">O80/N80</f>
        <v>0</v>
      </c>
      <c r="R80" s="279">
        <f>SUM(F80,L80)</f>
        <v>42</v>
      </c>
      <c r="S80" s="278">
        <f>SUM(F80,M80)</f>
        <v>42</v>
      </c>
      <c r="T80" s="278">
        <f t="shared" si="34"/>
        <v>42</v>
      </c>
      <c r="U80" s="278">
        <f>SUM(H80,O80)</f>
        <v>0</v>
      </c>
      <c r="V80" s="278">
        <f>U80-T80</f>
        <v>-42</v>
      </c>
      <c r="W80" s="253">
        <f t="shared" si="4"/>
        <v>0</v>
      </c>
      <c r="X80" s="280"/>
      <c r="Y80" s="281"/>
      <c r="Z80" s="281"/>
      <c r="AA80" s="281"/>
      <c r="AB80" s="281"/>
      <c r="AC80" s="281"/>
      <c r="AD80" s="281"/>
      <c r="AE80" s="281"/>
      <c r="AF80" s="281"/>
      <c r="AG80" s="281"/>
      <c r="AH80" s="281"/>
      <c r="AI80" s="281"/>
      <c r="AJ80" s="281"/>
      <c r="AK80" s="281"/>
      <c r="AL80" s="281"/>
      <c r="AM80" s="281"/>
      <c r="AN80" s="281"/>
      <c r="AO80" s="281"/>
      <c r="AP80" s="281"/>
      <c r="AQ80" s="281"/>
      <c r="AR80" s="281"/>
      <c r="AS80" s="281"/>
      <c r="AT80" s="143"/>
      <c r="AU80" s="143"/>
      <c r="AV80" s="143"/>
      <c r="AW80" s="143"/>
      <c r="AX80" s="143"/>
      <c r="AY80" s="143"/>
      <c r="AZ80" s="143"/>
      <c r="BA80" s="143"/>
      <c r="BB80" s="143"/>
      <c r="BC80" s="143"/>
      <c r="BD80" s="143"/>
      <c r="BE80" s="143"/>
      <c r="BF80" s="143"/>
      <c r="BG80" s="143"/>
      <c r="BH80" s="143"/>
      <c r="BI80" s="143"/>
      <c r="BJ80" s="143"/>
      <c r="BK80" s="143"/>
      <c r="BL80" s="143"/>
      <c r="BM80" s="143"/>
      <c r="BN80" s="143"/>
      <c r="BO80" s="143"/>
      <c r="BP80" s="143"/>
      <c r="BQ80" s="143"/>
      <c r="BR80" s="143"/>
      <c r="BS80" s="143"/>
      <c r="BT80" s="143"/>
      <c r="BU80" s="143"/>
      <c r="BV80" s="143"/>
      <c r="BW80" s="143"/>
      <c r="BX80" s="143"/>
      <c r="BY80" s="143"/>
      <c r="BZ80" s="143"/>
      <c r="CA80" s="143"/>
      <c r="CB80" s="143"/>
      <c r="CC80" s="143"/>
      <c r="CD80" s="143"/>
      <c r="CE80" s="143"/>
      <c r="CF80" s="143"/>
      <c r="CG80" s="143"/>
      <c r="CH80" s="143"/>
      <c r="CI80" s="143"/>
      <c r="CJ80" s="143"/>
      <c r="CK80" s="143"/>
      <c r="CL80" s="143"/>
      <c r="CM80" s="143"/>
      <c r="CN80" s="143"/>
      <c r="CO80" s="143"/>
      <c r="CP80" s="143"/>
      <c r="CQ80" s="143"/>
      <c r="CR80" s="143"/>
      <c r="CS80" s="143"/>
      <c r="CT80" s="143"/>
      <c r="CU80" s="143"/>
      <c r="CV80" s="143"/>
      <c r="CW80" s="143"/>
      <c r="CX80" s="143"/>
      <c r="CY80" s="143"/>
      <c r="CZ80" s="143"/>
      <c r="DA80" s="143"/>
      <c r="DB80" s="143"/>
      <c r="DC80" s="143"/>
      <c r="DD80" s="143"/>
      <c r="DE80" s="143"/>
      <c r="DF80" s="143"/>
      <c r="DG80" s="143"/>
      <c r="DH80" s="143"/>
      <c r="DI80" s="143"/>
      <c r="DJ80" s="143"/>
      <c r="DK80" s="143"/>
      <c r="DL80" s="143"/>
      <c r="DM80" s="143"/>
      <c r="DN80" s="143"/>
      <c r="DO80" s="143"/>
      <c r="DP80" s="143"/>
      <c r="DQ80" s="143"/>
      <c r="DR80" s="143"/>
      <c r="DS80" s="143"/>
      <c r="DT80" s="143"/>
      <c r="DU80" s="143"/>
      <c r="DV80" s="143"/>
      <c r="DW80" s="143"/>
      <c r="DX80" s="143"/>
      <c r="DY80" s="143"/>
      <c r="DZ80" s="143"/>
      <c r="EA80" s="143"/>
      <c r="EB80" s="143"/>
      <c r="EC80" s="143"/>
      <c r="ED80" s="143"/>
      <c r="EE80" s="143"/>
      <c r="EF80" s="143"/>
      <c r="EG80" s="143"/>
      <c r="EH80" s="143"/>
      <c r="EI80" s="143"/>
      <c r="EJ80" s="143"/>
      <c r="EK80" s="143"/>
      <c r="EL80" s="143"/>
      <c r="EM80" s="143"/>
      <c r="EN80" s="143"/>
      <c r="EO80" s="143"/>
      <c r="EP80" s="143"/>
      <c r="EQ80" s="143"/>
      <c r="ER80" s="143"/>
      <c r="ES80" s="143"/>
      <c r="ET80" s="143"/>
      <c r="EU80" s="143"/>
      <c r="EV80" s="143"/>
      <c r="EW80" s="143"/>
      <c r="EX80" s="143"/>
      <c r="EY80" s="143"/>
      <c r="EZ80" s="143"/>
      <c r="FA80" s="143"/>
      <c r="FB80" s="143"/>
      <c r="FC80" s="143"/>
      <c r="FD80" s="143"/>
      <c r="FE80" s="143"/>
      <c r="FF80" s="143"/>
      <c r="FG80" s="143"/>
      <c r="FH80" s="143"/>
      <c r="FI80" s="143"/>
      <c r="FJ80" s="143"/>
      <c r="FK80" s="143"/>
      <c r="FL80" s="143"/>
      <c r="FM80" s="143"/>
      <c r="FN80" s="143"/>
      <c r="FO80" s="143"/>
      <c r="FP80" s="143"/>
      <c r="FQ80" s="143"/>
      <c r="FR80" s="143"/>
      <c r="FS80" s="143"/>
      <c r="FT80" s="143"/>
      <c r="FU80" s="143"/>
      <c r="FV80" s="143"/>
      <c r="FW80" s="143"/>
      <c r="FX80" s="143"/>
      <c r="FY80" s="143"/>
      <c r="FZ80" s="143"/>
      <c r="GA80" s="143"/>
      <c r="GB80" s="143"/>
      <c r="GC80" s="143"/>
      <c r="GD80" s="143"/>
      <c r="GE80" s="143"/>
      <c r="GF80" s="143"/>
    </row>
    <row r="81" spans="1:188" ht="30" customHeight="1" x14ac:dyDescent="0.25">
      <c r="A81" s="13"/>
      <c r="B81" s="138" t="s">
        <v>45</v>
      </c>
      <c r="C81" s="121" t="s">
        <v>442</v>
      </c>
      <c r="D81" s="121" t="s">
        <v>250</v>
      </c>
      <c r="E81" s="122" t="s">
        <v>443</v>
      </c>
      <c r="F81" s="364">
        <v>229.4</v>
      </c>
      <c r="G81" s="320">
        <v>229.4</v>
      </c>
      <c r="H81" s="321">
        <v>227.3</v>
      </c>
      <c r="I81" s="262">
        <f>H81/H7</f>
        <v>4.61251523723E-4</v>
      </c>
      <c r="J81" s="248">
        <f t="shared" si="14"/>
        <v>-2.0999999999999943</v>
      </c>
      <c r="K81" s="253">
        <f t="shared" si="38"/>
        <v>0.9908456843940715</v>
      </c>
      <c r="L81" s="250"/>
      <c r="M81" s="251"/>
      <c r="N81" s="251"/>
      <c r="O81" s="251"/>
      <c r="P81" s="251"/>
      <c r="Q81" s="249"/>
      <c r="R81" s="252">
        <f t="shared" si="5"/>
        <v>229.4</v>
      </c>
      <c r="S81" s="251">
        <f t="shared" si="6"/>
        <v>229.4</v>
      </c>
      <c r="T81" s="251">
        <f t="shared" si="34"/>
        <v>229.4</v>
      </c>
      <c r="U81" s="251">
        <f t="shared" si="7"/>
        <v>227.3</v>
      </c>
      <c r="V81" s="251">
        <f t="shared" si="3"/>
        <v>-2.0999999999999943</v>
      </c>
      <c r="W81" s="357">
        <f t="shared" si="4"/>
        <v>0.9908456843940715</v>
      </c>
      <c r="X81" s="222"/>
      <c r="Y81" s="210"/>
      <c r="Z81" s="210"/>
      <c r="AA81" s="210"/>
      <c r="AB81" s="210"/>
      <c r="AC81" s="210"/>
      <c r="AD81" s="210"/>
      <c r="AE81" s="210"/>
      <c r="AF81" s="210"/>
      <c r="AG81" s="210"/>
      <c r="AH81" s="210"/>
      <c r="AI81" s="210"/>
      <c r="AJ81" s="210"/>
      <c r="AK81" s="210"/>
      <c r="AL81" s="210"/>
      <c r="AM81" s="210"/>
      <c r="AN81" s="210"/>
      <c r="AO81" s="210"/>
      <c r="AP81" s="210"/>
      <c r="AQ81" s="210"/>
      <c r="AR81" s="210"/>
      <c r="AS81" s="210"/>
    </row>
    <row r="82" spans="1:188" ht="20.25" customHeight="1" x14ac:dyDescent="0.25">
      <c r="A82" s="13"/>
      <c r="B82" s="138" t="s">
        <v>46</v>
      </c>
      <c r="C82" s="121" t="s">
        <v>249</v>
      </c>
      <c r="D82" s="121" t="s">
        <v>251</v>
      </c>
      <c r="E82" s="122" t="s">
        <v>444</v>
      </c>
      <c r="F82" s="364">
        <v>1566.4</v>
      </c>
      <c r="G82" s="320">
        <v>1566.4</v>
      </c>
      <c r="H82" s="321">
        <v>1526</v>
      </c>
      <c r="I82" s="247">
        <f>H82/H7</f>
        <v>3.0966556322098459E-3</v>
      </c>
      <c r="J82" s="248">
        <f t="shared" si="14"/>
        <v>-40.400000000000091</v>
      </c>
      <c r="K82" s="253">
        <f t="shared" si="38"/>
        <v>0.97420837589376907</v>
      </c>
      <c r="L82" s="250"/>
      <c r="M82" s="251"/>
      <c r="N82" s="251"/>
      <c r="O82" s="251"/>
      <c r="P82" s="251">
        <f t="shared" ref="P82:P106" si="43">O82-N82</f>
        <v>0</v>
      </c>
      <c r="Q82" s="249"/>
      <c r="R82" s="252">
        <f t="shared" si="5"/>
        <v>1566.4</v>
      </c>
      <c r="S82" s="251">
        <f t="shared" si="6"/>
        <v>1566.4</v>
      </c>
      <c r="T82" s="251">
        <f t="shared" si="34"/>
        <v>1566.4</v>
      </c>
      <c r="U82" s="251">
        <f t="shared" si="7"/>
        <v>1526</v>
      </c>
      <c r="V82" s="251">
        <f t="shared" si="3"/>
        <v>-40.400000000000091</v>
      </c>
      <c r="W82" s="357">
        <f t="shared" si="4"/>
        <v>0.97420837589376907</v>
      </c>
      <c r="X82" s="222"/>
      <c r="Y82" s="210"/>
      <c r="Z82" s="210"/>
      <c r="AA82" s="210"/>
      <c r="AB82" s="210"/>
      <c r="AC82" s="210"/>
      <c r="AD82" s="210"/>
      <c r="AE82" s="210"/>
      <c r="AF82" s="210"/>
      <c r="AG82" s="210"/>
      <c r="AH82" s="210"/>
      <c r="AI82" s="210"/>
      <c r="AJ82" s="210"/>
      <c r="AK82" s="210"/>
      <c r="AL82" s="210"/>
      <c r="AM82" s="210"/>
      <c r="AN82" s="210"/>
      <c r="AO82" s="210"/>
      <c r="AP82" s="210"/>
      <c r="AQ82" s="210"/>
      <c r="AR82" s="210"/>
      <c r="AS82" s="210"/>
    </row>
    <row r="83" spans="1:188" ht="19.5" customHeight="1" x14ac:dyDescent="0.25">
      <c r="A83" s="13"/>
      <c r="B83" s="138" t="s">
        <v>47</v>
      </c>
      <c r="C83" s="121" t="s">
        <v>445</v>
      </c>
      <c r="D83" s="121" t="s">
        <v>251</v>
      </c>
      <c r="E83" s="122" t="s">
        <v>446</v>
      </c>
      <c r="F83" s="364">
        <v>4471.8999999999996</v>
      </c>
      <c r="G83" s="320">
        <v>4471.8999999999996</v>
      </c>
      <c r="H83" s="321">
        <v>4225.8999999999996</v>
      </c>
      <c r="I83" s="247">
        <f>H83/H7</f>
        <v>8.575463326445338E-3</v>
      </c>
      <c r="J83" s="248">
        <f t="shared" si="14"/>
        <v>-246</v>
      </c>
      <c r="K83" s="253">
        <f t="shared" si="38"/>
        <v>0.94498982535387643</v>
      </c>
      <c r="L83" s="250">
        <v>408.1</v>
      </c>
      <c r="M83" s="251">
        <v>408.1</v>
      </c>
      <c r="N83" s="251">
        <v>408.1</v>
      </c>
      <c r="O83" s="251">
        <v>361</v>
      </c>
      <c r="P83" s="251">
        <f t="shared" si="43"/>
        <v>-47.100000000000023</v>
      </c>
      <c r="Q83" s="249">
        <f t="shared" ref="Q83:Q88" si="44">O83/N83</f>
        <v>0.88458711100220533</v>
      </c>
      <c r="R83" s="252">
        <f t="shared" si="5"/>
        <v>4880</v>
      </c>
      <c r="S83" s="251">
        <f t="shared" si="6"/>
        <v>4880</v>
      </c>
      <c r="T83" s="251">
        <f t="shared" si="34"/>
        <v>4880</v>
      </c>
      <c r="U83" s="251">
        <f t="shared" si="7"/>
        <v>4586.8999999999996</v>
      </c>
      <c r="V83" s="251">
        <f t="shared" si="3"/>
        <v>-293.10000000000036</v>
      </c>
      <c r="W83" s="253">
        <f t="shared" si="4"/>
        <v>0.93993852459016392</v>
      </c>
      <c r="X83" s="222"/>
      <c r="Y83" s="210"/>
      <c r="Z83" s="210"/>
      <c r="AA83" s="210"/>
      <c r="AB83" s="210"/>
      <c r="AC83" s="210"/>
      <c r="AD83" s="210"/>
      <c r="AE83" s="210"/>
      <c r="AF83" s="210"/>
      <c r="AG83" s="210"/>
      <c r="AH83" s="210"/>
      <c r="AI83" s="210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</row>
    <row r="84" spans="1:188" s="601" customFormat="1" ht="27.75" customHeight="1" x14ac:dyDescent="0.25">
      <c r="A84" s="124"/>
      <c r="B84" s="133"/>
      <c r="C84" s="146"/>
      <c r="D84" s="146"/>
      <c r="E84" s="137" t="s">
        <v>242</v>
      </c>
      <c r="F84" s="361"/>
      <c r="G84" s="310"/>
      <c r="H84" s="311"/>
      <c r="I84" s="318"/>
      <c r="J84" s="275"/>
      <c r="K84" s="316"/>
      <c r="L84" s="365">
        <v>188.9</v>
      </c>
      <c r="M84" s="366">
        <v>188.9</v>
      </c>
      <c r="N84" s="366">
        <v>188.9</v>
      </c>
      <c r="O84" s="366">
        <v>184</v>
      </c>
      <c r="P84" s="366">
        <f t="shared" si="43"/>
        <v>-4.9000000000000057</v>
      </c>
      <c r="Q84" s="276">
        <f t="shared" si="44"/>
        <v>0.97406034939121222</v>
      </c>
      <c r="R84" s="279">
        <f t="shared" si="5"/>
        <v>188.9</v>
      </c>
      <c r="S84" s="278">
        <f t="shared" si="6"/>
        <v>188.9</v>
      </c>
      <c r="T84" s="278">
        <f t="shared" si="34"/>
        <v>188.9</v>
      </c>
      <c r="U84" s="278">
        <f t="shared" si="7"/>
        <v>184</v>
      </c>
      <c r="V84" s="278">
        <f t="shared" si="3"/>
        <v>-4.9000000000000057</v>
      </c>
      <c r="W84" s="253">
        <f t="shared" si="4"/>
        <v>0.97406034939121222</v>
      </c>
      <c r="X84" s="280"/>
      <c r="Y84" s="281"/>
      <c r="Z84" s="281"/>
      <c r="AA84" s="281"/>
      <c r="AB84" s="281"/>
      <c r="AC84" s="281"/>
      <c r="AD84" s="281"/>
      <c r="AE84" s="281"/>
      <c r="AF84" s="281"/>
      <c r="AG84" s="281"/>
      <c r="AH84" s="281"/>
      <c r="AI84" s="281"/>
      <c r="AJ84" s="281"/>
      <c r="AK84" s="281"/>
      <c r="AL84" s="281"/>
      <c r="AM84" s="281"/>
      <c r="AN84" s="281"/>
      <c r="AO84" s="281"/>
      <c r="AP84" s="281"/>
      <c r="AQ84" s="281"/>
      <c r="AR84" s="281"/>
      <c r="AS84" s="281"/>
      <c r="AT84" s="143"/>
      <c r="AU84" s="143"/>
      <c r="AV84" s="143"/>
      <c r="AW84" s="143"/>
      <c r="AX84" s="143"/>
      <c r="AY84" s="143"/>
      <c r="AZ84" s="143"/>
      <c r="BA84" s="143"/>
      <c r="BB84" s="143"/>
      <c r="BC84" s="143"/>
      <c r="BD84" s="143"/>
      <c r="BE84" s="143"/>
      <c r="BF84" s="143"/>
      <c r="BG84" s="143"/>
      <c r="BH84" s="143"/>
      <c r="BI84" s="143"/>
      <c r="BJ84" s="143"/>
      <c r="BK84" s="143"/>
      <c r="BL84" s="143"/>
      <c r="BM84" s="143"/>
      <c r="BN84" s="143"/>
      <c r="BO84" s="143"/>
      <c r="BP84" s="143"/>
      <c r="BQ84" s="143"/>
      <c r="BR84" s="143"/>
      <c r="BS84" s="143"/>
      <c r="BT84" s="143"/>
      <c r="BU84" s="143"/>
      <c r="BV84" s="143"/>
      <c r="BW84" s="143"/>
      <c r="BX84" s="143"/>
      <c r="BY84" s="143"/>
      <c r="BZ84" s="143"/>
      <c r="CA84" s="143"/>
      <c r="CB84" s="143"/>
      <c r="CC84" s="143"/>
      <c r="CD84" s="143"/>
      <c r="CE84" s="143"/>
      <c r="CF84" s="143"/>
      <c r="CG84" s="143"/>
      <c r="CH84" s="143"/>
      <c r="CI84" s="143"/>
      <c r="CJ84" s="143"/>
      <c r="CK84" s="143"/>
      <c r="CL84" s="143"/>
      <c r="CM84" s="143"/>
      <c r="CN84" s="143"/>
      <c r="CO84" s="143"/>
      <c r="CP84" s="143"/>
      <c r="CQ84" s="143"/>
      <c r="CR84" s="143"/>
      <c r="CS84" s="143"/>
      <c r="CT84" s="143"/>
      <c r="CU84" s="143"/>
      <c r="CV84" s="143"/>
      <c r="CW84" s="143"/>
      <c r="CX84" s="143"/>
      <c r="CY84" s="143"/>
      <c r="CZ84" s="143"/>
      <c r="DA84" s="143"/>
      <c r="DB84" s="143"/>
      <c r="DC84" s="143"/>
      <c r="DD84" s="143"/>
      <c r="DE84" s="143"/>
      <c r="DF84" s="143"/>
      <c r="DG84" s="143"/>
      <c r="DH84" s="143"/>
      <c r="DI84" s="143"/>
      <c r="DJ84" s="143"/>
      <c r="DK84" s="143"/>
      <c r="DL84" s="143"/>
      <c r="DM84" s="143"/>
      <c r="DN84" s="143"/>
      <c r="DO84" s="143"/>
      <c r="DP84" s="143"/>
      <c r="DQ84" s="143"/>
      <c r="DR84" s="143"/>
      <c r="DS84" s="143"/>
      <c r="DT84" s="143"/>
      <c r="DU84" s="143"/>
      <c r="DV84" s="143"/>
      <c r="DW84" s="143"/>
      <c r="DX84" s="143"/>
      <c r="DY84" s="143"/>
      <c r="DZ84" s="143"/>
      <c r="EA84" s="143"/>
      <c r="EB84" s="143"/>
      <c r="EC84" s="143"/>
      <c r="ED84" s="143"/>
      <c r="EE84" s="143"/>
      <c r="EF84" s="143"/>
      <c r="EG84" s="143"/>
      <c r="EH84" s="143"/>
      <c r="EI84" s="143"/>
      <c r="EJ84" s="143"/>
      <c r="EK84" s="143"/>
      <c r="EL84" s="143"/>
      <c r="EM84" s="143"/>
      <c r="EN84" s="143"/>
      <c r="EO84" s="143"/>
      <c r="EP84" s="143"/>
      <c r="EQ84" s="143"/>
      <c r="ER84" s="143"/>
      <c r="ES84" s="143"/>
      <c r="ET84" s="143"/>
      <c r="EU84" s="143"/>
      <c r="EV84" s="143"/>
      <c r="EW84" s="143"/>
      <c r="EX84" s="143"/>
      <c r="EY84" s="143"/>
      <c r="EZ84" s="143"/>
      <c r="FA84" s="143"/>
      <c r="FB84" s="143"/>
      <c r="FC84" s="143"/>
      <c r="FD84" s="143"/>
      <c r="FE84" s="143"/>
      <c r="FF84" s="143"/>
      <c r="FG84" s="143"/>
      <c r="FH84" s="143"/>
      <c r="FI84" s="143"/>
      <c r="FJ84" s="143"/>
      <c r="FK84" s="143"/>
      <c r="FL84" s="143"/>
      <c r="FM84" s="143"/>
      <c r="FN84" s="143"/>
      <c r="FO84" s="143"/>
      <c r="FP84" s="143"/>
      <c r="FQ84" s="143"/>
      <c r="FR84" s="143"/>
      <c r="FS84" s="143"/>
      <c r="FT84" s="143"/>
      <c r="FU84" s="143"/>
      <c r="FV84" s="143"/>
      <c r="FW84" s="143"/>
      <c r="FX84" s="143"/>
      <c r="FY84" s="143"/>
      <c r="FZ84" s="143"/>
      <c r="GA84" s="143"/>
      <c r="GB84" s="143"/>
      <c r="GC84" s="143"/>
      <c r="GD84" s="143"/>
      <c r="GE84" s="143"/>
      <c r="GF84" s="143"/>
    </row>
    <row r="85" spans="1:188" s="601" customFormat="1" ht="28.5" customHeight="1" x14ac:dyDescent="0.25">
      <c r="A85" s="124"/>
      <c r="B85" s="133"/>
      <c r="C85" s="146"/>
      <c r="D85" s="146"/>
      <c r="E85" s="137" t="s">
        <v>438</v>
      </c>
      <c r="F85" s="361"/>
      <c r="G85" s="310"/>
      <c r="H85" s="311"/>
      <c r="I85" s="318"/>
      <c r="J85" s="275"/>
      <c r="K85" s="316"/>
      <c r="L85" s="365">
        <v>42</v>
      </c>
      <c r="M85" s="366">
        <v>42</v>
      </c>
      <c r="N85" s="366">
        <v>42</v>
      </c>
      <c r="O85" s="366">
        <v>0</v>
      </c>
      <c r="P85" s="366">
        <f t="shared" si="43"/>
        <v>-42</v>
      </c>
      <c r="Q85" s="276">
        <f t="shared" si="44"/>
        <v>0</v>
      </c>
      <c r="R85" s="279">
        <f t="shared" si="5"/>
        <v>42</v>
      </c>
      <c r="S85" s="278">
        <f t="shared" si="6"/>
        <v>42</v>
      </c>
      <c r="T85" s="278">
        <f t="shared" si="6"/>
        <v>42</v>
      </c>
      <c r="U85" s="278">
        <f t="shared" si="7"/>
        <v>0</v>
      </c>
      <c r="V85" s="278">
        <f t="shared" si="3"/>
        <v>-42</v>
      </c>
      <c r="W85" s="253">
        <f t="shared" si="4"/>
        <v>0</v>
      </c>
      <c r="X85" s="280"/>
      <c r="Y85" s="281"/>
      <c r="Z85" s="281"/>
      <c r="AA85" s="281"/>
      <c r="AB85" s="281"/>
      <c r="AC85" s="281"/>
      <c r="AD85" s="281"/>
      <c r="AE85" s="281"/>
      <c r="AF85" s="281"/>
      <c r="AG85" s="281"/>
      <c r="AH85" s="281"/>
      <c r="AI85" s="281"/>
      <c r="AJ85" s="281"/>
      <c r="AK85" s="281"/>
      <c r="AL85" s="281"/>
      <c r="AM85" s="281"/>
      <c r="AN85" s="281"/>
      <c r="AO85" s="281"/>
      <c r="AP85" s="281"/>
      <c r="AQ85" s="281"/>
      <c r="AR85" s="281"/>
      <c r="AS85" s="281"/>
      <c r="AT85" s="143"/>
      <c r="AU85" s="143"/>
      <c r="AV85" s="143"/>
      <c r="AW85" s="143"/>
      <c r="AX85" s="143"/>
      <c r="AY85" s="143"/>
      <c r="AZ85" s="143"/>
      <c r="BA85" s="143"/>
      <c r="BB85" s="143"/>
      <c r="BC85" s="143"/>
      <c r="BD85" s="143"/>
      <c r="BE85" s="143"/>
      <c r="BF85" s="143"/>
      <c r="BG85" s="143"/>
      <c r="BH85" s="143"/>
      <c r="BI85" s="143"/>
      <c r="BJ85" s="143"/>
      <c r="BK85" s="143"/>
      <c r="BL85" s="143"/>
      <c r="BM85" s="143"/>
      <c r="BN85" s="143"/>
      <c r="BO85" s="143"/>
      <c r="BP85" s="143"/>
      <c r="BQ85" s="143"/>
      <c r="BR85" s="143"/>
      <c r="BS85" s="143"/>
      <c r="BT85" s="143"/>
      <c r="BU85" s="143"/>
      <c r="BV85" s="143"/>
      <c r="BW85" s="143"/>
      <c r="BX85" s="143"/>
      <c r="BY85" s="143"/>
      <c r="BZ85" s="143"/>
      <c r="CA85" s="143"/>
      <c r="CB85" s="143"/>
      <c r="CC85" s="143"/>
      <c r="CD85" s="143"/>
      <c r="CE85" s="143"/>
      <c r="CF85" s="143"/>
      <c r="CG85" s="143"/>
      <c r="CH85" s="143"/>
      <c r="CI85" s="143"/>
      <c r="CJ85" s="143"/>
      <c r="CK85" s="143"/>
      <c r="CL85" s="143"/>
      <c r="CM85" s="143"/>
      <c r="CN85" s="143"/>
      <c r="CO85" s="143"/>
      <c r="CP85" s="143"/>
      <c r="CQ85" s="143"/>
      <c r="CR85" s="143"/>
      <c r="CS85" s="143"/>
      <c r="CT85" s="143"/>
      <c r="CU85" s="143"/>
      <c r="CV85" s="143"/>
      <c r="CW85" s="143"/>
      <c r="CX85" s="143"/>
      <c r="CY85" s="143"/>
      <c r="CZ85" s="143"/>
      <c r="DA85" s="143"/>
      <c r="DB85" s="143"/>
      <c r="DC85" s="143"/>
      <c r="DD85" s="143"/>
      <c r="DE85" s="143"/>
      <c r="DF85" s="143"/>
      <c r="DG85" s="143"/>
      <c r="DH85" s="143"/>
      <c r="DI85" s="143"/>
      <c r="DJ85" s="143"/>
      <c r="DK85" s="143"/>
      <c r="DL85" s="143"/>
      <c r="DM85" s="143"/>
      <c r="DN85" s="143"/>
      <c r="DO85" s="143"/>
      <c r="DP85" s="143"/>
      <c r="DQ85" s="143"/>
      <c r="DR85" s="143"/>
      <c r="DS85" s="143"/>
      <c r="DT85" s="143"/>
      <c r="DU85" s="143"/>
      <c r="DV85" s="143"/>
      <c r="DW85" s="143"/>
      <c r="DX85" s="143"/>
      <c r="DY85" s="143"/>
      <c r="DZ85" s="143"/>
      <c r="EA85" s="143"/>
      <c r="EB85" s="143"/>
      <c r="EC85" s="143"/>
      <c r="ED85" s="143"/>
      <c r="EE85" s="143"/>
      <c r="EF85" s="143"/>
      <c r="EG85" s="143"/>
      <c r="EH85" s="143"/>
      <c r="EI85" s="143"/>
      <c r="EJ85" s="143"/>
      <c r="EK85" s="143"/>
      <c r="EL85" s="143"/>
      <c r="EM85" s="143"/>
      <c r="EN85" s="143"/>
      <c r="EO85" s="143"/>
      <c r="EP85" s="143"/>
      <c r="EQ85" s="143"/>
      <c r="ER85" s="143"/>
      <c r="ES85" s="143"/>
      <c r="ET85" s="143"/>
      <c r="EU85" s="143"/>
      <c r="EV85" s="143"/>
      <c r="EW85" s="143"/>
      <c r="EX85" s="143"/>
      <c r="EY85" s="143"/>
      <c r="EZ85" s="143"/>
      <c r="FA85" s="143"/>
      <c r="FB85" s="143"/>
      <c r="FC85" s="143"/>
      <c r="FD85" s="143"/>
      <c r="FE85" s="143"/>
      <c r="FF85" s="143"/>
      <c r="FG85" s="143"/>
      <c r="FH85" s="143"/>
      <c r="FI85" s="143"/>
      <c r="FJ85" s="143"/>
      <c r="FK85" s="143"/>
      <c r="FL85" s="143"/>
      <c r="FM85" s="143"/>
      <c r="FN85" s="143"/>
      <c r="FO85" s="143"/>
      <c r="FP85" s="143"/>
      <c r="FQ85" s="143"/>
      <c r="FR85" s="143"/>
      <c r="FS85" s="143"/>
      <c r="FT85" s="143"/>
      <c r="FU85" s="143"/>
      <c r="FV85" s="143"/>
      <c r="FW85" s="143"/>
      <c r="FX85" s="143"/>
      <c r="FY85" s="143"/>
      <c r="FZ85" s="143"/>
      <c r="GA85" s="143"/>
      <c r="GB85" s="143"/>
      <c r="GC85" s="143"/>
      <c r="GD85" s="143"/>
      <c r="GE85" s="143"/>
      <c r="GF85" s="143"/>
    </row>
    <row r="86" spans="1:188" ht="19.5" customHeight="1" thickBot="1" x14ac:dyDescent="0.3">
      <c r="A86" s="13"/>
      <c r="B86" s="138" t="s">
        <v>47</v>
      </c>
      <c r="C86" s="121" t="s">
        <v>447</v>
      </c>
      <c r="D86" s="121" t="s">
        <v>251</v>
      </c>
      <c r="E86" s="122" t="s">
        <v>448</v>
      </c>
      <c r="F86" s="367">
        <v>116</v>
      </c>
      <c r="G86" s="368">
        <v>116</v>
      </c>
      <c r="H86" s="321">
        <v>96.4</v>
      </c>
      <c r="I86" s="262">
        <f>H86/H7</f>
        <v>1.956209717857334E-4</v>
      </c>
      <c r="J86" s="248">
        <f t="shared" si="14"/>
        <v>-19.599999999999994</v>
      </c>
      <c r="K86" s="253">
        <f t="shared" si="38"/>
        <v>0.83103448275862069</v>
      </c>
      <c r="L86" s="369">
        <v>39</v>
      </c>
      <c r="M86" s="294">
        <v>39</v>
      </c>
      <c r="N86" s="294">
        <v>39</v>
      </c>
      <c r="O86" s="294">
        <v>32.5</v>
      </c>
      <c r="P86" s="294">
        <f t="shared" si="43"/>
        <v>-6.5</v>
      </c>
      <c r="Q86" s="370">
        <f t="shared" si="44"/>
        <v>0.83333333333333337</v>
      </c>
      <c r="R86" s="252">
        <f t="shared" si="5"/>
        <v>155</v>
      </c>
      <c r="S86" s="251">
        <f t="shared" si="6"/>
        <v>155</v>
      </c>
      <c r="T86" s="251">
        <f t="shared" si="6"/>
        <v>155</v>
      </c>
      <c r="U86" s="251">
        <f t="shared" si="7"/>
        <v>128.9</v>
      </c>
      <c r="V86" s="251">
        <f t="shared" si="3"/>
        <v>-26.099999999999994</v>
      </c>
      <c r="W86" s="314">
        <f t="shared" si="4"/>
        <v>0.8316129032258065</v>
      </c>
      <c r="X86" s="222"/>
      <c r="Y86" s="210"/>
      <c r="Z86" s="210"/>
      <c r="AA86" s="210"/>
      <c r="AB86" s="210"/>
      <c r="AC86" s="210"/>
      <c r="AD86" s="210"/>
      <c r="AE86" s="210"/>
      <c r="AF86" s="210"/>
      <c r="AG86" s="210"/>
      <c r="AH86" s="210"/>
      <c r="AI86" s="210"/>
      <c r="AJ86" s="210"/>
      <c r="AK86" s="210"/>
      <c r="AL86" s="210"/>
      <c r="AM86" s="210"/>
      <c r="AN86" s="210"/>
      <c r="AO86" s="210"/>
      <c r="AP86" s="210"/>
      <c r="AQ86" s="210"/>
      <c r="AR86" s="210"/>
      <c r="AS86" s="210"/>
    </row>
    <row r="87" spans="1:188" s="606" customFormat="1" ht="24" customHeight="1" thickBot="1" x14ac:dyDescent="0.3">
      <c r="A87" s="11">
        <v>3</v>
      </c>
      <c r="B87" s="9" t="s">
        <v>103</v>
      </c>
      <c r="C87" s="9" t="s">
        <v>252</v>
      </c>
      <c r="D87" s="9"/>
      <c r="E87" s="297" t="s">
        <v>104</v>
      </c>
      <c r="F87" s="371">
        <f>SUM(F99,F97,F96,F94,F93,F91,F88)</f>
        <v>69538.599999999991</v>
      </c>
      <c r="G87" s="372">
        <f t="shared" ref="G87:H87" si="45">SUM(G99,G97,G96,G94,G93,G91,G88)</f>
        <v>69538.599999999991</v>
      </c>
      <c r="H87" s="213">
        <f t="shared" si="45"/>
        <v>66763.899999999994</v>
      </c>
      <c r="I87" s="214">
        <f>H87/H7</f>
        <v>0.13548152487765067</v>
      </c>
      <c r="J87" s="213">
        <f t="shared" si="14"/>
        <v>-2774.6999999999971</v>
      </c>
      <c r="K87" s="215">
        <f t="shared" si="38"/>
        <v>0.96009842015801294</v>
      </c>
      <c r="L87" s="371">
        <f>SUM(L99,L97,L96,L94,L93,L91,L88)</f>
        <v>11288.3</v>
      </c>
      <c r="M87" s="372">
        <f t="shared" ref="M87:O87" si="46">SUM(M99,M97,M96,M94,M93,M91,M88)</f>
        <v>12193.7</v>
      </c>
      <c r="N87" s="372">
        <f t="shared" si="46"/>
        <v>12193.7</v>
      </c>
      <c r="O87" s="213">
        <f t="shared" si="46"/>
        <v>9941.5999999999985</v>
      </c>
      <c r="P87" s="213">
        <f t="shared" si="43"/>
        <v>-2252.1000000000022</v>
      </c>
      <c r="Q87" s="216">
        <f t="shared" si="44"/>
        <v>0.81530626471046508</v>
      </c>
      <c r="R87" s="371">
        <f>SUM(R99,R97,R96,R94,R93,R91,R88)</f>
        <v>80826.899999999994</v>
      </c>
      <c r="S87" s="372">
        <f t="shared" ref="S87:V87" si="47">SUM(S99,S97,S96,S94,S93,S91,S88)</f>
        <v>81732.299999999988</v>
      </c>
      <c r="T87" s="372">
        <f t="shared" si="47"/>
        <v>81732.299999999988</v>
      </c>
      <c r="U87" s="372">
        <f t="shared" si="47"/>
        <v>76705.5</v>
      </c>
      <c r="V87" s="213">
        <f t="shared" si="47"/>
        <v>-5026.7999999999938</v>
      </c>
      <c r="W87" s="215">
        <f t="shared" si="4"/>
        <v>0.93849677544862942</v>
      </c>
      <c r="X87" s="222"/>
      <c r="Y87" s="218"/>
      <c r="Z87" s="218"/>
      <c r="AA87" s="218"/>
      <c r="AB87" s="218"/>
      <c r="AC87" s="218"/>
      <c r="AD87" s="218"/>
      <c r="AE87" s="218"/>
      <c r="AF87" s="218"/>
      <c r="AG87" s="218"/>
      <c r="AH87" s="218"/>
      <c r="AI87" s="218"/>
      <c r="AJ87" s="218"/>
      <c r="AK87" s="218"/>
      <c r="AL87" s="218"/>
      <c r="AM87" s="218"/>
      <c r="AN87" s="218"/>
      <c r="AO87" s="218"/>
      <c r="AP87" s="218"/>
      <c r="AQ87" s="218"/>
      <c r="AR87" s="218"/>
      <c r="AS87" s="218"/>
      <c r="AT87" s="118"/>
      <c r="AU87" s="118"/>
      <c r="AV87" s="118"/>
      <c r="AW87" s="118"/>
      <c r="AX87" s="118"/>
      <c r="AY87" s="118"/>
      <c r="AZ87" s="118"/>
      <c r="BA87" s="118"/>
      <c r="BB87" s="118"/>
      <c r="BC87" s="118"/>
      <c r="BD87" s="118"/>
      <c r="BE87" s="118"/>
      <c r="BF87" s="118"/>
      <c r="BG87" s="118"/>
      <c r="BH87" s="118"/>
      <c r="BI87" s="118"/>
      <c r="BJ87" s="118"/>
      <c r="BK87" s="118"/>
      <c r="BL87" s="118"/>
      <c r="BM87" s="118"/>
      <c r="BN87" s="118"/>
      <c r="BO87" s="118"/>
      <c r="BP87" s="118"/>
      <c r="BQ87" s="118"/>
      <c r="BR87" s="118"/>
      <c r="BS87" s="118"/>
      <c r="BT87" s="118"/>
      <c r="BU87" s="118"/>
      <c r="BV87" s="118"/>
      <c r="BW87" s="118"/>
      <c r="BX87" s="118"/>
      <c r="BY87" s="118"/>
      <c r="BZ87" s="118"/>
      <c r="CA87" s="118"/>
      <c r="CB87" s="118"/>
      <c r="CC87" s="118"/>
      <c r="CD87" s="118"/>
      <c r="CE87" s="118"/>
      <c r="CF87" s="118"/>
      <c r="CG87" s="118"/>
      <c r="CH87" s="118"/>
      <c r="CI87" s="118"/>
      <c r="CJ87" s="118"/>
      <c r="CK87" s="118"/>
      <c r="CL87" s="118"/>
      <c r="CM87" s="118"/>
      <c r="CN87" s="118"/>
      <c r="CO87" s="118"/>
      <c r="CP87" s="118"/>
      <c r="CQ87" s="118"/>
      <c r="CR87" s="118"/>
      <c r="CS87" s="118"/>
      <c r="CT87" s="118"/>
      <c r="CU87" s="118"/>
      <c r="CV87" s="118"/>
      <c r="CW87" s="118"/>
      <c r="CX87" s="118"/>
      <c r="CY87" s="118"/>
      <c r="CZ87" s="118"/>
      <c r="DA87" s="118"/>
      <c r="DB87" s="118"/>
      <c r="DC87" s="118"/>
      <c r="DD87" s="118"/>
      <c r="DE87" s="118"/>
      <c r="DF87" s="118"/>
      <c r="DG87" s="118"/>
      <c r="DH87" s="118"/>
      <c r="DI87" s="118"/>
      <c r="DJ87" s="118"/>
      <c r="DK87" s="118"/>
      <c r="DL87" s="118"/>
      <c r="DM87" s="118"/>
      <c r="DN87" s="118"/>
      <c r="DO87" s="118"/>
      <c r="DP87" s="118"/>
      <c r="DQ87" s="118"/>
      <c r="DR87" s="118"/>
      <c r="DS87" s="118"/>
      <c r="DT87" s="118"/>
      <c r="DU87" s="118"/>
      <c r="DV87" s="118"/>
      <c r="DW87" s="118"/>
      <c r="DX87" s="118"/>
      <c r="DY87" s="118"/>
      <c r="DZ87" s="118"/>
      <c r="EA87" s="118"/>
      <c r="EB87" s="118"/>
      <c r="EC87" s="118"/>
      <c r="ED87" s="118"/>
      <c r="EE87" s="118"/>
      <c r="EF87" s="118"/>
      <c r="EG87" s="118"/>
      <c r="EH87" s="118"/>
      <c r="EI87" s="118"/>
      <c r="EJ87" s="118"/>
      <c r="EK87" s="118"/>
      <c r="EL87" s="118"/>
      <c r="EM87" s="118"/>
      <c r="EN87" s="118"/>
      <c r="EO87" s="118"/>
      <c r="EP87" s="118"/>
      <c r="EQ87" s="118"/>
      <c r="ER87" s="118"/>
      <c r="ES87" s="118"/>
      <c r="ET87" s="118"/>
      <c r="EU87" s="118"/>
      <c r="EV87" s="118"/>
      <c r="EW87" s="118"/>
      <c r="EX87" s="118"/>
      <c r="EY87" s="118"/>
      <c r="EZ87" s="118"/>
      <c r="FA87" s="118"/>
      <c r="FB87" s="118"/>
      <c r="FC87" s="118"/>
      <c r="FD87" s="118"/>
      <c r="FE87" s="118"/>
      <c r="FF87" s="118"/>
      <c r="FG87" s="118"/>
      <c r="FH87" s="118"/>
      <c r="FI87" s="118"/>
      <c r="FJ87" s="118"/>
      <c r="FK87" s="118"/>
      <c r="FL87" s="118"/>
      <c r="FM87" s="118"/>
      <c r="FN87" s="118"/>
      <c r="FO87" s="118"/>
      <c r="FP87" s="118"/>
      <c r="FQ87" s="118"/>
      <c r="FR87" s="118"/>
      <c r="FS87" s="118"/>
      <c r="FT87" s="118"/>
      <c r="FU87" s="118"/>
      <c r="FV87" s="118"/>
      <c r="FW87" s="118"/>
      <c r="FX87" s="118"/>
      <c r="FY87" s="118"/>
      <c r="FZ87" s="118"/>
      <c r="GA87" s="118"/>
      <c r="GB87" s="118"/>
      <c r="GC87" s="118"/>
      <c r="GD87" s="118"/>
      <c r="GE87" s="118"/>
      <c r="GF87" s="118"/>
    </row>
    <row r="88" spans="1:188" ht="21" customHeight="1" x14ac:dyDescent="0.25">
      <c r="A88" s="119"/>
      <c r="B88" s="224" t="s">
        <v>105</v>
      </c>
      <c r="C88" s="144" t="s">
        <v>449</v>
      </c>
      <c r="D88" s="144" t="s">
        <v>253</v>
      </c>
      <c r="E88" s="145" t="s">
        <v>254</v>
      </c>
      <c r="F88" s="373">
        <v>61310.2</v>
      </c>
      <c r="G88" s="239">
        <v>61310.2</v>
      </c>
      <c r="H88" s="248">
        <v>61248.7</v>
      </c>
      <c r="I88" s="307">
        <f>H88/H7</f>
        <v>0.12428973251673078</v>
      </c>
      <c r="J88" s="248">
        <f t="shared" si="14"/>
        <v>-61.5</v>
      </c>
      <c r="K88" s="270">
        <f t="shared" si="38"/>
        <v>0.99899690426715293</v>
      </c>
      <c r="L88" s="241">
        <v>10820.3</v>
      </c>
      <c r="M88" s="239">
        <v>11725.7</v>
      </c>
      <c r="N88" s="239">
        <v>11725.7</v>
      </c>
      <c r="O88" s="239">
        <v>9491.7999999999993</v>
      </c>
      <c r="P88" s="239">
        <f t="shared" si="43"/>
        <v>-2233.9000000000015</v>
      </c>
      <c r="Q88" s="240">
        <f t="shared" si="44"/>
        <v>0.80948685366332063</v>
      </c>
      <c r="R88" s="241">
        <f t="shared" si="5"/>
        <v>72130.5</v>
      </c>
      <c r="S88" s="239">
        <f t="shared" si="6"/>
        <v>73035.899999999994</v>
      </c>
      <c r="T88" s="239">
        <f t="shared" si="6"/>
        <v>73035.899999999994</v>
      </c>
      <c r="U88" s="239">
        <f t="shared" si="7"/>
        <v>70740.5</v>
      </c>
      <c r="V88" s="239">
        <f t="shared" si="3"/>
        <v>-2295.3999999999942</v>
      </c>
      <c r="W88" s="242">
        <f t="shared" si="4"/>
        <v>0.96857162025798282</v>
      </c>
      <c r="X88" s="222"/>
      <c r="Y88" s="210"/>
      <c r="Z88" s="210"/>
      <c r="AA88" s="210"/>
      <c r="AB88" s="210"/>
      <c r="AC88" s="210"/>
      <c r="AD88" s="210"/>
      <c r="AE88" s="210"/>
      <c r="AF88" s="210"/>
      <c r="AG88" s="210"/>
      <c r="AH88" s="210"/>
      <c r="AI88" s="210"/>
      <c r="AJ88" s="210"/>
      <c r="AK88" s="210"/>
      <c r="AL88" s="210"/>
      <c r="AM88" s="210"/>
      <c r="AN88" s="210"/>
      <c r="AO88" s="210"/>
      <c r="AP88" s="210"/>
      <c r="AQ88" s="210"/>
      <c r="AR88" s="210"/>
      <c r="AS88" s="210"/>
    </row>
    <row r="89" spans="1:188" s="602" customFormat="1" ht="33" customHeight="1" x14ac:dyDescent="0.25">
      <c r="A89" s="124"/>
      <c r="B89" s="272"/>
      <c r="C89" s="146"/>
      <c r="D89" s="146"/>
      <c r="E89" s="147" t="s">
        <v>450</v>
      </c>
      <c r="F89" s="374">
        <v>34618.5</v>
      </c>
      <c r="G89" s="374">
        <v>34618.5</v>
      </c>
      <c r="H89" s="374">
        <v>34618.5</v>
      </c>
      <c r="I89" s="312">
        <f>H89/H7</f>
        <v>7.0250047839879787E-2</v>
      </c>
      <c r="J89" s="275">
        <f t="shared" si="14"/>
        <v>0</v>
      </c>
      <c r="K89" s="375">
        <f t="shared" si="38"/>
        <v>1</v>
      </c>
      <c r="L89" s="277"/>
      <c r="M89" s="278"/>
      <c r="N89" s="278"/>
      <c r="O89" s="278"/>
      <c r="P89" s="278">
        <f t="shared" si="43"/>
        <v>0</v>
      </c>
      <c r="Q89" s="276"/>
      <c r="R89" s="279">
        <f t="shared" si="5"/>
        <v>34618.5</v>
      </c>
      <c r="S89" s="278">
        <f t="shared" si="6"/>
        <v>34618.5</v>
      </c>
      <c r="T89" s="278">
        <f t="shared" si="6"/>
        <v>34618.5</v>
      </c>
      <c r="U89" s="278">
        <f t="shared" si="7"/>
        <v>34618.5</v>
      </c>
      <c r="V89" s="278">
        <f t="shared" si="3"/>
        <v>0</v>
      </c>
      <c r="W89" s="253">
        <f t="shared" si="4"/>
        <v>1</v>
      </c>
      <c r="X89" s="325"/>
      <c r="Y89" s="326"/>
      <c r="Z89" s="326"/>
      <c r="AA89" s="326"/>
      <c r="AB89" s="326"/>
      <c r="AC89" s="326"/>
      <c r="AD89" s="326"/>
      <c r="AE89" s="326"/>
      <c r="AF89" s="326"/>
      <c r="AG89" s="326"/>
      <c r="AH89" s="326"/>
      <c r="AI89" s="326"/>
      <c r="AJ89" s="326"/>
      <c r="AK89" s="326"/>
      <c r="AL89" s="326"/>
      <c r="AM89" s="326"/>
      <c r="AN89" s="326"/>
      <c r="AO89" s="326"/>
      <c r="AP89" s="326"/>
      <c r="AQ89" s="326"/>
      <c r="AR89" s="326"/>
      <c r="AS89" s="326"/>
      <c r="AT89" s="136"/>
      <c r="AU89" s="136"/>
      <c r="AV89" s="136"/>
      <c r="AW89" s="136"/>
      <c r="AX89" s="136"/>
      <c r="AY89" s="136"/>
      <c r="AZ89" s="136"/>
      <c r="BA89" s="136"/>
      <c r="BB89" s="136"/>
      <c r="BC89" s="136"/>
      <c r="BD89" s="136"/>
      <c r="BE89" s="136"/>
      <c r="BF89" s="136"/>
      <c r="BG89" s="136"/>
      <c r="BH89" s="136"/>
      <c r="BI89" s="136"/>
      <c r="BJ89" s="136"/>
      <c r="BK89" s="136"/>
      <c r="BL89" s="136"/>
      <c r="BM89" s="136"/>
      <c r="BN89" s="136"/>
      <c r="BO89" s="136"/>
      <c r="BP89" s="136"/>
      <c r="BQ89" s="136"/>
      <c r="BR89" s="136"/>
      <c r="BS89" s="136"/>
      <c r="BT89" s="136"/>
      <c r="BU89" s="136"/>
      <c r="BV89" s="136"/>
      <c r="BW89" s="136"/>
      <c r="BX89" s="136"/>
      <c r="BY89" s="136"/>
      <c r="BZ89" s="136"/>
      <c r="CA89" s="136"/>
      <c r="CB89" s="136"/>
      <c r="CC89" s="136"/>
      <c r="CD89" s="136"/>
      <c r="CE89" s="136"/>
      <c r="CF89" s="136"/>
      <c r="CG89" s="136"/>
      <c r="CH89" s="136"/>
      <c r="CI89" s="136"/>
      <c r="CJ89" s="136"/>
      <c r="CK89" s="136"/>
      <c r="CL89" s="136"/>
      <c r="CM89" s="136"/>
      <c r="CN89" s="136"/>
      <c r="CO89" s="136"/>
      <c r="CP89" s="136"/>
      <c r="CQ89" s="136"/>
      <c r="CR89" s="136"/>
      <c r="CS89" s="136"/>
      <c r="CT89" s="136"/>
      <c r="CU89" s="136"/>
      <c r="CV89" s="136"/>
      <c r="CW89" s="136"/>
      <c r="CX89" s="136"/>
      <c r="CY89" s="136"/>
      <c r="CZ89" s="136"/>
      <c r="DA89" s="136"/>
      <c r="DB89" s="136"/>
      <c r="DC89" s="136"/>
      <c r="DD89" s="136"/>
      <c r="DE89" s="136"/>
      <c r="DF89" s="136"/>
      <c r="DG89" s="136"/>
      <c r="DH89" s="136"/>
      <c r="DI89" s="136"/>
      <c r="DJ89" s="136"/>
      <c r="DK89" s="136"/>
      <c r="DL89" s="136"/>
      <c r="DM89" s="136"/>
      <c r="DN89" s="136"/>
      <c r="DO89" s="136"/>
      <c r="DP89" s="136"/>
      <c r="DQ89" s="136"/>
      <c r="DR89" s="136"/>
      <c r="DS89" s="136"/>
      <c r="DT89" s="136"/>
      <c r="DU89" s="136"/>
      <c r="DV89" s="136"/>
      <c r="DW89" s="136"/>
      <c r="DX89" s="136"/>
      <c r="DY89" s="136"/>
      <c r="DZ89" s="136"/>
      <c r="EA89" s="136"/>
      <c r="EB89" s="136"/>
      <c r="EC89" s="136"/>
      <c r="ED89" s="136"/>
      <c r="EE89" s="136"/>
      <c r="EF89" s="136"/>
      <c r="EG89" s="136"/>
      <c r="EH89" s="136"/>
      <c r="EI89" s="136"/>
      <c r="EJ89" s="136"/>
      <c r="EK89" s="136"/>
      <c r="EL89" s="136"/>
      <c r="EM89" s="136"/>
      <c r="EN89" s="136"/>
      <c r="EO89" s="136"/>
      <c r="EP89" s="136"/>
      <c r="EQ89" s="136"/>
      <c r="ER89" s="136"/>
      <c r="ES89" s="136"/>
      <c r="ET89" s="136"/>
      <c r="EU89" s="136"/>
      <c r="EV89" s="136"/>
      <c r="EW89" s="136"/>
      <c r="EX89" s="136"/>
      <c r="EY89" s="136"/>
      <c r="EZ89" s="136"/>
      <c r="FA89" s="136"/>
      <c r="FB89" s="136"/>
      <c r="FC89" s="136"/>
      <c r="FD89" s="136"/>
      <c r="FE89" s="136"/>
      <c r="FF89" s="136"/>
      <c r="FG89" s="136"/>
      <c r="FH89" s="136"/>
      <c r="FI89" s="136"/>
      <c r="FJ89" s="136"/>
      <c r="FK89" s="136"/>
      <c r="FL89" s="136"/>
      <c r="FM89" s="136"/>
      <c r="FN89" s="136"/>
      <c r="FO89" s="136"/>
      <c r="FP89" s="136"/>
      <c r="FQ89" s="136"/>
      <c r="FR89" s="136"/>
      <c r="FS89" s="136"/>
      <c r="FT89" s="136"/>
      <c r="FU89" s="136"/>
      <c r="FV89" s="136"/>
      <c r="FW89" s="136"/>
      <c r="FX89" s="136"/>
      <c r="FY89" s="136"/>
      <c r="FZ89" s="136"/>
      <c r="GA89" s="136"/>
      <c r="GB89" s="136"/>
      <c r="GC89" s="136"/>
      <c r="GD89" s="136"/>
      <c r="GE89" s="136"/>
      <c r="GF89" s="136"/>
    </row>
    <row r="90" spans="1:188" ht="18.75" hidden="1" customHeight="1" thickBot="1" x14ac:dyDescent="0.3">
      <c r="A90" s="13"/>
      <c r="B90" s="152"/>
      <c r="C90" s="121" t="s">
        <v>256</v>
      </c>
      <c r="D90" s="121"/>
      <c r="E90" s="264" t="s">
        <v>257</v>
      </c>
      <c r="F90" s="282"/>
      <c r="G90" s="251"/>
      <c r="H90" s="251"/>
      <c r="I90" s="251"/>
      <c r="J90" s="251"/>
      <c r="K90" s="376"/>
      <c r="L90" s="250">
        <f t="shared" ref="L90:Q90" si="48">SUM(L93:L96)</f>
        <v>0</v>
      </c>
      <c r="M90" s="251">
        <f t="shared" si="48"/>
        <v>0</v>
      </c>
      <c r="N90" s="251">
        <f t="shared" si="48"/>
        <v>0</v>
      </c>
      <c r="O90" s="251">
        <f t="shared" si="48"/>
        <v>0</v>
      </c>
      <c r="P90" s="229">
        <f t="shared" si="48"/>
        <v>0</v>
      </c>
      <c r="Q90" s="377">
        <f t="shared" si="48"/>
        <v>0</v>
      </c>
      <c r="R90" s="252">
        <f>SUM(F90,L90)</f>
        <v>0</v>
      </c>
      <c r="S90" s="251">
        <f>SUM(F90,M90)</f>
        <v>0</v>
      </c>
      <c r="T90" s="251">
        <f t="shared" si="6"/>
        <v>0</v>
      </c>
      <c r="U90" s="251">
        <f>SUM(H90,O90)</f>
        <v>0</v>
      </c>
      <c r="V90" s="251">
        <f>U90-T90</f>
        <v>0</v>
      </c>
      <c r="W90" s="314" t="e">
        <f t="shared" si="4"/>
        <v>#DIV/0!</v>
      </c>
      <c r="X90" s="222"/>
      <c r="Y90" s="210"/>
      <c r="Z90" s="210"/>
      <c r="AA90" s="210"/>
      <c r="AB90" s="210"/>
      <c r="AC90" s="210"/>
      <c r="AD90" s="210"/>
      <c r="AE90" s="210"/>
      <c r="AF90" s="210"/>
      <c r="AG90" s="210"/>
      <c r="AH90" s="210"/>
      <c r="AI90" s="210"/>
      <c r="AJ90" s="210"/>
      <c r="AK90" s="210"/>
      <c r="AL90" s="210"/>
      <c r="AM90" s="210"/>
      <c r="AN90" s="210"/>
      <c r="AO90" s="210"/>
      <c r="AP90" s="210"/>
      <c r="AQ90" s="210"/>
      <c r="AR90" s="210"/>
      <c r="AS90" s="210"/>
    </row>
    <row r="91" spans="1:188" ht="30.75" customHeight="1" x14ac:dyDescent="0.25">
      <c r="A91" s="13"/>
      <c r="B91" s="152"/>
      <c r="C91" s="121" t="s">
        <v>451</v>
      </c>
      <c r="D91" s="121" t="s">
        <v>452</v>
      </c>
      <c r="E91" s="378" t="s">
        <v>453</v>
      </c>
      <c r="F91" s="282">
        <v>2841.1</v>
      </c>
      <c r="G91" s="282">
        <v>2841.1</v>
      </c>
      <c r="H91" s="251">
        <v>193.6</v>
      </c>
      <c r="I91" s="379">
        <f>H91/H7</f>
        <v>3.9286535412570521E-4</v>
      </c>
      <c r="J91" s="275">
        <f t="shared" ref="J91:J92" si="49">H91-G91</f>
        <v>-2647.5</v>
      </c>
      <c r="K91" s="375">
        <f t="shared" ref="K91:K92" si="50">H91/G91</f>
        <v>6.8142620815881169E-2</v>
      </c>
      <c r="L91" s="250">
        <v>468</v>
      </c>
      <c r="M91" s="251">
        <v>468</v>
      </c>
      <c r="N91" s="251">
        <v>468</v>
      </c>
      <c r="O91" s="251">
        <v>449.8</v>
      </c>
      <c r="P91" s="251">
        <f t="shared" ref="P91:P92" si="51">O91-N91</f>
        <v>-18.199999999999989</v>
      </c>
      <c r="Q91" s="253">
        <f>O91/N91</f>
        <v>0.96111111111111114</v>
      </c>
      <c r="R91" s="279">
        <f t="shared" ref="R91:R92" si="52">SUM(F91,L91)</f>
        <v>3309.1</v>
      </c>
      <c r="S91" s="278">
        <f t="shared" ref="S91:S92" si="53">SUM(F91,M91)</f>
        <v>3309.1</v>
      </c>
      <c r="T91" s="278">
        <f t="shared" si="6"/>
        <v>3309.1</v>
      </c>
      <c r="U91" s="278">
        <f t="shared" si="6"/>
        <v>643.4</v>
      </c>
      <c r="V91" s="278">
        <f t="shared" ref="V91:V92" si="54">U91-T91</f>
        <v>-2665.7</v>
      </c>
      <c r="W91" s="253">
        <f t="shared" si="4"/>
        <v>0.19443353177601161</v>
      </c>
      <c r="X91" s="222"/>
      <c r="Y91" s="210"/>
      <c r="Z91" s="210"/>
      <c r="AA91" s="210"/>
      <c r="AB91" s="210"/>
      <c r="AC91" s="210"/>
      <c r="AD91" s="210"/>
      <c r="AE91" s="210"/>
      <c r="AF91" s="210"/>
      <c r="AG91" s="210"/>
      <c r="AH91" s="210"/>
      <c r="AI91" s="210"/>
      <c r="AJ91" s="210"/>
      <c r="AK91" s="210"/>
      <c r="AL91" s="210"/>
      <c r="AM91" s="210"/>
      <c r="AN91" s="210"/>
      <c r="AO91" s="210"/>
      <c r="AP91" s="210"/>
      <c r="AQ91" s="210"/>
      <c r="AR91" s="210"/>
      <c r="AS91" s="210"/>
    </row>
    <row r="92" spans="1:188" s="602" customFormat="1" ht="17.25" customHeight="1" x14ac:dyDescent="0.25">
      <c r="A92" s="124"/>
      <c r="B92" s="272"/>
      <c r="C92" s="146"/>
      <c r="D92" s="146"/>
      <c r="E92" s="147" t="s">
        <v>255</v>
      </c>
      <c r="F92" s="374">
        <v>2670.1</v>
      </c>
      <c r="G92" s="374">
        <v>2670.1</v>
      </c>
      <c r="H92" s="374">
        <v>39.799999999999997</v>
      </c>
      <c r="I92" s="312">
        <f>H92/H7</f>
        <v>8.0764675073362948E-5</v>
      </c>
      <c r="J92" s="275">
        <f t="shared" si="49"/>
        <v>-2630.2999999999997</v>
      </c>
      <c r="K92" s="375">
        <f t="shared" si="50"/>
        <v>1.490580877120707E-2</v>
      </c>
      <c r="L92" s="277"/>
      <c r="M92" s="278"/>
      <c r="N92" s="278"/>
      <c r="O92" s="278"/>
      <c r="P92" s="278">
        <f t="shared" si="51"/>
        <v>0</v>
      </c>
      <c r="Q92" s="276"/>
      <c r="R92" s="279">
        <f t="shared" si="52"/>
        <v>2670.1</v>
      </c>
      <c r="S92" s="278">
        <f t="shared" si="53"/>
        <v>2670.1</v>
      </c>
      <c r="T92" s="278">
        <f t="shared" si="6"/>
        <v>2670.1</v>
      </c>
      <c r="U92" s="278">
        <f t="shared" si="6"/>
        <v>39.799999999999997</v>
      </c>
      <c r="V92" s="278">
        <f t="shared" si="54"/>
        <v>-2630.2999999999997</v>
      </c>
      <c r="W92" s="253">
        <f t="shared" si="4"/>
        <v>1.490580877120707E-2</v>
      </c>
      <c r="X92" s="325"/>
      <c r="Y92" s="326"/>
      <c r="Z92" s="326"/>
      <c r="AA92" s="326"/>
      <c r="AB92" s="326"/>
      <c r="AC92" s="326"/>
      <c r="AD92" s="326"/>
      <c r="AE92" s="326"/>
      <c r="AF92" s="326"/>
      <c r="AG92" s="326"/>
      <c r="AH92" s="326"/>
      <c r="AI92" s="326"/>
      <c r="AJ92" s="326"/>
      <c r="AK92" s="326"/>
      <c r="AL92" s="326"/>
      <c r="AM92" s="326"/>
      <c r="AN92" s="326"/>
      <c r="AO92" s="326"/>
      <c r="AP92" s="326"/>
      <c r="AQ92" s="326"/>
      <c r="AR92" s="326"/>
      <c r="AS92" s="326"/>
      <c r="AT92" s="136"/>
      <c r="AU92" s="136"/>
      <c r="AV92" s="136"/>
      <c r="AW92" s="136"/>
      <c r="AX92" s="136"/>
      <c r="AY92" s="136"/>
      <c r="AZ92" s="136"/>
      <c r="BA92" s="136"/>
      <c r="BB92" s="136"/>
      <c r="BC92" s="136"/>
      <c r="BD92" s="136"/>
      <c r="BE92" s="136"/>
      <c r="BF92" s="136"/>
      <c r="BG92" s="136"/>
      <c r="BH92" s="136"/>
      <c r="BI92" s="136"/>
      <c r="BJ92" s="136"/>
      <c r="BK92" s="136"/>
      <c r="BL92" s="136"/>
      <c r="BM92" s="136"/>
      <c r="BN92" s="136"/>
      <c r="BO92" s="136"/>
      <c r="BP92" s="136"/>
      <c r="BQ92" s="136"/>
      <c r="BR92" s="136"/>
      <c r="BS92" s="136"/>
      <c r="BT92" s="136"/>
      <c r="BU92" s="136"/>
      <c r="BV92" s="136"/>
      <c r="BW92" s="136"/>
      <c r="BX92" s="136"/>
      <c r="BY92" s="136"/>
      <c r="BZ92" s="136"/>
      <c r="CA92" s="136"/>
      <c r="CB92" s="136"/>
      <c r="CC92" s="136"/>
      <c r="CD92" s="136"/>
      <c r="CE92" s="136"/>
      <c r="CF92" s="136"/>
      <c r="CG92" s="136"/>
      <c r="CH92" s="136"/>
      <c r="CI92" s="136"/>
      <c r="CJ92" s="136"/>
      <c r="CK92" s="136"/>
      <c r="CL92" s="136"/>
      <c r="CM92" s="136"/>
      <c r="CN92" s="136"/>
      <c r="CO92" s="136"/>
      <c r="CP92" s="136"/>
      <c r="CQ92" s="136"/>
      <c r="CR92" s="136"/>
      <c r="CS92" s="136"/>
      <c r="CT92" s="136"/>
      <c r="CU92" s="136"/>
      <c r="CV92" s="136"/>
      <c r="CW92" s="136"/>
      <c r="CX92" s="136"/>
      <c r="CY92" s="136"/>
      <c r="CZ92" s="136"/>
      <c r="DA92" s="136"/>
      <c r="DB92" s="136"/>
      <c r="DC92" s="136"/>
      <c r="DD92" s="136"/>
      <c r="DE92" s="136"/>
      <c r="DF92" s="136"/>
      <c r="DG92" s="136"/>
      <c r="DH92" s="136"/>
      <c r="DI92" s="136"/>
      <c r="DJ92" s="136"/>
      <c r="DK92" s="136"/>
      <c r="DL92" s="136"/>
      <c r="DM92" s="136"/>
      <c r="DN92" s="136"/>
      <c r="DO92" s="136"/>
      <c r="DP92" s="136"/>
      <c r="DQ92" s="136"/>
      <c r="DR92" s="136"/>
      <c r="DS92" s="136"/>
      <c r="DT92" s="136"/>
      <c r="DU92" s="136"/>
      <c r="DV92" s="136"/>
      <c r="DW92" s="136"/>
      <c r="DX92" s="136"/>
      <c r="DY92" s="136"/>
      <c r="DZ92" s="136"/>
      <c r="EA92" s="136"/>
      <c r="EB92" s="136"/>
      <c r="EC92" s="136"/>
      <c r="ED92" s="136"/>
      <c r="EE92" s="136"/>
      <c r="EF92" s="136"/>
      <c r="EG92" s="136"/>
      <c r="EH92" s="136"/>
      <c r="EI92" s="136"/>
      <c r="EJ92" s="136"/>
      <c r="EK92" s="136"/>
      <c r="EL92" s="136"/>
      <c r="EM92" s="136"/>
      <c r="EN92" s="136"/>
      <c r="EO92" s="136"/>
      <c r="EP92" s="136"/>
      <c r="EQ92" s="136"/>
      <c r="ER92" s="136"/>
      <c r="ES92" s="136"/>
      <c r="ET92" s="136"/>
      <c r="EU92" s="136"/>
      <c r="EV92" s="136"/>
      <c r="EW92" s="136"/>
      <c r="EX92" s="136"/>
      <c r="EY92" s="136"/>
      <c r="EZ92" s="136"/>
      <c r="FA92" s="136"/>
      <c r="FB92" s="136"/>
      <c r="FC92" s="136"/>
      <c r="FD92" s="136"/>
      <c r="FE92" s="136"/>
      <c r="FF92" s="136"/>
      <c r="FG92" s="136"/>
      <c r="FH92" s="136"/>
      <c r="FI92" s="136"/>
      <c r="FJ92" s="136"/>
      <c r="FK92" s="136"/>
      <c r="FL92" s="136"/>
      <c r="FM92" s="136"/>
      <c r="FN92" s="136"/>
      <c r="FO92" s="136"/>
      <c r="FP92" s="136"/>
      <c r="FQ92" s="136"/>
      <c r="FR92" s="136"/>
      <c r="FS92" s="136"/>
      <c r="FT92" s="136"/>
      <c r="FU92" s="136"/>
      <c r="FV92" s="136"/>
      <c r="FW92" s="136"/>
      <c r="FX92" s="136"/>
      <c r="FY92" s="136"/>
      <c r="FZ92" s="136"/>
      <c r="GA92" s="136"/>
      <c r="GB92" s="136"/>
      <c r="GC92" s="136"/>
      <c r="GD92" s="136"/>
      <c r="GE92" s="136"/>
      <c r="GF92" s="136"/>
    </row>
    <row r="93" spans="1:188" ht="22.5" customHeight="1" x14ac:dyDescent="0.25">
      <c r="A93" s="13"/>
      <c r="B93" s="152" t="s">
        <v>107</v>
      </c>
      <c r="C93" s="152" t="s">
        <v>454</v>
      </c>
      <c r="D93" s="152" t="s">
        <v>258</v>
      </c>
      <c r="E93" s="148" t="s">
        <v>111</v>
      </c>
      <c r="F93" s="250">
        <v>106.2</v>
      </c>
      <c r="G93" s="282">
        <v>106.2</v>
      </c>
      <c r="H93" s="251">
        <v>105.9</v>
      </c>
      <c r="I93" s="307">
        <f>H93/H7</f>
        <v>2.1489897211731502E-4</v>
      </c>
      <c r="J93" s="248">
        <f t="shared" si="14"/>
        <v>-0.29999999999999716</v>
      </c>
      <c r="K93" s="270">
        <f t="shared" si="38"/>
        <v>0.99717514124293793</v>
      </c>
      <c r="L93" s="250"/>
      <c r="M93" s="251"/>
      <c r="N93" s="251"/>
      <c r="O93" s="251"/>
      <c r="P93" s="251">
        <f t="shared" si="43"/>
        <v>0</v>
      </c>
      <c r="Q93" s="249"/>
      <c r="R93" s="252">
        <f t="shared" si="5"/>
        <v>106.2</v>
      </c>
      <c r="S93" s="251">
        <f t="shared" si="6"/>
        <v>106.2</v>
      </c>
      <c r="T93" s="251">
        <f t="shared" si="6"/>
        <v>106.2</v>
      </c>
      <c r="U93" s="251">
        <f t="shared" si="7"/>
        <v>105.9</v>
      </c>
      <c r="V93" s="251">
        <f t="shared" si="3"/>
        <v>-0.29999999999999716</v>
      </c>
      <c r="W93" s="253">
        <f t="shared" si="4"/>
        <v>0.99717514124293793</v>
      </c>
      <c r="X93" s="222"/>
      <c r="Y93" s="210"/>
      <c r="Z93" s="210"/>
      <c r="AA93" s="210"/>
      <c r="AB93" s="210"/>
      <c r="AC93" s="210"/>
      <c r="AD93" s="210"/>
      <c r="AE93" s="210"/>
      <c r="AF93" s="210"/>
      <c r="AG93" s="210"/>
      <c r="AH93" s="210"/>
      <c r="AI93" s="210"/>
      <c r="AJ93" s="210"/>
      <c r="AK93" s="210"/>
      <c r="AL93" s="210"/>
      <c r="AM93" s="210"/>
      <c r="AN93" s="210"/>
      <c r="AO93" s="210"/>
      <c r="AP93" s="210"/>
      <c r="AQ93" s="210"/>
      <c r="AR93" s="210"/>
      <c r="AS93" s="210"/>
    </row>
    <row r="94" spans="1:188" ht="33" customHeight="1" x14ac:dyDescent="0.25">
      <c r="A94" s="13"/>
      <c r="B94" s="152" t="s">
        <v>108</v>
      </c>
      <c r="C94" s="152" t="s">
        <v>455</v>
      </c>
      <c r="D94" s="152" t="s">
        <v>258</v>
      </c>
      <c r="E94" s="148" t="s">
        <v>456</v>
      </c>
      <c r="F94" s="250">
        <v>1177.9000000000001</v>
      </c>
      <c r="G94" s="282">
        <v>1177.9000000000001</v>
      </c>
      <c r="H94" s="251">
        <v>1177.9000000000001</v>
      </c>
      <c r="I94" s="307">
        <f>H94/H7</f>
        <v>2.39026911479684E-3</v>
      </c>
      <c r="J94" s="248">
        <f t="shared" si="14"/>
        <v>0</v>
      </c>
      <c r="K94" s="270">
        <f t="shared" si="38"/>
        <v>1</v>
      </c>
      <c r="L94" s="250"/>
      <c r="M94" s="251"/>
      <c r="N94" s="251"/>
      <c r="O94" s="251"/>
      <c r="P94" s="251">
        <f t="shared" si="43"/>
        <v>0</v>
      </c>
      <c r="Q94" s="249"/>
      <c r="R94" s="252">
        <f t="shared" si="5"/>
        <v>1177.9000000000001</v>
      </c>
      <c r="S94" s="251">
        <f t="shared" si="6"/>
        <v>1177.9000000000001</v>
      </c>
      <c r="T94" s="251">
        <f t="shared" si="6"/>
        <v>1177.9000000000001</v>
      </c>
      <c r="U94" s="251">
        <f t="shared" si="7"/>
        <v>1177.9000000000001</v>
      </c>
      <c r="V94" s="251">
        <f t="shared" si="3"/>
        <v>0</v>
      </c>
      <c r="W94" s="253">
        <f t="shared" si="4"/>
        <v>1</v>
      </c>
      <c r="X94" s="222"/>
      <c r="Y94" s="210"/>
      <c r="Z94" s="210"/>
      <c r="AA94" s="210"/>
      <c r="AB94" s="210"/>
      <c r="AC94" s="210"/>
      <c r="AD94" s="210"/>
      <c r="AE94" s="210"/>
      <c r="AF94" s="210"/>
      <c r="AG94" s="210"/>
      <c r="AH94" s="210"/>
      <c r="AI94" s="210"/>
      <c r="AJ94" s="210"/>
      <c r="AK94" s="210"/>
      <c r="AL94" s="210"/>
      <c r="AM94" s="210"/>
      <c r="AN94" s="210"/>
      <c r="AO94" s="210"/>
      <c r="AP94" s="210"/>
      <c r="AQ94" s="210"/>
      <c r="AR94" s="210"/>
      <c r="AS94" s="210"/>
    </row>
    <row r="95" spans="1:188" s="601" customFormat="1" ht="38.25" customHeight="1" x14ac:dyDescent="0.25">
      <c r="A95" s="124"/>
      <c r="B95" s="272"/>
      <c r="C95" s="272"/>
      <c r="D95" s="272"/>
      <c r="E95" s="380" t="s">
        <v>259</v>
      </c>
      <c r="F95" s="381">
        <v>672.9</v>
      </c>
      <c r="G95" s="278">
        <v>672.9</v>
      </c>
      <c r="H95" s="278">
        <v>672.9</v>
      </c>
      <c r="I95" s="312">
        <f>H95/H7</f>
        <v>1.3654912024338172E-3</v>
      </c>
      <c r="J95" s="275">
        <f t="shared" si="14"/>
        <v>0</v>
      </c>
      <c r="K95" s="375">
        <f t="shared" si="38"/>
        <v>1</v>
      </c>
      <c r="L95" s="277"/>
      <c r="M95" s="278"/>
      <c r="N95" s="278"/>
      <c r="O95" s="278"/>
      <c r="P95" s="278"/>
      <c r="Q95" s="276"/>
      <c r="R95" s="277">
        <f t="shared" si="5"/>
        <v>672.9</v>
      </c>
      <c r="S95" s="278">
        <f t="shared" si="6"/>
        <v>672.9</v>
      </c>
      <c r="T95" s="278">
        <f t="shared" si="6"/>
        <v>672.9</v>
      </c>
      <c r="U95" s="278">
        <f t="shared" si="7"/>
        <v>672.9</v>
      </c>
      <c r="V95" s="278">
        <f t="shared" si="3"/>
        <v>0</v>
      </c>
      <c r="W95" s="253">
        <f t="shared" si="4"/>
        <v>1</v>
      </c>
      <c r="X95" s="280"/>
      <c r="Y95" s="281"/>
      <c r="Z95" s="281"/>
      <c r="AA95" s="281"/>
      <c r="AB95" s="281"/>
      <c r="AC95" s="281"/>
      <c r="AD95" s="281"/>
      <c r="AE95" s="281"/>
      <c r="AF95" s="281"/>
      <c r="AG95" s="281"/>
      <c r="AH95" s="281"/>
      <c r="AI95" s="281"/>
      <c r="AJ95" s="281"/>
      <c r="AK95" s="281"/>
      <c r="AL95" s="281"/>
      <c r="AM95" s="281"/>
      <c r="AN95" s="281"/>
      <c r="AO95" s="281"/>
      <c r="AP95" s="281"/>
      <c r="AQ95" s="281"/>
      <c r="AR95" s="281"/>
      <c r="AS95" s="281"/>
      <c r="AT95" s="143"/>
      <c r="AU95" s="143"/>
      <c r="AV95" s="143"/>
      <c r="AW95" s="143"/>
      <c r="AX95" s="143"/>
      <c r="AY95" s="143"/>
      <c r="AZ95" s="143"/>
      <c r="BA95" s="143"/>
      <c r="BB95" s="143"/>
      <c r="BC95" s="143"/>
      <c r="BD95" s="143"/>
      <c r="BE95" s="143"/>
      <c r="BF95" s="143"/>
      <c r="BG95" s="143"/>
      <c r="BH95" s="143"/>
      <c r="BI95" s="143"/>
      <c r="BJ95" s="143"/>
      <c r="BK95" s="143"/>
      <c r="BL95" s="143"/>
      <c r="BM95" s="143"/>
      <c r="BN95" s="143"/>
      <c r="BO95" s="143"/>
      <c r="BP95" s="143"/>
      <c r="BQ95" s="143"/>
      <c r="BR95" s="143"/>
      <c r="BS95" s="143"/>
      <c r="BT95" s="143"/>
      <c r="BU95" s="143"/>
      <c r="BV95" s="143"/>
      <c r="BW95" s="143"/>
      <c r="BX95" s="143"/>
      <c r="BY95" s="143"/>
      <c r="BZ95" s="143"/>
      <c r="CA95" s="143"/>
      <c r="CB95" s="143"/>
      <c r="CC95" s="143"/>
      <c r="CD95" s="143"/>
      <c r="CE95" s="143"/>
      <c r="CF95" s="143"/>
      <c r="CG95" s="143"/>
      <c r="CH95" s="143"/>
      <c r="CI95" s="143"/>
      <c r="CJ95" s="143"/>
      <c r="CK95" s="143"/>
      <c r="CL95" s="143"/>
      <c r="CM95" s="143"/>
      <c r="CN95" s="143"/>
      <c r="CO95" s="143"/>
      <c r="CP95" s="143"/>
      <c r="CQ95" s="143"/>
      <c r="CR95" s="143"/>
      <c r="CS95" s="143"/>
      <c r="CT95" s="143"/>
      <c r="CU95" s="143"/>
      <c r="CV95" s="143"/>
      <c r="CW95" s="143"/>
      <c r="CX95" s="143"/>
      <c r="CY95" s="143"/>
      <c r="CZ95" s="143"/>
      <c r="DA95" s="143"/>
      <c r="DB95" s="143"/>
      <c r="DC95" s="143"/>
      <c r="DD95" s="143"/>
      <c r="DE95" s="143"/>
      <c r="DF95" s="143"/>
      <c r="DG95" s="143"/>
      <c r="DH95" s="143"/>
      <c r="DI95" s="143"/>
      <c r="DJ95" s="143"/>
      <c r="DK95" s="143"/>
      <c r="DL95" s="143"/>
      <c r="DM95" s="143"/>
      <c r="DN95" s="143"/>
      <c r="DO95" s="143"/>
      <c r="DP95" s="143"/>
      <c r="DQ95" s="143"/>
      <c r="DR95" s="143"/>
      <c r="DS95" s="143"/>
      <c r="DT95" s="143"/>
      <c r="DU95" s="143"/>
      <c r="DV95" s="143"/>
      <c r="DW95" s="143"/>
      <c r="DX95" s="143"/>
      <c r="DY95" s="143"/>
      <c r="DZ95" s="143"/>
      <c r="EA95" s="143"/>
      <c r="EB95" s="143"/>
      <c r="EC95" s="143"/>
      <c r="ED95" s="143"/>
      <c r="EE95" s="143"/>
      <c r="EF95" s="143"/>
      <c r="EG95" s="143"/>
      <c r="EH95" s="143"/>
      <c r="EI95" s="143"/>
      <c r="EJ95" s="143"/>
      <c r="EK95" s="143"/>
      <c r="EL95" s="143"/>
      <c r="EM95" s="143"/>
      <c r="EN95" s="143"/>
      <c r="EO95" s="143"/>
      <c r="EP95" s="143"/>
      <c r="EQ95" s="143"/>
      <c r="ER95" s="143"/>
      <c r="ES95" s="143"/>
      <c r="ET95" s="143"/>
      <c r="EU95" s="143"/>
      <c r="EV95" s="143"/>
      <c r="EW95" s="143"/>
      <c r="EX95" s="143"/>
      <c r="EY95" s="143"/>
      <c r="EZ95" s="143"/>
      <c r="FA95" s="143"/>
      <c r="FB95" s="143"/>
      <c r="FC95" s="143"/>
      <c r="FD95" s="143"/>
      <c r="FE95" s="143"/>
      <c r="FF95" s="143"/>
      <c r="FG95" s="143"/>
      <c r="FH95" s="143"/>
      <c r="FI95" s="143"/>
      <c r="FJ95" s="143"/>
      <c r="FK95" s="143"/>
      <c r="FL95" s="143"/>
      <c r="FM95" s="143"/>
      <c r="FN95" s="143"/>
      <c r="FO95" s="143"/>
      <c r="FP95" s="143"/>
      <c r="FQ95" s="143"/>
      <c r="FR95" s="143"/>
      <c r="FS95" s="143"/>
      <c r="FT95" s="143"/>
      <c r="FU95" s="143"/>
      <c r="FV95" s="143"/>
      <c r="FW95" s="143"/>
      <c r="FX95" s="143"/>
      <c r="FY95" s="143"/>
      <c r="FZ95" s="143"/>
      <c r="GA95" s="143"/>
      <c r="GB95" s="143"/>
      <c r="GC95" s="143"/>
      <c r="GD95" s="143"/>
      <c r="GE95" s="143"/>
      <c r="GF95" s="143"/>
    </row>
    <row r="96" spans="1:188" ht="21.75" customHeight="1" x14ac:dyDescent="0.25">
      <c r="A96" s="13"/>
      <c r="B96" s="382" t="s">
        <v>109</v>
      </c>
      <c r="C96" s="152" t="s">
        <v>457</v>
      </c>
      <c r="D96" s="152" t="s">
        <v>258</v>
      </c>
      <c r="E96" s="149" t="s">
        <v>110</v>
      </c>
      <c r="F96" s="250">
        <v>841.9</v>
      </c>
      <c r="G96" s="282">
        <v>841.9</v>
      </c>
      <c r="H96" s="251">
        <v>841.9</v>
      </c>
      <c r="I96" s="307">
        <f>H96/H7</f>
        <v>1.7084366820166901E-3</v>
      </c>
      <c r="J96" s="248">
        <f t="shared" si="14"/>
        <v>0</v>
      </c>
      <c r="K96" s="270">
        <f t="shared" si="38"/>
        <v>1</v>
      </c>
      <c r="L96" s="250"/>
      <c r="M96" s="251"/>
      <c r="N96" s="251"/>
      <c r="O96" s="234"/>
      <c r="P96" s="248">
        <f t="shared" si="43"/>
        <v>0</v>
      </c>
      <c r="Q96" s="270"/>
      <c r="R96" s="252">
        <f t="shared" si="5"/>
        <v>841.9</v>
      </c>
      <c r="S96" s="248">
        <f t="shared" si="6"/>
        <v>841.9</v>
      </c>
      <c r="T96" s="248">
        <f t="shared" si="6"/>
        <v>841.9</v>
      </c>
      <c r="U96" s="248">
        <f t="shared" si="7"/>
        <v>841.9</v>
      </c>
      <c r="V96" s="248">
        <f t="shared" si="3"/>
        <v>0</v>
      </c>
      <c r="W96" s="253">
        <f t="shared" si="4"/>
        <v>1</v>
      </c>
      <c r="X96" s="222"/>
      <c r="Y96" s="210"/>
      <c r="Z96" s="210"/>
      <c r="AA96" s="210"/>
      <c r="AB96" s="210"/>
      <c r="AC96" s="210"/>
      <c r="AD96" s="210"/>
      <c r="AE96" s="210"/>
      <c r="AF96" s="210"/>
      <c r="AG96" s="210"/>
      <c r="AH96" s="210"/>
      <c r="AI96" s="210"/>
      <c r="AJ96" s="210"/>
      <c r="AK96" s="210"/>
      <c r="AL96" s="210"/>
      <c r="AM96" s="210"/>
      <c r="AN96" s="210"/>
      <c r="AO96" s="210"/>
      <c r="AP96" s="210"/>
      <c r="AQ96" s="210"/>
      <c r="AR96" s="210"/>
      <c r="AS96" s="210"/>
    </row>
    <row r="97" spans="1:188" ht="30.75" customHeight="1" x14ac:dyDescent="0.25">
      <c r="A97" s="13"/>
      <c r="B97" s="382"/>
      <c r="C97" s="152" t="s">
        <v>458</v>
      </c>
      <c r="D97" s="382" t="s">
        <v>258</v>
      </c>
      <c r="E97" s="383" t="s">
        <v>459</v>
      </c>
      <c r="F97" s="285">
        <v>1296.0999999999999</v>
      </c>
      <c r="G97" s="251">
        <v>1296.0999999999999</v>
      </c>
      <c r="H97" s="251">
        <v>1239.3</v>
      </c>
      <c r="I97" s="307">
        <f>H97/H7</f>
        <v>2.5148658748346407E-3</v>
      </c>
      <c r="J97" s="248">
        <f t="shared" si="14"/>
        <v>-56.799999999999955</v>
      </c>
      <c r="K97" s="270">
        <f t="shared" si="38"/>
        <v>0.95617622097060417</v>
      </c>
      <c r="L97" s="250"/>
      <c r="M97" s="251"/>
      <c r="N97" s="251"/>
      <c r="O97" s="251"/>
      <c r="P97" s="248">
        <f t="shared" si="43"/>
        <v>0</v>
      </c>
      <c r="Q97" s="270"/>
      <c r="R97" s="252">
        <f t="shared" si="5"/>
        <v>1296.0999999999999</v>
      </c>
      <c r="S97" s="248">
        <f t="shared" si="6"/>
        <v>1296.0999999999999</v>
      </c>
      <c r="T97" s="248">
        <f t="shared" si="6"/>
        <v>1296.0999999999999</v>
      </c>
      <c r="U97" s="248">
        <f t="shared" si="7"/>
        <v>1239.3</v>
      </c>
      <c r="V97" s="248">
        <f t="shared" si="3"/>
        <v>-56.799999999999955</v>
      </c>
      <c r="W97" s="253">
        <f t="shared" si="4"/>
        <v>0.95617622097060417</v>
      </c>
      <c r="X97" s="222"/>
      <c r="Y97" s="210"/>
      <c r="Z97" s="210"/>
      <c r="AA97" s="210"/>
      <c r="AB97" s="210"/>
      <c r="AC97" s="210"/>
      <c r="AD97" s="210"/>
      <c r="AE97" s="210"/>
      <c r="AF97" s="210"/>
      <c r="AG97" s="210"/>
      <c r="AH97" s="210"/>
      <c r="AI97" s="210"/>
      <c r="AJ97" s="210"/>
      <c r="AK97" s="210"/>
      <c r="AL97" s="210"/>
      <c r="AM97" s="210"/>
      <c r="AN97" s="210"/>
      <c r="AO97" s="210"/>
      <c r="AP97" s="210"/>
      <c r="AQ97" s="210"/>
      <c r="AR97" s="210"/>
      <c r="AS97" s="210"/>
    </row>
    <row r="98" spans="1:188" s="601" customFormat="1" ht="27" customHeight="1" x14ac:dyDescent="0.25">
      <c r="A98" s="150"/>
      <c r="B98" s="384"/>
      <c r="C98" s="384"/>
      <c r="D98" s="272"/>
      <c r="E98" s="380" t="s">
        <v>260</v>
      </c>
      <c r="F98" s="381">
        <v>1296.0999999999999</v>
      </c>
      <c r="G98" s="278">
        <v>1296.0999999999999</v>
      </c>
      <c r="H98" s="278">
        <v>1239.3</v>
      </c>
      <c r="I98" s="312">
        <f>H98/H7</f>
        <v>2.5148658748346407E-3</v>
      </c>
      <c r="J98" s="275">
        <f t="shared" si="14"/>
        <v>-56.799999999999955</v>
      </c>
      <c r="K98" s="375">
        <f t="shared" si="38"/>
        <v>0.95617622097060417</v>
      </c>
      <c r="L98" s="385"/>
      <c r="M98" s="386"/>
      <c r="N98" s="386"/>
      <c r="O98" s="278"/>
      <c r="P98" s="275">
        <f t="shared" si="43"/>
        <v>0</v>
      </c>
      <c r="Q98" s="375"/>
      <c r="R98" s="279">
        <f t="shared" si="5"/>
        <v>1296.0999999999999</v>
      </c>
      <c r="S98" s="275">
        <f t="shared" si="6"/>
        <v>1296.0999999999999</v>
      </c>
      <c r="T98" s="275">
        <f t="shared" si="6"/>
        <v>1296.0999999999999</v>
      </c>
      <c r="U98" s="275">
        <f t="shared" si="7"/>
        <v>1239.3</v>
      </c>
      <c r="V98" s="275">
        <f t="shared" si="3"/>
        <v>-56.799999999999955</v>
      </c>
      <c r="W98" s="253">
        <f t="shared" si="4"/>
        <v>0.95617622097060417</v>
      </c>
      <c r="X98" s="280"/>
      <c r="Y98" s="281"/>
      <c r="Z98" s="281"/>
      <c r="AA98" s="281"/>
      <c r="AB98" s="281"/>
      <c r="AC98" s="281"/>
      <c r="AD98" s="281"/>
      <c r="AE98" s="281"/>
      <c r="AF98" s="281"/>
      <c r="AG98" s="281"/>
      <c r="AH98" s="281"/>
      <c r="AI98" s="281"/>
      <c r="AJ98" s="281"/>
      <c r="AK98" s="281"/>
      <c r="AL98" s="281"/>
      <c r="AM98" s="281"/>
      <c r="AN98" s="281"/>
      <c r="AO98" s="281"/>
      <c r="AP98" s="281"/>
      <c r="AQ98" s="281"/>
      <c r="AR98" s="281"/>
      <c r="AS98" s="281"/>
      <c r="AT98" s="143"/>
      <c r="AU98" s="143"/>
      <c r="AV98" s="143"/>
      <c r="AW98" s="143"/>
      <c r="AX98" s="143"/>
      <c r="AY98" s="143"/>
      <c r="AZ98" s="143"/>
      <c r="BA98" s="143"/>
      <c r="BB98" s="143"/>
      <c r="BC98" s="143"/>
      <c r="BD98" s="143"/>
      <c r="BE98" s="143"/>
      <c r="BF98" s="143"/>
      <c r="BG98" s="143"/>
      <c r="BH98" s="143"/>
      <c r="BI98" s="143"/>
      <c r="BJ98" s="143"/>
      <c r="BK98" s="143"/>
      <c r="BL98" s="143"/>
      <c r="BM98" s="143"/>
      <c r="BN98" s="143"/>
      <c r="BO98" s="143"/>
      <c r="BP98" s="143"/>
      <c r="BQ98" s="143"/>
      <c r="BR98" s="143"/>
      <c r="BS98" s="143"/>
      <c r="BT98" s="143"/>
      <c r="BU98" s="143"/>
      <c r="BV98" s="143"/>
      <c r="BW98" s="143"/>
      <c r="BX98" s="143"/>
      <c r="BY98" s="143"/>
      <c r="BZ98" s="143"/>
      <c r="CA98" s="143"/>
      <c r="CB98" s="143"/>
      <c r="CC98" s="143"/>
      <c r="CD98" s="143"/>
      <c r="CE98" s="143"/>
      <c r="CF98" s="143"/>
      <c r="CG98" s="143"/>
      <c r="CH98" s="143"/>
      <c r="CI98" s="143"/>
      <c r="CJ98" s="143"/>
      <c r="CK98" s="143"/>
      <c r="CL98" s="143"/>
      <c r="CM98" s="143"/>
      <c r="CN98" s="143"/>
      <c r="CO98" s="143"/>
      <c r="CP98" s="143"/>
      <c r="CQ98" s="143"/>
      <c r="CR98" s="143"/>
      <c r="CS98" s="143"/>
      <c r="CT98" s="143"/>
      <c r="CU98" s="143"/>
      <c r="CV98" s="143"/>
      <c r="CW98" s="143"/>
      <c r="CX98" s="143"/>
      <c r="CY98" s="143"/>
      <c r="CZ98" s="143"/>
      <c r="DA98" s="143"/>
      <c r="DB98" s="143"/>
      <c r="DC98" s="143"/>
      <c r="DD98" s="143"/>
      <c r="DE98" s="143"/>
      <c r="DF98" s="143"/>
      <c r="DG98" s="143"/>
      <c r="DH98" s="143"/>
      <c r="DI98" s="143"/>
      <c r="DJ98" s="143"/>
      <c r="DK98" s="143"/>
      <c r="DL98" s="143"/>
      <c r="DM98" s="143"/>
      <c r="DN98" s="143"/>
      <c r="DO98" s="143"/>
      <c r="DP98" s="143"/>
      <c r="DQ98" s="143"/>
      <c r="DR98" s="143"/>
      <c r="DS98" s="143"/>
      <c r="DT98" s="143"/>
      <c r="DU98" s="143"/>
      <c r="DV98" s="143"/>
      <c r="DW98" s="143"/>
      <c r="DX98" s="143"/>
      <c r="DY98" s="143"/>
      <c r="DZ98" s="143"/>
      <c r="EA98" s="143"/>
      <c r="EB98" s="143"/>
      <c r="EC98" s="143"/>
      <c r="ED98" s="143"/>
      <c r="EE98" s="143"/>
      <c r="EF98" s="143"/>
      <c r="EG98" s="143"/>
      <c r="EH98" s="143"/>
      <c r="EI98" s="143"/>
      <c r="EJ98" s="143"/>
      <c r="EK98" s="143"/>
      <c r="EL98" s="143"/>
      <c r="EM98" s="143"/>
      <c r="EN98" s="143"/>
      <c r="EO98" s="143"/>
      <c r="EP98" s="143"/>
      <c r="EQ98" s="143"/>
      <c r="ER98" s="143"/>
      <c r="ES98" s="143"/>
      <c r="ET98" s="143"/>
      <c r="EU98" s="143"/>
      <c r="EV98" s="143"/>
      <c r="EW98" s="143"/>
      <c r="EX98" s="143"/>
      <c r="EY98" s="143"/>
      <c r="EZ98" s="143"/>
      <c r="FA98" s="143"/>
      <c r="FB98" s="143"/>
      <c r="FC98" s="143"/>
      <c r="FD98" s="143"/>
      <c r="FE98" s="143"/>
      <c r="FF98" s="143"/>
      <c r="FG98" s="143"/>
      <c r="FH98" s="143"/>
      <c r="FI98" s="143"/>
      <c r="FJ98" s="143"/>
      <c r="FK98" s="143"/>
      <c r="FL98" s="143"/>
      <c r="FM98" s="143"/>
      <c r="FN98" s="143"/>
      <c r="FO98" s="143"/>
      <c r="FP98" s="143"/>
      <c r="FQ98" s="143"/>
      <c r="FR98" s="143"/>
      <c r="FS98" s="143"/>
      <c r="FT98" s="143"/>
      <c r="FU98" s="143"/>
      <c r="FV98" s="143"/>
      <c r="FW98" s="143"/>
      <c r="FX98" s="143"/>
      <c r="FY98" s="143"/>
      <c r="FZ98" s="143"/>
      <c r="GA98" s="143"/>
      <c r="GB98" s="143"/>
      <c r="GC98" s="143"/>
      <c r="GD98" s="143"/>
      <c r="GE98" s="143"/>
      <c r="GF98" s="143"/>
    </row>
    <row r="99" spans="1:188" ht="21.75" customHeight="1" thickBot="1" x14ac:dyDescent="0.3">
      <c r="A99" s="13"/>
      <c r="B99" s="152" t="s">
        <v>106</v>
      </c>
      <c r="C99" s="121" t="s">
        <v>460</v>
      </c>
      <c r="D99" s="121" t="s">
        <v>258</v>
      </c>
      <c r="E99" s="387" t="s">
        <v>461</v>
      </c>
      <c r="F99" s="369">
        <v>1965.2</v>
      </c>
      <c r="G99" s="388">
        <v>1965.2</v>
      </c>
      <c r="H99" s="251">
        <v>1956.6</v>
      </c>
      <c r="I99" s="307">
        <f>H99/H7</f>
        <v>3.970456363028692E-3</v>
      </c>
      <c r="J99" s="248">
        <f>H99-G99</f>
        <v>-8.6000000000001364</v>
      </c>
      <c r="K99" s="270">
        <f>H99/G99</f>
        <v>0.99562385507836348</v>
      </c>
      <c r="L99" s="250"/>
      <c r="M99" s="251"/>
      <c r="N99" s="251"/>
      <c r="O99" s="251"/>
      <c r="P99" s="251">
        <f>O99-N99</f>
        <v>0</v>
      </c>
      <c r="Q99" s="249"/>
      <c r="R99" s="252">
        <f>SUM(F99,L99)</f>
        <v>1965.2</v>
      </c>
      <c r="S99" s="248">
        <f t="shared" si="6"/>
        <v>1965.2</v>
      </c>
      <c r="T99" s="248">
        <f t="shared" si="6"/>
        <v>1965.2</v>
      </c>
      <c r="U99" s="248">
        <f t="shared" si="6"/>
        <v>1956.6</v>
      </c>
      <c r="V99" s="248">
        <f>U99-T99</f>
        <v>-8.6000000000001364</v>
      </c>
      <c r="W99" s="314">
        <f t="shared" si="4"/>
        <v>0.99562385507836348</v>
      </c>
      <c r="X99" s="222"/>
      <c r="Y99" s="210"/>
      <c r="Z99" s="210"/>
      <c r="AA99" s="210"/>
      <c r="AB99" s="210"/>
      <c r="AC99" s="210"/>
      <c r="AD99" s="210"/>
      <c r="AE99" s="210"/>
      <c r="AF99" s="210"/>
      <c r="AG99" s="210"/>
      <c r="AH99" s="210"/>
      <c r="AI99" s="210"/>
      <c r="AJ99" s="210"/>
      <c r="AK99" s="210"/>
      <c r="AL99" s="210"/>
      <c r="AM99" s="210"/>
      <c r="AN99" s="210"/>
      <c r="AO99" s="210"/>
      <c r="AP99" s="210"/>
      <c r="AQ99" s="210"/>
      <c r="AR99" s="210"/>
      <c r="AS99" s="210"/>
    </row>
    <row r="100" spans="1:188" s="606" customFormat="1" ht="24" customHeight="1" thickBot="1" x14ac:dyDescent="0.3">
      <c r="A100" s="11">
        <v>4</v>
      </c>
      <c r="B100" s="9" t="s">
        <v>23</v>
      </c>
      <c r="C100" s="9" t="s">
        <v>261</v>
      </c>
      <c r="D100" s="9"/>
      <c r="E100" s="389" t="s">
        <v>462</v>
      </c>
      <c r="F100" s="211">
        <f>SUM(F101:F102,F104:F105)</f>
        <v>6253.5</v>
      </c>
      <c r="G100" s="220">
        <f t="shared" ref="G100:H100" si="55">SUM(G101:G102,G104:G105)</f>
        <v>6253.5</v>
      </c>
      <c r="H100" s="213">
        <f t="shared" si="55"/>
        <v>6121.4</v>
      </c>
      <c r="I100" s="214">
        <f>H100/H7</f>
        <v>1.242193170839407E-2</v>
      </c>
      <c r="J100" s="213">
        <f t="shared" ref="J100" si="56">H100-G100</f>
        <v>-132.10000000000036</v>
      </c>
      <c r="K100" s="215">
        <f>H100/G100</f>
        <v>0.97887582953546004</v>
      </c>
      <c r="L100" s="211">
        <f>SUM(L101:L102,L104:L105)</f>
        <v>878.30000000000007</v>
      </c>
      <c r="M100" s="220">
        <f t="shared" ref="M100:O100" si="57">SUM(M101:M102,M104:M105)</f>
        <v>924.90000000000009</v>
      </c>
      <c r="N100" s="213">
        <f t="shared" si="57"/>
        <v>924.90000000000009</v>
      </c>
      <c r="O100" s="213">
        <f t="shared" si="57"/>
        <v>893</v>
      </c>
      <c r="P100" s="213">
        <f t="shared" si="43"/>
        <v>-31.900000000000091</v>
      </c>
      <c r="Q100" s="216">
        <f>O100/N100</f>
        <v>0.96550978484160443</v>
      </c>
      <c r="R100" s="211">
        <f>SUM(R101:R102,R104:R105)</f>
        <v>7131.8</v>
      </c>
      <c r="S100" s="220">
        <f t="shared" ref="S100:U100" si="58">SUM(S101:S102,S104:S105)</f>
        <v>7178.4</v>
      </c>
      <c r="T100" s="213">
        <f t="shared" si="58"/>
        <v>7178.4</v>
      </c>
      <c r="U100" s="213">
        <f t="shared" si="58"/>
        <v>7014.4000000000005</v>
      </c>
      <c r="V100" s="213">
        <f>SUM(V101,V102,V104,V105)</f>
        <v>-164.00000000000011</v>
      </c>
      <c r="W100" s="215">
        <f t="shared" si="4"/>
        <v>0.97715368327203844</v>
      </c>
      <c r="X100" s="222"/>
      <c r="Y100" s="218"/>
      <c r="Z100" s="218"/>
      <c r="AA100" s="218"/>
      <c r="AB100" s="218"/>
      <c r="AC100" s="218"/>
      <c r="AD100" s="218"/>
      <c r="AE100" s="218"/>
      <c r="AF100" s="218"/>
      <c r="AG100" s="218"/>
      <c r="AH100" s="218"/>
      <c r="AI100" s="218"/>
      <c r="AJ100" s="218"/>
      <c r="AK100" s="218"/>
      <c r="AL100" s="218"/>
      <c r="AM100" s="218"/>
      <c r="AN100" s="218"/>
      <c r="AO100" s="218"/>
      <c r="AP100" s="218"/>
      <c r="AQ100" s="218"/>
      <c r="AR100" s="218"/>
      <c r="AS100" s="218"/>
      <c r="AT100" s="118"/>
      <c r="AU100" s="118"/>
      <c r="AV100" s="118"/>
      <c r="AW100" s="118"/>
      <c r="AX100" s="118"/>
      <c r="AY100" s="118"/>
      <c r="AZ100" s="118"/>
      <c r="BA100" s="118"/>
      <c r="BB100" s="118"/>
      <c r="BC100" s="118"/>
      <c r="BD100" s="118"/>
      <c r="BE100" s="118"/>
      <c r="BF100" s="118"/>
      <c r="BG100" s="118"/>
      <c r="BH100" s="118"/>
      <c r="BI100" s="118"/>
      <c r="BJ100" s="118"/>
      <c r="BK100" s="118"/>
      <c r="BL100" s="118"/>
      <c r="BM100" s="118"/>
      <c r="BN100" s="118"/>
      <c r="BO100" s="118"/>
      <c r="BP100" s="118"/>
      <c r="BQ100" s="118"/>
      <c r="BR100" s="118"/>
      <c r="BS100" s="118"/>
      <c r="BT100" s="118"/>
      <c r="BU100" s="118"/>
      <c r="BV100" s="118"/>
      <c r="BW100" s="118"/>
      <c r="BX100" s="118"/>
      <c r="BY100" s="118"/>
      <c r="BZ100" s="118"/>
      <c r="CA100" s="118"/>
      <c r="CB100" s="118"/>
      <c r="CC100" s="118"/>
      <c r="CD100" s="118"/>
      <c r="CE100" s="118"/>
      <c r="CF100" s="118"/>
      <c r="CG100" s="118"/>
      <c r="CH100" s="118"/>
      <c r="CI100" s="118"/>
      <c r="CJ100" s="118"/>
      <c r="CK100" s="118"/>
      <c r="CL100" s="118"/>
      <c r="CM100" s="118"/>
      <c r="CN100" s="118"/>
      <c r="CO100" s="118"/>
      <c r="CP100" s="118"/>
      <c r="CQ100" s="118"/>
      <c r="CR100" s="118"/>
      <c r="CS100" s="118"/>
      <c r="CT100" s="118"/>
      <c r="CU100" s="118"/>
      <c r="CV100" s="118"/>
      <c r="CW100" s="118"/>
      <c r="CX100" s="118"/>
      <c r="CY100" s="118"/>
      <c r="CZ100" s="118"/>
      <c r="DA100" s="118"/>
      <c r="DB100" s="118"/>
      <c r="DC100" s="118"/>
      <c r="DD100" s="118"/>
      <c r="DE100" s="118"/>
      <c r="DF100" s="118"/>
      <c r="DG100" s="118"/>
      <c r="DH100" s="118"/>
      <c r="DI100" s="118"/>
      <c r="DJ100" s="118"/>
      <c r="DK100" s="118"/>
      <c r="DL100" s="118"/>
      <c r="DM100" s="118"/>
      <c r="DN100" s="118"/>
      <c r="DO100" s="118"/>
      <c r="DP100" s="118"/>
      <c r="DQ100" s="118"/>
      <c r="DR100" s="118"/>
      <c r="DS100" s="118"/>
      <c r="DT100" s="118"/>
      <c r="DU100" s="118"/>
      <c r="DV100" s="118"/>
      <c r="DW100" s="118"/>
      <c r="DX100" s="118"/>
      <c r="DY100" s="118"/>
      <c r="DZ100" s="118"/>
      <c r="EA100" s="118"/>
      <c r="EB100" s="118"/>
      <c r="EC100" s="118"/>
      <c r="ED100" s="118"/>
      <c r="EE100" s="118"/>
      <c r="EF100" s="118"/>
      <c r="EG100" s="118"/>
      <c r="EH100" s="118"/>
      <c r="EI100" s="118"/>
      <c r="EJ100" s="118"/>
      <c r="EK100" s="118"/>
      <c r="EL100" s="118"/>
      <c r="EM100" s="118"/>
      <c r="EN100" s="118"/>
      <c r="EO100" s="118"/>
      <c r="EP100" s="118"/>
      <c r="EQ100" s="118"/>
      <c r="ER100" s="118"/>
      <c r="ES100" s="118"/>
      <c r="ET100" s="118"/>
      <c r="EU100" s="118"/>
      <c r="EV100" s="118"/>
      <c r="EW100" s="118"/>
      <c r="EX100" s="118"/>
      <c r="EY100" s="118"/>
      <c r="EZ100" s="118"/>
      <c r="FA100" s="118"/>
      <c r="FB100" s="118"/>
      <c r="FC100" s="118"/>
      <c r="FD100" s="118"/>
      <c r="FE100" s="118"/>
      <c r="FF100" s="118"/>
      <c r="FG100" s="118"/>
      <c r="FH100" s="118"/>
      <c r="FI100" s="118"/>
      <c r="FJ100" s="118"/>
      <c r="FK100" s="118"/>
      <c r="FL100" s="118"/>
      <c r="FM100" s="118"/>
      <c r="FN100" s="118"/>
      <c r="FO100" s="118"/>
      <c r="FP100" s="118"/>
      <c r="FQ100" s="118"/>
      <c r="FR100" s="118"/>
      <c r="FS100" s="118"/>
      <c r="FT100" s="118"/>
      <c r="FU100" s="118"/>
      <c r="FV100" s="118"/>
      <c r="FW100" s="118"/>
      <c r="FX100" s="118"/>
      <c r="FY100" s="118"/>
      <c r="FZ100" s="118"/>
      <c r="GA100" s="118"/>
      <c r="GB100" s="118"/>
      <c r="GC100" s="118"/>
      <c r="GD100" s="118"/>
      <c r="GE100" s="118"/>
      <c r="GF100" s="118"/>
    </row>
    <row r="101" spans="1:188" ht="24.75" customHeight="1" x14ac:dyDescent="0.25">
      <c r="A101" s="12"/>
      <c r="B101" s="131" t="s">
        <v>48</v>
      </c>
      <c r="C101" s="121" t="s">
        <v>463</v>
      </c>
      <c r="D101" s="121" t="s">
        <v>263</v>
      </c>
      <c r="E101" s="126" t="s">
        <v>464</v>
      </c>
      <c r="F101" s="241">
        <v>2707.7</v>
      </c>
      <c r="G101" s="390">
        <v>2707.7</v>
      </c>
      <c r="H101" s="248">
        <v>2696.6</v>
      </c>
      <c r="I101" s="307">
        <f>H101/H7</f>
        <v>5.47211112569926E-3</v>
      </c>
      <c r="J101" s="248">
        <f t="shared" si="14"/>
        <v>-11.099999999999909</v>
      </c>
      <c r="K101" s="308">
        <f>H101/G101</f>
        <v>0.99590057982789826</v>
      </c>
      <c r="L101" s="390">
        <v>188.3</v>
      </c>
      <c r="M101" s="248">
        <v>243.8</v>
      </c>
      <c r="N101" s="248">
        <v>243.8</v>
      </c>
      <c r="O101" s="248">
        <v>235</v>
      </c>
      <c r="P101" s="248">
        <f t="shared" si="43"/>
        <v>-8.8000000000000114</v>
      </c>
      <c r="Q101" s="270">
        <f t="shared" ref="Q101:Q106" si="59">O101/N101</f>
        <v>0.96390484003281374</v>
      </c>
      <c r="R101" s="252">
        <f t="shared" si="5"/>
        <v>2896</v>
      </c>
      <c r="S101" s="248">
        <f t="shared" si="6"/>
        <v>2951.5</v>
      </c>
      <c r="T101" s="248">
        <f>SUM(G101,N101)</f>
        <v>2951.5</v>
      </c>
      <c r="U101" s="248">
        <f t="shared" si="7"/>
        <v>2931.6</v>
      </c>
      <c r="V101" s="248">
        <f t="shared" si="3"/>
        <v>-19.900000000000091</v>
      </c>
      <c r="W101" s="242">
        <f t="shared" si="4"/>
        <v>0.99325766559376583</v>
      </c>
      <c r="X101" s="222"/>
      <c r="Y101" s="210"/>
      <c r="Z101" s="210"/>
      <c r="AA101" s="210"/>
      <c r="AB101" s="210"/>
      <c r="AC101" s="210"/>
      <c r="AD101" s="210"/>
      <c r="AE101" s="210"/>
      <c r="AF101" s="210"/>
      <c r="AG101" s="210"/>
      <c r="AH101" s="210"/>
      <c r="AI101" s="210"/>
      <c r="AJ101" s="210"/>
      <c r="AK101" s="210"/>
      <c r="AL101" s="210"/>
      <c r="AM101" s="210"/>
      <c r="AN101" s="210"/>
      <c r="AO101" s="210"/>
      <c r="AP101" s="210"/>
      <c r="AQ101" s="210"/>
      <c r="AR101" s="210"/>
      <c r="AS101" s="210"/>
    </row>
    <row r="102" spans="1:188" ht="31.5" customHeight="1" x14ac:dyDescent="0.25">
      <c r="A102" s="13"/>
      <c r="B102" s="152" t="s">
        <v>67</v>
      </c>
      <c r="C102" s="121" t="s">
        <v>262</v>
      </c>
      <c r="D102" s="121" t="s">
        <v>264</v>
      </c>
      <c r="E102" s="123" t="s">
        <v>465</v>
      </c>
      <c r="F102" s="250">
        <v>1277.5999999999999</v>
      </c>
      <c r="G102" s="282">
        <v>1277.5999999999999</v>
      </c>
      <c r="H102" s="251">
        <v>1222.5999999999999</v>
      </c>
      <c r="I102" s="247">
        <f>H102/H7</f>
        <v>2.480977179514913E-3</v>
      </c>
      <c r="J102" s="248">
        <f t="shared" si="14"/>
        <v>-55</v>
      </c>
      <c r="K102" s="253">
        <f>H102/G102</f>
        <v>0.95695053224796489</v>
      </c>
      <c r="L102" s="282">
        <v>445.1</v>
      </c>
      <c r="M102" s="251">
        <v>374.8</v>
      </c>
      <c r="N102" s="251">
        <v>374.8</v>
      </c>
      <c r="O102" s="251">
        <v>374.8</v>
      </c>
      <c r="P102" s="251">
        <f t="shared" si="43"/>
        <v>0</v>
      </c>
      <c r="Q102" s="249">
        <f t="shared" si="59"/>
        <v>1</v>
      </c>
      <c r="R102" s="252">
        <f t="shared" ref="R102:R202" si="60">SUM(F102,L102)</f>
        <v>1722.6999999999998</v>
      </c>
      <c r="S102" s="251">
        <f t="shared" ref="S102:U198" si="61">SUM(F102,M102)</f>
        <v>1652.3999999999999</v>
      </c>
      <c r="T102" s="251">
        <f t="shared" si="61"/>
        <v>1652.3999999999999</v>
      </c>
      <c r="U102" s="251">
        <f t="shared" si="61"/>
        <v>1597.3999999999999</v>
      </c>
      <c r="V102" s="251">
        <f t="shared" ref="V102:V202" si="62">U102-T102</f>
        <v>-55</v>
      </c>
      <c r="W102" s="253">
        <f t="shared" ref="W102:W169" si="63">U102/T102</f>
        <v>0.96671508109416604</v>
      </c>
      <c r="X102" s="222"/>
      <c r="Y102" s="210"/>
      <c r="Z102" s="210"/>
      <c r="AA102" s="210"/>
      <c r="AB102" s="210"/>
      <c r="AC102" s="210"/>
      <c r="AD102" s="210"/>
      <c r="AE102" s="210"/>
      <c r="AF102" s="210"/>
      <c r="AG102" s="210"/>
      <c r="AH102" s="210"/>
      <c r="AI102" s="210"/>
      <c r="AJ102" s="210"/>
      <c r="AK102" s="210"/>
      <c r="AL102" s="210"/>
      <c r="AM102" s="210"/>
      <c r="AN102" s="210"/>
      <c r="AO102" s="210"/>
      <c r="AP102" s="210"/>
      <c r="AQ102" s="210"/>
      <c r="AR102" s="210"/>
      <c r="AS102" s="210"/>
    </row>
    <row r="103" spans="1:188" s="601" customFormat="1" ht="31.5" customHeight="1" x14ac:dyDescent="0.25">
      <c r="A103" s="124"/>
      <c r="B103" s="272"/>
      <c r="C103" s="146"/>
      <c r="D103" s="146"/>
      <c r="E103" s="132" t="s">
        <v>466</v>
      </c>
      <c r="F103" s="277">
        <v>91.6</v>
      </c>
      <c r="G103" s="374">
        <v>91.6</v>
      </c>
      <c r="H103" s="278">
        <v>91.6</v>
      </c>
      <c r="I103" s="318">
        <f>H103/H7</f>
        <v>1.8588050846030267E-4</v>
      </c>
      <c r="J103" s="275">
        <f t="shared" si="14"/>
        <v>0</v>
      </c>
      <c r="K103" s="316">
        <f>H103/G103</f>
        <v>1</v>
      </c>
      <c r="L103" s="374"/>
      <c r="M103" s="278"/>
      <c r="N103" s="278"/>
      <c r="O103" s="278"/>
      <c r="P103" s="278"/>
      <c r="Q103" s="276"/>
      <c r="R103" s="279">
        <f t="shared" si="60"/>
        <v>91.6</v>
      </c>
      <c r="S103" s="278">
        <f t="shared" si="61"/>
        <v>91.6</v>
      </c>
      <c r="T103" s="278">
        <f t="shared" si="61"/>
        <v>91.6</v>
      </c>
      <c r="U103" s="278">
        <f t="shared" si="61"/>
        <v>91.6</v>
      </c>
      <c r="V103" s="278">
        <f t="shared" si="62"/>
        <v>0</v>
      </c>
      <c r="W103" s="316">
        <f t="shared" si="63"/>
        <v>1</v>
      </c>
      <c r="X103" s="280"/>
      <c r="Y103" s="281"/>
      <c r="Z103" s="281"/>
      <c r="AA103" s="281"/>
      <c r="AB103" s="281"/>
      <c r="AC103" s="281"/>
      <c r="AD103" s="281"/>
      <c r="AE103" s="281"/>
      <c r="AF103" s="281"/>
      <c r="AG103" s="281"/>
      <c r="AH103" s="281"/>
      <c r="AI103" s="281"/>
      <c r="AJ103" s="281"/>
      <c r="AK103" s="281"/>
      <c r="AL103" s="281"/>
      <c r="AM103" s="281"/>
      <c r="AN103" s="281"/>
      <c r="AO103" s="281"/>
      <c r="AP103" s="281"/>
      <c r="AQ103" s="281"/>
      <c r="AR103" s="281"/>
      <c r="AS103" s="281"/>
      <c r="AT103" s="143"/>
      <c r="AU103" s="143"/>
      <c r="AV103" s="143"/>
      <c r="AW103" s="143"/>
      <c r="AX103" s="143"/>
      <c r="AY103" s="143"/>
      <c r="AZ103" s="143"/>
      <c r="BA103" s="143"/>
      <c r="BB103" s="143"/>
      <c r="BC103" s="143"/>
      <c r="BD103" s="143"/>
      <c r="BE103" s="143"/>
      <c r="BF103" s="143"/>
      <c r="BG103" s="143"/>
      <c r="BH103" s="143"/>
      <c r="BI103" s="143"/>
      <c r="BJ103" s="143"/>
      <c r="BK103" s="143"/>
      <c r="BL103" s="143"/>
      <c r="BM103" s="143"/>
      <c r="BN103" s="143"/>
      <c r="BO103" s="143"/>
      <c r="BP103" s="143"/>
      <c r="BQ103" s="143"/>
      <c r="BR103" s="143"/>
      <c r="BS103" s="143"/>
      <c r="BT103" s="143"/>
      <c r="BU103" s="143"/>
      <c r="BV103" s="143"/>
      <c r="BW103" s="143"/>
      <c r="BX103" s="143"/>
      <c r="BY103" s="143"/>
      <c r="BZ103" s="143"/>
      <c r="CA103" s="143"/>
      <c r="CB103" s="143"/>
      <c r="CC103" s="143"/>
      <c r="CD103" s="143"/>
      <c r="CE103" s="143"/>
      <c r="CF103" s="143"/>
      <c r="CG103" s="143"/>
      <c r="CH103" s="143"/>
      <c r="CI103" s="143"/>
      <c r="CJ103" s="143"/>
      <c r="CK103" s="143"/>
      <c r="CL103" s="143"/>
      <c r="CM103" s="143"/>
      <c r="CN103" s="143"/>
      <c r="CO103" s="143"/>
      <c r="CP103" s="143"/>
      <c r="CQ103" s="143"/>
      <c r="CR103" s="143"/>
      <c r="CS103" s="143"/>
      <c r="CT103" s="143"/>
      <c r="CU103" s="143"/>
      <c r="CV103" s="143"/>
      <c r="CW103" s="143"/>
      <c r="CX103" s="143"/>
      <c r="CY103" s="143"/>
      <c r="CZ103" s="143"/>
      <c r="DA103" s="143"/>
      <c r="DB103" s="143"/>
      <c r="DC103" s="143"/>
      <c r="DD103" s="143"/>
      <c r="DE103" s="143"/>
      <c r="DF103" s="143"/>
      <c r="DG103" s="143"/>
      <c r="DH103" s="143"/>
      <c r="DI103" s="143"/>
      <c r="DJ103" s="143"/>
      <c r="DK103" s="143"/>
      <c r="DL103" s="143"/>
      <c r="DM103" s="143"/>
      <c r="DN103" s="143"/>
      <c r="DO103" s="143"/>
      <c r="DP103" s="143"/>
      <c r="DQ103" s="143"/>
      <c r="DR103" s="143"/>
      <c r="DS103" s="143"/>
      <c r="DT103" s="143"/>
      <c r="DU103" s="143"/>
      <c r="DV103" s="143"/>
      <c r="DW103" s="143"/>
      <c r="DX103" s="143"/>
      <c r="DY103" s="143"/>
      <c r="DZ103" s="143"/>
      <c r="EA103" s="143"/>
      <c r="EB103" s="143"/>
      <c r="EC103" s="143"/>
      <c r="ED103" s="143"/>
      <c r="EE103" s="143"/>
      <c r="EF103" s="143"/>
      <c r="EG103" s="143"/>
      <c r="EH103" s="143"/>
      <c r="EI103" s="143"/>
      <c r="EJ103" s="143"/>
      <c r="EK103" s="143"/>
      <c r="EL103" s="143"/>
      <c r="EM103" s="143"/>
      <c r="EN103" s="143"/>
      <c r="EO103" s="143"/>
      <c r="EP103" s="143"/>
      <c r="EQ103" s="143"/>
      <c r="ER103" s="143"/>
      <c r="ES103" s="143"/>
      <c r="ET103" s="143"/>
      <c r="EU103" s="143"/>
      <c r="EV103" s="143"/>
      <c r="EW103" s="143"/>
      <c r="EX103" s="143"/>
      <c r="EY103" s="143"/>
      <c r="EZ103" s="143"/>
      <c r="FA103" s="143"/>
      <c r="FB103" s="143"/>
      <c r="FC103" s="143"/>
      <c r="FD103" s="143"/>
      <c r="FE103" s="143"/>
      <c r="FF103" s="143"/>
      <c r="FG103" s="143"/>
      <c r="FH103" s="143"/>
      <c r="FI103" s="143"/>
      <c r="FJ103" s="143"/>
      <c r="FK103" s="143"/>
      <c r="FL103" s="143"/>
      <c r="FM103" s="143"/>
      <c r="FN103" s="143"/>
      <c r="FO103" s="143"/>
      <c r="FP103" s="143"/>
      <c r="FQ103" s="143"/>
      <c r="FR103" s="143"/>
      <c r="FS103" s="143"/>
      <c r="FT103" s="143"/>
      <c r="FU103" s="143"/>
      <c r="FV103" s="143"/>
      <c r="FW103" s="143"/>
      <c r="FX103" s="143"/>
      <c r="FY103" s="143"/>
      <c r="FZ103" s="143"/>
      <c r="GA103" s="143"/>
      <c r="GB103" s="143"/>
      <c r="GC103" s="143"/>
      <c r="GD103" s="143"/>
      <c r="GE103" s="143"/>
      <c r="GF103" s="143"/>
    </row>
    <row r="104" spans="1:188" ht="24" customHeight="1" x14ac:dyDescent="0.25">
      <c r="A104" s="13"/>
      <c r="B104" s="152" t="s">
        <v>49</v>
      </c>
      <c r="C104" s="121" t="s">
        <v>467</v>
      </c>
      <c r="D104" s="121" t="s">
        <v>265</v>
      </c>
      <c r="E104" s="126" t="s">
        <v>468</v>
      </c>
      <c r="F104" s="250">
        <v>1275.4000000000001</v>
      </c>
      <c r="G104" s="282">
        <v>1275.4000000000001</v>
      </c>
      <c r="H104" s="251">
        <v>1256.0999999999999</v>
      </c>
      <c r="I104" s="247">
        <f>H104/H7</f>
        <v>2.5489574964736483E-3</v>
      </c>
      <c r="J104" s="248">
        <f t="shared" ref="J104:J182" si="64">H104-G104</f>
        <v>-19.300000000000182</v>
      </c>
      <c r="K104" s="253">
        <f t="shared" ref="K104:K116" si="65">H104/G104</f>
        <v>0.9848674925513563</v>
      </c>
      <c r="L104" s="282">
        <v>244.9</v>
      </c>
      <c r="M104" s="251">
        <v>306.3</v>
      </c>
      <c r="N104" s="251">
        <v>306.3</v>
      </c>
      <c r="O104" s="251">
        <v>283.2</v>
      </c>
      <c r="P104" s="251">
        <f t="shared" si="43"/>
        <v>-23.100000000000023</v>
      </c>
      <c r="Q104" s="249">
        <f t="shared" si="59"/>
        <v>0.92458374142997057</v>
      </c>
      <c r="R104" s="252">
        <f t="shared" si="60"/>
        <v>1520.3000000000002</v>
      </c>
      <c r="S104" s="251">
        <f t="shared" si="61"/>
        <v>1581.7</v>
      </c>
      <c r="T104" s="251">
        <f t="shared" si="61"/>
        <v>1581.7</v>
      </c>
      <c r="U104" s="251">
        <f t="shared" si="61"/>
        <v>1539.3</v>
      </c>
      <c r="V104" s="251">
        <f t="shared" si="62"/>
        <v>-42.400000000000091</v>
      </c>
      <c r="W104" s="253">
        <f t="shared" si="63"/>
        <v>0.97319339950685968</v>
      </c>
      <c r="X104" s="222"/>
      <c r="Y104" s="210"/>
      <c r="Z104" s="210"/>
      <c r="AA104" s="210"/>
      <c r="AB104" s="210"/>
      <c r="AC104" s="210"/>
      <c r="AD104" s="210"/>
      <c r="AE104" s="210"/>
      <c r="AF104" s="210"/>
      <c r="AG104" s="210"/>
      <c r="AH104" s="210"/>
      <c r="AI104" s="210"/>
      <c r="AJ104" s="210"/>
      <c r="AK104" s="210"/>
      <c r="AL104" s="210"/>
      <c r="AM104" s="210"/>
      <c r="AN104" s="210"/>
      <c r="AO104" s="210"/>
      <c r="AP104" s="210"/>
      <c r="AQ104" s="210"/>
      <c r="AR104" s="210"/>
      <c r="AS104" s="210"/>
    </row>
    <row r="105" spans="1:188" ht="24.75" customHeight="1" thickBot="1" x14ac:dyDescent="0.3">
      <c r="A105" s="14"/>
      <c r="B105" s="258" t="s">
        <v>50</v>
      </c>
      <c r="C105" s="121" t="s">
        <v>469</v>
      </c>
      <c r="D105" s="121" t="s">
        <v>265</v>
      </c>
      <c r="E105" s="391" t="s">
        <v>470</v>
      </c>
      <c r="F105" s="392">
        <v>992.8</v>
      </c>
      <c r="G105" s="294">
        <v>992.8</v>
      </c>
      <c r="H105" s="229">
        <v>946.1</v>
      </c>
      <c r="I105" s="228">
        <f>H105/H7</f>
        <v>1.9198859067062486E-3</v>
      </c>
      <c r="J105" s="294">
        <f t="shared" si="64"/>
        <v>-46.699999999999932</v>
      </c>
      <c r="K105" s="357">
        <f t="shared" si="65"/>
        <v>0.95296132151490742</v>
      </c>
      <c r="L105" s="393"/>
      <c r="M105" s="229"/>
      <c r="N105" s="229"/>
      <c r="O105" s="229"/>
      <c r="P105" s="229">
        <f t="shared" si="43"/>
        <v>0</v>
      </c>
      <c r="Q105" s="348"/>
      <c r="R105" s="369">
        <f t="shared" si="60"/>
        <v>992.8</v>
      </c>
      <c r="S105" s="294">
        <f t="shared" si="61"/>
        <v>992.8</v>
      </c>
      <c r="T105" s="294">
        <f t="shared" si="61"/>
        <v>992.8</v>
      </c>
      <c r="U105" s="294">
        <f t="shared" si="61"/>
        <v>946.1</v>
      </c>
      <c r="V105" s="294">
        <f t="shared" si="62"/>
        <v>-46.699999999999932</v>
      </c>
      <c r="W105" s="314">
        <f t="shared" si="63"/>
        <v>0.95296132151490742</v>
      </c>
      <c r="X105" s="222"/>
      <c r="Y105" s="210"/>
      <c r="Z105" s="210"/>
      <c r="AA105" s="210"/>
      <c r="AB105" s="210"/>
      <c r="AC105" s="210"/>
      <c r="AD105" s="210"/>
      <c r="AE105" s="210"/>
      <c r="AF105" s="210"/>
      <c r="AG105" s="210"/>
      <c r="AH105" s="210"/>
      <c r="AI105" s="210"/>
      <c r="AJ105" s="210"/>
      <c r="AK105" s="210"/>
      <c r="AL105" s="210"/>
      <c r="AM105" s="210"/>
      <c r="AN105" s="210"/>
      <c r="AO105" s="210"/>
      <c r="AP105" s="210"/>
      <c r="AQ105" s="210"/>
      <c r="AR105" s="210"/>
      <c r="AS105" s="210"/>
    </row>
    <row r="106" spans="1:188" s="395" customFormat="1" ht="24" customHeight="1" thickBot="1" x14ac:dyDescent="0.3">
      <c r="A106" s="11">
        <v>5</v>
      </c>
      <c r="B106" s="9" t="s">
        <v>24</v>
      </c>
      <c r="C106" s="9" t="s">
        <v>266</v>
      </c>
      <c r="D106" s="9"/>
      <c r="E106" s="394" t="s">
        <v>78</v>
      </c>
      <c r="F106" s="211">
        <f>SUM(F108,F109,F111)</f>
        <v>2235.8000000000002</v>
      </c>
      <c r="G106" s="220">
        <f>SUM(G108,G109,G111)</f>
        <v>2235.8000000000002</v>
      </c>
      <c r="H106" s="213">
        <f>SUM(H108,H109,H111)</f>
        <v>2159</v>
      </c>
      <c r="I106" s="214">
        <f>H106/H7</f>
        <v>4.3811792332510207E-3</v>
      </c>
      <c r="J106" s="213">
        <f t="shared" si="64"/>
        <v>-76.800000000000182</v>
      </c>
      <c r="K106" s="216">
        <f t="shared" si="65"/>
        <v>0.96564987923785661</v>
      </c>
      <c r="L106" s="211">
        <f>SUM(L108,L109,L111)</f>
        <v>176.8</v>
      </c>
      <c r="M106" s="213">
        <f>SUM(M108,M109,M111)</f>
        <v>185.3</v>
      </c>
      <c r="N106" s="213">
        <f>SUM(N108,N109,N111)</f>
        <v>185.3</v>
      </c>
      <c r="O106" s="213">
        <f>SUM(O108,O109,O111)</f>
        <v>175.4</v>
      </c>
      <c r="P106" s="213">
        <f t="shared" si="43"/>
        <v>-9.9000000000000057</v>
      </c>
      <c r="Q106" s="216">
        <f t="shared" si="59"/>
        <v>0.94657312466270904</v>
      </c>
      <c r="R106" s="371">
        <f>SUM(R108,R109,R111)</f>
        <v>2412.6</v>
      </c>
      <c r="S106" s="372">
        <f>SUM(S108,S109,S111)</f>
        <v>2421.1</v>
      </c>
      <c r="T106" s="372">
        <f>SUM(T108,T109,T111)</f>
        <v>2421.1</v>
      </c>
      <c r="U106" s="372">
        <f>SUM(U108,U109,U111)</f>
        <v>2334.4</v>
      </c>
      <c r="V106" s="213">
        <f>SUM(V108,V109,V111)</f>
        <v>-86.699999999999818</v>
      </c>
      <c r="W106" s="215">
        <f t="shared" si="63"/>
        <v>0.96418983106852263</v>
      </c>
      <c r="X106" s="222"/>
      <c r="Y106" s="210"/>
      <c r="Z106" s="210"/>
      <c r="AA106" s="210"/>
      <c r="AB106" s="210"/>
      <c r="AC106" s="210"/>
      <c r="AD106" s="210"/>
      <c r="AE106" s="210"/>
      <c r="AF106" s="210"/>
      <c r="AG106" s="210"/>
      <c r="AH106" s="210"/>
      <c r="AI106" s="210"/>
      <c r="AJ106" s="210"/>
      <c r="AK106" s="210"/>
      <c r="AL106" s="210"/>
      <c r="AM106" s="210"/>
      <c r="AN106" s="210"/>
      <c r="AO106" s="210"/>
      <c r="AP106" s="210"/>
      <c r="AQ106" s="210"/>
      <c r="AR106" s="210"/>
      <c r="AS106" s="210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</row>
    <row r="107" spans="1:188" ht="22.5" hidden="1" customHeight="1" thickBot="1" x14ac:dyDescent="0.3">
      <c r="A107" s="12"/>
      <c r="B107" s="131" t="s">
        <v>63</v>
      </c>
      <c r="C107" s="121" t="s">
        <v>267</v>
      </c>
      <c r="D107" s="121"/>
      <c r="E107" s="396" t="s">
        <v>268</v>
      </c>
      <c r="F107" s="252"/>
      <c r="G107" s="248"/>
      <c r="H107" s="248"/>
      <c r="I107" s="307">
        <f>H107/H7</f>
        <v>0</v>
      </c>
      <c r="J107" s="248">
        <f t="shared" si="64"/>
        <v>0</v>
      </c>
      <c r="K107" s="270" t="e">
        <f t="shared" si="65"/>
        <v>#DIV/0!</v>
      </c>
      <c r="L107" s="252"/>
      <c r="M107" s="248"/>
      <c r="N107" s="248"/>
      <c r="O107" s="248"/>
      <c r="P107" s="248"/>
      <c r="Q107" s="270"/>
      <c r="R107" s="252">
        <f>SUM(F107,L107)</f>
        <v>0</v>
      </c>
      <c r="S107" s="251">
        <f t="shared" ref="S107:U110" si="66">SUM(F107,M107)</f>
        <v>0</v>
      </c>
      <c r="T107" s="251">
        <f t="shared" si="66"/>
        <v>0</v>
      </c>
      <c r="U107" s="251">
        <f t="shared" si="66"/>
        <v>0</v>
      </c>
      <c r="V107" s="251">
        <f>U107-T107</f>
        <v>0</v>
      </c>
      <c r="W107" s="215" t="e">
        <f t="shared" si="63"/>
        <v>#DIV/0!</v>
      </c>
      <c r="X107" s="222"/>
      <c r="Y107" s="210"/>
      <c r="Z107" s="210"/>
      <c r="AA107" s="210"/>
      <c r="AB107" s="210"/>
      <c r="AC107" s="210"/>
      <c r="AD107" s="210"/>
      <c r="AE107" s="210"/>
      <c r="AF107" s="210"/>
      <c r="AG107" s="210"/>
      <c r="AH107" s="210"/>
      <c r="AI107" s="210"/>
      <c r="AJ107" s="210"/>
      <c r="AK107" s="210"/>
      <c r="AL107" s="210"/>
      <c r="AM107" s="210"/>
      <c r="AN107" s="210"/>
      <c r="AO107" s="210"/>
      <c r="AP107" s="210"/>
      <c r="AQ107" s="210"/>
      <c r="AR107" s="210"/>
      <c r="AS107" s="210"/>
    </row>
    <row r="108" spans="1:188" ht="29.25" customHeight="1" x14ac:dyDescent="0.25">
      <c r="A108" s="14"/>
      <c r="B108" s="131" t="s">
        <v>63</v>
      </c>
      <c r="C108" s="121" t="s">
        <v>269</v>
      </c>
      <c r="D108" s="121" t="s">
        <v>270</v>
      </c>
      <c r="E108" s="126" t="s">
        <v>271</v>
      </c>
      <c r="F108" s="397">
        <v>273.7</v>
      </c>
      <c r="G108" s="282">
        <v>273.7</v>
      </c>
      <c r="H108" s="251">
        <v>273.7</v>
      </c>
      <c r="I108" s="228">
        <f>H108/H7</f>
        <v>5.5540933586883012E-4</v>
      </c>
      <c r="J108" s="251">
        <f t="shared" si="64"/>
        <v>0</v>
      </c>
      <c r="K108" s="253">
        <f t="shared" si="65"/>
        <v>1</v>
      </c>
      <c r="L108" s="250"/>
      <c r="M108" s="251"/>
      <c r="N108" s="251"/>
      <c r="O108" s="251"/>
      <c r="P108" s="251"/>
      <c r="Q108" s="249"/>
      <c r="R108" s="250">
        <f>SUM(F108,L108)</f>
        <v>273.7</v>
      </c>
      <c r="S108" s="251">
        <f t="shared" si="66"/>
        <v>273.7</v>
      </c>
      <c r="T108" s="251">
        <f t="shared" si="66"/>
        <v>273.7</v>
      </c>
      <c r="U108" s="251">
        <f t="shared" si="66"/>
        <v>273.7</v>
      </c>
      <c r="V108" s="251">
        <f>U108-T108</f>
        <v>0</v>
      </c>
      <c r="W108" s="253">
        <f t="shared" si="63"/>
        <v>1</v>
      </c>
      <c r="X108" s="222"/>
      <c r="Y108" s="210"/>
      <c r="Z108" s="210"/>
      <c r="AA108" s="210"/>
      <c r="AB108" s="210"/>
      <c r="AC108" s="210"/>
      <c r="AD108" s="210"/>
      <c r="AE108" s="210"/>
      <c r="AF108" s="210"/>
      <c r="AG108" s="210"/>
      <c r="AH108" s="210"/>
      <c r="AI108" s="210"/>
      <c r="AJ108" s="210"/>
      <c r="AK108" s="210"/>
      <c r="AL108" s="210"/>
      <c r="AM108" s="210"/>
      <c r="AN108" s="210"/>
      <c r="AO108" s="210"/>
      <c r="AP108" s="210"/>
      <c r="AQ108" s="210"/>
      <c r="AR108" s="210"/>
      <c r="AS108" s="210"/>
    </row>
    <row r="109" spans="1:188" ht="29.25" customHeight="1" x14ac:dyDescent="0.25">
      <c r="A109" s="13"/>
      <c r="B109" s="131" t="s">
        <v>63</v>
      </c>
      <c r="C109" s="121" t="s">
        <v>272</v>
      </c>
      <c r="D109" s="121" t="s">
        <v>270</v>
      </c>
      <c r="E109" s="126" t="s">
        <v>273</v>
      </c>
      <c r="F109" s="397">
        <v>82.4</v>
      </c>
      <c r="G109" s="282">
        <v>82.4</v>
      </c>
      <c r="H109" s="251">
        <v>82.4</v>
      </c>
      <c r="I109" s="228">
        <f>H109/H7</f>
        <v>1.6721128708656051E-4</v>
      </c>
      <c r="J109" s="251">
        <f t="shared" si="64"/>
        <v>0</v>
      </c>
      <c r="K109" s="253">
        <f t="shared" si="65"/>
        <v>1</v>
      </c>
      <c r="L109" s="250"/>
      <c r="M109" s="251"/>
      <c r="N109" s="251"/>
      <c r="O109" s="251"/>
      <c r="P109" s="251"/>
      <c r="Q109" s="249"/>
      <c r="R109" s="250">
        <f>SUM(F109,L109)</f>
        <v>82.4</v>
      </c>
      <c r="S109" s="251">
        <f t="shared" si="66"/>
        <v>82.4</v>
      </c>
      <c r="T109" s="251">
        <f t="shared" si="66"/>
        <v>82.4</v>
      </c>
      <c r="U109" s="251">
        <f t="shared" si="66"/>
        <v>82.4</v>
      </c>
      <c r="V109" s="251">
        <f>U109-T109</f>
        <v>0</v>
      </c>
      <c r="W109" s="253">
        <f t="shared" si="63"/>
        <v>1</v>
      </c>
      <c r="X109" s="222"/>
      <c r="Y109" s="210"/>
      <c r="Z109" s="210"/>
      <c r="AA109" s="210"/>
      <c r="AB109" s="210"/>
      <c r="AC109" s="210"/>
      <c r="AD109" s="210"/>
      <c r="AE109" s="210"/>
      <c r="AF109" s="210"/>
      <c r="AG109" s="210"/>
      <c r="AH109" s="210"/>
      <c r="AI109" s="210"/>
      <c r="AJ109" s="210"/>
      <c r="AK109" s="210"/>
      <c r="AL109" s="210"/>
      <c r="AM109" s="210"/>
      <c r="AN109" s="210"/>
      <c r="AO109" s="210"/>
      <c r="AP109" s="210"/>
      <c r="AQ109" s="210"/>
      <c r="AR109" s="210"/>
      <c r="AS109" s="210"/>
    </row>
    <row r="110" spans="1:188" ht="21" hidden="1" customHeight="1" thickBot="1" x14ac:dyDescent="0.3">
      <c r="A110" s="15"/>
      <c r="B110" s="152"/>
      <c r="C110" s="121" t="s">
        <v>274</v>
      </c>
      <c r="D110" s="121"/>
      <c r="E110" s="126" t="s">
        <v>275</v>
      </c>
      <c r="F110" s="250"/>
      <c r="G110" s="251">
        <f t="shared" ref="G110:Q110" si="67">SUM(G111)</f>
        <v>1879.7</v>
      </c>
      <c r="H110" s="251"/>
      <c r="I110" s="251"/>
      <c r="J110" s="248"/>
      <c r="K110" s="251">
        <f t="shared" si="67"/>
        <v>0.95914241634303343</v>
      </c>
      <c r="L110" s="251"/>
      <c r="M110" s="251"/>
      <c r="N110" s="251">
        <f t="shared" si="67"/>
        <v>185.3</v>
      </c>
      <c r="O110" s="251">
        <f t="shared" si="67"/>
        <v>175.4</v>
      </c>
      <c r="P110" s="251">
        <f t="shared" si="67"/>
        <v>-9.9000000000000057</v>
      </c>
      <c r="Q110" s="376">
        <f t="shared" si="67"/>
        <v>0.94657312466270904</v>
      </c>
      <c r="R110" s="398">
        <f>SUM(F110,L110)</f>
        <v>0</v>
      </c>
      <c r="S110" s="399">
        <f t="shared" si="66"/>
        <v>0</v>
      </c>
      <c r="T110" s="399">
        <f t="shared" si="66"/>
        <v>2065</v>
      </c>
      <c r="U110" s="399">
        <f t="shared" si="66"/>
        <v>175.4</v>
      </c>
      <c r="V110" s="399">
        <f>U110-T110</f>
        <v>-1889.6</v>
      </c>
      <c r="W110" s="253">
        <f t="shared" si="63"/>
        <v>8.4939467312348665E-2</v>
      </c>
      <c r="X110" s="222"/>
      <c r="Y110" s="210"/>
      <c r="Z110" s="210"/>
      <c r="AA110" s="210"/>
      <c r="AB110" s="210"/>
      <c r="AC110" s="210"/>
      <c r="AD110" s="210"/>
      <c r="AE110" s="210"/>
      <c r="AF110" s="210"/>
      <c r="AG110" s="210"/>
      <c r="AH110" s="210"/>
      <c r="AI110" s="210"/>
      <c r="AJ110" s="210"/>
      <c r="AK110" s="210"/>
      <c r="AL110" s="210"/>
      <c r="AM110" s="210"/>
      <c r="AN110" s="210"/>
      <c r="AO110" s="210"/>
      <c r="AP110" s="210"/>
      <c r="AQ110" s="210"/>
      <c r="AR110" s="210"/>
      <c r="AS110" s="210"/>
    </row>
    <row r="111" spans="1:188" s="18" customFormat="1" ht="33" customHeight="1" thickBot="1" x14ac:dyDescent="0.3">
      <c r="A111" s="16"/>
      <c r="B111" s="400" t="s">
        <v>41</v>
      </c>
      <c r="C111" s="401" t="s">
        <v>276</v>
      </c>
      <c r="D111" s="401" t="s">
        <v>270</v>
      </c>
      <c r="E111" s="402" t="s">
        <v>277</v>
      </c>
      <c r="F111" s="392">
        <v>1879.7</v>
      </c>
      <c r="G111" s="294">
        <v>1879.7</v>
      </c>
      <c r="H111" s="294">
        <v>1802.9</v>
      </c>
      <c r="I111" s="403">
        <f>H111/H7</f>
        <v>3.6585586102956301E-3</v>
      </c>
      <c r="J111" s="294">
        <f t="shared" si="64"/>
        <v>-76.799999999999955</v>
      </c>
      <c r="K111" s="370">
        <f t="shared" si="65"/>
        <v>0.95914241634303343</v>
      </c>
      <c r="L111" s="369">
        <v>176.8</v>
      </c>
      <c r="M111" s="294">
        <v>185.3</v>
      </c>
      <c r="N111" s="294">
        <v>185.3</v>
      </c>
      <c r="O111" s="294">
        <v>175.4</v>
      </c>
      <c r="P111" s="294">
        <f>O111-N111</f>
        <v>-9.9000000000000057</v>
      </c>
      <c r="Q111" s="370">
        <f>O111/N111</f>
        <v>0.94657312466270904</v>
      </c>
      <c r="R111" s="398">
        <f t="shared" si="60"/>
        <v>2056.5</v>
      </c>
      <c r="S111" s="399">
        <f t="shared" si="61"/>
        <v>2065</v>
      </c>
      <c r="T111" s="399">
        <f t="shared" si="61"/>
        <v>2065</v>
      </c>
      <c r="U111" s="399">
        <f t="shared" si="61"/>
        <v>1978.3000000000002</v>
      </c>
      <c r="V111" s="399">
        <f t="shared" si="62"/>
        <v>-86.699999999999818</v>
      </c>
      <c r="W111" s="253">
        <f t="shared" si="63"/>
        <v>0.95801452784503638</v>
      </c>
      <c r="X111" s="222"/>
      <c r="Y111" s="210"/>
      <c r="Z111" s="210"/>
      <c r="AA111" s="210"/>
      <c r="AB111" s="210"/>
      <c r="AC111" s="210"/>
      <c r="AD111" s="210"/>
      <c r="AE111" s="210"/>
      <c r="AF111" s="210"/>
      <c r="AG111" s="210"/>
      <c r="AH111" s="210"/>
      <c r="AI111" s="210"/>
      <c r="AJ111" s="210"/>
      <c r="AK111" s="210"/>
      <c r="AL111" s="210"/>
      <c r="AM111" s="210"/>
      <c r="AN111" s="210"/>
      <c r="AO111" s="210"/>
      <c r="AP111" s="210"/>
      <c r="AQ111" s="210"/>
      <c r="AR111" s="210"/>
      <c r="AS111" s="210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</row>
    <row r="112" spans="1:188" s="395" customFormat="1" ht="48" customHeight="1" thickBot="1" x14ac:dyDescent="0.3">
      <c r="A112" s="11">
        <v>6</v>
      </c>
      <c r="B112" s="9" t="s">
        <v>25</v>
      </c>
      <c r="C112" s="9" t="s">
        <v>471</v>
      </c>
      <c r="D112" s="9" t="s">
        <v>279</v>
      </c>
      <c r="E112" s="128" t="s">
        <v>280</v>
      </c>
      <c r="F112" s="371">
        <v>22151.5</v>
      </c>
      <c r="G112" s="213">
        <v>22151.5</v>
      </c>
      <c r="H112" s="213">
        <v>22094.799999999999</v>
      </c>
      <c r="I112" s="214">
        <f>H112/H7</f>
        <v>4.4836164392234666E-2</v>
      </c>
      <c r="J112" s="213">
        <f t="shared" si="64"/>
        <v>-56.700000000000728</v>
      </c>
      <c r="K112" s="215">
        <f t="shared" si="65"/>
        <v>0.99744035392637065</v>
      </c>
      <c r="L112" s="220">
        <v>422.5</v>
      </c>
      <c r="M112" s="213">
        <v>2808.4</v>
      </c>
      <c r="N112" s="213">
        <v>2808.4</v>
      </c>
      <c r="O112" s="213">
        <v>2807.2</v>
      </c>
      <c r="P112" s="213">
        <f>O112-N112</f>
        <v>-1.2000000000002728</v>
      </c>
      <c r="Q112" s="216">
        <f>O112/N112</f>
        <v>0.9995727104401082</v>
      </c>
      <c r="R112" s="211">
        <f t="shared" si="60"/>
        <v>22574</v>
      </c>
      <c r="S112" s="213">
        <f t="shared" si="61"/>
        <v>24959.9</v>
      </c>
      <c r="T112" s="213">
        <f t="shared" si="61"/>
        <v>24959.9</v>
      </c>
      <c r="U112" s="213">
        <f t="shared" si="61"/>
        <v>24902</v>
      </c>
      <c r="V112" s="213">
        <f t="shared" si="62"/>
        <v>-57.900000000001455</v>
      </c>
      <c r="W112" s="215">
        <f t="shared" si="63"/>
        <v>0.99768027916778512</v>
      </c>
      <c r="X112" s="222"/>
      <c r="Y112" s="210"/>
      <c r="Z112" s="210"/>
      <c r="AA112" s="210"/>
      <c r="AB112" s="210"/>
      <c r="AC112" s="210"/>
      <c r="AD112" s="210"/>
      <c r="AE112" s="210"/>
      <c r="AF112" s="210"/>
      <c r="AG112" s="210"/>
      <c r="AH112" s="210"/>
      <c r="AI112" s="210"/>
      <c r="AJ112" s="210"/>
      <c r="AK112" s="210"/>
      <c r="AL112" s="210"/>
      <c r="AM112" s="210"/>
      <c r="AN112" s="210"/>
      <c r="AO112" s="210"/>
      <c r="AP112" s="210"/>
      <c r="AQ112" s="210"/>
      <c r="AR112" s="210"/>
      <c r="AS112" s="210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</row>
    <row r="113" spans="1:188" s="404" customFormat="1" ht="36" customHeight="1" thickBot="1" x14ac:dyDescent="0.3">
      <c r="A113" s="11">
        <v>7</v>
      </c>
      <c r="B113" s="9" t="s">
        <v>25</v>
      </c>
      <c r="C113" s="9" t="s">
        <v>472</v>
      </c>
      <c r="D113" s="9" t="s">
        <v>279</v>
      </c>
      <c r="E113" s="128" t="s">
        <v>473</v>
      </c>
      <c r="F113" s="371">
        <v>20204.599999999999</v>
      </c>
      <c r="G113" s="213">
        <v>20204.599999999999</v>
      </c>
      <c r="H113" s="213">
        <v>19979.7</v>
      </c>
      <c r="I113" s="214">
        <f>H113/H7</f>
        <v>4.0544069813147482E-2</v>
      </c>
      <c r="J113" s="213">
        <f>H113-G113</f>
        <v>-224.89999999999782</v>
      </c>
      <c r="K113" s="215">
        <f>H113/G113</f>
        <v>0.98886887144511659</v>
      </c>
      <c r="L113" s="220">
        <v>179.6</v>
      </c>
      <c r="M113" s="213">
        <v>180.5</v>
      </c>
      <c r="N113" s="213">
        <v>180.5</v>
      </c>
      <c r="O113" s="213">
        <v>171</v>
      </c>
      <c r="P113" s="213">
        <f>O113-N113</f>
        <v>-9.5</v>
      </c>
      <c r="Q113" s="216">
        <f>O113/N113</f>
        <v>0.94736842105263153</v>
      </c>
      <c r="R113" s="211">
        <f>SUM(F113,L113)</f>
        <v>20384.199999999997</v>
      </c>
      <c r="S113" s="213">
        <f t="shared" si="61"/>
        <v>20385.099999999999</v>
      </c>
      <c r="T113" s="213">
        <f t="shared" si="61"/>
        <v>20385.099999999999</v>
      </c>
      <c r="U113" s="213">
        <f t="shared" si="61"/>
        <v>20150.7</v>
      </c>
      <c r="V113" s="213">
        <f>U113-T113</f>
        <v>-234.39999999999782</v>
      </c>
      <c r="W113" s="215">
        <f t="shared" si="63"/>
        <v>0.98850140543828591</v>
      </c>
      <c r="X113" s="222"/>
      <c r="Y113" s="210"/>
      <c r="Z113" s="210"/>
      <c r="AA113" s="210"/>
      <c r="AB113" s="210"/>
      <c r="AC113" s="210"/>
      <c r="AD113" s="210"/>
      <c r="AE113" s="210"/>
      <c r="AF113" s="210"/>
      <c r="AG113" s="210"/>
      <c r="AH113" s="210"/>
      <c r="AI113" s="210"/>
      <c r="AJ113" s="210"/>
      <c r="AK113" s="210"/>
      <c r="AL113" s="210"/>
      <c r="AM113" s="210"/>
      <c r="AN113" s="210"/>
      <c r="AO113" s="210"/>
      <c r="AP113" s="210"/>
      <c r="AQ113" s="210"/>
      <c r="AR113" s="210"/>
      <c r="AS113" s="210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</row>
    <row r="114" spans="1:188" s="404" customFormat="1" ht="24" customHeight="1" thickBot="1" x14ac:dyDescent="0.3">
      <c r="A114" s="11">
        <v>8</v>
      </c>
      <c r="B114" s="9" t="s">
        <v>25</v>
      </c>
      <c r="C114" s="9" t="s">
        <v>281</v>
      </c>
      <c r="D114" s="9" t="s">
        <v>347</v>
      </c>
      <c r="E114" s="128" t="s">
        <v>474</v>
      </c>
      <c r="F114" s="371">
        <v>300</v>
      </c>
      <c r="G114" s="213">
        <v>300</v>
      </c>
      <c r="H114" s="213">
        <v>241.7</v>
      </c>
      <c r="I114" s="214">
        <f>H114/H7</f>
        <v>4.9047291369929205E-4</v>
      </c>
      <c r="J114" s="213">
        <f>H114-G114</f>
        <v>-58.300000000000011</v>
      </c>
      <c r="K114" s="215">
        <f>H114/G114</f>
        <v>0.80566666666666664</v>
      </c>
      <c r="L114" s="220"/>
      <c r="M114" s="213"/>
      <c r="N114" s="213"/>
      <c r="O114" s="213"/>
      <c r="P114" s="213">
        <f>O114-N114</f>
        <v>0</v>
      </c>
      <c r="Q114" s="216"/>
      <c r="R114" s="211">
        <f>SUM(F114,L114)</f>
        <v>300</v>
      </c>
      <c r="S114" s="213">
        <f t="shared" si="61"/>
        <v>300</v>
      </c>
      <c r="T114" s="213">
        <f t="shared" si="61"/>
        <v>300</v>
      </c>
      <c r="U114" s="213">
        <f t="shared" si="61"/>
        <v>241.7</v>
      </c>
      <c r="V114" s="213">
        <f>U114-T114</f>
        <v>-58.300000000000011</v>
      </c>
      <c r="W114" s="215">
        <f t="shared" si="63"/>
        <v>0.80566666666666664</v>
      </c>
      <c r="X114" s="222"/>
      <c r="Y114" s="210"/>
      <c r="Z114" s="210"/>
      <c r="AA114" s="210"/>
      <c r="AB114" s="210"/>
      <c r="AC114" s="210"/>
      <c r="AD114" s="210"/>
      <c r="AE114" s="210"/>
      <c r="AF114" s="210"/>
      <c r="AG114" s="210"/>
      <c r="AH114" s="210"/>
      <c r="AI114" s="210"/>
      <c r="AJ114" s="210"/>
      <c r="AK114" s="210"/>
      <c r="AL114" s="210"/>
      <c r="AM114" s="210"/>
      <c r="AN114" s="210"/>
      <c r="AO114" s="210"/>
      <c r="AP114" s="210"/>
      <c r="AQ114" s="210"/>
      <c r="AR114" s="210"/>
      <c r="AS114" s="210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</row>
    <row r="115" spans="1:188" s="404" customFormat="1" ht="24" customHeight="1" thickBot="1" x14ac:dyDescent="0.3">
      <c r="A115" s="11">
        <v>9</v>
      </c>
      <c r="B115" s="9" t="s">
        <v>52</v>
      </c>
      <c r="C115" s="9" t="s">
        <v>282</v>
      </c>
      <c r="D115" s="9"/>
      <c r="E115" s="405" t="s">
        <v>283</v>
      </c>
      <c r="F115" s="371">
        <f>SUM(F137,F136,F135,F133,F130,F125,F124,F122,F121,F116,F117,F118,F119,F120,F126,F127,F128,F134,F129)</f>
        <v>59489.1</v>
      </c>
      <c r="G115" s="372">
        <f t="shared" ref="G115:H115" si="68">SUM(G137,G136,G135,G133,G130,G125,G124,G122,G121,G116,G117,G118,G119,G120,G126,G127,G128,G134,G129)</f>
        <v>59489.1</v>
      </c>
      <c r="H115" s="213">
        <f t="shared" si="68"/>
        <v>58977.399999999994</v>
      </c>
      <c r="I115" s="216">
        <f>H115/H7</f>
        <v>0.11968066702692853</v>
      </c>
      <c r="J115" s="203">
        <f>H115-G115</f>
        <v>-511.70000000000437</v>
      </c>
      <c r="K115" s="215">
        <f t="shared" si="65"/>
        <v>0.99139842424914804</v>
      </c>
      <c r="L115" s="371">
        <f>SUM(L137,L136,L135,L133,L130,L125,L124,L122,L121,L116,L117,L118,L119,L120,L126,L127,L128,L134,L129)</f>
        <v>20113.900000000001</v>
      </c>
      <c r="M115" s="372">
        <f t="shared" ref="M115:O115" si="69">SUM(M137,M136,M135,M133,M130,M125,M124,M122,M121,M116,M117,M118,M119,M120,M126,M127,M128,M134,M129)</f>
        <v>20708.300000000003</v>
      </c>
      <c r="N115" s="213">
        <f t="shared" si="69"/>
        <v>20708.300000000003</v>
      </c>
      <c r="O115" s="213">
        <f t="shared" si="69"/>
        <v>18255.7</v>
      </c>
      <c r="P115" s="213">
        <f>O115-N115</f>
        <v>-2452.6000000000022</v>
      </c>
      <c r="Q115" s="216">
        <f>O115/N115</f>
        <v>0.88156439688434096</v>
      </c>
      <c r="R115" s="371">
        <f>SUM(R137,R136,R135,R133,R130,R125,R124,R122,R121,R116,R117,R118,R119,R120,R126,R127,R128,R134,R129)</f>
        <v>79603</v>
      </c>
      <c r="S115" s="372">
        <f t="shared" ref="S115:U115" si="70">SUM(S137,S136,S135,S133,S130,S125,S124,S122,S121,S116,S117,S118,S119,S120,S126,S127,S128,S134,S129)</f>
        <v>80197.399999999994</v>
      </c>
      <c r="T115" s="213">
        <f t="shared" si="70"/>
        <v>80197.399999999994</v>
      </c>
      <c r="U115" s="213">
        <f t="shared" si="70"/>
        <v>77233.100000000006</v>
      </c>
      <c r="V115" s="213">
        <f>U115-T115</f>
        <v>-2964.2999999999884</v>
      </c>
      <c r="W115" s="215">
        <f t="shared" si="63"/>
        <v>0.96303745507959126</v>
      </c>
      <c r="X115" s="222"/>
      <c r="Y115" s="210"/>
      <c r="Z115" s="210"/>
      <c r="AA115" s="210"/>
      <c r="AB115" s="210"/>
      <c r="AC115" s="210"/>
      <c r="AD115" s="210"/>
      <c r="AE115" s="210"/>
      <c r="AF115" s="210"/>
      <c r="AG115" s="210"/>
      <c r="AH115" s="210"/>
      <c r="AI115" s="210"/>
      <c r="AJ115" s="210"/>
      <c r="AK115" s="210"/>
      <c r="AL115" s="210"/>
      <c r="AM115" s="210"/>
      <c r="AN115" s="210"/>
      <c r="AO115" s="210"/>
      <c r="AP115" s="210"/>
      <c r="AQ115" s="210"/>
      <c r="AR115" s="210"/>
      <c r="AS115" s="210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</row>
    <row r="116" spans="1:188" ht="33" hidden="1" customHeight="1" thickBot="1" x14ac:dyDescent="0.3">
      <c r="A116" s="119"/>
      <c r="B116" s="224" t="s">
        <v>75</v>
      </c>
      <c r="C116" s="144" t="s">
        <v>284</v>
      </c>
      <c r="D116" s="144" t="s">
        <v>285</v>
      </c>
      <c r="E116" s="145" t="s">
        <v>286</v>
      </c>
      <c r="F116" s="252"/>
      <c r="G116" s="248"/>
      <c r="H116" s="248"/>
      <c r="I116" s="307">
        <f>H116/H7</f>
        <v>0</v>
      </c>
      <c r="J116" s="248">
        <f t="shared" si="64"/>
        <v>0</v>
      </c>
      <c r="K116" s="253" t="e">
        <f t="shared" si="65"/>
        <v>#DIV/0!</v>
      </c>
      <c r="L116" s="390"/>
      <c r="M116" s="248"/>
      <c r="N116" s="248"/>
      <c r="O116" s="248"/>
      <c r="P116" s="248">
        <f t="shared" ref="P116:P179" si="71">O116-N116</f>
        <v>0</v>
      </c>
      <c r="Q116" s="270"/>
      <c r="R116" s="252">
        <f t="shared" si="60"/>
        <v>0</v>
      </c>
      <c r="S116" s="248">
        <f t="shared" si="61"/>
        <v>0</v>
      </c>
      <c r="T116" s="248">
        <f t="shared" si="61"/>
        <v>0</v>
      </c>
      <c r="U116" s="248">
        <f t="shared" si="61"/>
        <v>0</v>
      </c>
      <c r="V116" s="248">
        <f t="shared" si="62"/>
        <v>0</v>
      </c>
      <c r="W116" s="215" t="e">
        <f t="shared" si="63"/>
        <v>#DIV/0!</v>
      </c>
      <c r="X116" s="222"/>
      <c r="Y116" s="210"/>
      <c r="Z116" s="210"/>
      <c r="AA116" s="210"/>
      <c r="AB116" s="210"/>
      <c r="AC116" s="210"/>
      <c r="AD116" s="210"/>
      <c r="AE116" s="210"/>
      <c r="AF116" s="210"/>
      <c r="AG116" s="210"/>
      <c r="AH116" s="210"/>
      <c r="AI116" s="210"/>
      <c r="AJ116" s="210"/>
      <c r="AK116" s="210"/>
      <c r="AL116" s="210"/>
      <c r="AM116" s="210"/>
      <c r="AN116" s="210"/>
      <c r="AO116" s="210"/>
      <c r="AP116" s="210"/>
      <c r="AQ116" s="210"/>
      <c r="AR116" s="210"/>
      <c r="AS116" s="210"/>
    </row>
    <row r="117" spans="1:188" ht="17.45" customHeight="1" x14ac:dyDescent="0.25">
      <c r="A117" s="119"/>
      <c r="B117" s="406"/>
      <c r="C117" s="144" t="s">
        <v>475</v>
      </c>
      <c r="D117" s="144" t="s">
        <v>293</v>
      </c>
      <c r="E117" s="145" t="s">
        <v>476</v>
      </c>
      <c r="F117" s="252"/>
      <c r="G117" s="248"/>
      <c r="H117" s="248"/>
      <c r="I117" s="307">
        <f>H117/H7</f>
        <v>0</v>
      </c>
      <c r="J117" s="248">
        <f t="shared" si="64"/>
        <v>0</v>
      </c>
      <c r="K117" s="253"/>
      <c r="L117" s="390">
        <v>7906.7</v>
      </c>
      <c r="M117" s="248">
        <v>7906.7</v>
      </c>
      <c r="N117" s="248">
        <v>7906.7</v>
      </c>
      <c r="O117" s="248">
        <v>7275.1</v>
      </c>
      <c r="P117" s="251">
        <f t="shared" si="71"/>
        <v>-631.59999999999945</v>
      </c>
      <c r="Q117" s="249">
        <f t="shared" ref="Q117:Q132" si="72">O117/N117</f>
        <v>0.92011838061390983</v>
      </c>
      <c r="R117" s="252">
        <f t="shared" si="60"/>
        <v>7906.7</v>
      </c>
      <c r="S117" s="248">
        <f t="shared" si="61"/>
        <v>7906.7</v>
      </c>
      <c r="T117" s="248">
        <f t="shared" si="61"/>
        <v>7906.7</v>
      </c>
      <c r="U117" s="248">
        <f t="shared" si="61"/>
        <v>7275.1</v>
      </c>
      <c r="V117" s="248">
        <f t="shared" si="62"/>
        <v>-631.59999999999945</v>
      </c>
      <c r="W117" s="242">
        <f t="shared" si="63"/>
        <v>0.92011838061390983</v>
      </c>
      <c r="X117" s="222"/>
      <c r="Y117" s="210"/>
      <c r="Z117" s="210"/>
      <c r="AA117" s="210"/>
      <c r="AB117" s="210"/>
      <c r="AC117" s="210"/>
      <c r="AD117" s="210"/>
      <c r="AE117" s="210"/>
      <c r="AF117" s="210"/>
      <c r="AG117" s="210"/>
      <c r="AH117" s="210"/>
      <c r="AI117" s="210"/>
      <c r="AJ117" s="210"/>
      <c r="AK117" s="210"/>
      <c r="AL117" s="210"/>
      <c r="AM117" s="210"/>
      <c r="AN117" s="210"/>
      <c r="AO117" s="210"/>
      <c r="AP117" s="210"/>
      <c r="AQ117" s="210"/>
      <c r="AR117" s="210"/>
      <c r="AS117" s="210"/>
    </row>
    <row r="118" spans="1:188" ht="21" customHeight="1" thickBot="1" x14ac:dyDescent="0.3">
      <c r="A118" s="15"/>
      <c r="B118" s="407"/>
      <c r="C118" s="120" t="s">
        <v>477</v>
      </c>
      <c r="D118" s="120" t="s">
        <v>293</v>
      </c>
      <c r="E118" s="408" t="s">
        <v>478</v>
      </c>
      <c r="F118" s="252">
        <v>78.400000000000006</v>
      </c>
      <c r="G118" s="248">
        <v>78.400000000000006</v>
      </c>
      <c r="H118" s="248">
        <v>74.400000000000006</v>
      </c>
      <c r="I118" s="409">
        <f>H118/H7</f>
        <v>1.5097718154417599E-4</v>
      </c>
      <c r="J118" s="248">
        <f t="shared" si="64"/>
        <v>-4</v>
      </c>
      <c r="K118" s="253">
        <f t="shared" ref="K118:K119" si="73">H118/G118</f>
        <v>0.94897959183673475</v>
      </c>
      <c r="L118" s="390">
        <v>142.69999999999999</v>
      </c>
      <c r="M118" s="248">
        <v>142.69999999999999</v>
      </c>
      <c r="N118" s="248">
        <v>142.69999999999999</v>
      </c>
      <c r="O118" s="248">
        <v>141.9</v>
      </c>
      <c r="P118" s="251">
        <f t="shared" si="71"/>
        <v>-0.79999999999998295</v>
      </c>
      <c r="Q118" s="249">
        <f t="shared" si="72"/>
        <v>0.99439383321653829</v>
      </c>
      <c r="R118" s="252">
        <f t="shared" si="60"/>
        <v>221.1</v>
      </c>
      <c r="S118" s="248">
        <f t="shared" si="61"/>
        <v>221.1</v>
      </c>
      <c r="T118" s="248">
        <f t="shared" si="61"/>
        <v>221.1</v>
      </c>
      <c r="U118" s="248">
        <f t="shared" si="61"/>
        <v>216.3</v>
      </c>
      <c r="V118" s="248">
        <f t="shared" si="62"/>
        <v>-4.7999999999999829</v>
      </c>
      <c r="W118" s="253">
        <f t="shared" si="63"/>
        <v>0.97829036635006794</v>
      </c>
      <c r="X118" s="222"/>
      <c r="Y118" s="210"/>
      <c r="Z118" s="210"/>
      <c r="AA118" s="210"/>
      <c r="AB118" s="210"/>
      <c r="AC118" s="210"/>
      <c r="AD118" s="210"/>
      <c r="AE118" s="210"/>
      <c r="AF118" s="210"/>
      <c r="AG118" s="210"/>
      <c r="AH118" s="210"/>
      <c r="AI118" s="210"/>
      <c r="AJ118" s="210"/>
      <c r="AK118" s="210"/>
      <c r="AL118" s="210"/>
      <c r="AM118" s="210"/>
      <c r="AN118" s="210"/>
      <c r="AO118" s="210"/>
      <c r="AP118" s="210"/>
      <c r="AQ118" s="210"/>
      <c r="AR118" s="210"/>
      <c r="AS118" s="210"/>
    </row>
    <row r="119" spans="1:188" ht="18" customHeight="1" thickBot="1" x14ac:dyDescent="0.3">
      <c r="A119" s="13"/>
      <c r="B119" s="406" t="s">
        <v>75</v>
      </c>
      <c r="C119" s="121" t="s">
        <v>479</v>
      </c>
      <c r="D119" s="410" t="s">
        <v>293</v>
      </c>
      <c r="E119" s="411" t="s">
        <v>480</v>
      </c>
      <c r="F119" s="252">
        <v>300</v>
      </c>
      <c r="G119" s="248">
        <v>300</v>
      </c>
      <c r="H119" s="248">
        <v>279.2</v>
      </c>
      <c r="I119" s="307">
        <f>H119/H7</f>
        <v>5.6657028342921951E-4</v>
      </c>
      <c r="J119" s="248">
        <f t="shared" si="64"/>
        <v>-20.800000000000011</v>
      </c>
      <c r="K119" s="253">
        <f t="shared" si="73"/>
        <v>0.93066666666666664</v>
      </c>
      <c r="L119" s="390"/>
      <c r="M119" s="248"/>
      <c r="N119" s="248"/>
      <c r="O119" s="248"/>
      <c r="P119" s="251">
        <f t="shared" si="71"/>
        <v>0</v>
      </c>
      <c r="Q119" s="249"/>
      <c r="R119" s="252">
        <f t="shared" si="60"/>
        <v>300</v>
      </c>
      <c r="S119" s="248">
        <f t="shared" si="61"/>
        <v>300</v>
      </c>
      <c r="T119" s="248">
        <f t="shared" si="61"/>
        <v>300</v>
      </c>
      <c r="U119" s="248">
        <f t="shared" si="61"/>
        <v>279.2</v>
      </c>
      <c r="V119" s="248">
        <f t="shared" si="62"/>
        <v>-20.800000000000011</v>
      </c>
      <c r="W119" s="253">
        <f t="shared" si="63"/>
        <v>0.93066666666666664</v>
      </c>
      <c r="X119" s="222"/>
      <c r="Y119" s="210"/>
      <c r="Z119" s="210"/>
      <c r="AA119" s="210"/>
      <c r="AB119" s="210"/>
      <c r="AC119" s="210"/>
      <c r="AD119" s="210"/>
      <c r="AE119" s="210"/>
      <c r="AF119" s="210"/>
      <c r="AG119" s="210"/>
      <c r="AH119" s="210"/>
      <c r="AI119" s="210"/>
      <c r="AJ119" s="210"/>
      <c r="AK119" s="210"/>
      <c r="AL119" s="210"/>
      <c r="AM119" s="210"/>
      <c r="AN119" s="210"/>
      <c r="AO119" s="210"/>
      <c r="AP119" s="210"/>
      <c r="AQ119" s="210"/>
      <c r="AR119" s="210"/>
      <c r="AS119" s="210"/>
    </row>
    <row r="120" spans="1:188" ht="18" customHeight="1" thickBot="1" x14ac:dyDescent="0.3">
      <c r="A120" s="12"/>
      <c r="B120" s="406" t="s">
        <v>75</v>
      </c>
      <c r="C120" s="120" t="s">
        <v>481</v>
      </c>
      <c r="D120" s="121" t="s">
        <v>293</v>
      </c>
      <c r="E120" s="284" t="s">
        <v>482</v>
      </c>
      <c r="F120" s="252">
        <v>0</v>
      </c>
      <c r="G120" s="248"/>
      <c r="H120" s="248"/>
      <c r="I120" s="307">
        <f>H120/H7</f>
        <v>0</v>
      </c>
      <c r="J120" s="248">
        <f t="shared" si="64"/>
        <v>0</v>
      </c>
      <c r="K120" s="253"/>
      <c r="L120" s="390">
        <v>8037.2</v>
      </c>
      <c r="M120" s="248">
        <v>8037.2</v>
      </c>
      <c r="N120" s="248">
        <v>8037.2</v>
      </c>
      <c r="O120" s="248">
        <v>7361.8</v>
      </c>
      <c r="P120" s="248">
        <f t="shared" si="71"/>
        <v>-675.39999999999964</v>
      </c>
      <c r="Q120" s="249">
        <f t="shared" si="72"/>
        <v>0.91596575921962875</v>
      </c>
      <c r="R120" s="252">
        <f t="shared" si="60"/>
        <v>8037.2</v>
      </c>
      <c r="S120" s="248">
        <f t="shared" si="61"/>
        <v>8037.2</v>
      </c>
      <c r="T120" s="248">
        <f t="shared" si="61"/>
        <v>8037.2</v>
      </c>
      <c r="U120" s="248">
        <f t="shared" si="61"/>
        <v>7361.8</v>
      </c>
      <c r="V120" s="248">
        <f t="shared" si="62"/>
        <v>-675.39999999999964</v>
      </c>
      <c r="W120" s="253">
        <f t="shared" si="63"/>
        <v>0.91596575921962875</v>
      </c>
      <c r="X120" s="222"/>
      <c r="Y120" s="210"/>
      <c r="Z120" s="210"/>
      <c r="AA120" s="210"/>
      <c r="AB120" s="210"/>
      <c r="AC120" s="210"/>
      <c r="AD120" s="210"/>
      <c r="AE120" s="210"/>
      <c r="AF120" s="210"/>
      <c r="AG120" s="210"/>
      <c r="AH120" s="210"/>
      <c r="AI120" s="210"/>
      <c r="AJ120" s="210"/>
      <c r="AK120" s="210"/>
      <c r="AL120" s="210"/>
      <c r="AM120" s="210"/>
      <c r="AN120" s="210"/>
      <c r="AO120" s="210"/>
      <c r="AP120" s="210"/>
      <c r="AQ120" s="210"/>
      <c r="AR120" s="210"/>
      <c r="AS120" s="210"/>
    </row>
    <row r="121" spans="1:188" ht="21.75" hidden="1" customHeight="1" thickBot="1" x14ac:dyDescent="0.3">
      <c r="A121" s="13"/>
      <c r="B121" s="412" t="s">
        <v>26</v>
      </c>
      <c r="C121" s="121" t="s">
        <v>287</v>
      </c>
      <c r="D121" s="121" t="s">
        <v>285</v>
      </c>
      <c r="E121" s="151" t="s">
        <v>288</v>
      </c>
      <c r="F121" s="250"/>
      <c r="G121" s="251"/>
      <c r="H121" s="251"/>
      <c r="I121" s="247"/>
      <c r="J121" s="248">
        <f t="shared" si="64"/>
        <v>0</v>
      </c>
      <c r="K121" s="209"/>
      <c r="L121" s="390"/>
      <c r="M121" s="248"/>
      <c r="N121" s="251"/>
      <c r="O121" s="251"/>
      <c r="P121" s="251">
        <f>O121-N121</f>
        <v>0</v>
      </c>
      <c r="Q121" s="249" t="e">
        <f t="shared" si="72"/>
        <v>#DIV/0!</v>
      </c>
      <c r="R121" s="252">
        <f t="shared" si="60"/>
        <v>0</v>
      </c>
      <c r="S121" s="251">
        <f t="shared" si="61"/>
        <v>0</v>
      </c>
      <c r="T121" s="251">
        <f t="shared" si="61"/>
        <v>0</v>
      </c>
      <c r="U121" s="251">
        <f t="shared" si="61"/>
        <v>0</v>
      </c>
      <c r="V121" s="251">
        <f t="shared" si="62"/>
        <v>0</v>
      </c>
      <c r="W121" s="314" t="e">
        <f t="shared" si="63"/>
        <v>#DIV/0!</v>
      </c>
      <c r="X121" s="222"/>
      <c r="Y121" s="210"/>
      <c r="Z121" s="210"/>
      <c r="AA121" s="210"/>
      <c r="AB121" s="210"/>
      <c r="AC121" s="210"/>
      <c r="AD121" s="210"/>
      <c r="AE121" s="210"/>
      <c r="AF121" s="210"/>
      <c r="AG121" s="210"/>
      <c r="AH121" s="210"/>
      <c r="AI121" s="210"/>
      <c r="AJ121" s="210"/>
      <c r="AK121" s="210"/>
      <c r="AL121" s="210"/>
      <c r="AM121" s="210"/>
      <c r="AN121" s="210"/>
      <c r="AO121" s="210"/>
      <c r="AP121" s="210"/>
      <c r="AQ121" s="210"/>
      <c r="AR121" s="210"/>
      <c r="AS121" s="210"/>
    </row>
    <row r="122" spans="1:188" ht="20.25" hidden="1" customHeight="1" thickBot="1" x14ac:dyDescent="0.3">
      <c r="A122" s="13"/>
      <c r="B122" s="412"/>
      <c r="C122" s="152" t="s">
        <v>289</v>
      </c>
      <c r="D122" s="152" t="s">
        <v>285</v>
      </c>
      <c r="E122" s="151" t="s">
        <v>290</v>
      </c>
      <c r="F122" s="250"/>
      <c r="G122" s="251"/>
      <c r="H122" s="251"/>
      <c r="I122" s="247"/>
      <c r="J122" s="248"/>
      <c r="K122" s="209"/>
      <c r="L122" s="282"/>
      <c r="M122" s="251"/>
      <c r="N122" s="251"/>
      <c r="O122" s="251"/>
      <c r="P122" s="251">
        <f>O122-N122</f>
        <v>0</v>
      </c>
      <c r="Q122" s="249" t="e">
        <f t="shared" si="72"/>
        <v>#DIV/0!</v>
      </c>
      <c r="R122" s="252">
        <f t="shared" si="60"/>
        <v>0</v>
      </c>
      <c r="S122" s="251">
        <f t="shared" si="61"/>
        <v>0</v>
      </c>
      <c r="T122" s="251">
        <f t="shared" si="61"/>
        <v>0</v>
      </c>
      <c r="U122" s="251">
        <f t="shared" si="61"/>
        <v>0</v>
      </c>
      <c r="V122" s="251">
        <f t="shared" si="62"/>
        <v>0</v>
      </c>
      <c r="W122" s="337" t="e">
        <f t="shared" si="63"/>
        <v>#DIV/0!</v>
      </c>
      <c r="X122" s="222"/>
      <c r="Y122" s="210"/>
      <c r="Z122" s="210"/>
      <c r="AA122" s="210"/>
      <c r="AB122" s="210"/>
      <c r="AC122" s="210"/>
      <c r="AD122" s="210"/>
      <c r="AE122" s="210"/>
      <c r="AF122" s="210"/>
      <c r="AG122" s="210"/>
      <c r="AH122" s="210"/>
      <c r="AI122" s="210"/>
      <c r="AJ122" s="210"/>
      <c r="AK122" s="210"/>
      <c r="AL122" s="210"/>
      <c r="AM122" s="210"/>
      <c r="AN122" s="210"/>
      <c r="AO122" s="210"/>
      <c r="AP122" s="210"/>
      <c r="AQ122" s="210"/>
      <c r="AR122" s="210"/>
      <c r="AS122" s="210"/>
    </row>
    <row r="123" spans="1:188" s="601" customFormat="1" ht="43.5" hidden="1" customHeight="1" thickBot="1" x14ac:dyDescent="0.3">
      <c r="A123" s="124"/>
      <c r="B123" s="413"/>
      <c r="C123" s="272"/>
      <c r="D123" s="272"/>
      <c r="E123" s="137" t="s">
        <v>291</v>
      </c>
      <c r="F123" s="374"/>
      <c r="G123" s="278"/>
      <c r="H123" s="278"/>
      <c r="I123" s="318"/>
      <c r="J123" s="275"/>
      <c r="K123" s="414"/>
      <c r="L123" s="374"/>
      <c r="M123" s="278"/>
      <c r="N123" s="278"/>
      <c r="O123" s="278"/>
      <c r="P123" s="278">
        <f>O123-N123</f>
        <v>0</v>
      </c>
      <c r="Q123" s="276" t="e">
        <f t="shared" si="72"/>
        <v>#DIV/0!</v>
      </c>
      <c r="R123" s="279">
        <f t="shared" si="60"/>
        <v>0</v>
      </c>
      <c r="S123" s="278">
        <f t="shared" si="61"/>
        <v>0</v>
      </c>
      <c r="T123" s="278">
        <f t="shared" si="61"/>
        <v>0</v>
      </c>
      <c r="U123" s="278">
        <f t="shared" si="61"/>
        <v>0</v>
      </c>
      <c r="V123" s="278">
        <f t="shared" si="62"/>
        <v>0</v>
      </c>
      <c r="W123" s="337" t="e">
        <f t="shared" si="63"/>
        <v>#DIV/0!</v>
      </c>
      <c r="X123" s="280"/>
      <c r="Y123" s="281"/>
      <c r="Z123" s="281"/>
      <c r="AA123" s="281"/>
      <c r="AB123" s="281"/>
      <c r="AC123" s="281"/>
      <c r="AD123" s="281"/>
      <c r="AE123" s="281"/>
      <c r="AF123" s="281"/>
      <c r="AG123" s="281"/>
      <c r="AH123" s="281"/>
      <c r="AI123" s="281"/>
      <c r="AJ123" s="281"/>
      <c r="AK123" s="281"/>
      <c r="AL123" s="281"/>
      <c r="AM123" s="281"/>
      <c r="AN123" s="281"/>
      <c r="AO123" s="281"/>
      <c r="AP123" s="281"/>
      <c r="AQ123" s="281"/>
      <c r="AR123" s="281"/>
      <c r="AS123" s="281"/>
      <c r="AT123" s="143"/>
      <c r="AU123" s="143"/>
      <c r="AV123" s="143"/>
      <c r="AW123" s="143"/>
      <c r="AX123" s="143"/>
      <c r="AY123" s="143"/>
      <c r="AZ123" s="143"/>
      <c r="BA123" s="143"/>
      <c r="BB123" s="143"/>
      <c r="BC123" s="143"/>
      <c r="BD123" s="143"/>
      <c r="BE123" s="143"/>
      <c r="BF123" s="143"/>
      <c r="BG123" s="143"/>
      <c r="BH123" s="143"/>
      <c r="BI123" s="143"/>
      <c r="BJ123" s="143"/>
      <c r="BK123" s="143"/>
      <c r="BL123" s="143"/>
      <c r="BM123" s="143"/>
      <c r="BN123" s="143"/>
      <c r="BO123" s="143"/>
      <c r="BP123" s="143"/>
      <c r="BQ123" s="143"/>
      <c r="BR123" s="143"/>
      <c r="BS123" s="143"/>
      <c r="BT123" s="143"/>
      <c r="BU123" s="143"/>
      <c r="BV123" s="143"/>
      <c r="BW123" s="143"/>
      <c r="BX123" s="143"/>
      <c r="BY123" s="143"/>
      <c r="BZ123" s="143"/>
      <c r="CA123" s="143"/>
      <c r="CB123" s="143"/>
      <c r="CC123" s="143"/>
      <c r="CD123" s="143"/>
      <c r="CE123" s="143"/>
      <c r="CF123" s="143"/>
      <c r="CG123" s="143"/>
      <c r="CH123" s="143"/>
      <c r="CI123" s="143"/>
      <c r="CJ123" s="143"/>
      <c r="CK123" s="143"/>
      <c r="CL123" s="143"/>
      <c r="CM123" s="143"/>
      <c r="CN123" s="143"/>
      <c r="CO123" s="143"/>
      <c r="CP123" s="143"/>
      <c r="CQ123" s="143"/>
      <c r="CR123" s="143"/>
      <c r="CS123" s="143"/>
      <c r="CT123" s="143"/>
      <c r="CU123" s="143"/>
      <c r="CV123" s="143"/>
      <c r="CW123" s="143"/>
      <c r="CX123" s="143"/>
      <c r="CY123" s="143"/>
      <c r="CZ123" s="143"/>
      <c r="DA123" s="143"/>
      <c r="DB123" s="143"/>
      <c r="DC123" s="143"/>
      <c r="DD123" s="143"/>
      <c r="DE123" s="143"/>
      <c r="DF123" s="143"/>
      <c r="DG123" s="143"/>
      <c r="DH123" s="143"/>
      <c r="DI123" s="143"/>
      <c r="DJ123" s="143"/>
      <c r="DK123" s="143"/>
      <c r="DL123" s="143"/>
      <c r="DM123" s="143"/>
      <c r="DN123" s="143"/>
      <c r="DO123" s="143"/>
      <c r="DP123" s="143"/>
      <c r="DQ123" s="143"/>
      <c r="DR123" s="143"/>
      <c r="DS123" s="143"/>
      <c r="DT123" s="143"/>
      <c r="DU123" s="143"/>
      <c r="DV123" s="143"/>
      <c r="DW123" s="143"/>
      <c r="DX123" s="143"/>
      <c r="DY123" s="143"/>
      <c r="DZ123" s="143"/>
      <c r="EA123" s="143"/>
      <c r="EB123" s="143"/>
      <c r="EC123" s="143"/>
      <c r="ED123" s="143"/>
      <c r="EE123" s="143"/>
      <c r="EF123" s="143"/>
      <c r="EG123" s="143"/>
      <c r="EH123" s="143"/>
      <c r="EI123" s="143"/>
      <c r="EJ123" s="143"/>
      <c r="EK123" s="143"/>
      <c r="EL123" s="143"/>
      <c r="EM123" s="143"/>
      <c r="EN123" s="143"/>
      <c r="EO123" s="143"/>
      <c r="EP123" s="143"/>
      <c r="EQ123" s="143"/>
      <c r="ER123" s="143"/>
      <c r="ES123" s="143"/>
      <c r="ET123" s="143"/>
      <c r="EU123" s="143"/>
      <c r="EV123" s="143"/>
      <c r="EW123" s="143"/>
      <c r="EX123" s="143"/>
      <c r="EY123" s="143"/>
      <c r="EZ123" s="143"/>
      <c r="FA123" s="143"/>
      <c r="FB123" s="143"/>
      <c r="FC123" s="143"/>
      <c r="FD123" s="143"/>
      <c r="FE123" s="143"/>
      <c r="FF123" s="143"/>
      <c r="FG123" s="143"/>
      <c r="FH123" s="143"/>
      <c r="FI123" s="143"/>
      <c r="FJ123" s="143"/>
      <c r="FK123" s="143"/>
      <c r="FL123" s="143"/>
      <c r="FM123" s="143"/>
      <c r="FN123" s="143"/>
      <c r="FO123" s="143"/>
      <c r="FP123" s="143"/>
      <c r="FQ123" s="143"/>
      <c r="FR123" s="143"/>
      <c r="FS123" s="143"/>
      <c r="FT123" s="143"/>
      <c r="FU123" s="143"/>
      <c r="FV123" s="143"/>
      <c r="FW123" s="143"/>
      <c r="FX123" s="143"/>
      <c r="FY123" s="143"/>
      <c r="FZ123" s="143"/>
      <c r="GA123" s="143"/>
      <c r="GB123" s="143"/>
      <c r="GC123" s="143"/>
      <c r="GD123" s="143"/>
      <c r="GE123" s="143"/>
      <c r="GF123" s="143"/>
    </row>
    <row r="124" spans="1:188" ht="21" hidden="1" customHeight="1" thickBot="1" x14ac:dyDescent="0.3">
      <c r="A124" s="13"/>
      <c r="B124" s="412" t="s">
        <v>57</v>
      </c>
      <c r="C124" s="152" t="s">
        <v>292</v>
      </c>
      <c r="D124" s="152" t="s">
        <v>293</v>
      </c>
      <c r="E124" s="154" t="s">
        <v>294</v>
      </c>
      <c r="F124" s="251"/>
      <c r="G124" s="251"/>
      <c r="H124" s="251"/>
      <c r="I124" s="247">
        <f>H124/H7</f>
        <v>0</v>
      </c>
      <c r="J124" s="248">
        <f t="shared" si="64"/>
        <v>0</v>
      </c>
      <c r="K124" s="253" t="e">
        <f t="shared" ref="K124:K127" si="74">H124/G124</f>
        <v>#DIV/0!</v>
      </c>
      <c r="L124" s="282"/>
      <c r="M124" s="251"/>
      <c r="N124" s="251"/>
      <c r="O124" s="251"/>
      <c r="P124" s="251">
        <f t="shared" si="71"/>
        <v>0</v>
      </c>
      <c r="Q124" s="249" t="e">
        <f t="shared" si="72"/>
        <v>#DIV/0!</v>
      </c>
      <c r="R124" s="252">
        <f t="shared" si="60"/>
        <v>0</v>
      </c>
      <c r="S124" s="251">
        <f t="shared" si="61"/>
        <v>0</v>
      </c>
      <c r="T124" s="251">
        <f t="shared" si="61"/>
        <v>0</v>
      </c>
      <c r="U124" s="251">
        <f t="shared" si="61"/>
        <v>0</v>
      </c>
      <c r="V124" s="251">
        <f t="shared" si="62"/>
        <v>0</v>
      </c>
      <c r="W124" s="337" t="e">
        <f t="shared" si="63"/>
        <v>#DIV/0!</v>
      </c>
      <c r="X124" s="222"/>
      <c r="Y124" s="210"/>
      <c r="Z124" s="210"/>
      <c r="AA124" s="210"/>
      <c r="AB124" s="210"/>
      <c r="AC124" s="210"/>
      <c r="AD124" s="210"/>
      <c r="AE124" s="210"/>
      <c r="AF124" s="210"/>
      <c r="AG124" s="210"/>
      <c r="AH124" s="210"/>
      <c r="AI124" s="210"/>
      <c r="AJ124" s="210"/>
      <c r="AK124" s="210"/>
      <c r="AL124" s="210"/>
      <c r="AM124" s="210"/>
      <c r="AN124" s="210"/>
      <c r="AO124" s="210"/>
      <c r="AP124" s="210"/>
      <c r="AQ124" s="210"/>
      <c r="AR124" s="210"/>
      <c r="AS124" s="210"/>
    </row>
    <row r="125" spans="1:188" ht="32.450000000000003" hidden="1" customHeight="1" thickBot="1" x14ac:dyDescent="0.3">
      <c r="A125" s="13"/>
      <c r="B125" s="412" t="s">
        <v>57</v>
      </c>
      <c r="C125" s="152" t="s">
        <v>295</v>
      </c>
      <c r="D125" s="152" t="s">
        <v>293</v>
      </c>
      <c r="E125" s="153" t="s">
        <v>296</v>
      </c>
      <c r="F125" s="251"/>
      <c r="G125" s="251"/>
      <c r="H125" s="251"/>
      <c r="I125" s="247">
        <f>H125/H7</f>
        <v>0</v>
      </c>
      <c r="J125" s="248">
        <f t="shared" si="64"/>
        <v>0</v>
      </c>
      <c r="K125" s="253" t="e">
        <f t="shared" si="74"/>
        <v>#DIV/0!</v>
      </c>
      <c r="L125" s="390"/>
      <c r="M125" s="248"/>
      <c r="N125" s="251"/>
      <c r="O125" s="251"/>
      <c r="P125" s="251">
        <f>O125-N125</f>
        <v>0</v>
      </c>
      <c r="Q125" s="249" t="e">
        <f>O125/N125</f>
        <v>#DIV/0!</v>
      </c>
      <c r="R125" s="252">
        <f t="shared" si="60"/>
        <v>0</v>
      </c>
      <c r="S125" s="251">
        <f t="shared" si="61"/>
        <v>0</v>
      </c>
      <c r="T125" s="251">
        <f t="shared" si="61"/>
        <v>0</v>
      </c>
      <c r="U125" s="251">
        <f t="shared" si="61"/>
        <v>0</v>
      </c>
      <c r="V125" s="251">
        <f t="shared" si="62"/>
        <v>0</v>
      </c>
      <c r="W125" s="315" t="e">
        <f t="shared" si="63"/>
        <v>#DIV/0!</v>
      </c>
      <c r="X125" s="222"/>
      <c r="Y125" s="210"/>
      <c r="Z125" s="210"/>
      <c r="AA125" s="210"/>
      <c r="AB125" s="210"/>
      <c r="AC125" s="210"/>
      <c r="AD125" s="210"/>
      <c r="AE125" s="210"/>
      <c r="AF125" s="210"/>
      <c r="AG125" s="210"/>
      <c r="AH125" s="210"/>
      <c r="AI125" s="210"/>
      <c r="AJ125" s="210"/>
      <c r="AK125" s="210"/>
      <c r="AL125" s="210"/>
      <c r="AM125" s="210"/>
      <c r="AN125" s="210"/>
      <c r="AO125" s="210"/>
      <c r="AP125" s="210"/>
      <c r="AQ125" s="210"/>
      <c r="AR125" s="210"/>
      <c r="AS125" s="210"/>
    </row>
    <row r="126" spans="1:188" ht="30.75" customHeight="1" thickBot="1" x14ac:dyDescent="0.3">
      <c r="A126" s="12"/>
      <c r="B126" s="406" t="s">
        <v>75</v>
      </c>
      <c r="C126" s="120" t="s">
        <v>483</v>
      </c>
      <c r="D126" s="121" t="s">
        <v>293</v>
      </c>
      <c r="E126" s="284" t="s">
        <v>299</v>
      </c>
      <c r="F126" s="252">
        <v>2337.1</v>
      </c>
      <c r="G126" s="248">
        <v>2337.1</v>
      </c>
      <c r="H126" s="248">
        <v>1905.7</v>
      </c>
      <c r="I126" s="307">
        <f>H126/H7</f>
        <v>3.867166866515271E-3</v>
      </c>
      <c r="J126" s="248">
        <f t="shared" si="64"/>
        <v>-431.39999999999986</v>
      </c>
      <c r="K126" s="253">
        <f t="shared" si="74"/>
        <v>0.81541226306105863</v>
      </c>
      <c r="L126" s="390"/>
      <c r="M126" s="248"/>
      <c r="N126" s="248"/>
      <c r="O126" s="248"/>
      <c r="P126" s="251">
        <f t="shared" ref="P126:P129" si="75">O126-N126</f>
        <v>0</v>
      </c>
      <c r="Q126" s="249"/>
      <c r="R126" s="252">
        <f t="shared" si="60"/>
        <v>2337.1</v>
      </c>
      <c r="S126" s="248">
        <f t="shared" si="61"/>
        <v>2337.1</v>
      </c>
      <c r="T126" s="248">
        <f t="shared" si="61"/>
        <v>2337.1</v>
      </c>
      <c r="U126" s="248">
        <f t="shared" si="61"/>
        <v>1905.7</v>
      </c>
      <c r="V126" s="248">
        <f t="shared" si="62"/>
        <v>-431.39999999999986</v>
      </c>
      <c r="W126" s="253">
        <f t="shared" si="63"/>
        <v>0.81541226306105863</v>
      </c>
      <c r="X126" s="222"/>
      <c r="Y126" s="210"/>
      <c r="Z126" s="210"/>
      <c r="AA126" s="210"/>
      <c r="AB126" s="210"/>
      <c r="AC126" s="210"/>
      <c r="AD126" s="210"/>
      <c r="AE126" s="210"/>
      <c r="AF126" s="210"/>
      <c r="AG126" s="210"/>
      <c r="AH126" s="210"/>
      <c r="AI126" s="210"/>
      <c r="AJ126" s="210"/>
      <c r="AK126" s="210"/>
      <c r="AL126" s="210"/>
      <c r="AM126" s="210"/>
      <c r="AN126" s="210"/>
      <c r="AO126" s="210"/>
      <c r="AP126" s="210"/>
      <c r="AQ126" s="210"/>
      <c r="AR126" s="210"/>
      <c r="AS126" s="210"/>
    </row>
    <row r="127" spans="1:188" ht="30.75" customHeight="1" x14ac:dyDescent="0.25">
      <c r="A127" s="12"/>
      <c r="B127" s="406" t="s">
        <v>75</v>
      </c>
      <c r="C127" s="120" t="s">
        <v>484</v>
      </c>
      <c r="D127" s="121" t="s">
        <v>293</v>
      </c>
      <c r="E127" s="599" t="s">
        <v>485</v>
      </c>
      <c r="F127" s="252">
        <v>3147.4</v>
      </c>
      <c r="G127" s="248">
        <v>3147.4</v>
      </c>
      <c r="H127" s="248">
        <v>3147.4</v>
      </c>
      <c r="I127" s="307">
        <f>H127/H7</f>
        <v>6.3869029730126278E-3</v>
      </c>
      <c r="J127" s="248">
        <f t="shared" si="64"/>
        <v>0</v>
      </c>
      <c r="K127" s="253">
        <f t="shared" si="74"/>
        <v>1</v>
      </c>
      <c r="L127" s="390"/>
      <c r="M127" s="248"/>
      <c r="N127" s="248"/>
      <c r="O127" s="248"/>
      <c r="P127" s="251">
        <f t="shared" si="75"/>
        <v>0</v>
      </c>
      <c r="Q127" s="249"/>
      <c r="R127" s="252">
        <f t="shared" si="60"/>
        <v>3147.4</v>
      </c>
      <c r="S127" s="248">
        <f t="shared" si="61"/>
        <v>3147.4</v>
      </c>
      <c r="T127" s="248">
        <f t="shared" si="61"/>
        <v>3147.4</v>
      </c>
      <c r="U127" s="248">
        <f t="shared" si="61"/>
        <v>3147.4</v>
      </c>
      <c r="V127" s="248">
        <f t="shared" si="62"/>
        <v>0</v>
      </c>
      <c r="W127" s="253">
        <f t="shared" si="63"/>
        <v>1</v>
      </c>
      <c r="X127" s="222"/>
      <c r="Y127" s="210"/>
      <c r="Z127" s="210"/>
      <c r="AA127" s="210"/>
      <c r="AB127" s="210"/>
      <c r="AC127" s="210"/>
      <c r="AD127" s="210"/>
      <c r="AE127" s="210"/>
      <c r="AF127" s="210"/>
      <c r="AG127" s="210"/>
      <c r="AH127" s="210"/>
      <c r="AI127" s="210"/>
      <c r="AJ127" s="210"/>
      <c r="AK127" s="210"/>
      <c r="AL127" s="210"/>
      <c r="AM127" s="210"/>
      <c r="AN127" s="210"/>
      <c r="AO127" s="210"/>
      <c r="AP127" s="210"/>
      <c r="AQ127" s="210"/>
      <c r="AR127" s="210"/>
      <c r="AS127" s="210"/>
    </row>
    <row r="128" spans="1:188" ht="21.75" customHeight="1" x14ac:dyDescent="0.25">
      <c r="A128" s="13"/>
      <c r="B128" s="412" t="s">
        <v>27</v>
      </c>
      <c r="C128" s="121" t="s">
        <v>486</v>
      </c>
      <c r="D128" s="121" t="s">
        <v>293</v>
      </c>
      <c r="E128" s="415" t="s">
        <v>487</v>
      </c>
      <c r="F128" s="261">
        <v>15897.5</v>
      </c>
      <c r="G128" s="246">
        <v>15897.5</v>
      </c>
      <c r="H128" s="246">
        <v>15842</v>
      </c>
      <c r="I128" s="228">
        <f>H128/H7</f>
        <v>3.2147587500306933E-2</v>
      </c>
      <c r="J128" s="251">
        <f t="shared" si="64"/>
        <v>-55.5</v>
      </c>
      <c r="K128" s="253">
        <f>H128/G128</f>
        <v>0.99650888504481838</v>
      </c>
      <c r="L128" s="250">
        <v>3027.3</v>
      </c>
      <c r="M128" s="251">
        <v>3621.7</v>
      </c>
      <c r="N128" s="251">
        <v>3621.7</v>
      </c>
      <c r="O128" s="251">
        <v>3476.9</v>
      </c>
      <c r="P128" s="251">
        <f t="shared" si="75"/>
        <v>-144.79999999999973</v>
      </c>
      <c r="Q128" s="249">
        <f>O128/N128</f>
        <v>0.96001877571306304</v>
      </c>
      <c r="R128" s="250">
        <f t="shared" si="60"/>
        <v>18924.8</v>
      </c>
      <c r="S128" s="251">
        <f t="shared" si="61"/>
        <v>19519.2</v>
      </c>
      <c r="T128" s="251">
        <f t="shared" si="61"/>
        <v>19519.2</v>
      </c>
      <c r="U128" s="251">
        <f t="shared" si="61"/>
        <v>19318.900000000001</v>
      </c>
      <c r="V128" s="251">
        <f t="shared" si="62"/>
        <v>-200.29999999999927</v>
      </c>
      <c r="W128" s="253">
        <f t="shared" si="63"/>
        <v>0.98973830894708803</v>
      </c>
      <c r="X128" s="222"/>
      <c r="Y128" s="210"/>
      <c r="Z128" s="210"/>
      <c r="AA128" s="210"/>
      <c r="AB128" s="210"/>
      <c r="AC128" s="210"/>
      <c r="AD128" s="210"/>
      <c r="AE128" s="210"/>
      <c r="AF128" s="210"/>
      <c r="AG128" s="210"/>
      <c r="AH128" s="210"/>
      <c r="AI128" s="210"/>
      <c r="AJ128" s="210"/>
      <c r="AK128" s="210"/>
      <c r="AL128" s="210"/>
      <c r="AM128" s="210"/>
      <c r="AN128" s="210"/>
      <c r="AO128" s="210"/>
      <c r="AP128" s="210"/>
      <c r="AQ128" s="210"/>
      <c r="AR128" s="210"/>
      <c r="AS128" s="210"/>
    </row>
    <row r="129" spans="1:188" ht="60" customHeight="1" x14ac:dyDescent="0.25">
      <c r="A129" s="13"/>
      <c r="B129" s="412" t="s">
        <v>27</v>
      </c>
      <c r="C129" s="121" t="s">
        <v>488</v>
      </c>
      <c r="D129" s="121" t="s">
        <v>306</v>
      </c>
      <c r="E129" s="415" t="s">
        <v>307</v>
      </c>
      <c r="F129" s="261">
        <v>37728.699999999997</v>
      </c>
      <c r="G129" s="246">
        <v>37728.699999999997</v>
      </c>
      <c r="H129" s="416">
        <v>37728.699999999997</v>
      </c>
      <c r="I129" s="247">
        <f>H129/H7</f>
        <v>7.6561462222120319E-2</v>
      </c>
      <c r="J129" s="251">
        <f t="shared" si="64"/>
        <v>0</v>
      </c>
      <c r="K129" s="255">
        <f>H129/G129</f>
        <v>1</v>
      </c>
      <c r="L129" s="250"/>
      <c r="M129" s="251"/>
      <c r="N129" s="234"/>
      <c r="O129" s="234"/>
      <c r="P129" s="251">
        <f t="shared" si="75"/>
        <v>0</v>
      </c>
      <c r="Q129" s="249"/>
      <c r="R129" s="250">
        <f t="shared" si="60"/>
        <v>37728.699999999997</v>
      </c>
      <c r="S129" s="251">
        <f t="shared" si="61"/>
        <v>37728.699999999997</v>
      </c>
      <c r="T129" s="251">
        <f t="shared" si="61"/>
        <v>37728.699999999997</v>
      </c>
      <c r="U129" s="229">
        <f t="shared" si="61"/>
        <v>37728.699999999997</v>
      </c>
      <c r="V129" s="251">
        <f t="shared" si="62"/>
        <v>0</v>
      </c>
      <c r="W129" s="253">
        <f t="shared" si="63"/>
        <v>1</v>
      </c>
      <c r="X129" s="222"/>
      <c r="Y129" s="210"/>
      <c r="Z129" s="210"/>
      <c r="AA129" s="210"/>
      <c r="AB129" s="210"/>
      <c r="AC129" s="210"/>
      <c r="AD129" s="210"/>
      <c r="AE129" s="210"/>
      <c r="AF129" s="210"/>
      <c r="AG129" s="210"/>
      <c r="AH129" s="210"/>
      <c r="AI129" s="210"/>
      <c r="AJ129" s="210"/>
      <c r="AK129" s="210"/>
      <c r="AL129" s="210"/>
      <c r="AM129" s="210"/>
      <c r="AN129" s="210"/>
      <c r="AO129" s="210"/>
      <c r="AP129" s="210"/>
      <c r="AQ129" s="210"/>
      <c r="AR129" s="210"/>
      <c r="AS129" s="210"/>
    </row>
    <row r="130" spans="1:188" ht="31.5" customHeight="1" thickBot="1" x14ac:dyDescent="0.3">
      <c r="A130" s="13"/>
      <c r="B130" s="412" t="s">
        <v>27</v>
      </c>
      <c r="C130" s="401" t="s">
        <v>489</v>
      </c>
      <c r="D130" s="401" t="s">
        <v>285</v>
      </c>
      <c r="E130" s="624" t="s">
        <v>490</v>
      </c>
      <c r="F130" s="625"/>
      <c r="G130" s="418"/>
      <c r="H130" s="418"/>
      <c r="I130" s="403">
        <f>H130/H7</f>
        <v>0</v>
      </c>
      <c r="J130" s="294">
        <f t="shared" si="64"/>
        <v>0</v>
      </c>
      <c r="K130" s="419"/>
      <c r="L130" s="369">
        <v>1000</v>
      </c>
      <c r="M130" s="294">
        <v>1000</v>
      </c>
      <c r="N130" s="294">
        <v>1000</v>
      </c>
      <c r="O130" s="294"/>
      <c r="P130" s="294">
        <f t="shared" si="71"/>
        <v>-1000</v>
      </c>
      <c r="Q130" s="370">
        <f>O130/N130</f>
        <v>0</v>
      </c>
      <c r="R130" s="369">
        <f t="shared" si="60"/>
        <v>1000</v>
      </c>
      <c r="S130" s="294">
        <f t="shared" si="61"/>
        <v>1000</v>
      </c>
      <c r="T130" s="294">
        <f t="shared" si="61"/>
        <v>1000</v>
      </c>
      <c r="U130" s="294">
        <f t="shared" si="61"/>
        <v>0</v>
      </c>
      <c r="V130" s="294">
        <f t="shared" si="62"/>
        <v>-1000</v>
      </c>
      <c r="W130" s="419">
        <f t="shared" si="63"/>
        <v>0</v>
      </c>
      <c r="X130" s="222"/>
      <c r="Y130" s="210"/>
      <c r="Z130" s="210"/>
      <c r="AA130" s="210"/>
      <c r="AB130" s="210"/>
      <c r="AC130" s="210"/>
      <c r="AD130" s="210"/>
      <c r="AE130" s="210"/>
      <c r="AF130" s="210"/>
      <c r="AG130" s="210"/>
      <c r="AH130" s="210"/>
      <c r="AI130" s="210"/>
      <c r="AJ130" s="210"/>
      <c r="AK130" s="210"/>
      <c r="AL130" s="210"/>
      <c r="AM130" s="210"/>
      <c r="AN130" s="210"/>
      <c r="AO130" s="210"/>
      <c r="AP130" s="210"/>
      <c r="AQ130" s="210"/>
      <c r="AR130" s="210"/>
      <c r="AS130" s="210"/>
    </row>
    <row r="131" spans="1:188" s="603" customFormat="1" ht="18.75" hidden="1" customHeight="1" thickBot="1" x14ac:dyDescent="0.3">
      <c r="A131" s="13"/>
      <c r="B131" s="412"/>
      <c r="C131" s="131"/>
      <c r="D131" s="131"/>
      <c r="E131" s="158" t="s">
        <v>297</v>
      </c>
      <c r="F131" s="623"/>
      <c r="G131" s="420"/>
      <c r="H131" s="420"/>
      <c r="I131" s="307">
        <f>H131/H7</f>
        <v>0</v>
      </c>
      <c r="J131" s="248">
        <f>H131-G131</f>
        <v>0</v>
      </c>
      <c r="K131" s="308"/>
      <c r="L131" s="390"/>
      <c r="M131" s="248"/>
      <c r="N131" s="248"/>
      <c r="O131" s="248"/>
      <c r="P131" s="248">
        <f t="shared" si="71"/>
        <v>0</v>
      </c>
      <c r="Q131" s="270"/>
      <c r="R131" s="252">
        <f t="shared" si="60"/>
        <v>0</v>
      </c>
      <c r="S131" s="248">
        <f t="shared" si="61"/>
        <v>0</v>
      </c>
      <c r="T131" s="248">
        <f t="shared" si="61"/>
        <v>0</v>
      </c>
      <c r="U131" s="248">
        <f t="shared" si="61"/>
        <v>0</v>
      </c>
      <c r="V131" s="248">
        <f t="shared" si="62"/>
        <v>0</v>
      </c>
      <c r="W131" s="206" t="e">
        <f t="shared" si="63"/>
        <v>#DIV/0!</v>
      </c>
      <c r="X131" s="338"/>
      <c r="Y131" s="339"/>
      <c r="Z131" s="339"/>
      <c r="AA131" s="339"/>
      <c r="AB131" s="339"/>
      <c r="AC131" s="339"/>
      <c r="AD131" s="339"/>
      <c r="AE131" s="339"/>
      <c r="AF131" s="339"/>
      <c r="AG131" s="339"/>
      <c r="AH131" s="339"/>
      <c r="AI131" s="339"/>
      <c r="AJ131" s="339"/>
      <c r="AK131" s="339"/>
      <c r="AL131" s="339"/>
      <c r="AM131" s="339"/>
      <c r="AN131" s="339"/>
      <c r="AO131" s="339"/>
      <c r="AP131" s="339"/>
      <c r="AQ131" s="339"/>
      <c r="AR131" s="339"/>
      <c r="AS131" s="339"/>
      <c r="AT131" s="141"/>
      <c r="AU131" s="141"/>
      <c r="AV131" s="141"/>
      <c r="AW131" s="141"/>
      <c r="AX131" s="141"/>
      <c r="AY131" s="141"/>
      <c r="AZ131" s="141"/>
      <c r="BA131" s="141"/>
      <c r="BB131" s="141"/>
      <c r="BC131" s="141"/>
      <c r="BD131" s="141"/>
      <c r="BE131" s="141"/>
      <c r="BF131" s="141"/>
      <c r="BG131" s="141"/>
      <c r="BH131" s="141"/>
      <c r="BI131" s="141"/>
      <c r="BJ131" s="141"/>
      <c r="BK131" s="141"/>
      <c r="BL131" s="141"/>
      <c r="BM131" s="141"/>
      <c r="BN131" s="141"/>
      <c r="BO131" s="141"/>
      <c r="BP131" s="141"/>
      <c r="BQ131" s="141"/>
      <c r="BR131" s="141"/>
      <c r="BS131" s="141"/>
      <c r="BT131" s="141"/>
      <c r="BU131" s="141"/>
      <c r="BV131" s="141"/>
      <c r="BW131" s="141"/>
      <c r="BX131" s="141"/>
      <c r="BY131" s="141"/>
      <c r="BZ131" s="141"/>
      <c r="CA131" s="141"/>
      <c r="CB131" s="141"/>
      <c r="CC131" s="141"/>
      <c r="CD131" s="141"/>
      <c r="CE131" s="141"/>
      <c r="CF131" s="141"/>
      <c r="CG131" s="141"/>
      <c r="CH131" s="141"/>
      <c r="CI131" s="141"/>
      <c r="CJ131" s="141"/>
      <c r="CK131" s="141"/>
      <c r="CL131" s="141"/>
      <c r="CM131" s="141"/>
      <c r="CN131" s="141"/>
      <c r="CO131" s="141"/>
      <c r="CP131" s="141"/>
      <c r="CQ131" s="141"/>
      <c r="CR131" s="141"/>
      <c r="CS131" s="141"/>
      <c r="CT131" s="141"/>
      <c r="CU131" s="141"/>
      <c r="CV131" s="141"/>
      <c r="CW131" s="141"/>
      <c r="CX131" s="141"/>
      <c r="CY131" s="141"/>
      <c r="CZ131" s="141"/>
      <c r="DA131" s="141"/>
      <c r="DB131" s="141"/>
      <c r="DC131" s="141"/>
      <c r="DD131" s="141"/>
      <c r="DE131" s="141"/>
      <c r="DF131" s="141"/>
      <c r="DG131" s="141"/>
      <c r="DH131" s="141"/>
      <c r="DI131" s="141"/>
      <c r="DJ131" s="141"/>
      <c r="DK131" s="141"/>
      <c r="DL131" s="141"/>
      <c r="DM131" s="141"/>
      <c r="DN131" s="141"/>
      <c r="DO131" s="141"/>
      <c r="DP131" s="141"/>
      <c r="DQ131" s="141"/>
      <c r="DR131" s="141"/>
      <c r="DS131" s="141"/>
      <c r="DT131" s="141"/>
      <c r="DU131" s="141"/>
      <c r="DV131" s="141"/>
      <c r="DW131" s="141"/>
      <c r="DX131" s="141"/>
      <c r="DY131" s="141"/>
      <c r="DZ131" s="141"/>
      <c r="EA131" s="141"/>
      <c r="EB131" s="141"/>
      <c r="EC131" s="141"/>
      <c r="ED131" s="141"/>
      <c r="EE131" s="141"/>
      <c r="EF131" s="141"/>
      <c r="EG131" s="141"/>
      <c r="EH131" s="141"/>
      <c r="EI131" s="141"/>
      <c r="EJ131" s="141"/>
      <c r="EK131" s="141"/>
      <c r="EL131" s="141"/>
      <c r="EM131" s="141"/>
      <c r="EN131" s="141"/>
      <c r="EO131" s="141"/>
      <c r="EP131" s="141"/>
      <c r="EQ131" s="141"/>
      <c r="ER131" s="141"/>
      <c r="ES131" s="141"/>
      <c r="ET131" s="141"/>
      <c r="EU131" s="141"/>
      <c r="EV131" s="141"/>
      <c r="EW131" s="141"/>
      <c r="EX131" s="141"/>
      <c r="EY131" s="141"/>
      <c r="EZ131" s="141"/>
      <c r="FA131" s="141"/>
      <c r="FB131" s="141"/>
      <c r="FC131" s="141"/>
      <c r="FD131" s="141"/>
      <c r="FE131" s="141"/>
      <c r="FF131" s="141"/>
      <c r="FG131" s="141"/>
      <c r="FH131" s="141"/>
      <c r="FI131" s="141"/>
      <c r="FJ131" s="141"/>
      <c r="FK131" s="141"/>
      <c r="FL131" s="141"/>
      <c r="FM131" s="141"/>
      <c r="FN131" s="141"/>
      <c r="FO131" s="141"/>
      <c r="FP131" s="141"/>
      <c r="FQ131" s="141"/>
      <c r="FR131" s="141"/>
      <c r="FS131" s="141"/>
      <c r="FT131" s="141"/>
      <c r="FU131" s="141"/>
      <c r="FV131" s="141"/>
      <c r="FW131" s="141"/>
      <c r="FX131" s="141"/>
      <c r="FY131" s="141"/>
      <c r="FZ131" s="141"/>
      <c r="GA131" s="141"/>
      <c r="GB131" s="141"/>
      <c r="GC131" s="141"/>
      <c r="GD131" s="141"/>
      <c r="GE131" s="141"/>
      <c r="GF131" s="141"/>
    </row>
    <row r="132" spans="1:188" ht="18.75" hidden="1" customHeight="1" thickBot="1" x14ac:dyDescent="0.3">
      <c r="A132" s="13"/>
      <c r="B132" s="412"/>
      <c r="C132" s="152"/>
      <c r="D132" s="152"/>
      <c r="E132" s="154" t="s">
        <v>83</v>
      </c>
      <c r="F132" s="244"/>
      <c r="G132" s="246"/>
      <c r="H132" s="246"/>
      <c r="I132" s="247"/>
      <c r="J132" s="248">
        <f t="shared" si="64"/>
        <v>0</v>
      </c>
      <c r="K132" s="209"/>
      <c r="L132" s="282"/>
      <c r="M132" s="251"/>
      <c r="N132" s="251"/>
      <c r="O132" s="251"/>
      <c r="P132" s="251">
        <f t="shared" si="71"/>
        <v>0</v>
      </c>
      <c r="Q132" s="249" t="e">
        <f t="shared" si="72"/>
        <v>#DIV/0!</v>
      </c>
      <c r="R132" s="252">
        <f t="shared" si="60"/>
        <v>0</v>
      </c>
      <c r="S132" s="251">
        <f t="shared" si="61"/>
        <v>0</v>
      </c>
      <c r="T132" s="251">
        <f t="shared" si="61"/>
        <v>0</v>
      </c>
      <c r="U132" s="251">
        <f t="shared" si="61"/>
        <v>0</v>
      </c>
      <c r="V132" s="251">
        <f t="shared" si="62"/>
        <v>0</v>
      </c>
      <c r="W132" s="215" t="e">
        <f t="shared" si="63"/>
        <v>#DIV/0!</v>
      </c>
      <c r="X132" s="222"/>
      <c r="Y132" s="210"/>
      <c r="Z132" s="210"/>
      <c r="AA132" s="210"/>
      <c r="AB132" s="210"/>
      <c r="AC132" s="210"/>
      <c r="AD132" s="210"/>
      <c r="AE132" s="210"/>
      <c r="AF132" s="210"/>
      <c r="AG132" s="210"/>
      <c r="AH132" s="210"/>
      <c r="AI132" s="210"/>
      <c r="AJ132" s="210"/>
      <c r="AK132" s="210"/>
      <c r="AL132" s="210"/>
      <c r="AM132" s="210"/>
      <c r="AN132" s="210"/>
      <c r="AO132" s="210"/>
      <c r="AP132" s="210"/>
      <c r="AQ132" s="210"/>
      <c r="AR132" s="210"/>
      <c r="AS132" s="210"/>
    </row>
    <row r="133" spans="1:188" s="295" customFormat="1" ht="34.5" hidden="1" customHeight="1" thickBot="1" x14ac:dyDescent="0.3">
      <c r="A133" s="13"/>
      <c r="B133" s="412" t="s">
        <v>118</v>
      </c>
      <c r="C133" s="121" t="s">
        <v>298</v>
      </c>
      <c r="D133" s="121" t="s">
        <v>293</v>
      </c>
      <c r="E133" s="415" t="s">
        <v>299</v>
      </c>
      <c r="F133" s="244"/>
      <c r="G133" s="246"/>
      <c r="H133" s="246"/>
      <c r="I133" s="247">
        <f>H133/H7</f>
        <v>0</v>
      </c>
      <c r="J133" s="251">
        <f t="shared" si="64"/>
        <v>0</v>
      </c>
      <c r="K133" s="253"/>
      <c r="L133" s="282"/>
      <c r="M133" s="251"/>
      <c r="N133" s="251"/>
      <c r="O133" s="251"/>
      <c r="P133" s="251">
        <f t="shared" si="71"/>
        <v>0</v>
      </c>
      <c r="Q133" s="249"/>
      <c r="R133" s="250">
        <f t="shared" si="60"/>
        <v>0</v>
      </c>
      <c r="S133" s="251">
        <f t="shared" si="61"/>
        <v>0</v>
      </c>
      <c r="T133" s="251">
        <f t="shared" si="61"/>
        <v>0</v>
      </c>
      <c r="U133" s="251">
        <f t="shared" si="61"/>
        <v>0</v>
      </c>
      <c r="V133" s="251">
        <f t="shared" si="62"/>
        <v>0</v>
      </c>
      <c r="W133" s="215" t="e">
        <f t="shared" si="63"/>
        <v>#DIV/0!</v>
      </c>
      <c r="X133" s="222"/>
      <c r="Y133" s="210"/>
      <c r="Z133" s="210"/>
      <c r="AA133" s="210"/>
      <c r="AB133" s="210"/>
      <c r="AC133" s="210"/>
      <c r="AD133" s="210"/>
      <c r="AE133" s="210"/>
      <c r="AF133" s="210"/>
      <c r="AG133" s="210"/>
      <c r="AH133" s="210"/>
      <c r="AI133" s="210"/>
      <c r="AJ133" s="210"/>
      <c r="AK133" s="210"/>
      <c r="AL133" s="210"/>
      <c r="AM133" s="210"/>
      <c r="AN133" s="210"/>
      <c r="AO133" s="210"/>
      <c r="AP133" s="210"/>
      <c r="AQ133" s="210"/>
      <c r="AR133" s="210"/>
      <c r="AS133" s="210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</row>
    <row r="134" spans="1:188" s="295" customFormat="1" ht="21.75" hidden="1" customHeight="1" thickBot="1" x14ac:dyDescent="0.3">
      <c r="A134" s="13"/>
      <c r="B134" s="412" t="s">
        <v>118</v>
      </c>
      <c r="C134" s="121" t="s">
        <v>300</v>
      </c>
      <c r="D134" s="121" t="s">
        <v>293</v>
      </c>
      <c r="E134" s="264" t="s">
        <v>301</v>
      </c>
      <c r="F134" s="244"/>
      <c r="G134" s="246"/>
      <c r="H134" s="246"/>
      <c r="I134" s="247">
        <f>H134/H7</f>
        <v>0</v>
      </c>
      <c r="J134" s="251">
        <f t="shared" si="64"/>
        <v>0</v>
      </c>
      <c r="K134" s="253"/>
      <c r="L134" s="282"/>
      <c r="M134" s="251"/>
      <c r="N134" s="251"/>
      <c r="O134" s="251"/>
      <c r="P134" s="251">
        <f t="shared" si="71"/>
        <v>0</v>
      </c>
      <c r="Q134" s="249"/>
      <c r="R134" s="250">
        <f t="shared" si="60"/>
        <v>0</v>
      </c>
      <c r="S134" s="251">
        <f t="shared" si="61"/>
        <v>0</v>
      </c>
      <c r="T134" s="251">
        <f t="shared" si="61"/>
        <v>0</v>
      </c>
      <c r="U134" s="251">
        <f t="shared" si="61"/>
        <v>0</v>
      </c>
      <c r="V134" s="251">
        <f t="shared" si="62"/>
        <v>0</v>
      </c>
      <c r="W134" s="215" t="e">
        <f t="shared" si="63"/>
        <v>#DIV/0!</v>
      </c>
      <c r="X134" s="222"/>
      <c r="Y134" s="210"/>
      <c r="Z134" s="210"/>
      <c r="AA134" s="210"/>
      <c r="AB134" s="210"/>
      <c r="AC134" s="210"/>
      <c r="AD134" s="210"/>
      <c r="AE134" s="210"/>
      <c r="AF134" s="210"/>
      <c r="AG134" s="210"/>
      <c r="AH134" s="210"/>
      <c r="AI134" s="210"/>
      <c r="AJ134" s="210"/>
      <c r="AK134" s="210"/>
      <c r="AL134" s="210"/>
      <c r="AM134" s="210"/>
      <c r="AN134" s="210"/>
      <c r="AO134" s="210"/>
      <c r="AP134" s="210"/>
      <c r="AQ134" s="210"/>
      <c r="AR134" s="210"/>
      <c r="AS134" s="210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</row>
    <row r="135" spans="1:188" ht="51" hidden="1" customHeight="1" thickBot="1" x14ac:dyDescent="0.3">
      <c r="A135" s="13"/>
      <c r="B135" s="412" t="s">
        <v>28</v>
      </c>
      <c r="C135" s="152" t="s">
        <v>302</v>
      </c>
      <c r="D135" s="152" t="s">
        <v>293</v>
      </c>
      <c r="E135" s="378" t="s">
        <v>303</v>
      </c>
      <c r="F135" s="250"/>
      <c r="G135" s="251"/>
      <c r="H135" s="246"/>
      <c r="I135" s="247">
        <f>H135/H7</f>
        <v>0</v>
      </c>
      <c r="J135" s="251">
        <f t="shared" si="64"/>
        <v>0</v>
      </c>
      <c r="K135" s="253"/>
      <c r="L135" s="282"/>
      <c r="M135" s="251"/>
      <c r="N135" s="251"/>
      <c r="O135" s="251"/>
      <c r="P135" s="251">
        <f t="shared" si="71"/>
        <v>0</v>
      </c>
      <c r="Q135" s="249"/>
      <c r="R135" s="250">
        <f t="shared" si="60"/>
        <v>0</v>
      </c>
      <c r="S135" s="251">
        <f t="shared" si="61"/>
        <v>0</v>
      </c>
      <c r="T135" s="251">
        <f t="shared" si="61"/>
        <v>0</v>
      </c>
      <c r="U135" s="251">
        <f t="shared" si="61"/>
        <v>0</v>
      </c>
      <c r="V135" s="251">
        <f t="shared" si="62"/>
        <v>0</v>
      </c>
      <c r="W135" s="215" t="e">
        <f t="shared" si="63"/>
        <v>#DIV/0!</v>
      </c>
      <c r="X135" s="222"/>
      <c r="Y135" s="210"/>
      <c r="Z135" s="210"/>
      <c r="AA135" s="210"/>
      <c r="AB135" s="210"/>
      <c r="AC135" s="210"/>
      <c r="AD135" s="210"/>
      <c r="AE135" s="210"/>
      <c r="AF135" s="210"/>
      <c r="AG135" s="210"/>
      <c r="AH135" s="210"/>
      <c r="AI135" s="210"/>
      <c r="AJ135" s="210"/>
      <c r="AK135" s="210"/>
      <c r="AL135" s="210"/>
      <c r="AM135" s="210"/>
      <c r="AN135" s="210"/>
      <c r="AO135" s="210"/>
      <c r="AP135" s="210"/>
      <c r="AQ135" s="210"/>
      <c r="AR135" s="210"/>
      <c r="AS135" s="210"/>
    </row>
    <row r="136" spans="1:188" ht="77.25" hidden="1" customHeight="1" thickBot="1" x14ac:dyDescent="0.3">
      <c r="A136" s="13"/>
      <c r="B136" s="412" t="s">
        <v>304</v>
      </c>
      <c r="C136" s="152" t="s">
        <v>305</v>
      </c>
      <c r="D136" s="152" t="s">
        <v>306</v>
      </c>
      <c r="E136" s="159" t="s">
        <v>307</v>
      </c>
      <c r="F136" s="250"/>
      <c r="G136" s="251"/>
      <c r="H136" s="246"/>
      <c r="I136" s="247">
        <f>H136/H7</f>
        <v>0</v>
      </c>
      <c r="J136" s="251">
        <f t="shared" si="64"/>
        <v>0</v>
      </c>
      <c r="K136" s="253"/>
      <c r="L136" s="282"/>
      <c r="M136" s="251"/>
      <c r="N136" s="251"/>
      <c r="O136" s="246"/>
      <c r="P136" s="251">
        <f t="shared" si="71"/>
        <v>0</v>
      </c>
      <c r="Q136" s="249"/>
      <c r="R136" s="250">
        <f t="shared" si="60"/>
        <v>0</v>
      </c>
      <c r="S136" s="251">
        <f t="shared" si="61"/>
        <v>0</v>
      </c>
      <c r="T136" s="251">
        <f t="shared" si="61"/>
        <v>0</v>
      </c>
      <c r="U136" s="251">
        <f t="shared" si="61"/>
        <v>0</v>
      </c>
      <c r="V136" s="251">
        <f t="shared" si="62"/>
        <v>0</v>
      </c>
      <c r="W136" s="215" t="e">
        <f t="shared" si="63"/>
        <v>#DIV/0!</v>
      </c>
      <c r="X136" s="222"/>
      <c r="Y136" s="210"/>
      <c r="Z136" s="210"/>
      <c r="AA136" s="210"/>
      <c r="AB136" s="210"/>
      <c r="AC136" s="210"/>
      <c r="AD136" s="210"/>
      <c r="AE136" s="210"/>
      <c r="AF136" s="210"/>
      <c r="AG136" s="210"/>
      <c r="AH136" s="210"/>
      <c r="AI136" s="210"/>
      <c r="AJ136" s="210"/>
      <c r="AK136" s="210"/>
      <c r="AL136" s="210"/>
      <c r="AM136" s="210"/>
      <c r="AN136" s="210"/>
      <c r="AO136" s="210"/>
      <c r="AP136" s="210"/>
      <c r="AQ136" s="210"/>
      <c r="AR136" s="210"/>
      <c r="AS136" s="210"/>
    </row>
    <row r="137" spans="1:188" ht="135.75" hidden="1" customHeight="1" thickBot="1" x14ac:dyDescent="0.3">
      <c r="A137" s="15"/>
      <c r="B137" s="421" t="s">
        <v>29</v>
      </c>
      <c r="C137" s="382" t="s">
        <v>308</v>
      </c>
      <c r="D137" s="382" t="s">
        <v>306</v>
      </c>
      <c r="E137" s="155" t="s">
        <v>309</v>
      </c>
      <c r="F137" s="422"/>
      <c r="G137" s="416"/>
      <c r="H137" s="416"/>
      <c r="I137" s="423">
        <f>H137/H7</f>
        <v>0</v>
      </c>
      <c r="J137" s="234">
        <f t="shared" si="64"/>
        <v>0</v>
      </c>
      <c r="K137" s="255"/>
      <c r="L137" s="424"/>
      <c r="M137" s="424"/>
      <c r="N137" s="424"/>
      <c r="O137" s="416"/>
      <c r="P137" s="234">
        <f t="shared" si="71"/>
        <v>0</v>
      </c>
      <c r="Q137" s="249" t="e">
        <f t="shared" ref="Q137:Q151" si="76">O137/N137</f>
        <v>#DIV/0!</v>
      </c>
      <c r="R137" s="233">
        <f t="shared" si="60"/>
        <v>0</v>
      </c>
      <c r="S137" s="234">
        <f t="shared" si="61"/>
        <v>0</v>
      </c>
      <c r="T137" s="234">
        <f t="shared" si="61"/>
        <v>0</v>
      </c>
      <c r="U137" s="234">
        <f t="shared" si="61"/>
        <v>0</v>
      </c>
      <c r="V137" s="234">
        <f t="shared" si="62"/>
        <v>0</v>
      </c>
      <c r="W137" s="215" t="e">
        <f t="shared" si="63"/>
        <v>#DIV/0!</v>
      </c>
      <c r="X137" s="222"/>
      <c r="Y137" s="210"/>
      <c r="Z137" s="210"/>
      <c r="AA137" s="210"/>
      <c r="AB137" s="210"/>
      <c r="AC137" s="210"/>
      <c r="AD137" s="210"/>
      <c r="AE137" s="210"/>
      <c r="AF137" s="210"/>
      <c r="AG137" s="210"/>
      <c r="AH137" s="210"/>
      <c r="AI137" s="210"/>
      <c r="AJ137" s="210"/>
      <c r="AK137" s="210"/>
      <c r="AL137" s="210"/>
      <c r="AM137" s="210"/>
      <c r="AN137" s="210"/>
      <c r="AO137" s="210"/>
      <c r="AP137" s="210"/>
      <c r="AQ137" s="210"/>
      <c r="AR137" s="210"/>
      <c r="AS137" s="210"/>
    </row>
    <row r="138" spans="1:188" s="18" customFormat="1" ht="27.75" hidden="1" customHeight="1" thickBot="1" x14ac:dyDescent="0.3">
      <c r="A138" s="16">
        <v>9</v>
      </c>
      <c r="B138" s="425">
        <v>150101</v>
      </c>
      <c r="C138" s="156" t="s">
        <v>310</v>
      </c>
      <c r="D138" s="156" t="s">
        <v>311</v>
      </c>
      <c r="E138" s="426" t="s">
        <v>312</v>
      </c>
      <c r="F138" s="427"/>
      <c r="G138" s="428"/>
      <c r="H138" s="428">
        <v>0</v>
      </c>
      <c r="I138" s="429"/>
      <c r="J138" s="294">
        <f t="shared" si="64"/>
        <v>0</v>
      </c>
      <c r="K138" s="430"/>
      <c r="L138" s="431">
        <f>SUM(L139:L155)</f>
        <v>0</v>
      </c>
      <c r="M138" s="205">
        <f>SUM(M139:M155)</f>
        <v>0</v>
      </c>
      <c r="N138" s="205">
        <f>SUM(N139:N155)</f>
        <v>0</v>
      </c>
      <c r="O138" s="205">
        <f>SUM(O139:O155)</f>
        <v>0</v>
      </c>
      <c r="P138" s="205">
        <f t="shared" si="71"/>
        <v>0</v>
      </c>
      <c r="Q138" s="432" t="e">
        <f t="shared" si="76"/>
        <v>#DIV/0!</v>
      </c>
      <c r="R138" s="433">
        <f t="shared" si="60"/>
        <v>0</v>
      </c>
      <c r="S138" s="205">
        <f t="shared" si="61"/>
        <v>0</v>
      </c>
      <c r="T138" s="205">
        <f t="shared" si="61"/>
        <v>0</v>
      </c>
      <c r="U138" s="205">
        <f t="shared" si="61"/>
        <v>0</v>
      </c>
      <c r="V138" s="205">
        <f t="shared" si="62"/>
        <v>0</v>
      </c>
      <c r="W138" s="215" t="e">
        <f t="shared" si="63"/>
        <v>#DIV/0!</v>
      </c>
      <c r="X138" s="222"/>
      <c r="Y138" s="210"/>
      <c r="Z138" s="210"/>
      <c r="AA138" s="210"/>
      <c r="AB138" s="210"/>
      <c r="AC138" s="210"/>
      <c r="AD138" s="210"/>
      <c r="AE138" s="210"/>
      <c r="AF138" s="210"/>
      <c r="AG138" s="210"/>
      <c r="AH138" s="210"/>
      <c r="AI138" s="210"/>
      <c r="AJ138" s="210"/>
      <c r="AK138" s="210"/>
      <c r="AL138" s="210"/>
      <c r="AM138" s="210"/>
      <c r="AN138" s="210"/>
      <c r="AO138" s="210"/>
      <c r="AP138" s="210"/>
      <c r="AQ138" s="210"/>
      <c r="AR138" s="210"/>
      <c r="AS138" s="210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</row>
    <row r="139" spans="1:188" ht="28.5" hidden="1" customHeight="1" thickBot="1" x14ac:dyDescent="0.3">
      <c r="A139" s="12"/>
      <c r="B139" s="434"/>
      <c r="C139" s="267"/>
      <c r="D139" s="267"/>
      <c r="E139" s="157" t="s">
        <v>90</v>
      </c>
      <c r="F139" s="435"/>
      <c r="G139" s="436"/>
      <c r="H139" s="436"/>
      <c r="I139" s="437"/>
      <c r="J139" s="248">
        <f t="shared" si="64"/>
        <v>0</v>
      </c>
      <c r="K139" s="438"/>
      <c r="L139" s="390"/>
      <c r="M139" s="248"/>
      <c r="N139" s="248"/>
      <c r="O139" s="248"/>
      <c r="P139" s="248">
        <f t="shared" si="71"/>
        <v>0</v>
      </c>
      <c r="Q139" s="270" t="e">
        <f t="shared" si="76"/>
        <v>#DIV/0!</v>
      </c>
      <c r="R139" s="252">
        <f t="shared" si="60"/>
        <v>0</v>
      </c>
      <c r="S139" s="248">
        <f t="shared" si="61"/>
        <v>0</v>
      </c>
      <c r="T139" s="248">
        <f t="shared" si="61"/>
        <v>0</v>
      </c>
      <c r="U139" s="248">
        <f t="shared" si="61"/>
        <v>0</v>
      </c>
      <c r="V139" s="248">
        <f t="shared" si="62"/>
        <v>0</v>
      </c>
      <c r="W139" s="215" t="e">
        <f t="shared" si="63"/>
        <v>#DIV/0!</v>
      </c>
      <c r="X139" s="222"/>
      <c r="Y139" s="210"/>
      <c r="Z139" s="210"/>
      <c r="AA139" s="210"/>
      <c r="AB139" s="210"/>
      <c r="AC139" s="210"/>
      <c r="AD139" s="210"/>
      <c r="AE139" s="210"/>
      <c r="AF139" s="210"/>
      <c r="AG139" s="210"/>
      <c r="AH139" s="210"/>
      <c r="AI139" s="210"/>
      <c r="AJ139" s="210"/>
      <c r="AK139" s="210"/>
      <c r="AL139" s="210"/>
      <c r="AM139" s="210"/>
      <c r="AN139" s="210"/>
      <c r="AO139" s="210"/>
      <c r="AP139" s="210"/>
      <c r="AQ139" s="210"/>
      <c r="AR139" s="210"/>
      <c r="AS139" s="210"/>
    </row>
    <row r="140" spans="1:188" s="6" customFormat="1" ht="28.5" hidden="1" customHeight="1" thickBot="1" x14ac:dyDescent="0.3">
      <c r="A140" s="13"/>
      <c r="B140" s="439"/>
      <c r="C140" s="266"/>
      <c r="D140" s="266"/>
      <c r="E140" s="140" t="s">
        <v>89</v>
      </c>
      <c r="F140" s="440"/>
      <c r="G140" s="441"/>
      <c r="H140" s="441"/>
      <c r="I140" s="442"/>
      <c r="J140" s="248">
        <f t="shared" si="64"/>
        <v>0</v>
      </c>
      <c r="K140" s="209"/>
      <c r="L140" s="282"/>
      <c r="M140" s="251"/>
      <c r="N140" s="251"/>
      <c r="O140" s="251"/>
      <c r="P140" s="251">
        <f t="shared" si="71"/>
        <v>0</v>
      </c>
      <c r="Q140" s="249" t="e">
        <f t="shared" si="76"/>
        <v>#DIV/0!</v>
      </c>
      <c r="R140" s="252">
        <f t="shared" si="60"/>
        <v>0</v>
      </c>
      <c r="S140" s="251">
        <f t="shared" si="61"/>
        <v>0</v>
      </c>
      <c r="T140" s="251">
        <f t="shared" si="61"/>
        <v>0</v>
      </c>
      <c r="U140" s="251">
        <f t="shared" si="61"/>
        <v>0</v>
      </c>
      <c r="V140" s="251">
        <f t="shared" si="62"/>
        <v>0</v>
      </c>
      <c r="W140" s="215" t="e">
        <f t="shared" si="63"/>
        <v>#DIV/0!</v>
      </c>
      <c r="X140" s="222"/>
      <c r="Y140" s="210"/>
      <c r="Z140" s="210"/>
      <c r="AA140" s="210"/>
      <c r="AB140" s="210"/>
      <c r="AC140" s="210"/>
      <c r="AD140" s="210"/>
      <c r="AE140" s="210"/>
      <c r="AF140" s="210"/>
      <c r="AG140" s="210"/>
      <c r="AH140" s="210"/>
      <c r="AI140" s="210"/>
      <c r="AJ140" s="210"/>
      <c r="AK140" s="210"/>
      <c r="AL140" s="210"/>
      <c r="AM140" s="210"/>
      <c r="AN140" s="210"/>
      <c r="AO140" s="210"/>
      <c r="AP140" s="210"/>
      <c r="AQ140" s="210"/>
      <c r="AR140" s="210"/>
      <c r="AS140" s="210"/>
    </row>
    <row r="141" spans="1:188" s="6" customFormat="1" ht="28.5" hidden="1" customHeight="1" thickBot="1" x14ac:dyDescent="0.3">
      <c r="A141" s="13"/>
      <c r="B141" s="439"/>
      <c r="C141" s="266"/>
      <c r="D141" s="266"/>
      <c r="E141" s="243" t="s">
        <v>116</v>
      </c>
      <c r="F141" s="440"/>
      <c r="G141" s="441"/>
      <c r="H141" s="441"/>
      <c r="I141" s="442"/>
      <c r="J141" s="251">
        <f t="shared" si="64"/>
        <v>0</v>
      </c>
      <c r="K141" s="209"/>
      <c r="L141" s="282"/>
      <c r="M141" s="251"/>
      <c r="N141" s="251"/>
      <c r="O141" s="251"/>
      <c r="P141" s="251">
        <f>O141-N141</f>
        <v>0</v>
      </c>
      <c r="Q141" s="249" t="e">
        <f>O141/N141</f>
        <v>#DIV/0!</v>
      </c>
      <c r="R141" s="250">
        <f t="shared" si="60"/>
        <v>0</v>
      </c>
      <c r="S141" s="251">
        <f t="shared" si="61"/>
        <v>0</v>
      </c>
      <c r="T141" s="251">
        <f t="shared" si="61"/>
        <v>0</v>
      </c>
      <c r="U141" s="251">
        <f t="shared" si="61"/>
        <v>0</v>
      </c>
      <c r="V141" s="251">
        <f t="shared" si="62"/>
        <v>0</v>
      </c>
      <c r="W141" s="215" t="e">
        <f t="shared" si="63"/>
        <v>#DIV/0!</v>
      </c>
      <c r="X141" s="222"/>
      <c r="Y141" s="210"/>
      <c r="Z141" s="210"/>
      <c r="AA141" s="210"/>
      <c r="AB141" s="210"/>
      <c r="AC141" s="210"/>
      <c r="AD141" s="210"/>
      <c r="AE141" s="210"/>
      <c r="AF141" s="210"/>
      <c r="AG141" s="210"/>
      <c r="AH141" s="210"/>
      <c r="AI141" s="210"/>
      <c r="AJ141" s="210"/>
      <c r="AK141" s="210"/>
      <c r="AL141" s="210"/>
      <c r="AM141" s="210"/>
      <c r="AN141" s="210"/>
      <c r="AO141" s="210"/>
      <c r="AP141" s="210"/>
      <c r="AQ141" s="210"/>
      <c r="AR141" s="210"/>
      <c r="AS141" s="210"/>
    </row>
    <row r="142" spans="1:188" s="450" customFormat="1" ht="28.5" hidden="1" customHeight="1" thickBot="1" x14ac:dyDescent="0.3">
      <c r="A142" s="14"/>
      <c r="B142" s="443"/>
      <c r="C142" s="444"/>
      <c r="D142" s="444"/>
      <c r="E142" s="445" t="s">
        <v>121</v>
      </c>
      <c r="F142" s="446"/>
      <c r="G142" s="447"/>
      <c r="H142" s="447"/>
      <c r="I142" s="448"/>
      <c r="J142" s="229">
        <f t="shared" si="64"/>
        <v>0</v>
      </c>
      <c r="K142" s="449"/>
      <c r="L142" s="282"/>
      <c r="M142" s="251"/>
      <c r="N142" s="251"/>
      <c r="O142" s="251"/>
      <c r="P142" s="251">
        <f t="shared" si="71"/>
        <v>0</v>
      </c>
      <c r="Q142" s="249" t="e">
        <f t="shared" si="76"/>
        <v>#DIV/0!</v>
      </c>
      <c r="R142" s="252">
        <f t="shared" si="60"/>
        <v>0</v>
      </c>
      <c r="S142" s="248">
        <f t="shared" si="61"/>
        <v>0</v>
      </c>
      <c r="T142" s="248">
        <f t="shared" si="61"/>
        <v>0</v>
      </c>
      <c r="U142" s="248">
        <f t="shared" si="61"/>
        <v>0</v>
      </c>
      <c r="V142" s="248">
        <f t="shared" si="62"/>
        <v>0</v>
      </c>
      <c r="W142" s="215" t="e">
        <f t="shared" si="63"/>
        <v>#DIV/0!</v>
      </c>
      <c r="X142" s="222"/>
      <c r="Y142" s="210"/>
      <c r="Z142" s="210"/>
      <c r="AA142" s="210"/>
      <c r="AB142" s="210"/>
      <c r="AC142" s="210"/>
      <c r="AD142" s="210"/>
      <c r="AE142" s="210"/>
      <c r="AF142" s="210"/>
      <c r="AG142" s="210"/>
      <c r="AH142" s="210"/>
      <c r="AI142" s="210"/>
      <c r="AJ142" s="210"/>
      <c r="AK142" s="210"/>
      <c r="AL142" s="210"/>
      <c r="AM142" s="210"/>
      <c r="AN142" s="210"/>
      <c r="AO142" s="210"/>
      <c r="AP142" s="210"/>
      <c r="AQ142" s="210"/>
      <c r="AR142" s="210"/>
      <c r="AS142" s="210"/>
    </row>
    <row r="143" spans="1:188" s="450" customFormat="1" ht="44.25" hidden="1" customHeight="1" thickBot="1" x14ac:dyDescent="0.3">
      <c r="A143" s="12"/>
      <c r="B143" s="434"/>
      <c r="C143" s="267"/>
      <c r="D143" s="267"/>
      <c r="E143" s="154" t="s">
        <v>313</v>
      </c>
      <c r="F143" s="435"/>
      <c r="G143" s="436"/>
      <c r="H143" s="436"/>
      <c r="I143" s="437"/>
      <c r="J143" s="248"/>
      <c r="K143" s="438"/>
      <c r="L143" s="282"/>
      <c r="M143" s="251"/>
      <c r="N143" s="251"/>
      <c r="O143" s="251"/>
      <c r="P143" s="251">
        <f>O143-N143</f>
        <v>0</v>
      </c>
      <c r="Q143" s="249" t="e">
        <f t="shared" si="76"/>
        <v>#DIV/0!</v>
      </c>
      <c r="R143" s="451">
        <f t="shared" si="60"/>
        <v>0</v>
      </c>
      <c r="S143" s="251">
        <f t="shared" si="61"/>
        <v>0</v>
      </c>
      <c r="T143" s="251">
        <f t="shared" si="61"/>
        <v>0</v>
      </c>
      <c r="U143" s="229">
        <f t="shared" si="61"/>
        <v>0</v>
      </c>
      <c r="V143" s="251">
        <f t="shared" si="62"/>
        <v>0</v>
      </c>
      <c r="W143" s="215" t="e">
        <f t="shared" si="63"/>
        <v>#DIV/0!</v>
      </c>
      <c r="X143" s="222"/>
      <c r="Y143" s="210"/>
      <c r="Z143" s="210"/>
      <c r="AA143" s="210"/>
      <c r="AB143" s="210"/>
      <c r="AC143" s="210"/>
      <c r="AD143" s="210"/>
      <c r="AE143" s="210"/>
      <c r="AF143" s="210"/>
      <c r="AG143" s="210"/>
      <c r="AH143" s="210"/>
      <c r="AI143" s="210"/>
      <c r="AJ143" s="210"/>
      <c r="AK143" s="210"/>
      <c r="AL143" s="210"/>
      <c r="AM143" s="210"/>
      <c r="AN143" s="210"/>
      <c r="AO143" s="210"/>
      <c r="AP143" s="210"/>
      <c r="AQ143" s="210"/>
      <c r="AR143" s="210"/>
      <c r="AS143" s="210"/>
    </row>
    <row r="144" spans="1:188" s="450" customFormat="1" ht="31.5" hidden="1" customHeight="1" thickBot="1" x14ac:dyDescent="0.3">
      <c r="A144" s="12"/>
      <c r="B144" s="434"/>
      <c r="C144" s="267"/>
      <c r="D144" s="267"/>
      <c r="E144" s="157" t="s">
        <v>314</v>
      </c>
      <c r="F144" s="435"/>
      <c r="G144" s="436"/>
      <c r="H144" s="436"/>
      <c r="I144" s="437"/>
      <c r="J144" s="248"/>
      <c r="K144" s="438"/>
      <c r="L144" s="282"/>
      <c r="M144" s="251"/>
      <c r="N144" s="251"/>
      <c r="O144" s="251"/>
      <c r="P144" s="251">
        <f>O144-N144</f>
        <v>0</v>
      </c>
      <c r="Q144" s="249" t="e">
        <f t="shared" si="76"/>
        <v>#DIV/0!</v>
      </c>
      <c r="R144" s="451">
        <f t="shared" si="60"/>
        <v>0</v>
      </c>
      <c r="S144" s="251">
        <f t="shared" si="61"/>
        <v>0</v>
      </c>
      <c r="T144" s="251">
        <f t="shared" si="61"/>
        <v>0</v>
      </c>
      <c r="U144" s="229">
        <f t="shared" si="61"/>
        <v>0</v>
      </c>
      <c r="V144" s="251">
        <f t="shared" si="62"/>
        <v>0</v>
      </c>
      <c r="W144" s="215" t="e">
        <f t="shared" si="63"/>
        <v>#DIV/0!</v>
      </c>
      <c r="X144" s="222"/>
      <c r="Y144" s="210"/>
      <c r="Z144" s="210"/>
      <c r="AA144" s="210"/>
      <c r="AB144" s="210"/>
      <c r="AC144" s="210"/>
      <c r="AD144" s="210"/>
      <c r="AE144" s="210"/>
      <c r="AF144" s="210"/>
      <c r="AG144" s="210"/>
      <c r="AH144" s="210"/>
      <c r="AI144" s="210"/>
      <c r="AJ144" s="210"/>
      <c r="AK144" s="210"/>
      <c r="AL144" s="210"/>
      <c r="AM144" s="210"/>
      <c r="AN144" s="210"/>
      <c r="AO144" s="210"/>
      <c r="AP144" s="210"/>
      <c r="AQ144" s="210"/>
      <c r="AR144" s="210"/>
      <c r="AS144" s="210"/>
    </row>
    <row r="145" spans="1:188" s="6" customFormat="1" ht="21" hidden="1" customHeight="1" thickBot="1" x14ac:dyDescent="0.3">
      <c r="A145" s="12"/>
      <c r="B145" s="434"/>
      <c r="C145" s="267"/>
      <c r="D145" s="267"/>
      <c r="E145" s="157" t="s">
        <v>315</v>
      </c>
      <c r="F145" s="435"/>
      <c r="G145" s="436"/>
      <c r="H145" s="436"/>
      <c r="I145" s="437"/>
      <c r="J145" s="248">
        <f t="shared" si="64"/>
        <v>0</v>
      </c>
      <c r="K145" s="438"/>
      <c r="L145" s="282"/>
      <c r="M145" s="251"/>
      <c r="N145" s="251"/>
      <c r="O145" s="251"/>
      <c r="P145" s="251">
        <f>O145-N145</f>
        <v>0</v>
      </c>
      <c r="Q145" s="249" t="e">
        <f t="shared" si="76"/>
        <v>#DIV/0!</v>
      </c>
      <c r="R145" s="250">
        <f>SUM(F145,L145)</f>
        <v>0</v>
      </c>
      <c r="S145" s="248">
        <f>SUM(F145,M145)</f>
        <v>0</v>
      </c>
      <c r="T145" s="248">
        <f t="shared" si="61"/>
        <v>0</v>
      </c>
      <c r="U145" s="251">
        <f t="shared" si="61"/>
        <v>0</v>
      </c>
      <c r="V145" s="248">
        <f t="shared" si="62"/>
        <v>0</v>
      </c>
      <c r="W145" s="215" t="e">
        <f t="shared" si="63"/>
        <v>#DIV/0!</v>
      </c>
      <c r="X145" s="222"/>
      <c r="Y145" s="210"/>
      <c r="Z145" s="210"/>
      <c r="AA145" s="210"/>
      <c r="AB145" s="210"/>
      <c r="AC145" s="210"/>
      <c r="AD145" s="210"/>
      <c r="AE145" s="210"/>
      <c r="AF145" s="210"/>
      <c r="AG145" s="210"/>
      <c r="AH145" s="210"/>
      <c r="AI145" s="210"/>
      <c r="AJ145" s="210"/>
      <c r="AK145" s="210"/>
      <c r="AL145" s="210"/>
      <c r="AM145" s="210"/>
      <c r="AN145" s="210"/>
      <c r="AO145" s="210"/>
      <c r="AP145" s="210"/>
      <c r="AQ145" s="210"/>
      <c r="AR145" s="210"/>
      <c r="AS145" s="210"/>
    </row>
    <row r="146" spans="1:188" ht="18.75" hidden="1" customHeight="1" thickBot="1" x14ac:dyDescent="0.3">
      <c r="A146" s="12"/>
      <c r="B146" s="434"/>
      <c r="C146" s="267"/>
      <c r="D146" s="267"/>
      <c r="E146" s="158" t="s">
        <v>130</v>
      </c>
      <c r="F146" s="452"/>
      <c r="G146" s="436"/>
      <c r="H146" s="436"/>
      <c r="I146" s="437"/>
      <c r="J146" s="248">
        <f t="shared" si="64"/>
        <v>0</v>
      </c>
      <c r="K146" s="438"/>
      <c r="L146" s="390"/>
      <c r="M146" s="248"/>
      <c r="N146" s="248"/>
      <c r="O146" s="248"/>
      <c r="P146" s="248">
        <f t="shared" si="71"/>
        <v>0</v>
      </c>
      <c r="Q146" s="270" t="e">
        <f t="shared" si="76"/>
        <v>#DIV/0!</v>
      </c>
      <c r="R146" s="252">
        <f t="shared" si="60"/>
        <v>0</v>
      </c>
      <c r="S146" s="248">
        <f t="shared" si="61"/>
        <v>0</v>
      </c>
      <c r="T146" s="248">
        <f t="shared" si="61"/>
        <v>0</v>
      </c>
      <c r="U146" s="248">
        <f t="shared" si="61"/>
        <v>0</v>
      </c>
      <c r="V146" s="248">
        <f t="shared" si="62"/>
        <v>0</v>
      </c>
      <c r="W146" s="215" t="e">
        <f t="shared" si="63"/>
        <v>#DIV/0!</v>
      </c>
      <c r="X146" s="222"/>
      <c r="Y146" s="210"/>
      <c r="Z146" s="210"/>
      <c r="AA146" s="210"/>
      <c r="AB146" s="210"/>
      <c r="AC146" s="210"/>
      <c r="AD146" s="210"/>
      <c r="AE146" s="210"/>
      <c r="AF146" s="210"/>
      <c r="AG146" s="210"/>
      <c r="AH146" s="210"/>
      <c r="AI146" s="210"/>
      <c r="AJ146" s="210"/>
      <c r="AK146" s="210"/>
      <c r="AL146" s="210"/>
      <c r="AM146" s="210"/>
      <c r="AN146" s="210"/>
      <c r="AO146" s="210"/>
      <c r="AP146" s="210"/>
      <c r="AQ146" s="210"/>
      <c r="AR146" s="210"/>
      <c r="AS146" s="210"/>
    </row>
    <row r="147" spans="1:188" ht="30" hidden="1" customHeight="1" thickBot="1" x14ac:dyDescent="0.3">
      <c r="A147" s="13"/>
      <c r="B147" s="439"/>
      <c r="C147" s="266"/>
      <c r="D147" s="266"/>
      <c r="E147" s="159" t="s">
        <v>122</v>
      </c>
      <c r="F147" s="453"/>
      <c r="G147" s="441"/>
      <c r="H147" s="441"/>
      <c r="I147" s="442"/>
      <c r="J147" s="248">
        <f t="shared" si="64"/>
        <v>0</v>
      </c>
      <c r="K147" s="209"/>
      <c r="L147" s="282"/>
      <c r="M147" s="251"/>
      <c r="N147" s="251"/>
      <c r="O147" s="251"/>
      <c r="P147" s="251">
        <f t="shared" si="71"/>
        <v>0</v>
      </c>
      <c r="Q147" s="249" t="e">
        <f t="shared" si="76"/>
        <v>#DIV/0!</v>
      </c>
      <c r="R147" s="252">
        <f t="shared" si="60"/>
        <v>0</v>
      </c>
      <c r="S147" s="251">
        <f t="shared" si="61"/>
        <v>0</v>
      </c>
      <c r="T147" s="251">
        <f t="shared" si="61"/>
        <v>0</v>
      </c>
      <c r="U147" s="251">
        <f t="shared" si="61"/>
        <v>0</v>
      </c>
      <c r="V147" s="251">
        <f t="shared" si="62"/>
        <v>0</v>
      </c>
      <c r="W147" s="215" t="e">
        <f t="shared" si="63"/>
        <v>#DIV/0!</v>
      </c>
      <c r="X147" s="222"/>
      <c r="Y147" s="210"/>
      <c r="Z147" s="210"/>
      <c r="AA147" s="210"/>
      <c r="AB147" s="210"/>
      <c r="AC147" s="210"/>
      <c r="AD147" s="210"/>
      <c r="AE147" s="210"/>
      <c r="AF147" s="210"/>
      <c r="AG147" s="210"/>
      <c r="AH147" s="210"/>
      <c r="AI147" s="210"/>
      <c r="AJ147" s="210"/>
      <c r="AK147" s="210"/>
      <c r="AL147" s="210"/>
      <c r="AM147" s="210"/>
      <c r="AN147" s="210"/>
      <c r="AO147" s="210"/>
      <c r="AP147" s="210"/>
      <c r="AQ147" s="210"/>
      <c r="AR147" s="210"/>
      <c r="AS147" s="210"/>
    </row>
    <row r="148" spans="1:188" ht="8.25" hidden="1" customHeight="1" thickBot="1" x14ac:dyDescent="0.3">
      <c r="A148" s="13"/>
      <c r="B148" s="439"/>
      <c r="C148" s="266"/>
      <c r="D148" s="266"/>
      <c r="E148" s="154" t="s">
        <v>76</v>
      </c>
      <c r="F148" s="453"/>
      <c r="G148" s="441"/>
      <c r="H148" s="441"/>
      <c r="I148" s="442"/>
      <c r="J148" s="248">
        <f t="shared" si="64"/>
        <v>0</v>
      </c>
      <c r="K148" s="209"/>
      <c r="L148" s="282"/>
      <c r="M148" s="251"/>
      <c r="N148" s="251"/>
      <c r="O148" s="251"/>
      <c r="P148" s="251">
        <f t="shared" si="71"/>
        <v>0</v>
      </c>
      <c r="Q148" s="249" t="e">
        <f t="shared" si="76"/>
        <v>#DIV/0!</v>
      </c>
      <c r="R148" s="252">
        <f t="shared" si="60"/>
        <v>0</v>
      </c>
      <c r="S148" s="251">
        <f t="shared" si="61"/>
        <v>0</v>
      </c>
      <c r="T148" s="251">
        <f t="shared" si="61"/>
        <v>0</v>
      </c>
      <c r="U148" s="251">
        <f t="shared" si="61"/>
        <v>0</v>
      </c>
      <c r="V148" s="251">
        <f t="shared" si="62"/>
        <v>0</v>
      </c>
      <c r="W148" s="215" t="e">
        <f t="shared" si="63"/>
        <v>#DIV/0!</v>
      </c>
      <c r="X148" s="222"/>
      <c r="Y148" s="210"/>
      <c r="Z148" s="210"/>
      <c r="AA148" s="210"/>
      <c r="AB148" s="210"/>
      <c r="AC148" s="210"/>
      <c r="AD148" s="210"/>
      <c r="AE148" s="210"/>
      <c r="AF148" s="210"/>
      <c r="AG148" s="210"/>
      <c r="AH148" s="210"/>
      <c r="AI148" s="210"/>
      <c r="AJ148" s="210"/>
      <c r="AK148" s="210"/>
      <c r="AL148" s="210"/>
      <c r="AM148" s="210"/>
      <c r="AN148" s="210"/>
      <c r="AO148" s="210"/>
      <c r="AP148" s="210"/>
      <c r="AQ148" s="210"/>
      <c r="AR148" s="210"/>
      <c r="AS148" s="210"/>
    </row>
    <row r="149" spans="1:188" ht="18.75" hidden="1" customHeight="1" thickBot="1" x14ac:dyDescent="0.3">
      <c r="A149" s="13"/>
      <c r="B149" s="439"/>
      <c r="C149" s="266"/>
      <c r="D149" s="266"/>
      <c r="E149" s="154" t="s">
        <v>128</v>
      </c>
      <c r="F149" s="453"/>
      <c r="G149" s="441"/>
      <c r="H149" s="441"/>
      <c r="I149" s="442"/>
      <c r="J149" s="251">
        <f t="shared" si="64"/>
        <v>0</v>
      </c>
      <c r="K149" s="209"/>
      <c r="L149" s="282"/>
      <c r="M149" s="251"/>
      <c r="N149" s="251"/>
      <c r="O149" s="251"/>
      <c r="P149" s="251">
        <f t="shared" si="71"/>
        <v>0</v>
      </c>
      <c r="Q149" s="249" t="e">
        <f t="shared" si="76"/>
        <v>#DIV/0!</v>
      </c>
      <c r="R149" s="250">
        <f t="shared" si="60"/>
        <v>0</v>
      </c>
      <c r="S149" s="251">
        <f t="shared" si="61"/>
        <v>0</v>
      </c>
      <c r="T149" s="251">
        <f t="shared" si="61"/>
        <v>0</v>
      </c>
      <c r="U149" s="251">
        <f t="shared" si="61"/>
        <v>0</v>
      </c>
      <c r="V149" s="251">
        <f t="shared" si="62"/>
        <v>0</v>
      </c>
      <c r="W149" s="215" t="e">
        <f t="shared" si="63"/>
        <v>#DIV/0!</v>
      </c>
      <c r="X149" s="222"/>
      <c r="Y149" s="210"/>
      <c r="Z149" s="210"/>
      <c r="AA149" s="210"/>
      <c r="AB149" s="210"/>
      <c r="AC149" s="210"/>
      <c r="AD149" s="210"/>
      <c r="AE149" s="210"/>
      <c r="AF149" s="210"/>
      <c r="AG149" s="210"/>
      <c r="AH149" s="210"/>
      <c r="AI149" s="210"/>
      <c r="AJ149" s="210"/>
      <c r="AK149" s="210"/>
      <c r="AL149" s="210"/>
      <c r="AM149" s="210"/>
      <c r="AN149" s="210"/>
      <c r="AO149" s="210"/>
      <c r="AP149" s="210"/>
      <c r="AQ149" s="210"/>
      <c r="AR149" s="210"/>
      <c r="AS149" s="210"/>
    </row>
    <row r="150" spans="1:188" ht="21" hidden="1" customHeight="1" thickBot="1" x14ac:dyDescent="0.3">
      <c r="A150" s="13"/>
      <c r="B150" s="439"/>
      <c r="C150" s="266"/>
      <c r="D150" s="266"/>
      <c r="E150" s="159" t="s">
        <v>316</v>
      </c>
      <c r="F150" s="453"/>
      <c r="G150" s="441"/>
      <c r="H150" s="441"/>
      <c r="I150" s="442"/>
      <c r="J150" s="248">
        <f t="shared" si="64"/>
        <v>0</v>
      </c>
      <c r="K150" s="209"/>
      <c r="L150" s="282"/>
      <c r="M150" s="282"/>
      <c r="N150" s="282"/>
      <c r="O150" s="251"/>
      <c r="P150" s="251">
        <f t="shared" si="71"/>
        <v>0</v>
      </c>
      <c r="Q150" s="249" t="e">
        <f t="shared" si="76"/>
        <v>#DIV/0!</v>
      </c>
      <c r="R150" s="252">
        <f t="shared" si="60"/>
        <v>0</v>
      </c>
      <c r="S150" s="248">
        <f t="shared" si="61"/>
        <v>0</v>
      </c>
      <c r="T150" s="248">
        <f t="shared" si="61"/>
        <v>0</v>
      </c>
      <c r="U150" s="248">
        <f t="shared" si="61"/>
        <v>0</v>
      </c>
      <c r="V150" s="248">
        <f t="shared" si="62"/>
        <v>0</v>
      </c>
      <c r="W150" s="215" t="e">
        <f t="shared" si="63"/>
        <v>#DIV/0!</v>
      </c>
      <c r="X150" s="222"/>
      <c r="Y150" s="210"/>
      <c r="Z150" s="210"/>
      <c r="AA150" s="210"/>
      <c r="AB150" s="210"/>
      <c r="AC150" s="210"/>
      <c r="AD150" s="210"/>
      <c r="AE150" s="210"/>
      <c r="AF150" s="210"/>
      <c r="AG150" s="210"/>
      <c r="AH150" s="210"/>
      <c r="AI150" s="210"/>
      <c r="AJ150" s="210"/>
      <c r="AK150" s="210"/>
      <c r="AL150" s="210"/>
      <c r="AM150" s="210"/>
      <c r="AN150" s="210"/>
      <c r="AO150" s="210"/>
      <c r="AP150" s="210"/>
      <c r="AQ150" s="210"/>
      <c r="AR150" s="210"/>
      <c r="AS150" s="210"/>
    </row>
    <row r="151" spans="1:188" ht="21" hidden="1" customHeight="1" thickBot="1" x14ac:dyDescent="0.3">
      <c r="A151" s="13"/>
      <c r="B151" s="439"/>
      <c r="C151" s="266"/>
      <c r="D151" s="266"/>
      <c r="E151" s="159" t="s">
        <v>317</v>
      </c>
      <c r="F151" s="453"/>
      <c r="G151" s="441"/>
      <c r="H151" s="441"/>
      <c r="I151" s="442"/>
      <c r="J151" s="248">
        <f t="shared" si="64"/>
        <v>0</v>
      </c>
      <c r="K151" s="209"/>
      <c r="L151" s="282"/>
      <c r="M151" s="282"/>
      <c r="N151" s="282"/>
      <c r="O151" s="251"/>
      <c r="P151" s="251">
        <f>O151-N151</f>
        <v>0</v>
      </c>
      <c r="Q151" s="249" t="e">
        <f t="shared" si="76"/>
        <v>#DIV/0!</v>
      </c>
      <c r="R151" s="252">
        <f t="shared" si="60"/>
        <v>0</v>
      </c>
      <c r="S151" s="251">
        <f t="shared" si="61"/>
        <v>0</v>
      </c>
      <c r="T151" s="251">
        <f t="shared" si="61"/>
        <v>0</v>
      </c>
      <c r="U151" s="251">
        <f t="shared" si="61"/>
        <v>0</v>
      </c>
      <c r="V151" s="251">
        <f t="shared" si="62"/>
        <v>0</v>
      </c>
      <c r="W151" s="215" t="e">
        <f t="shared" si="63"/>
        <v>#DIV/0!</v>
      </c>
      <c r="X151" s="222"/>
      <c r="Y151" s="210"/>
      <c r="Z151" s="210"/>
      <c r="AA151" s="210"/>
      <c r="AB151" s="210"/>
      <c r="AC151" s="210"/>
      <c r="AD151" s="210"/>
      <c r="AE151" s="210"/>
      <c r="AF151" s="210"/>
      <c r="AG151" s="210"/>
      <c r="AH151" s="210"/>
      <c r="AI151" s="210"/>
      <c r="AJ151" s="210"/>
      <c r="AK151" s="210"/>
      <c r="AL151" s="210"/>
      <c r="AM151" s="210"/>
      <c r="AN151" s="210"/>
      <c r="AO151" s="210"/>
      <c r="AP151" s="210"/>
      <c r="AQ151" s="210"/>
      <c r="AR151" s="210"/>
      <c r="AS151" s="210"/>
    </row>
    <row r="152" spans="1:188" ht="29.25" hidden="1" customHeight="1" thickBot="1" x14ac:dyDescent="0.3">
      <c r="A152" s="13"/>
      <c r="B152" s="439"/>
      <c r="C152" s="266"/>
      <c r="D152" s="266"/>
      <c r="E152" s="159" t="s">
        <v>129</v>
      </c>
      <c r="F152" s="453"/>
      <c r="G152" s="441"/>
      <c r="H152" s="441"/>
      <c r="I152" s="442"/>
      <c r="J152" s="248">
        <f t="shared" si="64"/>
        <v>0</v>
      </c>
      <c r="K152" s="209"/>
      <c r="L152" s="282"/>
      <c r="M152" s="251"/>
      <c r="N152" s="251"/>
      <c r="O152" s="251"/>
      <c r="P152" s="251">
        <f>O152-N152</f>
        <v>0</v>
      </c>
      <c r="Q152" s="249" t="e">
        <f>O152/N152</f>
        <v>#DIV/0!</v>
      </c>
      <c r="R152" s="252">
        <f t="shared" si="60"/>
        <v>0</v>
      </c>
      <c r="S152" s="251">
        <f t="shared" si="61"/>
        <v>0</v>
      </c>
      <c r="T152" s="251">
        <f t="shared" si="61"/>
        <v>0</v>
      </c>
      <c r="U152" s="251">
        <f t="shared" si="61"/>
        <v>0</v>
      </c>
      <c r="V152" s="251">
        <f t="shared" si="62"/>
        <v>0</v>
      </c>
      <c r="W152" s="215" t="e">
        <f t="shared" si="63"/>
        <v>#DIV/0!</v>
      </c>
      <c r="X152" s="222"/>
      <c r="Y152" s="210"/>
      <c r="Z152" s="210"/>
      <c r="AA152" s="210"/>
      <c r="AB152" s="210"/>
      <c r="AC152" s="210"/>
      <c r="AD152" s="210"/>
      <c r="AE152" s="210"/>
      <c r="AF152" s="210"/>
      <c r="AG152" s="210"/>
      <c r="AH152" s="210"/>
      <c r="AI152" s="210"/>
      <c r="AJ152" s="210"/>
      <c r="AK152" s="210"/>
      <c r="AL152" s="210"/>
      <c r="AM152" s="210"/>
      <c r="AN152" s="210"/>
      <c r="AO152" s="210"/>
      <c r="AP152" s="210"/>
      <c r="AQ152" s="210"/>
      <c r="AR152" s="210"/>
      <c r="AS152" s="210"/>
    </row>
    <row r="153" spans="1:188" ht="32.25" hidden="1" customHeight="1" thickBot="1" x14ac:dyDescent="0.3">
      <c r="A153" s="14"/>
      <c r="B153" s="443"/>
      <c r="C153" s="444"/>
      <c r="D153" s="444"/>
      <c r="E153" s="159" t="s">
        <v>318</v>
      </c>
      <c r="F153" s="454"/>
      <c r="G153" s="447"/>
      <c r="H153" s="447"/>
      <c r="I153" s="448"/>
      <c r="J153" s="251"/>
      <c r="K153" s="449"/>
      <c r="L153" s="393"/>
      <c r="M153" s="229"/>
      <c r="N153" s="229"/>
      <c r="O153" s="251"/>
      <c r="P153" s="229">
        <f>O153-N153</f>
        <v>0</v>
      </c>
      <c r="Q153" s="348" t="e">
        <f>O153/N153</f>
        <v>#DIV/0!</v>
      </c>
      <c r="R153" s="250">
        <f t="shared" si="60"/>
        <v>0</v>
      </c>
      <c r="S153" s="251">
        <f t="shared" si="61"/>
        <v>0</v>
      </c>
      <c r="T153" s="251">
        <f t="shared" si="61"/>
        <v>0</v>
      </c>
      <c r="U153" s="251">
        <f>SUM(H153,O153)</f>
        <v>0</v>
      </c>
      <c r="V153" s="251">
        <f>U153-T153</f>
        <v>0</v>
      </c>
      <c r="W153" s="215" t="e">
        <f t="shared" si="63"/>
        <v>#DIV/0!</v>
      </c>
      <c r="X153" s="222"/>
      <c r="Y153" s="210"/>
      <c r="Z153" s="210"/>
      <c r="AA153" s="210"/>
      <c r="AB153" s="210"/>
      <c r="AC153" s="210"/>
      <c r="AD153" s="210"/>
      <c r="AE153" s="210"/>
      <c r="AF153" s="210"/>
      <c r="AG153" s="210"/>
      <c r="AH153" s="210"/>
      <c r="AI153" s="210"/>
      <c r="AJ153" s="210"/>
      <c r="AK153" s="210"/>
      <c r="AL153" s="210"/>
      <c r="AM153" s="210"/>
      <c r="AN153" s="210"/>
      <c r="AO153" s="210"/>
      <c r="AP153" s="210"/>
      <c r="AQ153" s="210"/>
      <c r="AR153" s="210"/>
      <c r="AS153" s="210"/>
    </row>
    <row r="154" spans="1:188" ht="21" hidden="1" customHeight="1" thickBot="1" x14ac:dyDescent="0.3">
      <c r="A154" s="14"/>
      <c r="B154" s="443"/>
      <c r="C154" s="444"/>
      <c r="D154" s="444"/>
      <c r="E154" s="160" t="s">
        <v>319</v>
      </c>
      <c r="F154" s="454"/>
      <c r="G154" s="447"/>
      <c r="H154" s="447"/>
      <c r="I154" s="448"/>
      <c r="J154" s="251"/>
      <c r="K154" s="449"/>
      <c r="L154" s="393"/>
      <c r="M154" s="229"/>
      <c r="N154" s="229"/>
      <c r="O154" s="229"/>
      <c r="P154" s="229">
        <f>O154-N154</f>
        <v>0</v>
      </c>
      <c r="Q154" s="348" t="e">
        <f>O154/N154</f>
        <v>#DIV/0!</v>
      </c>
      <c r="R154" s="233">
        <f t="shared" si="60"/>
        <v>0</v>
      </c>
      <c r="S154" s="251">
        <f t="shared" si="61"/>
        <v>0</v>
      </c>
      <c r="T154" s="251">
        <f t="shared" si="61"/>
        <v>0</v>
      </c>
      <c r="U154" s="234">
        <v>728.8</v>
      </c>
      <c r="V154" s="251">
        <f>U154-T154</f>
        <v>728.8</v>
      </c>
      <c r="W154" s="215" t="e">
        <f t="shared" si="63"/>
        <v>#DIV/0!</v>
      </c>
      <c r="X154" s="222"/>
      <c r="Y154" s="210"/>
      <c r="Z154" s="210"/>
      <c r="AA154" s="210"/>
      <c r="AB154" s="210"/>
      <c r="AC154" s="210"/>
      <c r="AD154" s="210"/>
      <c r="AE154" s="210"/>
      <c r="AF154" s="210"/>
      <c r="AG154" s="210"/>
      <c r="AH154" s="210"/>
      <c r="AI154" s="210"/>
      <c r="AJ154" s="210"/>
      <c r="AK154" s="210"/>
      <c r="AL154" s="210"/>
      <c r="AM154" s="210"/>
      <c r="AN154" s="210"/>
      <c r="AO154" s="210"/>
      <c r="AP154" s="210"/>
      <c r="AQ154" s="210"/>
      <c r="AR154" s="210"/>
      <c r="AS154" s="210"/>
    </row>
    <row r="155" spans="1:188" ht="45.75" hidden="1" customHeight="1" thickBot="1" x14ac:dyDescent="0.3">
      <c r="A155" s="14"/>
      <c r="B155" s="443"/>
      <c r="C155" s="444"/>
      <c r="D155" s="444"/>
      <c r="E155" s="161" t="s">
        <v>320</v>
      </c>
      <c r="F155" s="454"/>
      <c r="G155" s="447"/>
      <c r="H155" s="447"/>
      <c r="I155" s="448"/>
      <c r="J155" s="399">
        <f t="shared" si="64"/>
        <v>0</v>
      </c>
      <c r="K155" s="430"/>
      <c r="L155" s="388"/>
      <c r="M155" s="294"/>
      <c r="N155" s="294"/>
      <c r="O155" s="294"/>
      <c r="P155" s="294">
        <f t="shared" si="71"/>
        <v>0</v>
      </c>
      <c r="Q155" s="370" t="e">
        <f>O155/N155</f>
        <v>#DIV/0!</v>
      </c>
      <c r="R155" s="369">
        <f t="shared" si="60"/>
        <v>0</v>
      </c>
      <c r="S155" s="399">
        <f t="shared" si="61"/>
        <v>0</v>
      </c>
      <c r="T155" s="399">
        <f t="shared" si="61"/>
        <v>0</v>
      </c>
      <c r="U155" s="294">
        <f>SUM(H155,O155)</f>
        <v>0</v>
      </c>
      <c r="V155" s="399">
        <f>U155-T155</f>
        <v>0</v>
      </c>
      <c r="W155" s="215" t="e">
        <f t="shared" si="63"/>
        <v>#DIV/0!</v>
      </c>
      <c r="X155" s="222"/>
      <c r="Y155" s="210"/>
      <c r="Z155" s="210"/>
      <c r="AA155" s="210"/>
      <c r="AB155" s="210"/>
      <c r="AC155" s="210"/>
      <c r="AD155" s="210"/>
      <c r="AE155" s="210"/>
      <c r="AF155" s="210"/>
      <c r="AG155" s="210"/>
      <c r="AH155" s="210"/>
      <c r="AI155" s="210"/>
      <c r="AJ155" s="210"/>
      <c r="AK155" s="210"/>
      <c r="AL155" s="210"/>
      <c r="AM155" s="210"/>
      <c r="AN155" s="210"/>
      <c r="AO155" s="210"/>
      <c r="AP155" s="210"/>
      <c r="AQ155" s="210"/>
      <c r="AR155" s="210"/>
      <c r="AS155" s="210"/>
    </row>
    <row r="156" spans="1:188" ht="41.25" hidden="1" customHeight="1" thickBot="1" x14ac:dyDescent="0.3">
      <c r="A156" s="17">
        <v>9</v>
      </c>
      <c r="B156" s="455">
        <v>150118</v>
      </c>
      <c r="C156" s="456"/>
      <c r="D156" s="456"/>
      <c r="E156" s="162" t="s">
        <v>94</v>
      </c>
      <c r="F156" s="457"/>
      <c r="G156" s="458"/>
      <c r="H156" s="458"/>
      <c r="I156" s="459"/>
      <c r="J156" s="234">
        <f t="shared" si="64"/>
        <v>0</v>
      </c>
      <c r="K156" s="460"/>
      <c r="L156" s="461"/>
      <c r="M156" s="231"/>
      <c r="N156" s="231"/>
      <c r="O156" s="231"/>
      <c r="P156" s="231">
        <f>O156-N156</f>
        <v>0</v>
      </c>
      <c r="Q156" s="462" t="e">
        <f>O156/N156</f>
        <v>#DIV/0!</v>
      </c>
      <c r="R156" s="233">
        <f t="shared" si="60"/>
        <v>0</v>
      </c>
      <c r="S156" s="234">
        <f t="shared" si="61"/>
        <v>0</v>
      </c>
      <c r="T156" s="234">
        <f t="shared" si="61"/>
        <v>0</v>
      </c>
      <c r="U156" s="234">
        <f>SUM(H156,O156)</f>
        <v>0</v>
      </c>
      <c r="V156" s="234">
        <f>U156-T156</f>
        <v>0</v>
      </c>
      <c r="W156" s="215" t="e">
        <f t="shared" si="63"/>
        <v>#DIV/0!</v>
      </c>
      <c r="X156" s="222"/>
      <c r="Y156" s="210"/>
      <c r="Z156" s="210"/>
      <c r="AA156" s="210"/>
      <c r="AB156" s="210"/>
      <c r="AC156" s="210"/>
      <c r="AD156" s="210"/>
      <c r="AE156" s="210"/>
      <c r="AF156" s="210"/>
      <c r="AG156" s="210"/>
      <c r="AH156" s="210"/>
      <c r="AI156" s="210"/>
      <c r="AJ156" s="210"/>
      <c r="AK156" s="210"/>
      <c r="AL156" s="210"/>
      <c r="AM156" s="210"/>
      <c r="AN156" s="210"/>
      <c r="AO156" s="210"/>
      <c r="AP156" s="210"/>
      <c r="AQ156" s="210"/>
      <c r="AR156" s="210"/>
      <c r="AS156" s="210"/>
    </row>
    <row r="157" spans="1:188" ht="27" hidden="1" customHeight="1" thickBot="1" x14ac:dyDescent="0.3">
      <c r="A157" s="11">
        <v>10</v>
      </c>
      <c r="B157" s="168">
        <v>160101</v>
      </c>
      <c r="C157" s="163" t="s">
        <v>321</v>
      </c>
      <c r="D157" s="163" t="s">
        <v>322</v>
      </c>
      <c r="E157" s="463" t="s">
        <v>323</v>
      </c>
      <c r="F157" s="464"/>
      <c r="G157" s="465"/>
      <c r="H157" s="465"/>
      <c r="I157" s="214">
        <f>H157/H7</f>
        <v>0</v>
      </c>
      <c r="J157" s="213">
        <f t="shared" si="64"/>
        <v>0</v>
      </c>
      <c r="K157" s="215"/>
      <c r="L157" s="220"/>
      <c r="M157" s="213"/>
      <c r="N157" s="213"/>
      <c r="O157" s="213"/>
      <c r="P157" s="213">
        <f t="shared" si="71"/>
        <v>0</v>
      </c>
      <c r="Q157" s="216"/>
      <c r="R157" s="211">
        <f t="shared" si="60"/>
        <v>0</v>
      </c>
      <c r="S157" s="213">
        <f t="shared" si="61"/>
        <v>0</v>
      </c>
      <c r="T157" s="213">
        <f t="shared" si="61"/>
        <v>0</v>
      </c>
      <c r="U157" s="466">
        <f>SUM(H157,O157)</f>
        <v>0</v>
      </c>
      <c r="V157" s="466">
        <f>U157-T157</f>
        <v>0</v>
      </c>
      <c r="W157" s="215" t="e">
        <f t="shared" si="63"/>
        <v>#DIV/0!</v>
      </c>
      <c r="X157" s="222"/>
      <c r="Y157" s="210"/>
      <c r="Z157" s="210"/>
      <c r="AA157" s="210"/>
      <c r="AB157" s="210"/>
      <c r="AC157" s="210"/>
      <c r="AD157" s="210"/>
      <c r="AE157" s="210"/>
      <c r="AF157" s="210"/>
      <c r="AG157" s="210"/>
      <c r="AH157" s="210"/>
      <c r="AI157" s="210"/>
      <c r="AJ157" s="210"/>
      <c r="AK157" s="210"/>
      <c r="AL157" s="210"/>
      <c r="AM157" s="210"/>
      <c r="AN157" s="210"/>
      <c r="AO157" s="210"/>
      <c r="AP157" s="210"/>
      <c r="AQ157" s="210"/>
      <c r="AR157" s="210"/>
      <c r="AS157" s="210"/>
    </row>
    <row r="158" spans="1:188" ht="33" hidden="1" customHeight="1" thickBot="1" x14ac:dyDescent="0.3">
      <c r="A158" s="11">
        <v>10</v>
      </c>
      <c r="B158" s="467" t="s">
        <v>30</v>
      </c>
      <c r="C158" s="9"/>
      <c r="D158" s="9"/>
      <c r="E158" s="468" t="s">
        <v>71</v>
      </c>
      <c r="F158" s="220"/>
      <c r="G158" s="213"/>
      <c r="H158" s="213"/>
      <c r="I158" s="214">
        <f>H158/H7</f>
        <v>0</v>
      </c>
      <c r="J158" s="203">
        <f t="shared" si="64"/>
        <v>0</v>
      </c>
      <c r="K158" s="215"/>
      <c r="L158" s="220"/>
      <c r="M158" s="213"/>
      <c r="N158" s="213"/>
      <c r="O158" s="213"/>
      <c r="P158" s="213">
        <f t="shared" si="71"/>
        <v>0</v>
      </c>
      <c r="Q158" s="216"/>
      <c r="R158" s="211">
        <f t="shared" si="60"/>
        <v>0</v>
      </c>
      <c r="S158" s="213">
        <f t="shared" si="61"/>
        <v>0</v>
      </c>
      <c r="T158" s="213">
        <f t="shared" si="61"/>
        <v>0</v>
      </c>
      <c r="U158" s="213">
        <f t="shared" si="61"/>
        <v>0</v>
      </c>
      <c r="V158" s="213">
        <f t="shared" si="62"/>
        <v>0</v>
      </c>
      <c r="W158" s="215" t="e">
        <f t="shared" si="63"/>
        <v>#DIV/0!</v>
      </c>
      <c r="X158" s="222"/>
      <c r="Y158" s="210"/>
      <c r="Z158" s="210"/>
      <c r="AA158" s="210"/>
      <c r="AB158" s="210"/>
      <c r="AC158" s="210"/>
      <c r="AD158" s="210"/>
      <c r="AE158" s="210"/>
      <c r="AF158" s="210"/>
      <c r="AG158" s="210"/>
      <c r="AH158" s="210"/>
      <c r="AI158" s="210"/>
      <c r="AJ158" s="210"/>
      <c r="AK158" s="210"/>
      <c r="AL158" s="210"/>
      <c r="AM158" s="210"/>
      <c r="AN158" s="210"/>
      <c r="AO158" s="210"/>
      <c r="AP158" s="210"/>
      <c r="AQ158" s="210"/>
      <c r="AR158" s="210"/>
      <c r="AS158" s="210"/>
    </row>
    <row r="159" spans="1:188" s="606" customFormat="1" ht="25.5" hidden="1" customHeight="1" thickBot="1" x14ac:dyDescent="0.3">
      <c r="A159" s="11">
        <v>11</v>
      </c>
      <c r="B159" s="168">
        <v>170703</v>
      </c>
      <c r="C159" s="163" t="s">
        <v>324</v>
      </c>
      <c r="D159" s="163" t="s">
        <v>325</v>
      </c>
      <c r="E159" s="164" t="s">
        <v>326</v>
      </c>
      <c r="F159" s="469"/>
      <c r="G159" s="470"/>
      <c r="H159" s="470"/>
      <c r="I159" s="214">
        <f>H159/H7</f>
        <v>0</v>
      </c>
      <c r="J159" s="213">
        <f t="shared" si="64"/>
        <v>0</v>
      </c>
      <c r="K159" s="215"/>
      <c r="L159" s="220"/>
      <c r="M159" s="213"/>
      <c r="N159" s="213"/>
      <c r="O159" s="213"/>
      <c r="P159" s="213">
        <f t="shared" si="71"/>
        <v>0</v>
      </c>
      <c r="Q159" s="216" t="e">
        <f>O159/N159</f>
        <v>#DIV/0!</v>
      </c>
      <c r="R159" s="211">
        <f t="shared" si="60"/>
        <v>0</v>
      </c>
      <c r="S159" s="213">
        <f t="shared" si="61"/>
        <v>0</v>
      </c>
      <c r="T159" s="213">
        <f t="shared" si="61"/>
        <v>0</v>
      </c>
      <c r="U159" s="213">
        <f t="shared" si="61"/>
        <v>0</v>
      </c>
      <c r="V159" s="213">
        <f t="shared" si="62"/>
        <v>0</v>
      </c>
      <c r="W159" s="215" t="e">
        <f t="shared" si="63"/>
        <v>#DIV/0!</v>
      </c>
      <c r="X159" s="471"/>
      <c r="Y159" s="218"/>
      <c r="Z159" s="218"/>
      <c r="AA159" s="218"/>
      <c r="AB159" s="218"/>
      <c r="AC159" s="218"/>
      <c r="AD159" s="218"/>
      <c r="AE159" s="218"/>
      <c r="AF159" s="218"/>
      <c r="AG159" s="218"/>
      <c r="AH159" s="218"/>
      <c r="AI159" s="218"/>
      <c r="AJ159" s="218"/>
      <c r="AK159" s="218"/>
      <c r="AL159" s="218"/>
      <c r="AM159" s="218"/>
      <c r="AN159" s="218"/>
      <c r="AO159" s="218"/>
      <c r="AP159" s="218"/>
      <c r="AQ159" s="218"/>
      <c r="AR159" s="218"/>
      <c r="AS159" s="218"/>
      <c r="AT159" s="118"/>
      <c r="AU159" s="118"/>
      <c r="AV159" s="118"/>
      <c r="AW159" s="118"/>
      <c r="AX159" s="118"/>
      <c r="AY159" s="118"/>
      <c r="AZ159" s="118"/>
      <c r="BA159" s="118"/>
      <c r="BB159" s="118"/>
      <c r="BC159" s="118"/>
      <c r="BD159" s="118"/>
      <c r="BE159" s="118"/>
      <c r="BF159" s="118"/>
      <c r="BG159" s="118"/>
      <c r="BH159" s="118"/>
      <c r="BI159" s="118"/>
      <c r="BJ159" s="118"/>
      <c r="BK159" s="118"/>
      <c r="BL159" s="118"/>
      <c r="BM159" s="118"/>
      <c r="BN159" s="118"/>
      <c r="BO159" s="118"/>
      <c r="BP159" s="118"/>
      <c r="BQ159" s="118"/>
      <c r="BR159" s="118"/>
      <c r="BS159" s="118"/>
      <c r="BT159" s="118"/>
      <c r="BU159" s="118"/>
      <c r="BV159" s="118"/>
      <c r="BW159" s="118"/>
      <c r="BX159" s="118"/>
      <c r="BY159" s="118"/>
      <c r="BZ159" s="118"/>
      <c r="CA159" s="118"/>
      <c r="CB159" s="118"/>
      <c r="CC159" s="118"/>
      <c r="CD159" s="118"/>
      <c r="CE159" s="118"/>
      <c r="CF159" s="118"/>
      <c r="CG159" s="118"/>
      <c r="CH159" s="118"/>
      <c r="CI159" s="118"/>
      <c r="CJ159" s="118"/>
      <c r="CK159" s="118"/>
      <c r="CL159" s="118"/>
      <c r="CM159" s="118"/>
      <c r="CN159" s="118"/>
      <c r="CO159" s="118"/>
      <c r="CP159" s="118"/>
      <c r="CQ159" s="118"/>
      <c r="CR159" s="118"/>
      <c r="CS159" s="118"/>
      <c r="CT159" s="118"/>
      <c r="CU159" s="118"/>
      <c r="CV159" s="118"/>
      <c r="CW159" s="118"/>
      <c r="CX159" s="118"/>
      <c r="CY159" s="118"/>
      <c r="CZ159" s="118"/>
      <c r="DA159" s="118"/>
      <c r="DB159" s="118"/>
      <c r="DC159" s="118"/>
      <c r="DD159" s="118"/>
      <c r="DE159" s="118"/>
      <c r="DF159" s="118"/>
      <c r="DG159" s="118"/>
      <c r="DH159" s="118"/>
      <c r="DI159" s="118"/>
      <c r="DJ159" s="118"/>
      <c r="DK159" s="118"/>
      <c r="DL159" s="118"/>
      <c r="DM159" s="118"/>
      <c r="DN159" s="118"/>
      <c r="DO159" s="118"/>
      <c r="DP159" s="118"/>
      <c r="DQ159" s="118"/>
      <c r="DR159" s="118"/>
      <c r="DS159" s="118"/>
      <c r="DT159" s="118"/>
      <c r="DU159" s="118"/>
      <c r="DV159" s="118"/>
      <c r="DW159" s="118"/>
      <c r="DX159" s="118"/>
      <c r="DY159" s="118"/>
      <c r="DZ159" s="118"/>
      <c r="EA159" s="118"/>
      <c r="EB159" s="118"/>
      <c r="EC159" s="118"/>
      <c r="ED159" s="118"/>
      <c r="EE159" s="118"/>
      <c r="EF159" s="118"/>
      <c r="EG159" s="118"/>
      <c r="EH159" s="118"/>
      <c r="EI159" s="118"/>
      <c r="EJ159" s="118"/>
      <c r="EK159" s="118"/>
      <c r="EL159" s="118"/>
      <c r="EM159" s="118"/>
      <c r="EN159" s="118"/>
      <c r="EO159" s="118"/>
      <c r="EP159" s="118"/>
      <c r="EQ159" s="118"/>
      <c r="ER159" s="118"/>
      <c r="ES159" s="118"/>
      <c r="ET159" s="118"/>
      <c r="EU159" s="118"/>
      <c r="EV159" s="118"/>
      <c r="EW159" s="118"/>
      <c r="EX159" s="118"/>
      <c r="EY159" s="118"/>
      <c r="EZ159" s="118"/>
      <c r="FA159" s="118"/>
      <c r="FB159" s="118"/>
      <c r="FC159" s="118"/>
      <c r="FD159" s="118"/>
      <c r="FE159" s="118"/>
      <c r="FF159" s="118"/>
      <c r="FG159" s="118"/>
      <c r="FH159" s="118"/>
      <c r="FI159" s="118"/>
      <c r="FJ159" s="118"/>
      <c r="FK159" s="118"/>
      <c r="FL159" s="118"/>
      <c r="FM159" s="118"/>
      <c r="FN159" s="118"/>
      <c r="FO159" s="118"/>
      <c r="FP159" s="118"/>
      <c r="FQ159" s="118"/>
      <c r="FR159" s="118"/>
      <c r="FS159" s="118"/>
      <c r="FT159" s="118"/>
      <c r="FU159" s="118"/>
      <c r="FV159" s="118"/>
      <c r="FW159" s="118"/>
      <c r="FX159" s="118"/>
      <c r="FY159" s="118"/>
      <c r="FZ159" s="118"/>
      <c r="GA159" s="118"/>
      <c r="GB159" s="118"/>
      <c r="GC159" s="118"/>
      <c r="GD159" s="118"/>
      <c r="GE159" s="118"/>
      <c r="GF159" s="118"/>
    </row>
    <row r="160" spans="1:188" ht="30.75" hidden="1" customHeight="1" thickBot="1" x14ac:dyDescent="0.3">
      <c r="A160" s="12"/>
      <c r="B160" s="472"/>
      <c r="C160" s="10"/>
      <c r="D160" s="10"/>
      <c r="E160" s="158" t="s">
        <v>91</v>
      </c>
      <c r="F160" s="473"/>
      <c r="G160" s="474"/>
      <c r="H160" s="474"/>
      <c r="I160" s="475"/>
      <c r="J160" s="476">
        <f t="shared" si="64"/>
        <v>0</v>
      </c>
      <c r="K160" s="438"/>
      <c r="L160" s="477"/>
      <c r="M160" s="248"/>
      <c r="N160" s="248"/>
      <c r="O160" s="248"/>
      <c r="P160" s="248">
        <f t="shared" si="71"/>
        <v>0</v>
      </c>
      <c r="Q160" s="270" t="e">
        <f>O160/N160</f>
        <v>#DIV/0!</v>
      </c>
      <c r="R160" s="478">
        <f t="shared" si="60"/>
        <v>0</v>
      </c>
      <c r="S160" s="476">
        <f t="shared" si="61"/>
        <v>0</v>
      </c>
      <c r="T160" s="476">
        <f t="shared" si="61"/>
        <v>0</v>
      </c>
      <c r="U160" s="476">
        <f t="shared" si="61"/>
        <v>0</v>
      </c>
      <c r="V160" s="476">
        <f t="shared" si="62"/>
        <v>0</v>
      </c>
      <c r="W160" s="215" t="e">
        <f t="shared" si="63"/>
        <v>#DIV/0!</v>
      </c>
      <c r="X160" s="222"/>
      <c r="Y160" s="210"/>
      <c r="Z160" s="210"/>
      <c r="AA160" s="210"/>
      <c r="AB160" s="210"/>
      <c r="AC160" s="210"/>
      <c r="AD160" s="210"/>
      <c r="AE160" s="210"/>
      <c r="AF160" s="210"/>
      <c r="AG160" s="210"/>
      <c r="AH160" s="210"/>
      <c r="AI160" s="210"/>
      <c r="AJ160" s="210"/>
      <c r="AK160" s="210"/>
      <c r="AL160" s="210"/>
      <c r="AM160" s="210"/>
      <c r="AN160" s="210"/>
      <c r="AO160" s="210"/>
      <c r="AP160" s="210"/>
      <c r="AQ160" s="210"/>
      <c r="AR160" s="210"/>
      <c r="AS160" s="210"/>
    </row>
    <row r="161" spans="1:188" ht="31.5" hidden="1" customHeight="1" thickBot="1" x14ac:dyDescent="0.3">
      <c r="A161" s="13"/>
      <c r="B161" s="479"/>
      <c r="C161" s="480"/>
      <c r="D161" s="480"/>
      <c r="E161" s="154" t="s">
        <v>82</v>
      </c>
      <c r="F161" s="481"/>
      <c r="G161" s="482"/>
      <c r="H161" s="482"/>
      <c r="I161" s="442"/>
      <c r="J161" s="476">
        <f t="shared" si="64"/>
        <v>0</v>
      </c>
      <c r="K161" s="209"/>
      <c r="L161" s="282"/>
      <c r="M161" s="251"/>
      <c r="N161" s="251"/>
      <c r="O161" s="251"/>
      <c r="P161" s="251">
        <f>O161-N161</f>
        <v>0</v>
      </c>
      <c r="Q161" s="249" t="e">
        <f>O161/N161</f>
        <v>#DIV/0!</v>
      </c>
      <c r="R161" s="478">
        <f t="shared" si="60"/>
        <v>0</v>
      </c>
      <c r="S161" s="483">
        <f t="shared" si="61"/>
        <v>0</v>
      </c>
      <c r="T161" s="483">
        <f t="shared" si="61"/>
        <v>0</v>
      </c>
      <c r="U161" s="483">
        <f t="shared" si="61"/>
        <v>0</v>
      </c>
      <c r="V161" s="483">
        <f t="shared" si="62"/>
        <v>0</v>
      </c>
      <c r="W161" s="215" t="e">
        <f t="shared" si="63"/>
        <v>#DIV/0!</v>
      </c>
      <c r="X161" s="222"/>
      <c r="Y161" s="210"/>
      <c r="Z161" s="210"/>
      <c r="AA161" s="210"/>
      <c r="AB161" s="210"/>
      <c r="AC161" s="210"/>
      <c r="AD161" s="210"/>
      <c r="AE161" s="210"/>
      <c r="AF161" s="210"/>
      <c r="AG161" s="210"/>
      <c r="AH161" s="210"/>
      <c r="AI161" s="210"/>
      <c r="AJ161" s="210"/>
      <c r="AK161" s="210"/>
      <c r="AL161" s="210"/>
      <c r="AM161" s="210"/>
      <c r="AN161" s="210"/>
      <c r="AO161" s="210"/>
      <c r="AP161" s="210"/>
      <c r="AQ161" s="210"/>
      <c r="AR161" s="210"/>
      <c r="AS161" s="210"/>
    </row>
    <row r="162" spans="1:188" s="606" customFormat="1" ht="27" hidden="1" customHeight="1" thickBot="1" x14ac:dyDescent="0.3">
      <c r="A162" s="13">
        <v>14</v>
      </c>
      <c r="B162" s="479">
        <v>180000</v>
      </c>
      <c r="C162" s="480"/>
      <c r="D162" s="480"/>
      <c r="E162" s="165" t="s">
        <v>97</v>
      </c>
      <c r="F162" s="481"/>
      <c r="G162" s="482"/>
      <c r="H162" s="482"/>
      <c r="I162" s="442"/>
      <c r="J162" s="476">
        <f t="shared" si="64"/>
        <v>0</v>
      </c>
      <c r="K162" s="209"/>
      <c r="L162" s="484"/>
      <c r="M162" s="483"/>
      <c r="N162" s="483"/>
      <c r="O162" s="441"/>
      <c r="P162" s="483"/>
      <c r="Q162" s="485"/>
      <c r="R162" s="478">
        <f t="shared" si="60"/>
        <v>0</v>
      </c>
      <c r="S162" s="483">
        <f t="shared" si="61"/>
        <v>0</v>
      </c>
      <c r="T162" s="483">
        <f t="shared" si="61"/>
        <v>0</v>
      </c>
      <c r="U162" s="483">
        <f t="shared" si="61"/>
        <v>0</v>
      </c>
      <c r="V162" s="483">
        <f t="shared" si="62"/>
        <v>0</v>
      </c>
      <c r="W162" s="215" t="e">
        <f t="shared" si="63"/>
        <v>#DIV/0!</v>
      </c>
      <c r="X162" s="471"/>
      <c r="Y162" s="218"/>
      <c r="Z162" s="218"/>
      <c r="AA162" s="218"/>
      <c r="AB162" s="218"/>
      <c r="AC162" s="218"/>
      <c r="AD162" s="218"/>
      <c r="AE162" s="218"/>
      <c r="AF162" s="218"/>
      <c r="AG162" s="218"/>
      <c r="AH162" s="218"/>
      <c r="AI162" s="218"/>
      <c r="AJ162" s="218"/>
      <c r="AK162" s="218"/>
      <c r="AL162" s="218"/>
      <c r="AM162" s="218"/>
      <c r="AN162" s="218"/>
      <c r="AO162" s="218"/>
      <c r="AP162" s="218"/>
      <c r="AQ162" s="218"/>
      <c r="AR162" s="218"/>
      <c r="AS162" s="218"/>
      <c r="AT162" s="118"/>
      <c r="AU162" s="118"/>
      <c r="AV162" s="118"/>
      <c r="AW162" s="118"/>
      <c r="AX162" s="118"/>
      <c r="AY162" s="118"/>
      <c r="AZ162" s="118"/>
      <c r="BA162" s="118"/>
      <c r="BB162" s="118"/>
      <c r="BC162" s="118"/>
      <c r="BD162" s="118"/>
      <c r="BE162" s="118"/>
      <c r="BF162" s="118"/>
      <c r="BG162" s="118"/>
      <c r="BH162" s="118"/>
      <c r="BI162" s="118"/>
      <c r="BJ162" s="118"/>
      <c r="BK162" s="118"/>
      <c r="BL162" s="118"/>
      <c r="BM162" s="118"/>
      <c r="BN162" s="118"/>
      <c r="BO162" s="118"/>
      <c r="BP162" s="118"/>
      <c r="BQ162" s="118"/>
      <c r="BR162" s="118"/>
      <c r="BS162" s="118"/>
      <c r="BT162" s="118"/>
      <c r="BU162" s="118"/>
      <c r="BV162" s="118"/>
      <c r="BW162" s="118"/>
      <c r="BX162" s="118"/>
      <c r="BY162" s="118"/>
      <c r="BZ162" s="118"/>
      <c r="CA162" s="118"/>
      <c r="CB162" s="118"/>
      <c r="CC162" s="118"/>
      <c r="CD162" s="118"/>
      <c r="CE162" s="118"/>
      <c r="CF162" s="118"/>
      <c r="CG162" s="118"/>
      <c r="CH162" s="118"/>
      <c r="CI162" s="118"/>
      <c r="CJ162" s="118"/>
      <c r="CK162" s="118"/>
      <c r="CL162" s="118"/>
      <c r="CM162" s="118"/>
      <c r="CN162" s="118"/>
      <c r="CO162" s="118"/>
      <c r="CP162" s="118"/>
      <c r="CQ162" s="118"/>
      <c r="CR162" s="118"/>
      <c r="CS162" s="118"/>
      <c r="CT162" s="118"/>
      <c r="CU162" s="118"/>
      <c r="CV162" s="118"/>
      <c r="CW162" s="118"/>
      <c r="CX162" s="118"/>
      <c r="CY162" s="118"/>
      <c r="CZ162" s="118"/>
      <c r="DA162" s="118"/>
      <c r="DB162" s="118"/>
      <c r="DC162" s="118"/>
      <c r="DD162" s="118"/>
      <c r="DE162" s="118"/>
      <c r="DF162" s="118"/>
      <c r="DG162" s="118"/>
      <c r="DH162" s="118"/>
      <c r="DI162" s="118"/>
      <c r="DJ162" s="118"/>
      <c r="DK162" s="118"/>
      <c r="DL162" s="118"/>
      <c r="DM162" s="118"/>
      <c r="DN162" s="118"/>
      <c r="DO162" s="118"/>
      <c r="DP162" s="118"/>
      <c r="DQ162" s="118"/>
      <c r="DR162" s="118"/>
      <c r="DS162" s="118"/>
      <c r="DT162" s="118"/>
      <c r="DU162" s="118"/>
      <c r="DV162" s="118"/>
      <c r="DW162" s="118"/>
      <c r="DX162" s="118"/>
      <c r="DY162" s="118"/>
      <c r="DZ162" s="118"/>
      <c r="EA162" s="118"/>
      <c r="EB162" s="118"/>
      <c r="EC162" s="118"/>
      <c r="ED162" s="118"/>
      <c r="EE162" s="118"/>
      <c r="EF162" s="118"/>
      <c r="EG162" s="118"/>
      <c r="EH162" s="118"/>
      <c r="EI162" s="118"/>
      <c r="EJ162" s="118"/>
      <c r="EK162" s="118"/>
      <c r="EL162" s="118"/>
      <c r="EM162" s="118"/>
      <c r="EN162" s="118"/>
      <c r="EO162" s="118"/>
      <c r="EP162" s="118"/>
      <c r="EQ162" s="118"/>
      <c r="ER162" s="118"/>
      <c r="ES162" s="118"/>
      <c r="ET162" s="118"/>
      <c r="EU162" s="118"/>
      <c r="EV162" s="118"/>
      <c r="EW162" s="118"/>
      <c r="EX162" s="118"/>
      <c r="EY162" s="118"/>
      <c r="EZ162" s="118"/>
      <c r="FA162" s="118"/>
      <c r="FB162" s="118"/>
      <c r="FC162" s="118"/>
      <c r="FD162" s="118"/>
      <c r="FE162" s="118"/>
      <c r="FF162" s="118"/>
      <c r="FG162" s="118"/>
      <c r="FH162" s="118"/>
      <c r="FI162" s="118"/>
      <c r="FJ162" s="118"/>
      <c r="FK162" s="118"/>
      <c r="FL162" s="118"/>
      <c r="FM162" s="118"/>
      <c r="FN162" s="118"/>
      <c r="FO162" s="118"/>
      <c r="FP162" s="118"/>
      <c r="FQ162" s="118"/>
      <c r="FR162" s="118"/>
      <c r="FS162" s="118"/>
      <c r="FT162" s="118"/>
      <c r="FU162" s="118"/>
      <c r="FV162" s="118"/>
      <c r="FW162" s="118"/>
      <c r="FX162" s="118"/>
      <c r="FY162" s="118"/>
      <c r="FZ162" s="118"/>
      <c r="GA162" s="118"/>
      <c r="GB162" s="118"/>
      <c r="GC162" s="118"/>
      <c r="GD162" s="118"/>
      <c r="GE162" s="118"/>
      <c r="GF162" s="118"/>
    </row>
    <row r="163" spans="1:188" s="404" customFormat="1" ht="24.75" hidden="1" customHeight="1" thickBot="1" x14ac:dyDescent="0.3">
      <c r="A163" s="16">
        <v>12</v>
      </c>
      <c r="B163" s="425">
        <v>180107</v>
      </c>
      <c r="C163" s="156" t="s">
        <v>327</v>
      </c>
      <c r="D163" s="486" t="s">
        <v>328</v>
      </c>
      <c r="E163" s="487" t="s">
        <v>329</v>
      </c>
      <c r="F163" s="488"/>
      <c r="G163" s="489"/>
      <c r="H163" s="489"/>
      <c r="I163" s="429">
        <f>H163/H7</f>
        <v>0</v>
      </c>
      <c r="J163" s="203">
        <f t="shared" si="64"/>
        <v>0</v>
      </c>
      <c r="K163" s="215"/>
      <c r="L163" s="431"/>
      <c r="M163" s="205"/>
      <c r="N163" s="205"/>
      <c r="O163" s="489"/>
      <c r="P163" s="213">
        <f t="shared" si="71"/>
        <v>0</v>
      </c>
      <c r="Q163" s="216" t="e">
        <f>O163/N163</f>
        <v>#DIV/0!</v>
      </c>
      <c r="R163" s="208">
        <f t="shared" si="60"/>
        <v>0</v>
      </c>
      <c r="S163" s="205">
        <f t="shared" si="61"/>
        <v>0</v>
      </c>
      <c r="T163" s="205">
        <f t="shared" si="61"/>
        <v>0</v>
      </c>
      <c r="U163" s="205">
        <f t="shared" si="61"/>
        <v>0</v>
      </c>
      <c r="V163" s="205">
        <f t="shared" si="62"/>
        <v>0</v>
      </c>
      <c r="W163" s="215" t="e">
        <f t="shared" si="63"/>
        <v>#DIV/0!</v>
      </c>
      <c r="X163" s="222"/>
      <c r="Y163" s="210"/>
      <c r="Z163" s="210"/>
      <c r="AA163" s="210"/>
      <c r="AB163" s="210"/>
      <c r="AC163" s="210"/>
      <c r="AD163" s="210"/>
      <c r="AE163" s="210"/>
      <c r="AF163" s="210"/>
      <c r="AG163" s="210"/>
      <c r="AH163" s="210"/>
      <c r="AI163" s="210"/>
      <c r="AJ163" s="210"/>
      <c r="AK163" s="210"/>
      <c r="AL163" s="210"/>
      <c r="AM163" s="210"/>
      <c r="AN163" s="210"/>
      <c r="AO163" s="210"/>
      <c r="AP163" s="210"/>
      <c r="AQ163" s="210"/>
      <c r="AR163" s="210"/>
      <c r="AS163" s="210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</row>
    <row r="164" spans="1:188" ht="27" hidden="1" customHeight="1" thickBot="1" x14ac:dyDescent="0.3">
      <c r="A164" s="15"/>
      <c r="B164" s="626"/>
      <c r="C164" s="490"/>
      <c r="D164" s="490"/>
      <c r="E164" s="174" t="s">
        <v>64</v>
      </c>
      <c r="F164" s="491"/>
      <c r="G164" s="522"/>
      <c r="H164" s="522"/>
      <c r="I164" s="627">
        <f>H164/H7</f>
        <v>0</v>
      </c>
      <c r="J164" s="231">
        <f t="shared" si="64"/>
        <v>0</v>
      </c>
      <c r="K164" s="460"/>
      <c r="L164" s="461"/>
      <c r="M164" s="231"/>
      <c r="N164" s="231"/>
      <c r="O164" s="531"/>
      <c r="P164" s="231"/>
      <c r="Q164" s="462"/>
      <c r="R164" s="571">
        <f t="shared" si="60"/>
        <v>0</v>
      </c>
      <c r="S164" s="231">
        <f t="shared" si="61"/>
        <v>0</v>
      </c>
      <c r="T164" s="231">
        <f t="shared" si="61"/>
        <v>0</v>
      </c>
      <c r="U164" s="231">
        <f t="shared" si="61"/>
        <v>0</v>
      </c>
      <c r="V164" s="231">
        <f t="shared" si="62"/>
        <v>0</v>
      </c>
      <c r="W164" s="301" t="e">
        <f t="shared" si="63"/>
        <v>#DIV/0!</v>
      </c>
      <c r="X164" s="222"/>
      <c r="Y164" s="210"/>
      <c r="Z164" s="210"/>
      <c r="AA164" s="210"/>
      <c r="AB164" s="210"/>
      <c r="AC164" s="210"/>
      <c r="AD164" s="210"/>
      <c r="AE164" s="210"/>
      <c r="AF164" s="210"/>
      <c r="AG164" s="210"/>
      <c r="AH164" s="210"/>
      <c r="AI164" s="210"/>
      <c r="AJ164" s="210"/>
      <c r="AK164" s="210"/>
      <c r="AL164" s="210"/>
      <c r="AM164" s="210"/>
      <c r="AN164" s="210"/>
      <c r="AO164" s="210"/>
      <c r="AP164" s="210"/>
      <c r="AQ164" s="210"/>
      <c r="AR164" s="210"/>
      <c r="AS164" s="210"/>
    </row>
    <row r="165" spans="1:188" s="404" customFormat="1" ht="23.25" customHeight="1" thickBot="1" x14ac:dyDescent="0.3">
      <c r="A165" s="11">
        <v>10</v>
      </c>
      <c r="B165" s="168">
        <v>180404</v>
      </c>
      <c r="C165" s="163" t="s">
        <v>321</v>
      </c>
      <c r="D165" s="163" t="s">
        <v>491</v>
      </c>
      <c r="E165" s="172" t="s">
        <v>492</v>
      </c>
      <c r="F165" s="492"/>
      <c r="G165" s="470"/>
      <c r="H165" s="470"/>
      <c r="I165" s="214">
        <f>H165/H7</f>
        <v>0</v>
      </c>
      <c r="J165" s="213">
        <f t="shared" si="64"/>
        <v>0</v>
      </c>
      <c r="K165" s="215"/>
      <c r="L165" s="220">
        <v>450</v>
      </c>
      <c r="M165" s="213">
        <v>450</v>
      </c>
      <c r="N165" s="213">
        <v>450</v>
      </c>
      <c r="O165" s="470">
        <v>110</v>
      </c>
      <c r="P165" s="213">
        <f t="shared" ref="P165:P172" si="77">O165-N165</f>
        <v>-340</v>
      </c>
      <c r="Q165" s="337">
        <f>O165/N165</f>
        <v>0.24444444444444444</v>
      </c>
      <c r="R165" s="211">
        <f t="shared" si="60"/>
        <v>450</v>
      </c>
      <c r="S165" s="213">
        <f t="shared" si="61"/>
        <v>450</v>
      </c>
      <c r="T165" s="213">
        <f t="shared" si="61"/>
        <v>450</v>
      </c>
      <c r="U165" s="213">
        <f t="shared" si="61"/>
        <v>110</v>
      </c>
      <c r="V165" s="213">
        <f t="shared" si="62"/>
        <v>-340</v>
      </c>
      <c r="W165" s="215">
        <f t="shared" si="63"/>
        <v>0.24444444444444444</v>
      </c>
      <c r="X165" s="222"/>
      <c r="Y165" s="210"/>
      <c r="Z165" s="210"/>
      <c r="AA165" s="210"/>
      <c r="AB165" s="210"/>
      <c r="AC165" s="210"/>
      <c r="AD165" s="210"/>
      <c r="AE165" s="210"/>
      <c r="AF165" s="210"/>
      <c r="AG165" s="210"/>
      <c r="AH165" s="210"/>
      <c r="AI165" s="210"/>
      <c r="AJ165" s="210"/>
      <c r="AK165" s="210"/>
      <c r="AL165" s="210"/>
      <c r="AM165" s="210"/>
      <c r="AN165" s="210"/>
      <c r="AO165" s="210"/>
      <c r="AP165" s="210"/>
      <c r="AQ165" s="210"/>
      <c r="AR165" s="210"/>
      <c r="AS165" s="210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</row>
    <row r="166" spans="1:188" s="404" customFormat="1" ht="23.25" customHeight="1" thickBot="1" x14ac:dyDescent="0.3">
      <c r="A166" s="16">
        <v>11</v>
      </c>
      <c r="B166" s="425">
        <v>180404</v>
      </c>
      <c r="C166" s="163" t="s">
        <v>493</v>
      </c>
      <c r="D166" s="163" t="s">
        <v>491</v>
      </c>
      <c r="E166" s="172" t="s">
        <v>494</v>
      </c>
      <c r="F166" s="492"/>
      <c r="G166" s="489"/>
      <c r="H166" s="489"/>
      <c r="I166" s="429">
        <f>H166/H7</f>
        <v>0</v>
      </c>
      <c r="J166" s="205">
        <f t="shared" si="64"/>
        <v>0</v>
      </c>
      <c r="K166" s="430"/>
      <c r="L166" s="431">
        <v>131.1</v>
      </c>
      <c r="M166" s="205">
        <v>131.1</v>
      </c>
      <c r="N166" s="205">
        <v>131.1</v>
      </c>
      <c r="O166" s="489">
        <v>77.599999999999994</v>
      </c>
      <c r="P166" s="213">
        <f t="shared" si="77"/>
        <v>-53.5</v>
      </c>
      <c r="Q166" s="337">
        <f>O166/N166</f>
        <v>0.59191456903127382</v>
      </c>
      <c r="R166" s="433">
        <f t="shared" si="60"/>
        <v>131.1</v>
      </c>
      <c r="S166" s="205">
        <f t="shared" si="61"/>
        <v>131.1</v>
      </c>
      <c r="T166" s="205">
        <f t="shared" si="61"/>
        <v>131.1</v>
      </c>
      <c r="U166" s="205">
        <f t="shared" si="61"/>
        <v>77.599999999999994</v>
      </c>
      <c r="V166" s="205">
        <f t="shared" si="62"/>
        <v>-53.5</v>
      </c>
      <c r="W166" s="215">
        <f t="shared" si="63"/>
        <v>0.59191456903127382</v>
      </c>
      <c r="X166" s="222"/>
      <c r="Y166" s="210"/>
      <c r="Z166" s="210"/>
      <c r="AA166" s="210"/>
      <c r="AB166" s="210"/>
      <c r="AC166" s="210"/>
      <c r="AD166" s="210"/>
      <c r="AE166" s="210"/>
      <c r="AF166" s="210"/>
      <c r="AG166" s="210"/>
      <c r="AH166" s="210"/>
      <c r="AI166" s="210"/>
      <c r="AJ166" s="210"/>
      <c r="AK166" s="210"/>
      <c r="AL166" s="210"/>
      <c r="AM166" s="210"/>
      <c r="AN166" s="210"/>
      <c r="AO166" s="210"/>
      <c r="AP166" s="210"/>
      <c r="AQ166" s="210"/>
      <c r="AR166" s="210"/>
      <c r="AS166" s="210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</row>
    <row r="167" spans="1:188" s="404" customFormat="1" ht="34.15" customHeight="1" thickBot="1" x14ac:dyDescent="0.3">
      <c r="A167" s="16">
        <v>12</v>
      </c>
      <c r="B167" s="425">
        <v>180404</v>
      </c>
      <c r="C167" s="163" t="s">
        <v>495</v>
      </c>
      <c r="D167" s="163" t="s">
        <v>491</v>
      </c>
      <c r="E167" s="172" t="s">
        <v>496</v>
      </c>
      <c r="F167" s="492"/>
      <c r="G167" s="489"/>
      <c r="H167" s="489"/>
      <c r="I167" s="429">
        <f>H167/H7</f>
        <v>0</v>
      </c>
      <c r="J167" s="205">
        <f t="shared" si="64"/>
        <v>0</v>
      </c>
      <c r="K167" s="430"/>
      <c r="L167" s="431">
        <v>71.7</v>
      </c>
      <c r="M167" s="205">
        <v>71.7</v>
      </c>
      <c r="N167" s="205">
        <v>71.7</v>
      </c>
      <c r="O167" s="489">
        <v>71.7</v>
      </c>
      <c r="P167" s="213">
        <f t="shared" si="77"/>
        <v>0</v>
      </c>
      <c r="Q167" s="370">
        <f>O167/N167</f>
        <v>1</v>
      </c>
      <c r="R167" s="433">
        <f t="shared" si="60"/>
        <v>71.7</v>
      </c>
      <c r="S167" s="205">
        <f t="shared" si="61"/>
        <v>71.7</v>
      </c>
      <c r="T167" s="205">
        <f t="shared" si="61"/>
        <v>71.7</v>
      </c>
      <c r="U167" s="205">
        <f t="shared" si="61"/>
        <v>71.7</v>
      </c>
      <c r="V167" s="205">
        <f t="shared" si="62"/>
        <v>0</v>
      </c>
      <c r="W167" s="215">
        <f t="shared" si="63"/>
        <v>1</v>
      </c>
      <c r="X167" s="222"/>
      <c r="Y167" s="210"/>
      <c r="Z167" s="210"/>
      <c r="AA167" s="210"/>
      <c r="AB167" s="210"/>
      <c r="AC167" s="210"/>
      <c r="AD167" s="210"/>
      <c r="AE167" s="210"/>
      <c r="AF167" s="210"/>
      <c r="AG167" s="210"/>
      <c r="AH167" s="210"/>
      <c r="AI167" s="210"/>
      <c r="AJ167" s="210"/>
      <c r="AK167" s="210"/>
      <c r="AL167" s="210"/>
      <c r="AM167" s="210"/>
      <c r="AN167" s="210"/>
      <c r="AO167" s="210"/>
      <c r="AP167" s="210"/>
      <c r="AQ167" s="210"/>
      <c r="AR167" s="210"/>
      <c r="AS167" s="210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</row>
    <row r="168" spans="1:188" s="404" customFormat="1" ht="34.15" customHeight="1" thickBot="1" x14ac:dyDescent="0.3">
      <c r="A168" s="16">
        <v>13</v>
      </c>
      <c r="B168" s="425">
        <v>180404</v>
      </c>
      <c r="C168" s="163" t="s">
        <v>497</v>
      </c>
      <c r="D168" s="163" t="s">
        <v>491</v>
      </c>
      <c r="E168" s="172" t="s">
        <v>498</v>
      </c>
      <c r="F168" s="492"/>
      <c r="G168" s="489"/>
      <c r="H168" s="489"/>
      <c r="I168" s="429">
        <f>H168/H7</f>
        <v>0</v>
      </c>
      <c r="J168" s="205">
        <f t="shared" si="64"/>
        <v>0</v>
      </c>
      <c r="K168" s="430"/>
      <c r="L168" s="431">
        <v>963.5</v>
      </c>
      <c r="M168" s="205">
        <v>963.5</v>
      </c>
      <c r="N168" s="205">
        <v>963.5</v>
      </c>
      <c r="O168" s="489">
        <v>743.4</v>
      </c>
      <c r="P168" s="213">
        <f t="shared" si="77"/>
        <v>-220.10000000000002</v>
      </c>
      <c r="Q168" s="216">
        <f t="shared" ref="Q168:Q170" si="78">O168/N168</f>
        <v>0.77156201349247533</v>
      </c>
      <c r="R168" s="433">
        <f t="shared" si="60"/>
        <v>963.5</v>
      </c>
      <c r="S168" s="205">
        <f t="shared" si="61"/>
        <v>963.5</v>
      </c>
      <c r="T168" s="205">
        <f t="shared" si="61"/>
        <v>963.5</v>
      </c>
      <c r="U168" s="205">
        <f t="shared" si="61"/>
        <v>743.4</v>
      </c>
      <c r="V168" s="205">
        <f t="shared" si="62"/>
        <v>-220.10000000000002</v>
      </c>
      <c r="W168" s="215">
        <f t="shared" si="63"/>
        <v>0.77156201349247533</v>
      </c>
      <c r="X168" s="222"/>
      <c r="Y168" s="210"/>
      <c r="Z168" s="210"/>
      <c r="AA168" s="210"/>
      <c r="AB168" s="210"/>
      <c r="AC168" s="210"/>
      <c r="AD168" s="210"/>
      <c r="AE168" s="210"/>
      <c r="AF168" s="210"/>
      <c r="AG168" s="210"/>
      <c r="AH168" s="210"/>
      <c r="AI168" s="210"/>
      <c r="AJ168" s="210"/>
      <c r="AK168" s="210"/>
      <c r="AL168" s="210"/>
      <c r="AM168" s="210"/>
      <c r="AN168" s="210"/>
      <c r="AO168" s="210"/>
      <c r="AP168" s="210"/>
      <c r="AQ168" s="210"/>
      <c r="AR168" s="210"/>
      <c r="AS168" s="210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</row>
    <row r="169" spans="1:188" s="404" customFormat="1" ht="34.15" customHeight="1" thickBot="1" x14ac:dyDescent="0.3">
      <c r="A169" s="16">
        <v>14</v>
      </c>
      <c r="B169" s="425">
        <v>180404</v>
      </c>
      <c r="C169" s="163" t="s">
        <v>499</v>
      </c>
      <c r="D169" s="163" t="s">
        <v>311</v>
      </c>
      <c r="E169" s="172" t="s">
        <v>500</v>
      </c>
      <c r="F169" s="492"/>
      <c r="G169" s="489"/>
      <c r="H169" s="489"/>
      <c r="I169" s="429">
        <f>H169/H7</f>
        <v>0</v>
      </c>
      <c r="J169" s="205">
        <f t="shared" si="64"/>
        <v>0</v>
      </c>
      <c r="K169" s="430"/>
      <c r="L169" s="431">
        <v>1009.6</v>
      </c>
      <c r="M169" s="205">
        <v>2444.1</v>
      </c>
      <c r="N169" s="205">
        <v>2444.1</v>
      </c>
      <c r="O169" s="489">
        <v>1506.3</v>
      </c>
      <c r="P169" s="213">
        <f t="shared" si="77"/>
        <v>-937.8</v>
      </c>
      <c r="Q169" s="216">
        <f t="shared" si="78"/>
        <v>0.61630047870381732</v>
      </c>
      <c r="R169" s="433">
        <f t="shared" si="60"/>
        <v>1009.6</v>
      </c>
      <c r="S169" s="205">
        <f t="shared" si="61"/>
        <v>2444.1</v>
      </c>
      <c r="T169" s="205">
        <f t="shared" si="61"/>
        <v>2444.1</v>
      </c>
      <c r="U169" s="205">
        <f t="shared" si="61"/>
        <v>1506.3</v>
      </c>
      <c r="V169" s="205">
        <f t="shared" si="62"/>
        <v>-937.8</v>
      </c>
      <c r="W169" s="215">
        <f t="shared" si="63"/>
        <v>0.61630047870381732</v>
      </c>
      <c r="X169" s="222"/>
      <c r="Y169" s="210"/>
      <c r="Z169" s="210"/>
      <c r="AA169" s="210"/>
      <c r="AB169" s="210"/>
      <c r="AC169" s="210"/>
      <c r="AD169" s="210"/>
      <c r="AE169" s="210"/>
      <c r="AF169" s="210"/>
      <c r="AG169" s="210"/>
      <c r="AH169" s="210"/>
      <c r="AI169" s="210"/>
      <c r="AJ169" s="210"/>
      <c r="AK169" s="210"/>
      <c r="AL169" s="210"/>
      <c r="AM169" s="210"/>
      <c r="AN169" s="210"/>
      <c r="AO169" s="210"/>
      <c r="AP169" s="210"/>
      <c r="AQ169" s="210"/>
      <c r="AR169" s="210"/>
      <c r="AS169" s="210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</row>
    <row r="170" spans="1:188" s="501" customFormat="1" ht="32.25" customHeight="1" thickBot="1" x14ac:dyDescent="0.3">
      <c r="A170" s="493"/>
      <c r="B170" s="494"/>
      <c r="C170" s="495"/>
      <c r="D170" s="495"/>
      <c r="E170" s="496" t="s">
        <v>501</v>
      </c>
      <c r="F170" s="497"/>
      <c r="G170" s="498"/>
      <c r="H170" s="498"/>
      <c r="I170" s="499">
        <f>H170/H7</f>
        <v>0</v>
      </c>
      <c r="J170" s="498">
        <f t="shared" si="64"/>
        <v>0</v>
      </c>
      <c r="K170" s="500"/>
      <c r="L170" s="497">
        <v>937.7</v>
      </c>
      <c r="M170" s="498">
        <v>937.7</v>
      </c>
      <c r="N170" s="498">
        <v>937.7</v>
      </c>
      <c r="O170" s="498">
        <v>0</v>
      </c>
      <c r="P170" s="498">
        <f t="shared" si="77"/>
        <v>-937.7</v>
      </c>
      <c r="Q170" s="500">
        <f t="shared" si="78"/>
        <v>0</v>
      </c>
      <c r="R170" s="497">
        <f t="shared" si="60"/>
        <v>937.7</v>
      </c>
      <c r="S170" s="498">
        <f t="shared" si="61"/>
        <v>937.7</v>
      </c>
      <c r="T170" s="498">
        <f t="shared" si="61"/>
        <v>937.7</v>
      </c>
      <c r="U170" s="498">
        <f t="shared" si="61"/>
        <v>0</v>
      </c>
      <c r="V170" s="498">
        <f t="shared" si="62"/>
        <v>-937.7</v>
      </c>
      <c r="W170" s="215">
        <f t="shared" ref="W170:W229" si="79">U170/T170</f>
        <v>0</v>
      </c>
      <c r="X170" s="280"/>
      <c r="Y170" s="281"/>
      <c r="Z170" s="281"/>
      <c r="AA170" s="281"/>
      <c r="AB170" s="281"/>
      <c r="AC170" s="281"/>
      <c r="AD170" s="281"/>
      <c r="AE170" s="281"/>
      <c r="AF170" s="281"/>
      <c r="AG170" s="281"/>
      <c r="AH170" s="281"/>
      <c r="AI170" s="281"/>
      <c r="AJ170" s="281"/>
      <c r="AK170" s="281"/>
      <c r="AL170" s="281"/>
      <c r="AM170" s="281"/>
      <c r="AN170" s="281"/>
      <c r="AO170" s="281"/>
      <c r="AP170" s="281"/>
      <c r="AQ170" s="281"/>
      <c r="AR170" s="281"/>
      <c r="AS170" s="281"/>
      <c r="AT170" s="143"/>
      <c r="AU170" s="143"/>
      <c r="AV170" s="143"/>
      <c r="AW170" s="143"/>
      <c r="AX170" s="143"/>
      <c r="AY170" s="143"/>
      <c r="AZ170" s="143"/>
      <c r="BA170" s="143"/>
      <c r="BB170" s="143"/>
      <c r="BC170" s="143"/>
      <c r="BD170" s="143"/>
      <c r="BE170" s="143"/>
      <c r="BF170" s="143"/>
      <c r="BG170" s="143"/>
      <c r="BH170" s="143"/>
      <c r="BI170" s="143"/>
      <c r="BJ170" s="143"/>
      <c r="BK170" s="143"/>
      <c r="BL170" s="143"/>
      <c r="BM170" s="143"/>
      <c r="BN170" s="143"/>
      <c r="BO170" s="143"/>
      <c r="BP170" s="143"/>
      <c r="BQ170" s="143"/>
      <c r="BR170" s="143"/>
      <c r="BS170" s="143"/>
      <c r="BT170" s="143"/>
      <c r="BU170" s="143"/>
      <c r="BV170" s="143"/>
      <c r="BW170" s="143"/>
      <c r="BX170" s="143"/>
      <c r="BY170" s="143"/>
      <c r="BZ170" s="143"/>
      <c r="CA170" s="143"/>
      <c r="CB170" s="143"/>
      <c r="CC170" s="143"/>
      <c r="CD170" s="143"/>
      <c r="CE170" s="143"/>
      <c r="CF170" s="143"/>
      <c r="CG170" s="143"/>
      <c r="CH170" s="143"/>
      <c r="CI170" s="143"/>
      <c r="CJ170" s="143"/>
      <c r="CK170" s="143"/>
      <c r="CL170" s="143"/>
      <c r="CM170" s="143"/>
      <c r="CN170" s="143"/>
      <c r="CO170" s="143"/>
      <c r="CP170" s="143"/>
      <c r="CQ170" s="143"/>
      <c r="CR170" s="143"/>
      <c r="CS170" s="143"/>
      <c r="CT170" s="143"/>
      <c r="CU170" s="143"/>
      <c r="CV170" s="143"/>
      <c r="CW170" s="143"/>
      <c r="CX170" s="143"/>
      <c r="CY170" s="143"/>
      <c r="CZ170" s="143"/>
      <c r="DA170" s="143"/>
      <c r="DB170" s="143"/>
      <c r="DC170" s="143"/>
      <c r="DD170" s="143"/>
      <c r="DE170" s="143"/>
      <c r="DF170" s="143"/>
      <c r="DG170" s="143"/>
      <c r="DH170" s="143"/>
      <c r="DI170" s="143"/>
      <c r="DJ170" s="143"/>
      <c r="DK170" s="143"/>
      <c r="DL170" s="143"/>
      <c r="DM170" s="143"/>
      <c r="DN170" s="143"/>
      <c r="DO170" s="143"/>
      <c r="DP170" s="143"/>
      <c r="DQ170" s="143"/>
      <c r="DR170" s="143"/>
      <c r="DS170" s="143"/>
      <c r="DT170" s="143"/>
      <c r="DU170" s="143"/>
      <c r="DV170" s="143"/>
      <c r="DW170" s="143"/>
      <c r="DX170" s="143"/>
      <c r="DY170" s="143"/>
      <c r="DZ170" s="143"/>
      <c r="EA170" s="143"/>
      <c r="EB170" s="143"/>
      <c r="EC170" s="143"/>
      <c r="ED170" s="143"/>
      <c r="EE170" s="143"/>
      <c r="EF170" s="143"/>
      <c r="EG170" s="143"/>
      <c r="EH170" s="143"/>
      <c r="EI170" s="143"/>
      <c r="EJ170" s="143"/>
      <c r="EK170" s="143"/>
      <c r="EL170" s="143"/>
      <c r="EM170" s="143"/>
      <c r="EN170" s="143"/>
      <c r="EO170" s="143"/>
      <c r="EP170" s="143"/>
      <c r="EQ170" s="143"/>
      <c r="ER170" s="143"/>
      <c r="ES170" s="143"/>
      <c r="ET170" s="143"/>
      <c r="EU170" s="143"/>
      <c r="EV170" s="143"/>
      <c r="EW170" s="143"/>
      <c r="EX170" s="143"/>
      <c r="EY170" s="143"/>
      <c r="EZ170" s="143"/>
      <c r="FA170" s="143"/>
      <c r="FB170" s="143"/>
      <c r="FC170" s="143"/>
      <c r="FD170" s="143"/>
      <c r="FE170" s="143"/>
      <c r="FF170" s="143"/>
      <c r="FG170" s="143"/>
      <c r="FH170" s="143"/>
      <c r="FI170" s="143"/>
      <c r="FJ170" s="143"/>
      <c r="FK170" s="143"/>
      <c r="FL170" s="143"/>
      <c r="FM170" s="143"/>
      <c r="FN170" s="143"/>
      <c r="FO170" s="143"/>
      <c r="FP170" s="143"/>
      <c r="FQ170" s="143"/>
      <c r="FR170" s="143"/>
      <c r="FS170" s="143"/>
      <c r="FT170" s="143"/>
      <c r="FU170" s="143"/>
      <c r="FV170" s="143"/>
      <c r="FW170" s="143"/>
      <c r="FX170" s="143"/>
      <c r="FY170" s="143"/>
      <c r="FZ170" s="143"/>
      <c r="GA170" s="143"/>
      <c r="GB170" s="143"/>
      <c r="GC170" s="143"/>
      <c r="GD170" s="143"/>
      <c r="GE170" s="143"/>
      <c r="GF170" s="143"/>
    </row>
    <row r="171" spans="1:188" s="404" customFormat="1" ht="27" customHeight="1" thickBot="1" x14ac:dyDescent="0.3">
      <c r="A171" s="19">
        <v>15</v>
      </c>
      <c r="B171" s="502"/>
      <c r="C171" s="166" t="s">
        <v>502</v>
      </c>
      <c r="D171" s="166" t="s">
        <v>325</v>
      </c>
      <c r="E171" s="167" t="s">
        <v>503</v>
      </c>
      <c r="F171" s="503"/>
      <c r="G171" s="504"/>
      <c r="H171" s="504"/>
      <c r="I171" s="204"/>
      <c r="J171" s="203">
        <f t="shared" si="64"/>
        <v>0</v>
      </c>
      <c r="K171" s="206"/>
      <c r="L171" s="202">
        <v>0</v>
      </c>
      <c r="M171" s="203">
        <v>370.5</v>
      </c>
      <c r="N171" s="203">
        <v>370.5</v>
      </c>
      <c r="O171" s="504">
        <v>370.5</v>
      </c>
      <c r="P171" s="203">
        <f t="shared" si="77"/>
        <v>0</v>
      </c>
      <c r="Q171" s="216"/>
      <c r="R171" s="208">
        <f t="shared" si="60"/>
        <v>0</v>
      </c>
      <c r="S171" s="203">
        <f t="shared" si="61"/>
        <v>370.5</v>
      </c>
      <c r="T171" s="203">
        <f t="shared" si="61"/>
        <v>370.5</v>
      </c>
      <c r="U171" s="203">
        <f t="shared" si="61"/>
        <v>370.5</v>
      </c>
      <c r="V171" s="203">
        <f t="shared" si="62"/>
        <v>0</v>
      </c>
      <c r="W171" s="215"/>
      <c r="X171" s="222"/>
      <c r="Y171" s="210"/>
      <c r="Z171" s="210"/>
      <c r="AA171" s="210"/>
      <c r="AB171" s="210"/>
      <c r="AC171" s="210"/>
      <c r="AD171" s="210"/>
      <c r="AE171" s="210"/>
      <c r="AF171" s="210"/>
      <c r="AG171" s="210"/>
      <c r="AH171" s="210"/>
      <c r="AI171" s="210"/>
      <c r="AJ171" s="210"/>
      <c r="AK171" s="210"/>
      <c r="AL171" s="210"/>
      <c r="AM171" s="210"/>
      <c r="AN171" s="210"/>
      <c r="AO171" s="210"/>
      <c r="AP171" s="210"/>
      <c r="AQ171" s="210"/>
      <c r="AR171" s="210"/>
      <c r="AS171" s="210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</row>
    <row r="172" spans="1:188" s="404" customFormat="1" ht="34.15" customHeight="1" thickBot="1" x14ac:dyDescent="0.3">
      <c r="A172" s="19">
        <v>16</v>
      </c>
      <c r="B172" s="502"/>
      <c r="C172" s="166" t="s">
        <v>504</v>
      </c>
      <c r="D172" s="166" t="s">
        <v>325</v>
      </c>
      <c r="E172" s="167" t="s">
        <v>505</v>
      </c>
      <c r="F172" s="503">
        <v>3959.8</v>
      </c>
      <c r="G172" s="504">
        <v>3959.8</v>
      </c>
      <c r="H172" s="504">
        <v>3924.5</v>
      </c>
      <c r="I172" s="204">
        <f>H172/H7</f>
        <v>7.9638434001360024E-3</v>
      </c>
      <c r="J172" s="203">
        <f t="shared" si="64"/>
        <v>-35.300000000000182</v>
      </c>
      <c r="K172" s="206">
        <f>H172/G172</f>
        <v>0.9910854083539572</v>
      </c>
      <c r="L172" s="202">
        <v>44.1</v>
      </c>
      <c r="M172" s="203">
        <v>224</v>
      </c>
      <c r="N172" s="203">
        <v>224</v>
      </c>
      <c r="O172" s="504">
        <v>224</v>
      </c>
      <c r="P172" s="203">
        <f t="shared" si="77"/>
        <v>0</v>
      </c>
      <c r="Q172" s="505"/>
      <c r="R172" s="208">
        <f t="shared" si="60"/>
        <v>4003.9</v>
      </c>
      <c r="S172" s="203">
        <f t="shared" si="61"/>
        <v>4183.8</v>
      </c>
      <c r="T172" s="203">
        <f t="shared" si="61"/>
        <v>4183.8</v>
      </c>
      <c r="U172" s="203">
        <f t="shared" si="61"/>
        <v>4148.5</v>
      </c>
      <c r="V172" s="203">
        <f t="shared" si="62"/>
        <v>-35.300000000000182</v>
      </c>
      <c r="W172" s="215">
        <f t="shared" si="79"/>
        <v>0.99156269420144361</v>
      </c>
      <c r="X172" s="222"/>
      <c r="Y172" s="210"/>
      <c r="Z172" s="210"/>
      <c r="AA172" s="210"/>
      <c r="AB172" s="210"/>
      <c r="AC172" s="210"/>
      <c r="AD172" s="210"/>
      <c r="AE172" s="210"/>
      <c r="AF172" s="210"/>
      <c r="AG172" s="210"/>
      <c r="AH172" s="210"/>
      <c r="AI172" s="210"/>
      <c r="AJ172" s="210"/>
      <c r="AK172" s="210"/>
      <c r="AL172" s="210"/>
      <c r="AM172" s="210"/>
      <c r="AN172" s="210"/>
      <c r="AO172" s="210"/>
      <c r="AP172" s="210"/>
      <c r="AQ172" s="210"/>
      <c r="AR172" s="210"/>
      <c r="AS172" s="210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</row>
    <row r="173" spans="1:188" s="404" customFormat="1" ht="23.25" customHeight="1" thickBot="1" x14ac:dyDescent="0.3">
      <c r="A173" s="16">
        <v>17</v>
      </c>
      <c r="B173" s="425">
        <v>180404</v>
      </c>
      <c r="C173" s="163" t="s">
        <v>506</v>
      </c>
      <c r="D173" s="163" t="s">
        <v>330</v>
      </c>
      <c r="E173" s="172" t="s">
        <v>331</v>
      </c>
      <c r="F173" s="492">
        <v>198</v>
      </c>
      <c r="G173" s="489">
        <v>198</v>
      </c>
      <c r="H173" s="489">
        <v>131.69999999999999</v>
      </c>
      <c r="I173" s="506">
        <f>H173/H7</f>
        <v>2.6725396249150502E-4</v>
      </c>
      <c r="J173" s="205">
        <f t="shared" si="64"/>
        <v>-66.300000000000011</v>
      </c>
      <c r="K173" s="430">
        <f>H173/G173</f>
        <v>0.66515151515151505</v>
      </c>
      <c r="L173" s="431"/>
      <c r="M173" s="205">
        <v>83.5</v>
      </c>
      <c r="N173" s="205">
        <v>83.5</v>
      </c>
      <c r="O173" s="489">
        <v>6</v>
      </c>
      <c r="P173" s="213">
        <f t="shared" si="71"/>
        <v>-77.5</v>
      </c>
      <c r="Q173" s="370"/>
      <c r="R173" s="433">
        <f t="shared" si="60"/>
        <v>198</v>
      </c>
      <c r="S173" s="205">
        <f t="shared" si="61"/>
        <v>281.5</v>
      </c>
      <c r="T173" s="205">
        <f t="shared" si="61"/>
        <v>281.5</v>
      </c>
      <c r="U173" s="205">
        <f t="shared" si="61"/>
        <v>137.69999999999999</v>
      </c>
      <c r="V173" s="205">
        <f t="shared" si="62"/>
        <v>-143.80000000000001</v>
      </c>
      <c r="W173" s="215">
        <f t="shared" si="79"/>
        <v>0.48916518650088808</v>
      </c>
      <c r="X173" s="222"/>
      <c r="Y173" s="210"/>
      <c r="Z173" s="210"/>
      <c r="AA173" s="210"/>
      <c r="AB173" s="210"/>
      <c r="AC173" s="210"/>
      <c r="AD173" s="210"/>
      <c r="AE173" s="210"/>
      <c r="AF173" s="210"/>
      <c r="AG173" s="210"/>
      <c r="AH173" s="210"/>
      <c r="AI173" s="210"/>
      <c r="AJ173" s="210"/>
      <c r="AK173" s="210"/>
      <c r="AL173" s="210"/>
      <c r="AM173" s="210"/>
      <c r="AN173" s="210"/>
      <c r="AO173" s="210"/>
      <c r="AP173" s="210"/>
      <c r="AQ173" s="210"/>
      <c r="AR173" s="210"/>
      <c r="AS173" s="210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</row>
    <row r="174" spans="1:188" ht="21.75" hidden="1" customHeight="1" thickBot="1" x14ac:dyDescent="0.3">
      <c r="A174" s="11">
        <v>14</v>
      </c>
      <c r="B174" s="168">
        <v>180409</v>
      </c>
      <c r="C174" s="163" t="s">
        <v>507</v>
      </c>
      <c r="D174" s="169" t="s">
        <v>311</v>
      </c>
      <c r="E174" s="170" t="s">
        <v>332</v>
      </c>
      <c r="F174" s="469"/>
      <c r="G174" s="470"/>
      <c r="H174" s="470"/>
      <c r="I174" s="507"/>
      <c r="J174" s="466">
        <f t="shared" si="64"/>
        <v>0</v>
      </c>
      <c r="K174" s="216"/>
      <c r="L174" s="211">
        <f>SUM(L175:L178)</f>
        <v>0</v>
      </c>
      <c r="M174" s="213">
        <f>SUM(M175:M178)</f>
        <v>0</v>
      </c>
      <c r="N174" s="213">
        <f>SUM(N175:N178)</f>
        <v>0</v>
      </c>
      <c r="O174" s="213">
        <f>SUM(O175:O178)</f>
        <v>0</v>
      </c>
      <c r="P174" s="213">
        <f>SUM(P175:P178)</f>
        <v>0</v>
      </c>
      <c r="Q174" s="216" t="e">
        <f t="shared" ref="Q174:Q208" si="80">O174/N174</f>
        <v>#DIV/0!</v>
      </c>
      <c r="R174" s="211">
        <f t="shared" si="60"/>
        <v>0</v>
      </c>
      <c r="S174" s="213">
        <f t="shared" si="61"/>
        <v>0</v>
      </c>
      <c r="T174" s="213">
        <f t="shared" si="61"/>
        <v>0</v>
      </c>
      <c r="U174" s="213">
        <f t="shared" si="61"/>
        <v>0</v>
      </c>
      <c r="V174" s="213">
        <f t="shared" si="62"/>
        <v>0</v>
      </c>
      <c r="W174" s="215" t="e">
        <f t="shared" si="79"/>
        <v>#DIV/0!</v>
      </c>
      <c r="X174" s="222"/>
      <c r="Y174" s="210"/>
      <c r="Z174" s="210"/>
      <c r="AA174" s="210"/>
      <c r="AB174" s="210"/>
      <c r="AC174" s="210"/>
      <c r="AD174" s="210"/>
      <c r="AE174" s="210"/>
      <c r="AF174" s="210"/>
      <c r="AG174" s="210"/>
      <c r="AH174" s="210"/>
      <c r="AI174" s="210"/>
      <c r="AJ174" s="210"/>
      <c r="AK174" s="210"/>
      <c r="AL174" s="210"/>
      <c r="AM174" s="210"/>
      <c r="AN174" s="210"/>
      <c r="AO174" s="210"/>
      <c r="AP174" s="210"/>
      <c r="AQ174" s="210"/>
      <c r="AR174" s="210"/>
      <c r="AS174" s="210"/>
    </row>
    <row r="175" spans="1:188" ht="18" hidden="1" customHeight="1" thickBot="1" x14ac:dyDescent="0.3">
      <c r="A175" s="12"/>
      <c r="B175" s="472"/>
      <c r="C175" s="10"/>
      <c r="D175" s="10"/>
      <c r="E175" s="158" t="s">
        <v>123</v>
      </c>
      <c r="F175" s="473"/>
      <c r="G175" s="474"/>
      <c r="H175" s="474"/>
      <c r="I175" s="437"/>
      <c r="J175" s="248">
        <f t="shared" si="64"/>
        <v>0</v>
      </c>
      <c r="K175" s="508"/>
      <c r="L175" s="241"/>
      <c r="M175" s="239"/>
      <c r="N175" s="509"/>
      <c r="O175" s="510"/>
      <c r="P175" s="239">
        <f t="shared" si="71"/>
        <v>0</v>
      </c>
      <c r="Q175" s="240" t="e">
        <f t="shared" si="80"/>
        <v>#DIV/0!</v>
      </c>
      <c r="R175" s="511">
        <f t="shared" si="60"/>
        <v>0</v>
      </c>
      <c r="S175" s="221">
        <f t="shared" si="61"/>
        <v>0</v>
      </c>
      <c r="T175" s="221">
        <f t="shared" si="61"/>
        <v>0</v>
      </c>
      <c r="U175" s="221">
        <f t="shared" si="61"/>
        <v>0</v>
      </c>
      <c r="V175" s="221">
        <f t="shared" si="62"/>
        <v>0</v>
      </c>
      <c r="W175" s="215" t="e">
        <f t="shared" si="79"/>
        <v>#DIV/0!</v>
      </c>
      <c r="X175" s="222"/>
      <c r="Y175" s="210"/>
      <c r="Z175" s="210"/>
      <c r="AA175" s="210"/>
      <c r="AB175" s="210"/>
      <c r="AC175" s="210"/>
      <c r="AD175" s="210"/>
      <c r="AE175" s="210"/>
      <c r="AF175" s="210"/>
      <c r="AG175" s="210"/>
      <c r="AH175" s="210"/>
      <c r="AI175" s="210"/>
      <c r="AJ175" s="210"/>
      <c r="AK175" s="210"/>
      <c r="AL175" s="210"/>
      <c r="AM175" s="210"/>
      <c r="AN175" s="210"/>
      <c r="AO175" s="210"/>
      <c r="AP175" s="210"/>
      <c r="AQ175" s="210"/>
      <c r="AR175" s="210"/>
      <c r="AS175" s="210"/>
    </row>
    <row r="176" spans="1:188" ht="21" hidden="1" customHeight="1" thickBot="1" x14ac:dyDescent="0.3">
      <c r="A176" s="13"/>
      <c r="B176" s="512"/>
      <c r="C176" s="513"/>
      <c r="D176" s="480"/>
      <c r="E176" s="154" t="s">
        <v>333</v>
      </c>
      <c r="F176" s="514"/>
      <c r="G176" s="482"/>
      <c r="H176" s="482"/>
      <c r="I176" s="442"/>
      <c r="J176" s="229">
        <f t="shared" si="64"/>
        <v>0</v>
      </c>
      <c r="K176" s="485"/>
      <c r="L176" s="250"/>
      <c r="M176" s="251"/>
      <c r="N176" s="282"/>
      <c r="O176" s="515"/>
      <c r="P176" s="251">
        <f t="shared" si="71"/>
        <v>0</v>
      </c>
      <c r="Q176" s="348" t="e">
        <f t="shared" si="80"/>
        <v>#DIV/0!</v>
      </c>
      <c r="R176" s="516">
        <f t="shared" si="60"/>
        <v>0</v>
      </c>
      <c r="S176" s="483">
        <f t="shared" si="61"/>
        <v>0</v>
      </c>
      <c r="T176" s="483">
        <f t="shared" si="61"/>
        <v>0</v>
      </c>
      <c r="U176" s="483">
        <f t="shared" si="61"/>
        <v>0</v>
      </c>
      <c r="V176" s="483">
        <f t="shared" si="62"/>
        <v>0</v>
      </c>
      <c r="W176" s="215" t="e">
        <f t="shared" si="79"/>
        <v>#DIV/0!</v>
      </c>
      <c r="X176" s="222"/>
      <c r="Y176" s="210"/>
      <c r="Z176" s="210"/>
      <c r="AA176" s="210"/>
      <c r="AB176" s="210"/>
      <c r="AC176" s="210"/>
      <c r="AD176" s="210"/>
      <c r="AE176" s="210"/>
      <c r="AF176" s="210"/>
      <c r="AG176" s="210"/>
      <c r="AH176" s="210"/>
      <c r="AI176" s="210"/>
      <c r="AJ176" s="210"/>
      <c r="AK176" s="210"/>
      <c r="AL176" s="210"/>
      <c r="AM176" s="210"/>
      <c r="AN176" s="210"/>
      <c r="AO176" s="210"/>
      <c r="AP176" s="210"/>
      <c r="AQ176" s="210"/>
      <c r="AR176" s="210"/>
      <c r="AS176" s="210"/>
    </row>
    <row r="177" spans="1:188" ht="20.25" hidden="1" customHeight="1" thickBot="1" x14ac:dyDescent="0.3">
      <c r="A177" s="12"/>
      <c r="B177" s="479"/>
      <c r="C177" s="480"/>
      <c r="D177" s="10"/>
      <c r="E177" s="158" t="s">
        <v>120</v>
      </c>
      <c r="F177" s="473"/>
      <c r="G177" s="474"/>
      <c r="H177" s="474"/>
      <c r="I177" s="437"/>
      <c r="J177" s="251">
        <f t="shared" si="64"/>
        <v>0</v>
      </c>
      <c r="K177" s="508"/>
      <c r="L177" s="369"/>
      <c r="M177" s="294"/>
      <c r="N177" s="517"/>
      <c r="O177" s="518"/>
      <c r="P177" s="399">
        <f t="shared" si="71"/>
        <v>0</v>
      </c>
      <c r="Q177" s="370" t="e">
        <f t="shared" si="80"/>
        <v>#DIV/0!</v>
      </c>
      <c r="R177" s="433">
        <f t="shared" si="60"/>
        <v>0</v>
      </c>
      <c r="S177" s="203">
        <f t="shared" si="61"/>
        <v>0</v>
      </c>
      <c r="T177" s="203">
        <f t="shared" si="61"/>
        <v>0</v>
      </c>
      <c r="U177" s="203">
        <f t="shared" si="61"/>
        <v>0</v>
      </c>
      <c r="V177" s="203">
        <f t="shared" si="62"/>
        <v>0</v>
      </c>
      <c r="W177" s="215" t="e">
        <f t="shared" si="79"/>
        <v>#DIV/0!</v>
      </c>
      <c r="X177" s="222"/>
      <c r="Y177" s="210"/>
      <c r="Z177" s="210"/>
      <c r="AA177" s="210"/>
      <c r="AB177" s="210"/>
      <c r="AC177" s="210"/>
      <c r="AD177" s="210"/>
      <c r="AE177" s="210"/>
      <c r="AF177" s="210"/>
      <c r="AG177" s="210"/>
      <c r="AH177" s="210"/>
      <c r="AI177" s="210"/>
      <c r="AJ177" s="210"/>
      <c r="AK177" s="210"/>
      <c r="AL177" s="210"/>
      <c r="AM177" s="210"/>
      <c r="AN177" s="210"/>
      <c r="AO177" s="210"/>
      <c r="AP177" s="210"/>
      <c r="AQ177" s="210"/>
      <c r="AR177" s="210"/>
      <c r="AS177" s="210"/>
    </row>
    <row r="178" spans="1:188" ht="21.75" hidden="1" customHeight="1" thickBot="1" x14ac:dyDescent="0.3">
      <c r="A178" s="14"/>
      <c r="B178" s="512"/>
      <c r="C178" s="513"/>
      <c r="D178" s="513"/>
      <c r="E178" s="171" t="s">
        <v>69</v>
      </c>
      <c r="F178" s="519"/>
      <c r="G178" s="520"/>
      <c r="H178" s="520"/>
      <c r="I178" s="448"/>
      <c r="J178" s="294">
        <f t="shared" si="64"/>
        <v>0</v>
      </c>
      <c r="K178" s="521"/>
      <c r="L178" s="398"/>
      <c r="M178" s="399"/>
      <c r="N178" s="234"/>
      <c r="O178" s="522"/>
      <c r="P178" s="399">
        <f t="shared" si="71"/>
        <v>0</v>
      </c>
      <c r="Q178" s="523" t="e">
        <f t="shared" si="80"/>
        <v>#DIV/0!</v>
      </c>
      <c r="R178" s="208">
        <f t="shared" si="60"/>
        <v>0</v>
      </c>
      <c r="S178" s="203">
        <f t="shared" si="61"/>
        <v>0</v>
      </c>
      <c r="T178" s="203">
        <f t="shared" si="61"/>
        <v>0</v>
      </c>
      <c r="U178" s="203">
        <f t="shared" si="61"/>
        <v>0</v>
      </c>
      <c r="V178" s="203">
        <f t="shared" si="62"/>
        <v>0</v>
      </c>
      <c r="W178" s="215" t="e">
        <f t="shared" si="79"/>
        <v>#DIV/0!</v>
      </c>
      <c r="X178" s="222"/>
      <c r="Y178" s="210"/>
      <c r="Z178" s="210"/>
      <c r="AA178" s="210"/>
      <c r="AB178" s="210"/>
      <c r="AC178" s="210"/>
      <c r="AD178" s="210"/>
      <c r="AE178" s="210"/>
      <c r="AF178" s="210"/>
      <c r="AG178" s="210"/>
      <c r="AH178" s="210"/>
      <c r="AI178" s="210"/>
      <c r="AJ178" s="210"/>
      <c r="AK178" s="210"/>
      <c r="AL178" s="210"/>
      <c r="AM178" s="210"/>
      <c r="AN178" s="210"/>
      <c r="AO178" s="210"/>
      <c r="AP178" s="210"/>
      <c r="AQ178" s="210"/>
      <c r="AR178" s="210"/>
      <c r="AS178" s="210"/>
    </row>
    <row r="179" spans="1:188" s="524" customFormat="1" ht="22.5" hidden="1" customHeight="1" thickBot="1" x14ac:dyDescent="0.3">
      <c r="A179" s="11">
        <v>15</v>
      </c>
      <c r="B179" s="168">
        <v>180410</v>
      </c>
      <c r="C179" s="163" t="s">
        <v>334</v>
      </c>
      <c r="D179" s="163" t="s">
        <v>330</v>
      </c>
      <c r="E179" s="172" t="s">
        <v>124</v>
      </c>
      <c r="F179" s="469"/>
      <c r="G179" s="470"/>
      <c r="H179" s="470"/>
      <c r="I179" s="507"/>
      <c r="J179" s="213"/>
      <c r="K179" s="215"/>
      <c r="L179" s="208"/>
      <c r="M179" s="203"/>
      <c r="N179" s="213"/>
      <c r="O179" s="470"/>
      <c r="P179" s="203">
        <f t="shared" si="71"/>
        <v>0</v>
      </c>
      <c r="Q179" s="216" t="e">
        <f t="shared" si="80"/>
        <v>#DIV/0!</v>
      </c>
      <c r="R179" s="208">
        <f>SUM(F179,L179)</f>
        <v>0</v>
      </c>
      <c r="S179" s="203">
        <f>SUM(F179,M179)</f>
        <v>0</v>
      </c>
      <c r="T179" s="203">
        <f>SUM(G179,N179)</f>
        <v>0</v>
      </c>
      <c r="U179" s="203">
        <f>SUM(H179,O179)</f>
        <v>0</v>
      </c>
      <c r="V179" s="203">
        <f>U179-T179</f>
        <v>0</v>
      </c>
      <c r="W179" s="215" t="e">
        <f t="shared" si="79"/>
        <v>#DIV/0!</v>
      </c>
      <c r="X179" s="471"/>
      <c r="Y179" s="218"/>
      <c r="Z179" s="218"/>
      <c r="AA179" s="218"/>
      <c r="AB179" s="218"/>
      <c r="AC179" s="218"/>
      <c r="AD179" s="218"/>
      <c r="AE179" s="218"/>
      <c r="AF179" s="218"/>
      <c r="AG179" s="218"/>
      <c r="AH179" s="218"/>
      <c r="AI179" s="218"/>
      <c r="AJ179" s="218"/>
      <c r="AK179" s="218"/>
      <c r="AL179" s="218"/>
      <c r="AM179" s="218"/>
      <c r="AN179" s="218"/>
      <c r="AO179" s="218"/>
      <c r="AP179" s="218"/>
      <c r="AQ179" s="218"/>
      <c r="AR179" s="218"/>
      <c r="AS179" s="218"/>
      <c r="AT179" s="118"/>
      <c r="AU179" s="118"/>
      <c r="AV179" s="118"/>
      <c r="AW179" s="118"/>
      <c r="AX179" s="118"/>
      <c r="AY179" s="118"/>
      <c r="AZ179" s="118"/>
      <c r="BA179" s="118"/>
      <c r="BB179" s="118"/>
      <c r="BC179" s="118"/>
      <c r="BD179" s="118"/>
      <c r="BE179" s="118"/>
      <c r="BF179" s="118"/>
      <c r="BG179" s="118"/>
      <c r="BH179" s="118"/>
      <c r="BI179" s="118"/>
      <c r="BJ179" s="118"/>
      <c r="BK179" s="118"/>
      <c r="BL179" s="118"/>
      <c r="BM179" s="118"/>
      <c r="BN179" s="118"/>
      <c r="BO179" s="118"/>
      <c r="BP179" s="118"/>
      <c r="BQ179" s="118"/>
      <c r="BR179" s="118"/>
      <c r="BS179" s="118"/>
      <c r="BT179" s="118"/>
      <c r="BU179" s="118"/>
      <c r="BV179" s="118"/>
      <c r="BW179" s="118"/>
      <c r="BX179" s="118"/>
      <c r="BY179" s="118"/>
      <c r="BZ179" s="118"/>
      <c r="CA179" s="118"/>
      <c r="CB179" s="118"/>
      <c r="CC179" s="118"/>
      <c r="CD179" s="118"/>
      <c r="CE179" s="118"/>
      <c r="CF179" s="118"/>
      <c r="CG179" s="118"/>
      <c r="CH179" s="118"/>
      <c r="CI179" s="118"/>
      <c r="CJ179" s="118"/>
      <c r="CK179" s="118"/>
      <c r="CL179" s="118"/>
      <c r="CM179" s="118"/>
      <c r="CN179" s="118"/>
      <c r="CO179" s="118"/>
      <c r="CP179" s="118"/>
      <c r="CQ179" s="118"/>
      <c r="CR179" s="118"/>
      <c r="CS179" s="118"/>
      <c r="CT179" s="118"/>
      <c r="CU179" s="118"/>
      <c r="CV179" s="118"/>
      <c r="CW179" s="118"/>
      <c r="CX179" s="118"/>
      <c r="CY179" s="118"/>
      <c r="CZ179" s="118"/>
      <c r="DA179" s="118"/>
      <c r="DB179" s="118"/>
      <c r="DC179" s="118"/>
      <c r="DD179" s="118"/>
      <c r="DE179" s="118"/>
      <c r="DF179" s="118"/>
      <c r="DG179" s="118"/>
      <c r="DH179" s="118"/>
      <c r="DI179" s="118"/>
      <c r="DJ179" s="118"/>
      <c r="DK179" s="118"/>
      <c r="DL179" s="118"/>
      <c r="DM179" s="118"/>
      <c r="DN179" s="118"/>
      <c r="DO179" s="118"/>
      <c r="DP179" s="118"/>
      <c r="DQ179" s="118"/>
      <c r="DR179" s="118"/>
      <c r="DS179" s="118"/>
      <c r="DT179" s="118"/>
      <c r="DU179" s="118"/>
      <c r="DV179" s="118"/>
      <c r="DW179" s="118"/>
      <c r="DX179" s="118"/>
      <c r="DY179" s="118"/>
      <c r="DZ179" s="118"/>
      <c r="EA179" s="118"/>
      <c r="EB179" s="118"/>
      <c r="EC179" s="118"/>
      <c r="ED179" s="118"/>
      <c r="EE179" s="118"/>
      <c r="EF179" s="118"/>
      <c r="EG179" s="118"/>
      <c r="EH179" s="118"/>
      <c r="EI179" s="118"/>
      <c r="EJ179" s="118"/>
      <c r="EK179" s="118"/>
      <c r="EL179" s="118"/>
      <c r="EM179" s="118"/>
      <c r="EN179" s="118"/>
      <c r="EO179" s="118"/>
      <c r="EP179" s="118"/>
      <c r="EQ179" s="118"/>
      <c r="ER179" s="118"/>
      <c r="ES179" s="118"/>
      <c r="ET179" s="118"/>
      <c r="EU179" s="118"/>
      <c r="EV179" s="118"/>
      <c r="EW179" s="118"/>
      <c r="EX179" s="118"/>
      <c r="EY179" s="118"/>
      <c r="EZ179" s="118"/>
      <c r="FA179" s="118"/>
      <c r="FB179" s="118"/>
      <c r="FC179" s="118"/>
      <c r="FD179" s="118"/>
      <c r="FE179" s="118"/>
      <c r="FF179" s="118"/>
      <c r="FG179" s="118"/>
      <c r="FH179" s="118"/>
      <c r="FI179" s="118"/>
      <c r="FJ179" s="118"/>
      <c r="FK179" s="118"/>
      <c r="FL179" s="118"/>
      <c r="FM179" s="118"/>
      <c r="FN179" s="118"/>
      <c r="FO179" s="118"/>
      <c r="FP179" s="118"/>
      <c r="FQ179" s="118"/>
      <c r="FR179" s="118"/>
      <c r="FS179" s="118"/>
      <c r="FT179" s="118"/>
      <c r="FU179" s="118"/>
      <c r="FV179" s="118"/>
      <c r="FW179" s="118"/>
      <c r="FX179" s="118"/>
      <c r="FY179" s="118"/>
      <c r="FZ179" s="118"/>
      <c r="GA179" s="118"/>
      <c r="GB179" s="118"/>
      <c r="GC179" s="118"/>
      <c r="GD179" s="118"/>
      <c r="GE179" s="118"/>
      <c r="GF179" s="118"/>
    </row>
    <row r="180" spans="1:188" ht="32.25" hidden="1" customHeight="1" thickBot="1" x14ac:dyDescent="0.3">
      <c r="A180" s="19">
        <v>16</v>
      </c>
      <c r="B180" s="525" t="s">
        <v>40</v>
      </c>
      <c r="C180" s="526" t="s">
        <v>335</v>
      </c>
      <c r="D180" s="526" t="s">
        <v>336</v>
      </c>
      <c r="E180" s="173" t="s">
        <v>85</v>
      </c>
      <c r="F180" s="527"/>
      <c r="G180" s="504"/>
      <c r="H180" s="504"/>
      <c r="I180" s="204">
        <f>H180/H7</f>
        <v>0</v>
      </c>
      <c r="J180" s="203">
        <f t="shared" si="64"/>
        <v>0</v>
      </c>
      <c r="K180" s="207" t="e">
        <f t="shared" ref="K180:K186" si="81">H180/G180</f>
        <v>#DIV/0!</v>
      </c>
      <c r="L180" s="208"/>
      <c r="M180" s="203"/>
      <c r="N180" s="203"/>
      <c r="O180" s="504"/>
      <c r="P180" s="203">
        <f>O180-N180</f>
        <v>0</v>
      </c>
      <c r="Q180" s="207"/>
      <c r="R180" s="208">
        <f t="shared" si="60"/>
        <v>0</v>
      </c>
      <c r="S180" s="203">
        <f t="shared" si="61"/>
        <v>0</v>
      </c>
      <c r="T180" s="203">
        <f t="shared" si="61"/>
        <v>0</v>
      </c>
      <c r="U180" s="203">
        <f t="shared" si="61"/>
        <v>0</v>
      </c>
      <c r="V180" s="203">
        <f t="shared" si="62"/>
        <v>0</v>
      </c>
      <c r="W180" s="215" t="e">
        <f t="shared" si="79"/>
        <v>#DIV/0!</v>
      </c>
      <c r="X180" s="222"/>
      <c r="Y180" s="210"/>
      <c r="Z180" s="210"/>
      <c r="AA180" s="210"/>
      <c r="AB180" s="210"/>
      <c r="AC180" s="210"/>
      <c r="AD180" s="210"/>
      <c r="AE180" s="210"/>
      <c r="AF180" s="210"/>
      <c r="AG180" s="210"/>
      <c r="AH180" s="210"/>
      <c r="AI180" s="210"/>
      <c r="AJ180" s="210"/>
      <c r="AK180" s="210"/>
      <c r="AL180" s="210"/>
      <c r="AM180" s="210"/>
      <c r="AN180" s="210"/>
      <c r="AO180" s="210"/>
      <c r="AP180" s="210"/>
      <c r="AQ180" s="210"/>
      <c r="AR180" s="210"/>
      <c r="AS180" s="210"/>
    </row>
    <row r="181" spans="1:188" s="603" customFormat="1" ht="24.75" hidden="1" customHeight="1" thickBot="1" x14ac:dyDescent="0.3">
      <c r="A181" s="15"/>
      <c r="B181" s="528"/>
      <c r="C181" s="529"/>
      <c r="D181" s="529"/>
      <c r="E181" s="174" t="s">
        <v>131</v>
      </c>
      <c r="F181" s="530"/>
      <c r="G181" s="531"/>
      <c r="H181" s="531"/>
      <c r="I181" s="532">
        <f>H181/H7</f>
        <v>0</v>
      </c>
      <c r="J181" s="466">
        <f t="shared" si="64"/>
        <v>0</v>
      </c>
      <c r="K181" s="337" t="e">
        <f t="shared" si="81"/>
        <v>#DIV/0!</v>
      </c>
      <c r="L181" s="461"/>
      <c r="M181" s="231"/>
      <c r="N181" s="231"/>
      <c r="O181" s="531"/>
      <c r="P181" s="231"/>
      <c r="Q181" s="462"/>
      <c r="R181" s="533">
        <f t="shared" si="60"/>
        <v>0</v>
      </c>
      <c r="S181" s="203">
        <f t="shared" si="61"/>
        <v>0</v>
      </c>
      <c r="T181" s="203">
        <f>SUM(G181,N181)</f>
        <v>0</v>
      </c>
      <c r="U181" s="203">
        <f>SUM(H181,O181)</f>
        <v>0</v>
      </c>
      <c r="V181" s="203">
        <f>U181-T181</f>
        <v>0</v>
      </c>
      <c r="W181" s="215" t="e">
        <f t="shared" si="79"/>
        <v>#DIV/0!</v>
      </c>
      <c r="X181" s="338"/>
      <c r="Y181" s="339"/>
      <c r="Z181" s="339"/>
      <c r="AA181" s="339"/>
      <c r="AB181" s="339"/>
      <c r="AC181" s="339"/>
      <c r="AD181" s="339"/>
      <c r="AE181" s="339"/>
      <c r="AF181" s="339"/>
      <c r="AG181" s="339"/>
      <c r="AH181" s="339"/>
      <c r="AI181" s="339"/>
      <c r="AJ181" s="339"/>
      <c r="AK181" s="339"/>
      <c r="AL181" s="339"/>
      <c r="AM181" s="339"/>
      <c r="AN181" s="339"/>
      <c r="AO181" s="339"/>
      <c r="AP181" s="339"/>
      <c r="AQ181" s="339"/>
      <c r="AR181" s="339"/>
      <c r="AS181" s="339"/>
      <c r="AT181" s="141"/>
      <c r="AU181" s="141"/>
      <c r="AV181" s="141"/>
      <c r="AW181" s="141"/>
      <c r="AX181" s="141"/>
      <c r="AY181" s="141"/>
      <c r="AZ181" s="141"/>
      <c r="BA181" s="141"/>
      <c r="BB181" s="141"/>
      <c r="BC181" s="141"/>
      <c r="BD181" s="141"/>
      <c r="BE181" s="141"/>
      <c r="BF181" s="141"/>
      <c r="BG181" s="141"/>
      <c r="BH181" s="141"/>
      <c r="BI181" s="141"/>
      <c r="BJ181" s="141"/>
      <c r="BK181" s="141"/>
      <c r="BL181" s="141"/>
      <c r="BM181" s="141"/>
      <c r="BN181" s="141"/>
      <c r="BO181" s="141"/>
      <c r="BP181" s="141"/>
      <c r="BQ181" s="141"/>
      <c r="BR181" s="141"/>
      <c r="BS181" s="141"/>
      <c r="BT181" s="141"/>
      <c r="BU181" s="141"/>
      <c r="BV181" s="141"/>
      <c r="BW181" s="141"/>
      <c r="BX181" s="141"/>
      <c r="BY181" s="141"/>
      <c r="BZ181" s="141"/>
      <c r="CA181" s="141"/>
      <c r="CB181" s="141"/>
      <c r="CC181" s="141"/>
      <c r="CD181" s="141"/>
      <c r="CE181" s="141"/>
      <c r="CF181" s="141"/>
      <c r="CG181" s="141"/>
      <c r="CH181" s="141"/>
      <c r="CI181" s="141"/>
      <c r="CJ181" s="141"/>
      <c r="CK181" s="141"/>
      <c r="CL181" s="141"/>
      <c r="CM181" s="141"/>
      <c r="CN181" s="141"/>
      <c r="CO181" s="141"/>
      <c r="CP181" s="141"/>
      <c r="CQ181" s="141"/>
      <c r="CR181" s="141"/>
      <c r="CS181" s="141"/>
      <c r="CT181" s="141"/>
      <c r="CU181" s="141"/>
      <c r="CV181" s="141"/>
      <c r="CW181" s="141"/>
      <c r="CX181" s="141"/>
      <c r="CY181" s="141"/>
      <c r="CZ181" s="141"/>
      <c r="DA181" s="141"/>
      <c r="DB181" s="141"/>
      <c r="DC181" s="141"/>
      <c r="DD181" s="141"/>
      <c r="DE181" s="141"/>
      <c r="DF181" s="141"/>
      <c r="DG181" s="141"/>
      <c r="DH181" s="141"/>
      <c r="DI181" s="141"/>
      <c r="DJ181" s="141"/>
      <c r="DK181" s="141"/>
      <c r="DL181" s="141"/>
      <c r="DM181" s="141"/>
      <c r="DN181" s="141"/>
      <c r="DO181" s="141"/>
      <c r="DP181" s="141"/>
      <c r="DQ181" s="141"/>
      <c r="DR181" s="141"/>
      <c r="DS181" s="141"/>
      <c r="DT181" s="141"/>
      <c r="DU181" s="141"/>
      <c r="DV181" s="141"/>
      <c r="DW181" s="141"/>
      <c r="DX181" s="141"/>
      <c r="DY181" s="141"/>
      <c r="DZ181" s="141"/>
      <c r="EA181" s="141"/>
      <c r="EB181" s="141"/>
      <c r="EC181" s="141"/>
      <c r="ED181" s="141"/>
      <c r="EE181" s="141"/>
      <c r="EF181" s="141"/>
      <c r="EG181" s="141"/>
      <c r="EH181" s="141"/>
      <c r="EI181" s="141"/>
      <c r="EJ181" s="141"/>
      <c r="EK181" s="141"/>
      <c r="EL181" s="141"/>
      <c r="EM181" s="141"/>
      <c r="EN181" s="141"/>
      <c r="EO181" s="141"/>
      <c r="EP181" s="141"/>
      <c r="EQ181" s="141"/>
      <c r="ER181" s="141"/>
      <c r="ES181" s="141"/>
      <c r="ET181" s="141"/>
      <c r="EU181" s="141"/>
      <c r="EV181" s="141"/>
      <c r="EW181" s="141"/>
      <c r="EX181" s="141"/>
      <c r="EY181" s="141"/>
      <c r="EZ181" s="141"/>
      <c r="FA181" s="141"/>
      <c r="FB181" s="141"/>
      <c r="FC181" s="141"/>
      <c r="FD181" s="141"/>
      <c r="FE181" s="141"/>
      <c r="FF181" s="141"/>
      <c r="FG181" s="141"/>
      <c r="FH181" s="141"/>
      <c r="FI181" s="141"/>
      <c r="FJ181" s="141"/>
      <c r="FK181" s="141"/>
      <c r="FL181" s="141"/>
      <c r="FM181" s="141"/>
      <c r="FN181" s="141"/>
      <c r="FO181" s="141"/>
      <c r="FP181" s="141"/>
      <c r="FQ181" s="141"/>
      <c r="FR181" s="141"/>
      <c r="FS181" s="141"/>
      <c r="FT181" s="141"/>
      <c r="FU181" s="141"/>
      <c r="FV181" s="141"/>
      <c r="FW181" s="141"/>
      <c r="FX181" s="141"/>
      <c r="FY181" s="141"/>
      <c r="FZ181" s="141"/>
      <c r="GA181" s="141"/>
      <c r="GB181" s="141"/>
      <c r="GC181" s="141"/>
      <c r="GD181" s="141"/>
      <c r="GE181" s="141"/>
      <c r="GF181" s="141"/>
    </row>
    <row r="182" spans="1:188" ht="25.5" hidden="1" customHeight="1" thickBot="1" x14ac:dyDescent="0.3">
      <c r="A182" s="11">
        <v>17</v>
      </c>
      <c r="B182" s="467" t="s">
        <v>88</v>
      </c>
      <c r="C182" s="9"/>
      <c r="D182" s="9"/>
      <c r="E182" s="117" t="s">
        <v>119</v>
      </c>
      <c r="F182" s="469"/>
      <c r="G182" s="470"/>
      <c r="H182" s="470"/>
      <c r="I182" s="214">
        <f>H182/H7</f>
        <v>0</v>
      </c>
      <c r="J182" s="213">
        <f t="shared" si="64"/>
        <v>0</v>
      </c>
      <c r="K182" s="215" t="e">
        <f t="shared" si="81"/>
        <v>#DIV/0!</v>
      </c>
      <c r="L182" s="220"/>
      <c r="M182" s="213"/>
      <c r="N182" s="213"/>
      <c r="O182" s="465"/>
      <c r="P182" s="213">
        <f>O182-N182</f>
        <v>0</v>
      </c>
      <c r="Q182" s="216"/>
      <c r="R182" s="211">
        <f t="shared" si="60"/>
        <v>0</v>
      </c>
      <c r="S182" s="213">
        <f t="shared" si="61"/>
        <v>0</v>
      </c>
      <c r="T182" s="213">
        <f t="shared" si="61"/>
        <v>0</v>
      </c>
      <c r="U182" s="213">
        <f t="shared" si="61"/>
        <v>0</v>
      </c>
      <c r="V182" s="213">
        <f t="shared" si="62"/>
        <v>0</v>
      </c>
      <c r="W182" s="215" t="e">
        <f t="shared" si="79"/>
        <v>#DIV/0!</v>
      </c>
      <c r="X182" s="222"/>
      <c r="Y182" s="210"/>
      <c r="Z182" s="210"/>
      <c r="AA182" s="210"/>
      <c r="AB182" s="210"/>
      <c r="AC182" s="210"/>
      <c r="AD182" s="210"/>
      <c r="AE182" s="210"/>
      <c r="AF182" s="210"/>
      <c r="AG182" s="210"/>
      <c r="AH182" s="210"/>
      <c r="AI182" s="210"/>
      <c r="AJ182" s="210"/>
      <c r="AK182" s="210"/>
      <c r="AL182" s="210"/>
      <c r="AM182" s="210"/>
      <c r="AN182" s="210"/>
      <c r="AO182" s="210"/>
      <c r="AP182" s="210"/>
      <c r="AQ182" s="210"/>
      <c r="AR182" s="210"/>
      <c r="AS182" s="210"/>
    </row>
    <row r="183" spans="1:188" s="603" customFormat="1" ht="27" hidden="1" customHeight="1" thickBot="1" x14ac:dyDescent="0.3">
      <c r="A183" s="11"/>
      <c r="B183" s="467"/>
      <c r="C183" s="529"/>
      <c r="D183" s="529"/>
      <c r="E183" s="174" t="s">
        <v>132</v>
      </c>
      <c r="F183" s="534"/>
      <c r="G183" s="535"/>
      <c r="H183" s="535"/>
      <c r="I183" s="532">
        <f>H183/H7</f>
        <v>0</v>
      </c>
      <c r="J183" s="466">
        <f>H183-G183</f>
        <v>0</v>
      </c>
      <c r="K183" s="337" t="e">
        <f t="shared" si="81"/>
        <v>#DIV/0!</v>
      </c>
      <c r="L183" s="220"/>
      <c r="M183" s="213"/>
      <c r="N183" s="213"/>
      <c r="O183" s="465"/>
      <c r="P183" s="213"/>
      <c r="Q183" s="216"/>
      <c r="R183" s="208">
        <f t="shared" si="60"/>
        <v>0</v>
      </c>
      <c r="S183" s="203">
        <f t="shared" si="61"/>
        <v>0</v>
      </c>
      <c r="T183" s="213">
        <f>SUM(G183,N183)</f>
        <v>0</v>
      </c>
      <c r="U183" s="213">
        <f>SUM(H183,O183)</f>
        <v>0</v>
      </c>
      <c r="V183" s="213">
        <f>U183-T183</f>
        <v>0</v>
      </c>
      <c r="W183" s="215" t="e">
        <f t="shared" si="79"/>
        <v>#DIV/0!</v>
      </c>
      <c r="X183" s="338"/>
      <c r="Y183" s="339"/>
      <c r="Z183" s="339"/>
      <c r="AA183" s="339"/>
      <c r="AB183" s="339"/>
      <c r="AC183" s="339"/>
      <c r="AD183" s="339"/>
      <c r="AE183" s="339"/>
      <c r="AF183" s="339"/>
      <c r="AG183" s="339"/>
      <c r="AH183" s="339"/>
      <c r="AI183" s="339"/>
      <c r="AJ183" s="339"/>
      <c r="AK183" s="339"/>
      <c r="AL183" s="339"/>
      <c r="AM183" s="339"/>
      <c r="AN183" s="339"/>
      <c r="AO183" s="339"/>
      <c r="AP183" s="339"/>
      <c r="AQ183" s="339"/>
      <c r="AR183" s="339"/>
      <c r="AS183" s="339"/>
      <c r="AT183" s="141"/>
      <c r="AU183" s="141"/>
      <c r="AV183" s="141"/>
      <c r="AW183" s="141"/>
      <c r="AX183" s="141"/>
      <c r="AY183" s="141"/>
      <c r="AZ183" s="141"/>
      <c r="BA183" s="141"/>
      <c r="BB183" s="141"/>
      <c r="BC183" s="141"/>
      <c r="BD183" s="141"/>
      <c r="BE183" s="141"/>
      <c r="BF183" s="141"/>
      <c r="BG183" s="141"/>
      <c r="BH183" s="141"/>
      <c r="BI183" s="141"/>
      <c r="BJ183" s="141"/>
      <c r="BK183" s="141"/>
      <c r="BL183" s="141"/>
      <c r="BM183" s="141"/>
      <c r="BN183" s="141"/>
      <c r="BO183" s="141"/>
      <c r="BP183" s="141"/>
      <c r="BQ183" s="141"/>
      <c r="BR183" s="141"/>
      <c r="BS183" s="141"/>
      <c r="BT183" s="141"/>
      <c r="BU183" s="141"/>
      <c r="BV183" s="141"/>
      <c r="BW183" s="141"/>
      <c r="BX183" s="141"/>
      <c r="BY183" s="141"/>
      <c r="BZ183" s="141"/>
      <c r="CA183" s="141"/>
      <c r="CB183" s="141"/>
      <c r="CC183" s="141"/>
      <c r="CD183" s="141"/>
      <c r="CE183" s="141"/>
      <c r="CF183" s="141"/>
      <c r="CG183" s="141"/>
      <c r="CH183" s="141"/>
      <c r="CI183" s="141"/>
      <c r="CJ183" s="141"/>
      <c r="CK183" s="141"/>
      <c r="CL183" s="141"/>
      <c r="CM183" s="141"/>
      <c r="CN183" s="141"/>
      <c r="CO183" s="141"/>
      <c r="CP183" s="141"/>
      <c r="CQ183" s="141"/>
      <c r="CR183" s="141"/>
      <c r="CS183" s="141"/>
      <c r="CT183" s="141"/>
      <c r="CU183" s="141"/>
      <c r="CV183" s="141"/>
      <c r="CW183" s="141"/>
      <c r="CX183" s="141"/>
      <c r="CY183" s="141"/>
      <c r="CZ183" s="141"/>
      <c r="DA183" s="141"/>
      <c r="DB183" s="141"/>
      <c r="DC183" s="141"/>
      <c r="DD183" s="141"/>
      <c r="DE183" s="141"/>
      <c r="DF183" s="141"/>
      <c r="DG183" s="141"/>
      <c r="DH183" s="141"/>
      <c r="DI183" s="141"/>
      <c r="DJ183" s="141"/>
      <c r="DK183" s="141"/>
      <c r="DL183" s="141"/>
      <c r="DM183" s="141"/>
      <c r="DN183" s="141"/>
      <c r="DO183" s="141"/>
      <c r="DP183" s="141"/>
      <c r="DQ183" s="141"/>
      <c r="DR183" s="141"/>
      <c r="DS183" s="141"/>
      <c r="DT183" s="141"/>
      <c r="DU183" s="141"/>
      <c r="DV183" s="141"/>
      <c r="DW183" s="141"/>
      <c r="DX183" s="141"/>
      <c r="DY183" s="141"/>
      <c r="DZ183" s="141"/>
      <c r="EA183" s="141"/>
      <c r="EB183" s="141"/>
      <c r="EC183" s="141"/>
      <c r="ED183" s="141"/>
      <c r="EE183" s="141"/>
      <c r="EF183" s="141"/>
      <c r="EG183" s="141"/>
      <c r="EH183" s="141"/>
      <c r="EI183" s="141"/>
      <c r="EJ183" s="141"/>
      <c r="EK183" s="141"/>
      <c r="EL183" s="141"/>
      <c r="EM183" s="141"/>
      <c r="EN183" s="141"/>
      <c r="EO183" s="141"/>
      <c r="EP183" s="141"/>
      <c r="EQ183" s="141"/>
      <c r="ER183" s="141"/>
      <c r="ES183" s="141"/>
      <c r="ET183" s="141"/>
      <c r="EU183" s="141"/>
      <c r="EV183" s="141"/>
      <c r="EW183" s="141"/>
      <c r="EX183" s="141"/>
      <c r="EY183" s="141"/>
      <c r="EZ183" s="141"/>
      <c r="FA183" s="141"/>
      <c r="FB183" s="141"/>
      <c r="FC183" s="141"/>
      <c r="FD183" s="141"/>
      <c r="FE183" s="141"/>
      <c r="FF183" s="141"/>
      <c r="FG183" s="141"/>
      <c r="FH183" s="141"/>
      <c r="FI183" s="141"/>
      <c r="FJ183" s="141"/>
      <c r="FK183" s="141"/>
      <c r="FL183" s="141"/>
      <c r="FM183" s="141"/>
      <c r="FN183" s="141"/>
      <c r="FO183" s="141"/>
      <c r="FP183" s="141"/>
      <c r="FQ183" s="141"/>
      <c r="FR183" s="141"/>
      <c r="FS183" s="141"/>
      <c r="FT183" s="141"/>
      <c r="FU183" s="141"/>
      <c r="FV183" s="141"/>
      <c r="FW183" s="141"/>
      <c r="FX183" s="141"/>
      <c r="FY183" s="141"/>
      <c r="FZ183" s="141"/>
      <c r="GA183" s="141"/>
      <c r="GB183" s="141"/>
      <c r="GC183" s="141"/>
      <c r="GD183" s="141"/>
      <c r="GE183" s="141"/>
      <c r="GF183" s="141"/>
    </row>
    <row r="184" spans="1:188" ht="32.25" hidden="1" customHeight="1" thickBot="1" x14ac:dyDescent="0.3">
      <c r="A184" s="19">
        <v>17</v>
      </c>
      <c r="B184" s="525" t="s">
        <v>40</v>
      </c>
      <c r="C184" s="526" t="s">
        <v>337</v>
      </c>
      <c r="D184" s="526" t="s">
        <v>338</v>
      </c>
      <c r="E184" s="173" t="s">
        <v>339</v>
      </c>
      <c r="F184" s="527"/>
      <c r="G184" s="504"/>
      <c r="H184" s="504"/>
      <c r="I184" s="204">
        <f>H184/H7</f>
        <v>0</v>
      </c>
      <c r="J184" s="203">
        <f t="shared" ref="J184:J217" si="82">H184-G184</f>
        <v>0</v>
      </c>
      <c r="K184" s="215" t="e">
        <f t="shared" si="81"/>
        <v>#DIV/0!</v>
      </c>
      <c r="L184" s="202"/>
      <c r="M184" s="203"/>
      <c r="N184" s="203"/>
      <c r="O184" s="504"/>
      <c r="P184" s="203">
        <f>O184-N184</f>
        <v>0</v>
      </c>
      <c r="Q184" s="370" t="e">
        <f t="shared" si="80"/>
        <v>#DIV/0!</v>
      </c>
      <c r="R184" s="208">
        <f t="shared" si="60"/>
        <v>0</v>
      </c>
      <c r="S184" s="203">
        <f t="shared" si="61"/>
        <v>0</v>
      </c>
      <c r="T184" s="203">
        <f t="shared" si="61"/>
        <v>0</v>
      </c>
      <c r="U184" s="203">
        <f t="shared" si="61"/>
        <v>0</v>
      </c>
      <c r="V184" s="203">
        <f t="shared" ref="V184:V185" si="83">U184-T184</f>
        <v>0</v>
      </c>
      <c r="W184" s="215" t="e">
        <f t="shared" si="79"/>
        <v>#DIV/0!</v>
      </c>
      <c r="X184" s="222"/>
      <c r="Y184" s="210"/>
      <c r="Z184" s="210"/>
      <c r="AA184" s="210"/>
      <c r="AB184" s="210"/>
      <c r="AC184" s="210"/>
      <c r="AD184" s="210"/>
      <c r="AE184" s="210"/>
      <c r="AF184" s="210"/>
      <c r="AG184" s="210"/>
      <c r="AH184" s="210"/>
      <c r="AI184" s="210"/>
      <c r="AJ184" s="210"/>
      <c r="AK184" s="210"/>
      <c r="AL184" s="210"/>
      <c r="AM184" s="210"/>
      <c r="AN184" s="210"/>
      <c r="AO184" s="210"/>
      <c r="AP184" s="210"/>
      <c r="AQ184" s="210"/>
      <c r="AR184" s="210"/>
      <c r="AS184" s="210"/>
    </row>
    <row r="185" spans="1:188" s="601" customFormat="1" ht="31.5" hidden="1" customHeight="1" thickBot="1" x14ac:dyDescent="0.3">
      <c r="A185" s="175"/>
      <c r="B185" s="536"/>
      <c r="C185" s="384"/>
      <c r="D185" s="384"/>
      <c r="E185" s="176" t="s">
        <v>340</v>
      </c>
      <c r="F185" s="537"/>
      <c r="G185" s="538"/>
      <c r="H185" s="538"/>
      <c r="I185" s="539">
        <f>H185/H7</f>
        <v>0</v>
      </c>
      <c r="J185" s="540">
        <f t="shared" si="82"/>
        <v>0</v>
      </c>
      <c r="K185" s="541" t="e">
        <f t="shared" si="81"/>
        <v>#DIV/0!</v>
      </c>
      <c r="L185" s="542"/>
      <c r="M185" s="386"/>
      <c r="N185" s="386"/>
      <c r="O185" s="543"/>
      <c r="P185" s="386">
        <f>O185-N185</f>
        <v>0</v>
      </c>
      <c r="Q185" s="544" t="e">
        <f t="shared" si="80"/>
        <v>#DIV/0!</v>
      </c>
      <c r="R185" s="545">
        <f t="shared" si="60"/>
        <v>0</v>
      </c>
      <c r="S185" s="540">
        <f t="shared" si="61"/>
        <v>0</v>
      </c>
      <c r="T185" s="540">
        <f t="shared" si="61"/>
        <v>0</v>
      </c>
      <c r="U185" s="540">
        <f t="shared" si="61"/>
        <v>0</v>
      </c>
      <c r="V185" s="386">
        <f t="shared" si="83"/>
        <v>0</v>
      </c>
      <c r="W185" s="215" t="e">
        <f t="shared" si="79"/>
        <v>#DIV/0!</v>
      </c>
      <c r="X185" s="280"/>
      <c r="Y185" s="281"/>
      <c r="Z185" s="281"/>
      <c r="AA185" s="281"/>
      <c r="AB185" s="281"/>
      <c r="AC185" s="281"/>
      <c r="AD185" s="281"/>
      <c r="AE185" s="281"/>
      <c r="AF185" s="281"/>
      <c r="AG185" s="281"/>
      <c r="AH185" s="281"/>
      <c r="AI185" s="281"/>
      <c r="AJ185" s="281"/>
      <c r="AK185" s="281"/>
      <c r="AL185" s="281"/>
      <c r="AM185" s="281"/>
      <c r="AN185" s="281"/>
      <c r="AO185" s="281"/>
      <c r="AP185" s="281"/>
      <c r="AQ185" s="281"/>
      <c r="AR185" s="281"/>
      <c r="AS185" s="281"/>
      <c r="AT185" s="143"/>
      <c r="AU185" s="143"/>
      <c r="AV185" s="143"/>
      <c r="AW185" s="143"/>
      <c r="AX185" s="143"/>
      <c r="AY185" s="143"/>
      <c r="AZ185" s="143"/>
      <c r="BA185" s="143"/>
      <c r="BB185" s="143"/>
      <c r="BC185" s="143"/>
      <c r="BD185" s="143"/>
      <c r="BE185" s="143"/>
      <c r="BF185" s="143"/>
      <c r="BG185" s="143"/>
      <c r="BH185" s="143"/>
      <c r="BI185" s="143"/>
      <c r="BJ185" s="143"/>
      <c r="BK185" s="143"/>
      <c r="BL185" s="143"/>
      <c r="BM185" s="143"/>
      <c r="BN185" s="143"/>
      <c r="BO185" s="143"/>
      <c r="BP185" s="143"/>
      <c r="BQ185" s="143"/>
      <c r="BR185" s="143"/>
      <c r="BS185" s="143"/>
      <c r="BT185" s="143"/>
      <c r="BU185" s="143"/>
      <c r="BV185" s="143"/>
      <c r="BW185" s="143"/>
      <c r="BX185" s="143"/>
      <c r="BY185" s="143"/>
      <c r="BZ185" s="143"/>
      <c r="CA185" s="143"/>
      <c r="CB185" s="143"/>
      <c r="CC185" s="143"/>
      <c r="CD185" s="143"/>
      <c r="CE185" s="143"/>
      <c r="CF185" s="143"/>
      <c r="CG185" s="143"/>
      <c r="CH185" s="143"/>
      <c r="CI185" s="143"/>
      <c r="CJ185" s="143"/>
      <c r="CK185" s="143"/>
      <c r="CL185" s="143"/>
      <c r="CM185" s="143"/>
      <c r="CN185" s="143"/>
      <c r="CO185" s="143"/>
      <c r="CP185" s="143"/>
      <c r="CQ185" s="143"/>
      <c r="CR185" s="143"/>
      <c r="CS185" s="143"/>
      <c r="CT185" s="143"/>
      <c r="CU185" s="143"/>
      <c r="CV185" s="143"/>
      <c r="CW185" s="143"/>
      <c r="CX185" s="143"/>
      <c r="CY185" s="143"/>
      <c r="CZ185" s="143"/>
      <c r="DA185" s="143"/>
      <c r="DB185" s="143"/>
      <c r="DC185" s="143"/>
      <c r="DD185" s="143"/>
      <c r="DE185" s="143"/>
      <c r="DF185" s="143"/>
      <c r="DG185" s="143"/>
      <c r="DH185" s="143"/>
      <c r="DI185" s="143"/>
      <c r="DJ185" s="143"/>
      <c r="DK185" s="143"/>
      <c r="DL185" s="143"/>
      <c r="DM185" s="143"/>
      <c r="DN185" s="143"/>
      <c r="DO185" s="143"/>
      <c r="DP185" s="143"/>
      <c r="DQ185" s="143"/>
      <c r="DR185" s="143"/>
      <c r="DS185" s="143"/>
      <c r="DT185" s="143"/>
      <c r="DU185" s="143"/>
      <c r="DV185" s="143"/>
      <c r="DW185" s="143"/>
      <c r="DX185" s="143"/>
      <c r="DY185" s="143"/>
      <c r="DZ185" s="143"/>
      <c r="EA185" s="143"/>
      <c r="EB185" s="143"/>
      <c r="EC185" s="143"/>
      <c r="ED185" s="143"/>
      <c r="EE185" s="143"/>
      <c r="EF185" s="143"/>
      <c r="EG185" s="143"/>
      <c r="EH185" s="143"/>
      <c r="EI185" s="143"/>
      <c r="EJ185" s="143"/>
      <c r="EK185" s="143"/>
      <c r="EL185" s="143"/>
      <c r="EM185" s="143"/>
      <c r="EN185" s="143"/>
      <c r="EO185" s="143"/>
      <c r="EP185" s="143"/>
      <c r="EQ185" s="143"/>
      <c r="ER185" s="143"/>
      <c r="ES185" s="143"/>
      <c r="ET185" s="143"/>
      <c r="EU185" s="143"/>
      <c r="EV185" s="143"/>
      <c r="EW185" s="143"/>
      <c r="EX185" s="143"/>
      <c r="EY185" s="143"/>
      <c r="EZ185" s="143"/>
      <c r="FA185" s="143"/>
      <c r="FB185" s="143"/>
      <c r="FC185" s="143"/>
      <c r="FD185" s="143"/>
      <c r="FE185" s="143"/>
      <c r="FF185" s="143"/>
      <c r="FG185" s="143"/>
      <c r="FH185" s="143"/>
      <c r="FI185" s="143"/>
      <c r="FJ185" s="143"/>
      <c r="FK185" s="143"/>
      <c r="FL185" s="143"/>
      <c r="FM185" s="143"/>
      <c r="FN185" s="143"/>
      <c r="FO185" s="143"/>
      <c r="FP185" s="143"/>
      <c r="FQ185" s="143"/>
      <c r="FR185" s="143"/>
      <c r="FS185" s="143"/>
      <c r="FT185" s="143"/>
      <c r="FU185" s="143"/>
      <c r="FV185" s="143"/>
      <c r="FW185" s="143"/>
      <c r="FX185" s="143"/>
      <c r="FY185" s="143"/>
      <c r="FZ185" s="143"/>
      <c r="GA185" s="143"/>
      <c r="GB185" s="143"/>
      <c r="GC185" s="143"/>
      <c r="GD185" s="143"/>
      <c r="GE185" s="143"/>
      <c r="GF185" s="143"/>
    </row>
    <row r="186" spans="1:188" ht="33.75" hidden="1" customHeight="1" thickBot="1" x14ac:dyDescent="0.3">
      <c r="A186" s="15">
        <v>18</v>
      </c>
      <c r="B186" s="546" t="s">
        <v>114</v>
      </c>
      <c r="C186" s="177" t="s">
        <v>341</v>
      </c>
      <c r="D186" s="177" t="s">
        <v>342</v>
      </c>
      <c r="E186" s="178" t="s">
        <v>115</v>
      </c>
      <c r="F186" s="547"/>
      <c r="G186" s="504"/>
      <c r="H186" s="504"/>
      <c r="I186" s="204">
        <f>H186/H7</f>
        <v>0</v>
      </c>
      <c r="J186" s="203">
        <f t="shared" si="82"/>
        <v>0</v>
      </c>
      <c r="K186" s="206" t="e">
        <f t="shared" si="81"/>
        <v>#DIV/0!</v>
      </c>
      <c r="L186" s="433"/>
      <c r="M186" s="205"/>
      <c r="N186" s="205"/>
      <c r="O186" s="428"/>
      <c r="P186" s="205">
        <f t="shared" ref="P186:P200" si="84">O186-N186</f>
        <v>0</v>
      </c>
      <c r="Q186" s="207"/>
      <c r="R186" s="208">
        <f>SUM(F186,L186)</f>
        <v>0</v>
      </c>
      <c r="S186" s="203">
        <f>SUM(F186,M186)</f>
        <v>0</v>
      </c>
      <c r="T186" s="203">
        <f>SUM(G186,N186)</f>
        <v>0</v>
      </c>
      <c r="U186" s="203">
        <f>SUM(H186,O186)</f>
        <v>0</v>
      </c>
      <c r="V186" s="205">
        <f>U186-T186</f>
        <v>0</v>
      </c>
      <c r="W186" s="215" t="e">
        <f t="shared" si="79"/>
        <v>#DIV/0!</v>
      </c>
      <c r="X186" s="222"/>
      <c r="Y186" s="210"/>
      <c r="Z186" s="210"/>
      <c r="AA186" s="210"/>
      <c r="AB186" s="210"/>
      <c r="AC186" s="210"/>
      <c r="AD186" s="210"/>
      <c r="AE186" s="210"/>
      <c r="AF186" s="210"/>
      <c r="AG186" s="210"/>
      <c r="AH186" s="210"/>
      <c r="AI186" s="210"/>
      <c r="AJ186" s="210"/>
      <c r="AK186" s="210"/>
      <c r="AL186" s="210"/>
      <c r="AM186" s="210"/>
      <c r="AN186" s="210"/>
      <c r="AO186" s="210"/>
      <c r="AP186" s="210"/>
      <c r="AQ186" s="210"/>
      <c r="AR186" s="210"/>
      <c r="AS186" s="210"/>
    </row>
    <row r="187" spans="1:188" ht="28.5" hidden="1" customHeight="1" thickBot="1" x14ac:dyDescent="0.3">
      <c r="A187" s="11">
        <v>19</v>
      </c>
      <c r="B187" s="467" t="s">
        <v>31</v>
      </c>
      <c r="C187" s="163" t="s">
        <v>343</v>
      </c>
      <c r="D187" s="163" t="s">
        <v>344</v>
      </c>
      <c r="E187" s="468" t="s">
        <v>66</v>
      </c>
      <c r="F187" s="464"/>
      <c r="G187" s="465"/>
      <c r="H187" s="465"/>
      <c r="I187" s="214">
        <f>H187/H7</f>
        <v>0</v>
      </c>
      <c r="J187" s="466">
        <f t="shared" si="82"/>
        <v>0</v>
      </c>
      <c r="K187" s="215"/>
      <c r="L187" s="220"/>
      <c r="M187" s="213"/>
      <c r="N187" s="213"/>
      <c r="O187" s="465"/>
      <c r="P187" s="213">
        <f t="shared" si="84"/>
        <v>0</v>
      </c>
      <c r="Q187" s="216" t="e">
        <f t="shared" si="80"/>
        <v>#DIV/0!</v>
      </c>
      <c r="R187" s="211">
        <f t="shared" si="60"/>
        <v>0</v>
      </c>
      <c r="S187" s="213">
        <f t="shared" si="61"/>
        <v>0</v>
      </c>
      <c r="T187" s="213">
        <f t="shared" si="61"/>
        <v>0</v>
      </c>
      <c r="U187" s="213">
        <f t="shared" si="61"/>
        <v>0</v>
      </c>
      <c r="V187" s="213">
        <f t="shared" si="62"/>
        <v>0</v>
      </c>
      <c r="W187" s="215" t="e">
        <f t="shared" si="79"/>
        <v>#DIV/0!</v>
      </c>
      <c r="X187" s="222"/>
      <c r="Y187" s="210"/>
      <c r="Z187" s="210"/>
      <c r="AA187" s="210"/>
      <c r="AB187" s="210"/>
      <c r="AC187" s="210"/>
      <c r="AD187" s="210"/>
      <c r="AE187" s="210"/>
      <c r="AF187" s="210"/>
      <c r="AG187" s="210"/>
      <c r="AH187" s="210"/>
      <c r="AI187" s="210"/>
      <c r="AJ187" s="210"/>
      <c r="AK187" s="210"/>
      <c r="AL187" s="210"/>
      <c r="AM187" s="210"/>
      <c r="AN187" s="210"/>
      <c r="AO187" s="210"/>
      <c r="AP187" s="210"/>
      <c r="AQ187" s="210"/>
      <c r="AR187" s="210"/>
      <c r="AS187" s="210"/>
    </row>
    <row r="188" spans="1:188" ht="31.5" hidden="1" customHeight="1" thickBot="1" x14ac:dyDescent="0.3">
      <c r="A188" s="11">
        <v>20</v>
      </c>
      <c r="B188" s="467" t="s">
        <v>32</v>
      </c>
      <c r="C188" s="163" t="s">
        <v>345</v>
      </c>
      <c r="D188" s="169" t="s">
        <v>346</v>
      </c>
      <c r="E188" s="173" t="s">
        <v>33</v>
      </c>
      <c r="F188" s="548"/>
      <c r="G188" s="466"/>
      <c r="H188" s="465"/>
      <c r="I188" s="214">
        <f>H188/H7</f>
        <v>0</v>
      </c>
      <c r="J188" s="399">
        <f t="shared" si="82"/>
        <v>0</v>
      </c>
      <c r="K188" s="215"/>
      <c r="L188" s="220"/>
      <c r="M188" s="213"/>
      <c r="N188" s="213"/>
      <c r="O188" s="465"/>
      <c r="P188" s="213">
        <f t="shared" si="84"/>
        <v>0</v>
      </c>
      <c r="Q188" s="216" t="e">
        <f t="shared" si="80"/>
        <v>#DIV/0!</v>
      </c>
      <c r="R188" s="211">
        <f t="shared" si="60"/>
        <v>0</v>
      </c>
      <c r="S188" s="213">
        <f t="shared" si="61"/>
        <v>0</v>
      </c>
      <c r="T188" s="213">
        <f t="shared" si="61"/>
        <v>0</v>
      </c>
      <c r="U188" s="213">
        <f t="shared" si="61"/>
        <v>0</v>
      </c>
      <c r="V188" s="213">
        <f t="shared" si="62"/>
        <v>0</v>
      </c>
      <c r="W188" s="215" t="e">
        <f t="shared" si="79"/>
        <v>#DIV/0!</v>
      </c>
      <c r="X188" s="222"/>
      <c r="Y188" s="210"/>
      <c r="Z188" s="210"/>
      <c r="AA188" s="210"/>
      <c r="AB188" s="210"/>
      <c r="AC188" s="210"/>
      <c r="AD188" s="210"/>
      <c r="AE188" s="210"/>
      <c r="AF188" s="210"/>
      <c r="AG188" s="210"/>
      <c r="AH188" s="210"/>
      <c r="AI188" s="210"/>
      <c r="AJ188" s="210"/>
      <c r="AK188" s="210"/>
      <c r="AL188" s="210"/>
      <c r="AM188" s="210"/>
      <c r="AN188" s="210"/>
      <c r="AO188" s="210"/>
      <c r="AP188" s="210"/>
      <c r="AQ188" s="210"/>
      <c r="AR188" s="210"/>
      <c r="AS188" s="210"/>
    </row>
    <row r="189" spans="1:188" s="404" customFormat="1" ht="23.25" customHeight="1" thickBot="1" x14ac:dyDescent="0.3">
      <c r="A189" s="16">
        <v>18</v>
      </c>
      <c r="B189" s="425">
        <v>180404</v>
      </c>
      <c r="C189" s="163" t="s">
        <v>508</v>
      </c>
      <c r="D189" s="163" t="s">
        <v>328</v>
      </c>
      <c r="E189" s="172" t="s">
        <v>329</v>
      </c>
      <c r="F189" s="492"/>
      <c r="G189" s="489"/>
      <c r="H189" s="489"/>
      <c r="I189" s="429">
        <f>H189/H7</f>
        <v>0</v>
      </c>
      <c r="J189" s="205">
        <f t="shared" si="82"/>
        <v>0</v>
      </c>
      <c r="K189" s="430"/>
      <c r="L189" s="431">
        <v>5511.5</v>
      </c>
      <c r="M189" s="205">
        <v>5511.5</v>
      </c>
      <c r="N189" s="205">
        <v>5511.5</v>
      </c>
      <c r="O189" s="489">
        <v>5336.6</v>
      </c>
      <c r="P189" s="213">
        <f t="shared" si="84"/>
        <v>-174.89999999999964</v>
      </c>
      <c r="Q189" s="432">
        <f t="shared" si="80"/>
        <v>0.96826635217272983</v>
      </c>
      <c r="R189" s="433">
        <f t="shared" si="60"/>
        <v>5511.5</v>
      </c>
      <c r="S189" s="205">
        <f t="shared" si="61"/>
        <v>5511.5</v>
      </c>
      <c r="T189" s="205">
        <f t="shared" si="61"/>
        <v>5511.5</v>
      </c>
      <c r="U189" s="205">
        <f t="shared" si="61"/>
        <v>5336.6</v>
      </c>
      <c r="V189" s="205">
        <f t="shared" si="62"/>
        <v>-174.89999999999964</v>
      </c>
      <c r="W189" s="215">
        <f t="shared" si="79"/>
        <v>0.96826635217272983</v>
      </c>
      <c r="X189" s="222"/>
      <c r="Y189" s="210"/>
      <c r="Z189" s="210"/>
      <c r="AA189" s="210"/>
      <c r="AB189" s="210"/>
      <c r="AC189" s="210"/>
      <c r="AD189" s="210"/>
      <c r="AE189" s="210"/>
      <c r="AF189" s="210"/>
      <c r="AG189" s="210"/>
      <c r="AH189" s="210"/>
      <c r="AI189" s="210"/>
      <c r="AJ189" s="210"/>
      <c r="AK189" s="210"/>
      <c r="AL189" s="210"/>
      <c r="AM189" s="210"/>
      <c r="AN189" s="210"/>
      <c r="AO189" s="210"/>
      <c r="AP189" s="210"/>
      <c r="AQ189" s="210"/>
      <c r="AR189" s="210"/>
      <c r="AS189" s="210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</row>
    <row r="190" spans="1:188" s="6" customFormat="1" ht="22.5" customHeight="1" thickBot="1" x14ac:dyDescent="0.3">
      <c r="A190" s="19">
        <v>19</v>
      </c>
      <c r="B190" s="502"/>
      <c r="C190" s="549" t="s">
        <v>509</v>
      </c>
      <c r="D190" s="163" t="s">
        <v>311</v>
      </c>
      <c r="E190" s="172" t="s">
        <v>510</v>
      </c>
      <c r="F190" s="550">
        <v>37.299999999999997</v>
      </c>
      <c r="G190" s="504">
        <v>37.299999999999997</v>
      </c>
      <c r="H190" s="504">
        <v>37.200000000000003</v>
      </c>
      <c r="I190" s="506">
        <f>H190/H7</f>
        <v>7.5488590772087994E-5</v>
      </c>
      <c r="J190" s="205">
        <f t="shared" si="82"/>
        <v>-9.9999999999994316E-2</v>
      </c>
      <c r="K190" s="430">
        <f t="shared" ref="K190:K196" si="85">H190/G190</f>
        <v>0.99731903485254703</v>
      </c>
      <c r="L190" s="202"/>
      <c r="M190" s="203"/>
      <c r="N190" s="203"/>
      <c r="O190" s="504"/>
      <c r="P190" s="213">
        <f t="shared" si="84"/>
        <v>0</v>
      </c>
      <c r="Q190" s="370"/>
      <c r="R190" s="433">
        <f t="shared" si="60"/>
        <v>37.299999999999997</v>
      </c>
      <c r="S190" s="205">
        <f t="shared" si="61"/>
        <v>37.299999999999997</v>
      </c>
      <c r="T190" s="205">
        <f t="shared" si="61"/>
        <v>37.299999999999997</v>
      </c>
      <c r="U190" s="205">
        <f t="shared" si="61"/>
        <v>37.200000000000003</v>
      </c>
      <c r="V190" s="205">
        <f t="shared" si="62"/>
        <v>-9.9999999999994316E-2</v>
      </c>
      <c r="W190" s="215">
        <f t="shared" si="79"/>
        <v>0.99731903485254703</v>
      </c>
      <c r="X190" s="222"/>
      <c r="Y190" s="210"/>
      <c r="Z190" s="210"/>
      <c r="AA190" s="210"/>
      <c r="AB190" s="210"/>
      <c r="AC190" s="210"/>
      <c r="AD190" s="210"/>
      <c r="AE190" s="210"/>
      <c r="AF190" s="210"/>
      <c r="AG190" s="210"/>
      <c r="AH190" s="210"/>
      <c r="AI190" s="210"/>
      <c r="AJ190" s="210"/>
      <c r="AK190" s="210"/>
      <c r="AL190" s="210"/>
      <c r="AM190" s="210"/>
      <c r="AN190" s="210"/>
      <c r="AO190" s="210"/>
      <c r="AP190" s="210"/>
      <c r="AQ190" s="210"/>
      <c r="AR190" s="210"/>
      <c r="AS190" s="210"/>
    </row>
    <row r="191" spans="1:188" s="6" customFormat="1" ht="32.25" customHeight="1" thickBot="1" x14ac:dyDescent="0.3">
      <c r="A191" s="19">
        <v>20</v>
      </c>
      <c r="B191" s="502"/>
      <c r="C191" s="549" t="s">
        <v>511</v>
      </c>
      <c r="D191" s="163" t="s">
        <v>336</v>
      </c>
      <c r="E191" s="172" t="s">
        <v>512</v>
      </c>
      <c r="F191" s="550">
        <v>2852.9</v>
      </c>
      <c r="G191" s="504">
        <v>2852.9</v>
      </c>
      <c r="H191" s="504">
        <v>2852.5</v>
      </c>
      <c r="I191" s="429">
        <f>H191/H7</f>
        <v>5.7884732574564777E-3</v>
      </c>
      <c r="J191" s="205">
        <f t="shared" si="82"/>
        <v>-0.40000000000009095</v>
      </c>
      <c r="K191" s="430">
        <f t="shared" si="85"/>
        <v>0.9998597917908093</v>
      </c>
      <c r="L191" s="202">
        <v>1890</v>
      </c>
      <c r="M191" s="203">
        <v>1890</v>
      </c>
      <c r="N191" s="203">
        <v>1890</v>
      </c>
      <c r="O191" s="504">
        <v>1885.7</v>
      </c>
      <c r="P191" s="213">
        <f t="shared" si="84"/>
        <v>-4.2999999999999545</v>
      </c>
      <c r="Q191" s="432">
        <f t="shared" si="80"/>
        <v>0.99772486772486779</v>
      </c>
      <c r="R191" s="433">
        <f t="shared" si="60"/>
        <v>4742.8999999999996</v>
      </c>
      <c r="S191" s="205">
        <f t="shared" si="61"/>
        <v>4742.8999999999996</v>
      </c>
      <c r="T191" s="205">
        <f t="shared" si="61"/>
        <v>4742.8999999999996</v>
      </c>
      <c r="U191" s="205">
        <f t="shared" si="61"/>
        <v>4738.2</v>
      </c>
      <c r="V191" s="205">
        <f t="shared" si="62"/>
        <v>-4.6999999999998181</v>
      </c>
      <c r="W191" s="215">
        <f t="shared" si="79"/>
        <v>0.99900904509899013</v>
      </c>
      <c r="X191" s="222"/>
      <c r="Y191" s="210"/>
      <c r="Z191" s="210"/>
      <c r="AA191" s="210"/>
      <c r="AB191" s="210"/>
      <c r="AC191" s="210"/>
      <c r="AD191" s="210"/>
      <c r="AE191" s="210"/>
      <c r="AF191" s="210"/>
      <c r="AG191" s="210"/>
      <c r="AH191" s="210"/>
      <c r="AI191" s="210"/>
      <c r="AJ191" s="210"/>
      <c r="AK191" s="210"/>
      <c r="AL191" s="210"/>
      <c r="AM191" s="210"/>
      <c r="AN191" s="210"/>
      <c r="AO191" s="210"/>
      <c r="AP191" s="210"/>
      <c r="AQ191" s="210"/>
      <c r="AR191" s="210"/>
      <c r="AS191" s="210"/>
    </row>
    <row r="192" spans="1:188" s="605" customFormat="1" ht="30" customHeight="1" x14ac:dyDescent="0.25">
      <c r="A192" s="350"/>
      <c r="B192" s="133"/>
      <c r="C192" s="551"/>
      <c r="D192" s="552"/>
      <c r="E192" s="553" t="s">
        <v>513</v>
      </c>
      <c r="F192" s="554">
        <v>199.9</v>
      </c>
      <c r="G192" s="291">
        <v>199.9</v>
      </c>
      <c r="H192" s="289">
        <v>199.9</v>
      </c>
      <c r="I192" s="330">
        <f>H192/H7</f>
        <v>4.0564971224033307E-4</v>
      </c>
      <c r="J192" s="275">
        <f t="shared" si="82"/>
        <v>0</v>
      </c>
      <c r="K192" s="316">
        <f>H192/G192</f>
        <v>1</v>
      </c>
      <c r="L192" s="288"/>
      <c r="M192" s="289"/>
      <c r="N192" s="289"/>
      <c r="O192" s="289"/>
      <c r="P192" s="239">
        <f t="shared" si="84"/>
        <v>0</v>
      </c>
      <c r="Q192" s="249"/>
      <c r="R192" s="279">
        <f t="shared" si="60"/>
        <v>199.9</v>
      </c>
      <c r="S192" s="278">
        <f t="shared" si="61"/>
        <v>199.9</v>
      </c>
      <c r="T192" s="278">
        <f t="shared" si="61"/>
        <v>199.9</v>
      </c>
      <c r="U192" s="278">
        <f t="shared" si="61"/>
        <v>199.9</v>
      </c>
      <c r="V192" s="278">
        <f t="shared" si="62"/>
        <v>0</v>
      </c>
      <c r="W192" s="555">
        <f t="shared" si="79"/>
        <v>1</v>
      </c>
      <c r="X192" s="352"/>
      <c r="Y192" s="353"/>
      <c r="Z192" s="353"/>
      <c r="AA192" s="353"/>
      <c r="AB192" s="353"/>
      <c r="AC192" s="353"/>
      <c r="AD192" s="353"/>
      <c r="AE192" s="353"/>
      <c r="AF192" s="353"/>
      <c r="AG192" s="353"/>
      <c r="AH192" s="353"/>
      <c r="AI192" s="353"/>
      <c r="AJ192" s="353"/>
      <c r="AK192" s="353"/>
      <c r="AL192" s="353"/>
      <c r="AM192" s="353"/>
      <c r="AN192" s="353"/>
      <c r="AO192" s="353"/>
      <c r="AP192" s="353"/>
      <c r="AQ192" s="353"/>
      <c r="AR192" s="353"/>
      <c r="AS192" s="353"/>
      <c r="AT192" s="353"/>
      <c r="AU192" s="353"/>
      <c r="AV192" s="353"/>
      <c r="AW192" s="353"/>
      <c r="AX192" s="353"/>
      <c r="AY192" s="353"/>
      <c r="AZ192" s="353"/>
      <c r="BA192" s="353"/>
      <c r="BB192" s="353"/>
      <c r="BC192" s="353"/>
      <c r="BD192" s="353"/>
      <c r="BE192" s="353"/>
      <c r="BF192" s="353"/>
      <c r="BG192" s="353"/>
      <c r="BH192" s="353"/>
      <c r="BI192" s="353"/>
      <c r="BJ192" s="353"/>
      <c r="BK192" s="353"/>
      <c r="BL192" s="353"/>
      <c r="BM192" s="353"/>
      <c r="BN192" s="353"/>
      <c r="BO192" s="353"/>
      <c r="BP192" s="353"/>
      <c r="BQ192" s="353"/>
      <c r="BR192" s="353"/>
      <c r="BS192" s="353"/>
      <c r="BT192" s="353"/>
      <c r="BU192" s="353"/>
      <c r="BV192" s="353"/>
      <c r="BW192" s="353"/>
      <c r="BX192" s="353"/>
      <c r="BY192" s="353"/>
      <c r="BZ192" s="353"/>
      <c r="CA192" s="353"/>
      <c r="CB192" s="353"/>
      <c r="CC192" s="353"/>
      <c r="CD192" s="353"/>
      <c r="CE192" s="353"/>
      <c r="CF192" s="353"/>
      <c r="CG192" s="353"/>
      <c r="CH192" s="353"/>
      <c r="CI192" s="353"/>
      <c r="CJ192" s="353"/>
      <c r="CK192" s="353"/>
      <c r="CL192" s="353"/>
      <c r="CM192" s="353"/>
      <c r="CN192" s="353"/>
      <c r="CO192" s="353"/>
      <c r="CP192" s="353"/>
      <c r="CQ192" s="353"/>
      <c r="CR192" s="353"/>
      <c r="CS192" s="353"/>
      <c r="CT192" s="353"/>
      <c r="CU192" s="353"/>
      <c r="CV192" s="353"/>
      <c r="CW192" s="353"/>
      <c r="CX192" s="353"/>
      <c r="CY192" s="353"/>
      <c r="CZ192" s="353"/>
      <c r="DA192" s="353"/>
      <c r="DB192" s="353"/>
      <c r="DC192" s="353"/>
      <c r="DD192" s="353"/>
      <c r="DE192" s="353"/>
      <c r="DF192" s="353"/>
      <c r="DG192" s="353"/>
      <c r="DH192" s="353"/>
      <c r="DI192" s="353"/>
      <c r="DJ192" s="353"/>
      <c r="DK192" s="353"/>
      <c r="DL192" s="353"/>
      <c r="DM192" s="353"/>
      <c r="DN192" s="353"/>
      <c r="DO192" s="353"/>
      <c r="DP192" s="353"/>
      <c r="DQ192" s="353"/>
      <c r="DR192" s="353"/>
      <c r="DS192" s="353"/>
      <c r="DT192" s="353"/>
      <c r="DU192" s="353"/>
      <c r="DV192" s="353"/>
      <c r="DW192" s="353"/>
      <c r="DX192" s="353"/>
      <c r="DY192" s="353"/>
      <c r="DZ192" s="353"/>
      <c r="EA192" s="353"/>
      <c r="EB192" s="353"/>
      <c r="EC192" s="353"/>
      <c r="ED192" s="353"/>
      <c r="EE192" s="353"/>
      <c r="EF192" s="353"/>
      <c r="EG192" s="353"/>
      <c r="EH192" s="353"/>
      <c r="EI192" s="353"/>
      <c r="EJ192" s="353"/>
      <c r="EK192" s="353"/>
      <c r="EL192" s="353"/>
      <c r="EM192" s="353"/>
      <c r="EN192" s="353"/>
      <c r="EO192" s="353"/>
      <c r="EP192" s="353"/>
      <c r="EQ192" s="353"/>
      <c r="ER192" s="353"/>
      <c r="ES192" s="353"/>
      <c r="ET192" s="353"/>
      <c r="EU192" s="353"/>
      <c r="EV192" s="353"/>
      <c r="EW192" s="353"/>
      <c r="EX192" s="353"/>
      <c r="EY192" s="353"/>
      <c r="EZ192" s="353"/>
      <c r="FA192" s="353"/>
      <c r="FB192" s="353"/>
      <c r="FC192" s="353"/>
      <c r="FD192" s="353"/>
      <c r="FE192" s="353"/>
      <c r="FF192" s="353"/>
      <c r="FG192" s="353"/>
      <c r="FH192" s="353"/>
      <c r="FI192" s="353"/>
      <c r="FJ192" s="353"/>
      <c r="FK192" s="353"/>
      <c r="FL192" s="353"/>
      <c r="FM192" s="353"/>
      <c r="FN192" s="353"/>
      <c r="FO192" s="353"/>
      <c r="FP192" s="353"/>
      <c r="FQ192" s="353"/>
      <c r="FR192" s="353"/>
      <c r="FS192" s="353"/>
      <c r="FT192" s="353"/>
      <c r="FU192" s="353"/>
      <c r="FV192" s="353"/>
      <c r="FW192" s="353"/>
      <c r="FX192" s="353"/>
      <c r="FY192" s="353"/>
      <c r="FZ192" s="353"/>
      <c r="GA192" s="353"/>
      <c r="GB192" s="353"/>
      <c r="GC192" s="353"/>
      <c r="GD192" s="353"/>
      <c r="GE192" s="353"/>
      <c r="GF192" s="353"/>
    </row>
    <row r="193" spans="1:188" s="605" customFormat="1" ht="46.5" customHeight="1" x14ac:dyDescent="0.25">
      <c r="A193" s="556"/>
      <c r="B193" s="557"/>
      <c r="C193" s="558"/>
      <c r="D193" s="552"/>
      <c r="E193" s="137" t="s">
        <v>514</v>
      </c>
      <c r="F193" s="559">
        <v>198.2</v>
      </c>
      <c r="G193" s="291">
        <v>198.2</v>
      </c>
      <c r="H193" s="289">
        <v>198.2</v>
      </c>
      <c r="I193" s="330">
        <f>H193/H7</f>
        <v>4.021999648125763E-4</v>
      </c>
      <c r="J193" s="386">
        <f t="shared" si="82"/>
        <v>0</v>
      </c>
      <c r="K193" s="316">
        <f>H193/G193</f>
        <v>1</v>
      </c>
      <c r="L193" s="290">
        <v>1533</v>
      </c>
      <c r="M193" s="291">
        <v>1533</v>
      </c>
      <c r="N193" s="291">
        <v>1533</v>
      </c>
      <c r="O193" s="289">
        <v>1532.1</v>
      </c>
      <c r="P193" s="278">
        <f t="shared" si="84"/>
        <v>-0.90000000000009095</v>
      </c>
      <c r="Q193" s="316">
        <f t="shared" ref="Q193" si="86">O193/N193</f>
        <v>0.99941291585127201</v>
      </c>
      <c r="R193" s="279">
        <f t="shared" si="60"/>
        <v>1731.2</v>
      </c>
      <c r="S193" s="278">
        <f t="shared" si="61"/>
        <v>1731.2</v>
      </c>
      <c r="T193" s="278">
        <f t="shared" si="61"/>
        <v>1731.2</v>
      </c>
      <c r="U193" s="278">
        <f t="shared" si="61"/>
        <v>1730.3</v>
      </c>
      <c r="V193" s="278">
        <f t="shared" si="62"/>
        <v>-0.90000000000009095</v>
      </c>
      <c r="W193" s="313">
        <f t="shared" si="79"/>
        <v>0.9994801293900184</v>
      </c>
      <c r="X193" s="352"/>
      <c r="Y193" s="353"/>
      <c r="Z193" s="353"/>
      <c r="AA193" s="353"/>
      <c r="AB193" s="353"/>
      <c r="AC193" s="353"/>
      <c r="AD193" s="353"/>
      <c r="AE193" s="353"/>
      <c r="AF193" s="353"/>
      <c r="AG193" s="353"/>
      <c r="AH193" s="353"/>
      <c r="AI193" s="353"/>
      <c r="AJ193" s="353"/>
      <c r="AK193" s="353"/>
      <c r="AL193" s="353"/>
      <c r="AM193" s="353"/>
      <c r="AN193" s="353"/>
      <c r="AO193" s="353"/>
      <c r="AP193" s="353"/>
      <c r="AQ193" s="353"/>
      <c r="AR193" s="353"/>
      <c r="AS193" s="353"/>
      <c r="AT193" s="353"/>
      <c r="AU193" s="353"/>
      <c r="AV193" s="353"/>
      <c r="AW193" s="353"/>
      <c r="AX193" s="353"/>
      <c r="AY193" s="353"/>
      <c r="AZ193" s="353"/>
      <c r="BA193" s="353"/>
      <c r="BB193" s="353"/>
      <c r="BC193" s="353"/>
      <c r="BD193" s="353"/>
      <c r="BE193" s="353"/>
      <c r="BF193" s="353"/>
      <c r="BG193" s="353"/>
      <c r="BH193" s="353"/>
      <c r="BI193" s="353"/>
      <c r="BJ193" s="353"/>
      <c r="BK193" s="353"/>
      <c r="BL193" s="353"/>
      <c r="BM193" s="353"/>
      <c r="BN193" s="353"/>
      <c r="BO193" s="353"/>
      <c r="BP193" s="353"/>
      <c r="BQ193" s="353"/>
      <c r="BR193" s="353"/>
      <c r="BS193" s="353"/>
      <c r="BT193" s="353"/>
      <c r="BU193" s="353"/>
      <c r="BV193" s="353"/>
      <c r="BW193" s="353"/>
      <c r="BX193" s="353"/>
      <c r="BY193" s="353"/>
      <c r="BZ193" s="353"/>
      <c r="CA193" s="353"/>
      <c r="CB193" s="353"/>
      <c r="CC193" s="353"/>
      <c r="CD193" s="353"/>
      <c r="CE193" s="353"/>
      <c r="CF193" s="353"/>
      <c r="CG193" s="353"/>
      <c r="CH193" s="353"/>
      <c r="CI193" s="353"/>
      <c r="CJ193" s="353"/>
      <c r="CK193" s="353"/>
      <c r="CL193" s="353"/>
      <c r="CM193" s="353"/>
      <c r="CN193" s="353"/>
      <c r="CO193" s="353"/>
      <c r="CP193" s="353"/>
      <c r="CQ193" s="353"/>
      <c r="CR193" s="353"/>
      <c r="CS193" s="353"/>
      <c r="CT193" s="353"/>
      <c r="CU193" s="353"/>
      <c r="CV193" s="353"/>
      <c r="CW193" s="353"/>
      <c r="CX193" s="353"/>
      <c r="CY193" s="353"/>
      <c r="CZ193" s="353"/>
      <c r="DA193" s="353"/>
      <c r="DB193" s="353"/>
      <c r="DC193" s="353"/>
      <c r="DD193" s="353"/>
      <c r="DE193" s="353"/>
      <c r="DF193" s="353"/>
      <c r="DG193" s="353"/>
      <c r="DH193" s="353"/>
      <c r="DI193" s="353"/>
      <c r="DJ193" s="353"/>
      <c r="DK193" s="353"/>
      <c r="DL193" s="353"/>
      <c r="DM193" s="353"/>
      <c r="DN193" s="353"/>
      <c r="DO193" s="353"/>
      <c r="DP193" s="353"/>
      <c r="DQ193" s="353"/>
      <c r="DR193" s="353"/>
      <c r="DS193" s="353"/>
      <c r="DT193" s="353"/>
      <c r="DU193" s="353"/>
      <c r="DV193" s="353"/>
      <c r="DW193" s="353"/>
      <c r="DX193" s="353"/>
      <c r="DY193" s="353"/>
      <c r="DZ193" s="353"/>
      <c r="EA193" s="353"/>
      <c r="EB193" s="353"/>
      <c r="EC193" s="353"/>
      <c r="ED193" s="353"/>
      <c r="EE193" s="353"/>
      <c r="EF193" s="353"/>
      <c r="EG193" s="353"/>
      <c r="EH193" s="353"/>
      <c r="EI193" s="353"/>
      <c r="EJ193" s="353"/>
      <c r="EK193" s="353"/>
      <c r="EL193" s="353"/>
      <c r="EM193" s="353"/>
      <c r="EN193" s="353"/>
      <c r="EO193" s="353"/>
      <c r="EP193" s="353"/>
      <c r="EQ193" s="353"/>
      <c r="ER193" s="353"/>
      <c r="ES193" s="353"/>
      <c r="ET193" s="353"/>
      <c r="EU193" s="353"/>
      <c r="EV193" s="353"/>
      <c r="EW193" s="353"/>
      <c r="EX193" s="353"/>
      <c r="EY193" s="353"/>
      <c r="EZ193" s="353"/>
      <c r="FA193" s="353"/>
      <c r="FB193" s="353"/>
      <c r="FC193" s="353"/>
      <c r="FD193" s="353"/>
      <c r="FE193" s="353"/>
      <c r="FF193" s="353"/>
      <c r="FG193" s="353"/>
      <c r="FH193" s="353"/>
      <c r="FI193" s="353"/>
      <c r="FJ193" s="353"/>
      <c r="FK193" s="353"/>
      <c r="FL193" s="353"/>
      <c r="FM193" s="353"/>
      <c r="FN193" s="353"/>
      <c r="FO193" s="353"/>
      <c r="FP193" s="353"/>
      <c r="FQ193" s="353"/>
      <c r="FR193" s="353"/>
      <c r="FS193" s="353"/>
      <c r="FT193" s="353"/>
      <c r="FU193" s="353"/>
      <c r="FV193" s="353"/>
      <c r="FW193" s="353"/>
      <c r="FX193" s="353"/>
      <c r="FY193" s="353"/>
      <c r="FZ193" s="353"/>
      <c r="GA193" s="353"/>
      <c r="GB193" s="353"/>
      <c r="GC193" s="353"/>
      <c r="GD193" s="353"/>
      <c r="GE193" s="353"/>
      <c r="GF193" s="353"/>
    </row>
    <row r="194" spans="1:188" s="6" customFormat="1" ht="24.75" customHeight="1" thickBot="1" x14ac:dyDescent="0.3">
      <c r="A194" s="16">
        <v>21</v>
      </c>
      <c r="B194" s="502"/>
      <c r="C194" s="560" t="s">
        <v>515</v>
      </c>
      <c r="D194" s="156" t="s">
        <v>346</v>
      </c>
      <c r="E194" s="167" t="s">
        <v>516</v>
      </c>
      <c r="F194" s="547"/>
      <c r="G194" s="504"/>
      <c r="H194" s="504"/>
      <c r="I194" s="429">
        <f>H194/H7</f>
        <v>0</v>
      </c>
      <c r="J194" s="205">
        <f t="shared" si="82"/>
        <v>0</v>
      </c>
      <c r="K194" s="430"/>
      <c r="L194" s="202">
        <v>281.5</v>
      </c>
      <c r="M194" s="203">
        <v>281.5</v>
      </c>
      <c r="N194" s="203">
        <v>281.5</v>
      </c>
      <c r="O194" s="504">
        <v>0</v>
      </c>
      <c r="P194" s="203">
        <f t="shared" si="84"/>
        <v>-281.5</v>
      </c>
      <c r="Q194" s="505">
        <f t="shared" si="80"/>
        <v>0</v>
      </c>
      <c r="R194" s="433">
        <f t="shared" si="60"/>
        <v>281.5</v>
      </c>
      <c r="S194" s="205">
        <f t="shared" si="61"/>
        <v>281.5</v>
      </c>
      <c r="T194" s="205">
        <f t="shared" si="61"/>
        <v>281.5</v>
      </c>
      <c r="U194" s="205">
        <f t="shared" si="61"/>
        <v>0</v>
      </c>
      <c r="V194" s="205">
        <f t="shared" si="62"/>
        <v>-281.5</v>
      </c>
      <c r="W194" s="206">
        <f t="shared" si="79"/>
        <v>0</v>
      </c>
      <c r="X194" s="222"/>
      <c r="Y194" s="210"/>
      <c r="Z194" s="210"/>
      <c r="AA194" s="210"/>
      <c r="AB194" s="210"/>
      <c r="AC194" s="210"/>
      <c r="AD194" s="210"/>
      <c r="AE194" s="210"/>
      <c r="AF194" s="210"/>
      <c r="AG194" s="210"/>
      <c r="AH194" s="210"/>
      <c r="AI194" s="210"/>
      <c r="AJ194" s="210"/>
      <c r="AK194" s="210"/>
      <c r="AL194" s="210"/>
      <c r="AM194" s="210"/>
      <c r="AN194" s="210"/>
      <c r="AO194" s="210"/>
      <c r="AP194" s="210"/>
      <c r="AQ194" s="210"/>
      <c r="AR194" s="210"/>
      <c r="AS194" s="210"/>
    </row>
    <row r="195" spans="1:188" s="6" customFormat="1" ht="24.75" customHeight="1" thickBot="1" x14ac:dyDescent="0.3">
      <c r="A195" s="19">
        <v>22</v>
      </c>
      <c r="B195" s="502"/>
      <c r="C195" s="549" t="s">
        <v>350</v>
      </c>
      <c r="D195" s="163" t="s">
        <v>278</v>
      </c>
      <c r="E195" s="172" t="s">
        <v>517</v>
      </c>
      <c r="F195" s="550">
        <v>112.1</v>
      </c>
      <c r="G195" s="504">
        <v>112.1</v>
      </c>
      <c r="H195" s="504">
        <v>109</v>
      </c>
      <c r="I195" s="506">
        <f>H195/H7</f>
        <v>2.21189688014989E-4</v>
      </c>
      <c r="J195" s="205">
        <f t="shared" si="82"/>
        <v>-3.0999999999999943</v>
      </c>
      <c r="K195" s="430">
        <f t="shared" si="85"/>
        <v>0.97234611953612848</v>
      </c>
      <c r="L195" s="202"/>
      <c r="M195" s="203"/>
      <c r="N195" s="203"/>
      <c r="O195" s="504"/>
      <c r="P195" s="203">
        <f t="shared" si="84"/>
        <v>0</v>
      </c>
      <c r="Q195" s="370"/>
      <c r="R195" s="433">
        <f t="shared" si="60"/>
        <v>112.1</v>
      </c>
      <c r="S195" s="205">
        <f t="shared" si="61"/>
        <v>112.1</v>
      </c>
      <c r="T195" s="205">
        <f t="shared" si="61"/>
        <v>112.1</v>
      </c>
      <c r="U195" s="205">
        <f t="shared" si="61"/>
        <v>109</v>
      </c>
      <c r="V195" s="205">
        <f t="shared" si="62"/>
        <v>-3.0999999999999943</v>
      </c>
      <c r="W195" s="215">
        <f t="shared" si="79"/>
        <v>0.97234611953612848</v>
      </c>
      <c r="X195" s="222"/>
      <c r="Y195" s="210"/>
      <c r="Z195" s="210"/>
      <c r="AA195" s="210"/>
      <c r="AB195" s="210"/>
      <c r="AC195" s="210"/>
      <c r="AD195" s="210"/>
      <c r="AE195" s="210"/>
      <c r="AF195" s="210"/>
      <c r="AG195" s="210"/>
      <c r="AH195" s="210"/>
      <c r="AI195" s="210"/>
      <c r="AJ195" s="210"/>
      <c r="AK195" s="210"/>
      <c r="AL195" s="210"/>
      <c r="AM195" s="210"/>
      <c r="AN195" s="210"/>
      <c r="AO195" s="210"/>
      <c r="AP195" s="210"/>
      <c r="AQ195" s="210"/>
      <c r="AR195" s="210"/>
      <c r="AS195" s="210"/>
    </row>
    <row r="196" spans="1:188" s="6" customFormat="1" ht="22.5" customHeight="1" thickBot="1" x14ac:dyDescent="0.3">
      <c r="A196" s="11">
        <v>23</v>
      </c>
      <c r="B196" s="9" t="s">
        <v>34</v>
      </c>
      <c r="C196" s="163" t="s">
        <v>518</v>
      </c>
      <c r="D196" s="163" t="s">
        <v>347</v>
      </c>
      <c r="E196" s="164" t="s">
        <v>35</v>
      </c>
      <c r="F196" s="561">
        <v>344.5</v>
      </c>
      <c r="G196" s="465">
        <v>344.5</v>
      </c>
      <c r="H196" s="465"/>
      <c r="I196" s="214">
        <f>H196/H7</f>
        <v>0</v>
      </c>
      <c r="J196" s="213">
        <f t="shared" si="82"/>
        <v>-344.5</v>
      </c>
      <c r="K196" s="215">
        <f t="shared" si="85"/>
        <v>0</v>
      </c>
      <c r="L196" s="220"/>
      <c r="M196" s="213"/>
      <c r="N196" s="213"/>
      <c r="O196" s="465"/>
      <c r="P196" s="203">
        <f t="shared" si="84"/>
        <v>0</v>
      </c>
      <c r="Q196" s="216"/>
      <c r="R196" s="208">
        <f t="shared" si="60"/>
        <v>344.5</v>
      </c>
      <c r="S196" s="203">
        <f t="shared" si="61"/>
        <v>344.5</v>
      </c>
      <c r="T196" s="203">
        <f t="shared" si="61"/>
        <v>344.5</v>
      </c>
      <c r="U196" s="203">
        <f t="shared" si="61"/>
        <v>0</v>
      </c>
      <c r="V196" s="203">
        <f t="shared" si="62"/>
        <v>-344.5</v>
      </c>
      <c r="W196" s="215">
        <f t="shared" si="79"/>
        <v>0</v>
      </c>
      <c r="X196" s="222"/>
      <c r="Y196" s="210"/>
      <c r="Z196" s="210"/>
      <c r="AA196" s="210"/>
      <c r="AB196" s="210"/>
      <c r="AC196" s="210"/>
      <c r="AD196" s="210"/>
      <c r="AE196" s="210"/>
      <c r="AF196" s="210"/>
      <c r="AG196" s="210"/>
      <c r="AH196" s="210"/>
      <c r="AI196" s="210"/>
      <c r="AJ196" s="210"/>
      <c r="AK196" s="210"/>
      <c r="AL196" s="210"/>
      <c r="AM196" s="210"/>
      <c r="AN196" s="210"/>
      <c r="AO196" s="210"/>
      <c r="AP196" s="210"/>
      <c r="AQ196" s="210"/>
      <c r="AR196" s="210"/>
      <c r="AS196" s="210"/>
    </row>
    <row r="197" spans="1:188" s="6" customFormat="1" ht="30" hidden="1" customHeight="1" thickBot="1" x14ac:dyDescent="0.3">
      <c r="A197" s="11">
        <v>19</v>
      </c>
      <c r="B197" s="9" t="s">
        <v>72</v>
      </c>
      <c r="C197" s="9"/>
      <c r="D197" s="9"/>
      <c r="E197" s="117" t="s">
        <v>73</v>
      </c>
      <c r="F197" s="464"/>
      <c r="G197" s="465"/>
      <c r="H197" s="465"/>
      <c r="I197" s="214">
        <f>H197/H7</f>
        <v>0</v>
      </c>
      <c r="J197" s="248">
        <f t="shared" si="82"/>
        <v>0</v>
      </c>
      <c r="K197" s="215"/>
      <c r="L197" s="220"/>
      <c r="M197" s="213"/>
      <c r="N197" s="213"/>
      <c r="O197" s="465"/>
      <c r="P197" s="203">
        <f t="shared" si="84"/>
        <v>0</v>
      </c>
      <c r="Q197" s="216"/>
      <c r="R197" s="478">
        <f t="shared" si="60"/>
        <v>0</v>
      </c>
      <c r="S197" s="476">
        <f t="shared" si="61"/>
        <v>0</v>
      </c>
      <c r="T197" s="476">
        <f t="shared" si="61"/>
        <v>0</v>
      </c>
      <c r="U197" s="476">
        <f t="shared" si="61"/>
        <v>0</v>
      </c>
      <c r="V197" s="476">
        <f t="shared" si="62"/>
        <v>0</v>
      </c>
      <c r="W197" s="215" t="e">
        <f t="shared" si="79"/>
        <v>#DIV/0!</v>
      </c>
      <c r="X197" s="222"/>
      <c r="Y197" s="210"/>
      <c r="Z197" s="210"/>
      <c r="AA197" s="210"/>
      <c r="AB197" s="210"/>
      <c r="AC197" s="210"/>
      <c r="AD197" s="210"/>
      <c r="AE197" s="210"/>
      <c r="AF197" s="210"/>
      <c r="AG197" s="210"/>
      <c r="AH197" s="210"/>
      <c r="AI197" s="210"/>
      <c r="AJ197" s="210"/>
      <c r="AK197" s="210"/>
      <c r="AL197" s="210"/>
      <c r="AM197" s="210"/>
      <c r="AN197" s="210"/>
      <c r="AO197" s="210"/>
      <c r="AP197" s="210"/>
      <c r="AQ197" s="210"/>
      <c r="AR197" s="210"/>
      <c r="AS197" s="210"/>
    </row>
    <row r="198" spans="1:188" s="6" customFormat="1" ht="23.25" customHeight="1" thickBot="1" x14ac:dyDescent="0.3">
      <c r="A198" s="11">
        <v>24</v>
      </c>
      <c r="B198" s="9" t="s">
        <v>36</v>
      </c>
      <c r="C198" s="163" t="s">
        <v>343</v>
      </c>
      <c r="D198" s="163" t="s">
        <v>281</v>
      </c>
      <c r="E198" s="117" t="s">
        <v>125</v>
      </c>
      <c r="F198" s="561">
        <v>49678.3</v>
      </c>
      <c r="G198" s="465">
        <v>49678.3</v>
      </c>
      <c r="H198" s="465">
        <v>49678.3</v>
      </c>
      <c r="I198" s="214">
        <f>H198/H7</f>
        <v>0.10081034567078008</v>
      </c>
      <c r="J198" s="294">
        <f t="shared" si="82"/>
        <v>0</v>
      </c>
      <c r="K198" s="215">
        <f>H198/G198</f>
        <v>1</v>
      </c>
      <c r="L198" s="220"/>
      <c r="M198" s="213"/>
      <c r="N198" s="213"/>
      <c r="O198" s="465"/>
      <c r="P198" s="203">
        <f t="shared" si="84"/>
        <v>0</v>
      </c>
      <c r="Q198" s="216"/>
      <c r="R198" s="433">
        <f t="shared" si="60"/>
        <v>49678.3</v>
      </c>
      <c r="S198" s="205">
        <f t="shared" si="61"/>
        <v>49678.3</v>
      </c>
      <c r="T198" s="205">
        <f t="shared" ref="T198:U213" si="87">SUM(G198,N198)</f>
        <v>49678.3</v>
      </c>
      <c r="U198" s="205">
        <f t="shared" si="87"/>
        <v>49678.3</v>
      </c>
      <c r="V198" s="205">
        <f t="shared" si="62"/>
        <v>0</v>
      </c>
      <c r="W198" s="215">
        <f t="shared" si="79"/>
        <v>1</v>
      </c>
      <c r="X198" s="222"/>
      <c r="Y198" s="210"/>
      <c r="Z198" s="210"/>
      <c r="AA198" s="210"/>
      <c r="AB198" s="210"/>
      <c r="AC198" s="210"/>
      <c r="AD198" s="210"/>
      <c r="AE198" s="210"/>
      <c r="AF198" s="210"/>
      <c r="AG198" s="210"/>
      <c r="AH198" s="210"/>
      <c r="AI198" s="210"/>
      <c r="AJ198" s="210"/>
      <c r="AK198" s="210"/>
      <c r="AL198" s="210"/>
      <c r="AM198" s="210"/>
      <c r="AN198" s="210"/>
      <c r="AO198" s="210"/>
      <c r="AP198" s="210"/>
      <c r="AQ198" s="210"/>
      <c r="AR198" s="210"/>
      <c r="AS198" s="210"/>
    </row>
    <row r="199" spans="1:188" s="6" customFormat="1" ht="23.25" customHeight="1" thickBot="1" x14ac:dyDescent="0.3">
      <c r="A199" s="11">
        <v>25</v>
      </c>
      <c r="B199" s="9" t="s">
        <v>36</v>
      </c>
      <c r="C199" s="163" t="s">
        <v>519</v>
      </c>
      <c r="D199" s="163" t="s">
        <v>281</v>
      </c>
      <c r="E199" s="562" t="s">
        <v>520</v>
      </c>
      <c r="F199" s="561">
        <v>104</v>
      </c>
      <c r="G199" s="465">
        <v>104</v>
      </c>
      <c r="H199" s="465">
        <v>0</v>
      </c>
      <c r="I199" s="214">
        <f>H199/H7</f>
        <v>0</v>
      </c>
      <c r="J199" s="205">
        <f t="shared" si="82"/>
        <v>-104</v>
      </c>
      <c r="K199" s="215"/>
      <c r="L199" s="220"/>
      <c r="M199" s="213"/>
      <c r="N199" s="213"/>
      <c r="O199" s="465"/>
      <c r="P199" s="203">
        <f t="shared" si="84"/>
        <v>0</v>
      </c>
      <c r="Q199" s="216"/>
      <c r="R199" s="433">
        <f t="shared" si="60"/>
        <v>104</v>
      </c>
      <c r="S199" s="205">
        <f t="shared" ref="S199:U214" si="88">SUM(F199,M199)</f>
        <v>104</v>
      </c>
      <c r="T199" s="205">
        <f t="shared" si="87"/>
        <v>104</v>
      </c>
      <c r="U199" s="205">
        <f t="shared" si="87"/>
        <v>0</v>
      </c>
      <c r="V199" s="205">
        <f t="shared" si="62"/>
        <v>-104</v>
      </c>
      <c r="W199" s="215">
        <f t="shared" si="79"/>
        <v>0</v>
      </c>
      <c r="X199" s="222"/>
      <c r="Y199" s="210"/>
      <c r="Z199" s="210"/>
      <c r="AA199" s="210"/>
      <c r="AB199" s="210"/>
      <c r="AC199" s="210"/>
      <c r="AD199" s="210"/>
      <c r="AE199" s="210"/>
      <c r="AF199" s="210"/>
      <c r="AG199" s="210"/>
      <c r="AH199" s="210"/>
      <c r="AI199" s="210"/>
      <c r="AJ199" s="210"/>
      <c r="AK199" s="210"/>
      <c r="AL199" s="210"/>
      <c r="AM199" s="210"/>
      <c r="AN199" s="210"/>
      <c r="AO199" s="210"/>
      <c r="AP199" s="210"/>
      <c r="AQ199" s="210"/>
      <c r="AR199" s="210"/>
      <c r="AS199" s="210"/>
    </row>
    <row r="200" spans="1:188" s="6" customFormat="1" ht="23.25" customHeight="1" thickBot="1" x14ac:dyDescent="0.3">
      <c r="A200" s="11">
        <v>26</v>
      </c>
      <c r="B200" s="9" t="s">
        <v>36</v>
      </c>
      <c r="C200" s="163" t="s">
        <v>521</v>
      </c>
      <c r="D200" s="163" t="s">
        <v>281</v>
      </c>
      <c r="E200" s="117" t="s">
        <v>522</v>
      </c>
      <c r="F200" s="561">
        <v>472.7</v>
      </c>
      <c r="G200" s="465">
        <v>472.7</v>
      </c>
      <c r="H200" s="465">
        <v>435.1</v>
      </c>
      <c r="I200" s="214">
        <f>H200/H7</f>
        <v>8.8293241518643776E-4</v>
      </c>
      <c r="J200" s="205">
        <f t="shared" si="82"/>
        <v>-37.599999999999966</v>
      </c>
      <c r="K200" s="215">
        <f>H200/G200</f>
        <v>0.92045694943939083</v>
      </c>
      <c r="L200" s="220">
        <v>620</v>
      </c>
      <c r="M200" s="213">
        <v>620</v>
      </c>
      <c r="N200" s="213">
        <v>620</v>
      </c>
      <c r="O200" s="465">
        <v>527.70000000000005</v>
      </c>
      <c r="P200" s="203">
        <f t="shared" si="84"/>
        <v>-92.299999999999955</v>
      </c>
      <c r="Q200" s="216">
        <f t="shared" ref="Q200" si="89">O200/N200</f>
        <v>0.85112903225806458</v>
      </c>
      <c r="R200" s="433">
        <f t="shared" si="60"/>
        <v>1092.7</v>
      </c>
      <c r="S200" s="205">
        <f t="shared" si="88"/>
        <v>1092.7</v>
      </c>
      <c r="T200" s="205">
        <f t="shared" si="87"/>
        <v>1092.7</v>
      </c>
      <c r="U200" s="205">
        <f t="shared" si="87"/>
        <v>962.80000000000007</v>
      </c>
      <c r="V200" s="205">
        <f t="shared" si="62"/>
        <v>-129.89999999999998</v>
      </c>
      <c r="W200" s="215">
        <f t="shared" si="79"/>
        <v>0.88112016106891189</v>
      </c>
      <c r="X200" s="222"/>
      <c r="Y200" s="210"/>
      <c r="Z200" s="210"/>
      <c r="AA200" s="210"/>
      <c r="AB200" s="210"/>
      <c r="AC200" s="210"/>
      <c r="AD200" s="210"/>
      <c r="AE200" s="210"/>
      <c r="AF200" s="210"/>
      <c r="AG200" s="210"/>
      <c r="AH200" s="210"/>
      <c r="AI200" s="210"/>
      <c r="AJ200" s="210"/>
      <c r="AK200" s="210"/>
      <c r="AL200" s="210"/>
      <c r="AM200" s="210"/>
      <c r="AN200" s="210"/>
      <c r="AO200" s="210"/>
      <c r="AP200" s="210"/>
      <c r="AQ200" s="210"/>
      <c r="AR200" s="210"/>
      <c r="AS200" s="210"/>
    </row>
    <row r="201" spans="1:188" s="6" customFormat="1" ht="21" hidden="1" customHeight="1" thickBot="1" x14ac:dyDescent="0.3">
      <c r="A201" s="11">
        <v>18</v>
      </c>
      <c r="B201" s="9" t="s">
        <v>39</v>
      </c>
      <c r="C201" s="9"/>
      <c r="D201" s="9"/>
      <c r="E201" s="117" t="s">
        <v>62</v>
      </c>
      <c r="F201" s="464"/>
      <c r="G201" s="465"/>
      <c r="H201" s="465"/>
      <c r="I201" s="214">
        <f>H201/H7</f>
        <v>0</v>
      </c>
      <c r="J201" s="248">
        <f t="shared" si="82"/>
        <v>0</v>
      </c>
      <c r="K201" s="215"/>
      <c r="L201" s="220"/>
      <c r="M201" s="213"/>
      <c r="N201" s="213"/>
      <c r="O201" s="465"/>
      <c r="P201" s="213"/>
      <c r="Q201" s="216" t="e">
        <f t="shared" si="80"/>
        <v>#DIV/0!</v>
      </c>
      <c r="R201" s="478">
        <f t="shared" si="60"/>
        <v>0</v>
      </c>
      <c r="S201" s="476">
        <f t="shared" si="88"/>
        <v>0</v>
      </c>
      <c r="T201" s="476">
        <f t="shared" si="87"/>
        <v>0</v>
      </c>
      <c r="U201" s="476">
        <f t="shared" si="87"/>
        <v>0</v>
      </c>
      <c r="V201" s="476">
        <f t="shared" si="62"/>
        <v>0</v>
      </c>
      <c r="W201" s="215" t="e">
        <f t="shared" si="79"/>
        <v>#DIV/0!</v>
      </c>
      <c r="X201" s="222"/>
      <c r="Y201" s="210"/>
      <c r="Z201" s="210"/>
      <c r="AA201" s="210"/>
      <c r="AB201" s="210"/>
      <c r="AC201" s="210"/>
      <c r="AD201" s="210"/>
      <c r="AE201" s="210"/>
      <c r="AF201" s="210"/>
      <c r="AG201" s="210"/>
      <c r="AH201" s="210"/>
      <c r="AI201" s="210"/>
      <c r="AJ201" s="210"/>
      <c r="AK201" s="210"/>
      <c r="AL201" s="210"/>
      <c r="AM201" s="210"/>
      <c r="AN201" s="210"/>
      <c r="AO201" s="210"/>
      <c r="AP201" s="210"/>
      <c r="AQ201" s="210"/>
      <c r="AR201" s="210"/>
      <c r="AS201" s="210"/>
    </row>
    <row r="202" spans="1:188" s="6" customFormat="1" ht="26.25" hidden="1" customHeight="1" thickBot="1" x14ac:dyDescent="0.3">
      <c r="A202" s="11"/>
      <c r="B202" s="296"/>
      <c r="C202" s="296"/>
      <c r="D202" s="296"/>
      <c r="E202" s="563" t="s">
        <v>61</v>
      </c>
      <c r="F202" s="564"/>
      <c r="G202" s="565"/>
      <c r="H202" s="565"/>
      <c r="I202" s="532">
        <f>H202/H7</f>
        <v>0</v>
      </c>
      <c r="J202" s="248">
        <f t="shared" si="82"/>
        <v>0</v>
      </c>
      <c r="K202" s="215"/>
      <c r="L202" s="548"/>
      <c r="M202" s="466"/>
      <c r="N202" s="466"/>
      <c r="O202" s="565"/>
      <c r="P202" s="466"/>
      <c r="Q202" s="216" t="e">
        <f t="shared" si="80"/>
        <v>#DIV/0!</v>
      </c>
      <c r="R202" s="478">
        <f t="shared" si="60"/>
        <v>0</v>
      </c>
      <c r="S202" s="483">
        <f t="shared" si="88"/>
        <v>0</v>
      </c>
      <c r="T202" s="483">
        <f t="shared" si="87"/>
        <v>0</v>
      </c>
      <c r="U202" s="483">
        <f t="shared" si="87"/>
        <v>0</v>
      </c>
      <c r="V202" s="483">
        <f t="shared" si="62"/>
        <v>0</v>
      </c>
      <c r="W202" s="215" t="e">
        <f t="shared" si="79"/>
        <v>#DIV/0!</v>
      </c>
      <c r="X202" s="222"/>
      <c r="Y202" s="210"/>
      <c r="Z202" s="210"/>
      <c r="AA202" s="210"/>
      <c r="AB202" s="210"/>
      <c r="AC202" s="210"/>
      <c r="AD202" s="210"/>
      <c r="AE202" s="210"/>
      <c r="AF202" s="210"/>
      <c r="AG202" s="210"/>
      <c r="AH202" s="210"/>
      <c r="AI202" s="210"/>
      <c r="AJ202" s="210"/>
      <c r="AK202" s="210"/>
      <c r="AL202" s="210"/>
      <c r="AM202" s="210"/>
      <c r="AN202" s="210"/>
      <c r="AO202" s="210"/>
      <c r="AP202" s="210"/>
      <c r="AQ202" s="210"/>
      <c r="AR202" s="210"/>
      <c r="AS202" s="210"/>
    </row>
    <row r="203" spans="1:188" s="118" customFormat="1" ht="42.75" hidden="1" customHeight="1" thickBot="1" x14ac:dyDescent="0.3">
      <c r="A203" s="11">
        <v>18</v>
      </c>
      <c r="B203" s="9" t="s">
        <v>95</v>
      </c>
      <c r="C203" s="9"/>
      <c r="D203" s="9"/>
      <c r="E203" s="117" t="s">
        <v>348</v>
      </c>
      <c r="F203" s="464"/>
      <c r="G203" s="465"/>
      <c r="H203" s="465"/>
      <c r="I203" s="214">
        <f>H203/H7</f>
        <v>0</v>
      </c>
      <c r="J203" s="248">
        <f t="shared" si="82"/>
        <v>0</v>
      </c>
      <c r="K203" s="215" t="e">
        <f t="shared" ref="K203:K214" si="90">H203/G203</f>
        <v>#DIV/0!</v>
      </c>
      <c r="L203" s="220"/>
      <c r="M203" s="213"/>
      <c r="N203" s="213"/>
      <c r="O203" s="465"/>
      <c r="P203" s="213">
        <f>O203-N203</f>
        <v>0</v>
      </c>
      <c r="Q203" s="216" t="e">
        <f t="shared" si="80"/>
        <v>#DIV/0!</v>
      </c>
      <c r="R203" s="478">
        <f t="shared" ref="R203:R229" si="91">SUM(F203,L203)</f>
        <v>0</v>
      </c>
      <c r="S203" s="483">
        <f t="shared" si="88"/>
        <v>0</v>
      </c>
      <c r="T203" s="483">
        <f t="shared" si="87"/>
        <v>0</v>
      </c>
      <c r="U203" s="483">
        <f t="shared" si="87"/>
        <v>0</v>
      </c>
      <c r="V203" s="483">
        <f t="shared" ref="V203:V229" si="92">U203-T203</f>
        <v>0</v>
      </c>
      <c r="W203" s="215" t="e">
        <f t="shared" si="79"/>
        <v>#DIV/0!</v>
      </c>
      <c r="X203" s="471"/>
      <c r="Y203" s="218"/>
      <c r="Z203" s="218"/>
      <c r="AA203" s="218"/>
      <c r="AB203" s="218"/>
      <c r="AC203" s="218"/>
      <c r="AD203" s="218"/>
      <c r="AE203" s="218"/>
      <c r="AF203" s="218"/>
      <c r="AG203" s="218"/>
      <c r="AH203" s="218"/>
      <c r="AI203" s="218"/>
      <c r="AJ203" s="218"/>
      <c r="AK203" s="218"/>
      <c r="AL203" s="218"/>
      <c r="AM203" s="218"/>
      <c r="AN203" s="218"/>
      <c r="AO203" s="218"/>
      <c r="AP203" s="218"/>
      <c r="AQ203" s="218"/>
      <c r="AR203" s="218"/>
      <c r="AS203" s="218"/>
    </row>
    <row r="204" spans="1:188" s="6" customFormat="1" ht="33" hidden="1" customHeight="1" thickBot="1" x14ac:dyDescent="0.3">
      <c r="A204" s="11">
        <v>17</v>
      </c>
      <c r="B204" s="9" t="s">
        <v>55</v>
      </c>
      <c r="C204" s="9"/>
      <c r="D204" s="9"/>
      <c r="E204" s="117" t="s">
        <v>81</v>
      </c>
      <c r="F204" s="464">
        <f>SUM(F205:F206)</f>
        <v>0</v>
      </c>
      <c r="G204" s="465">
        <f>SUM(G205:G206)</f>
        <v>0</v>
      </c>
      <c r="H204" s="465">
        <f>SUM(H205:H206)</f>
        <v>0</v>
      </c>
      <c r="I204" s="214" t="e">
        <f>H204/#REF!</f>
        <v>#REF!</v>
      </c>
      <c r="J204" s="248">
        <f t="shared" si="82"/>
        <v>0</v>
      </c>
      <c r="K204" s="215"/>
      <c r="L204" s="464">
        <f>SUM(L205:L206)</f>
        <v>0</v>
      </c>
      <c r="M204" s="465">
        <f>SUM(M205:M206)</f>
        <v>0</v>
      </c>
      <c r="N204" s="465">
        <f>SUM(N205:N206)</f>
        <v>0</v>
      </c>
      <c r="O204" s="465">
        <f>SUM(O205:O206)</f>
        <v>0</v>
      </c>
      <c r="P204" s="213">
        <f>O204-N204</f>
        <v>0</v>
      </c>
      <c r="Q204" s="216" t="e">
        <f t="shared" si="80"/>
        <v>#DIV/0!</v>
      </c>
      <c r="R204" s="478">
        <f t="shared" si="91"/>
        <v>0</v>
      </c>
      <c r="S204" s="483">
        <f t="shared" si="88"/>
        <v>0</v>
      </c>
      <c r="T204" s="483">
        <f t="shared" si="87"/>
        <v>0</v>
      </c>
      <c r="U204" s="483">
        <f t="shared" si="87"/>
        <v>0</v>
      </c>
      <c r="V204" s="483">
        <f t="shared" si="92"/>
        <v>0</v>
      </c>
      <c r="W204" s="215" t="e">
        <f t="shared" si="79"/>
        <v>#DIV/0!</v>
      </c>
      <c r="X204" s="222"/>
      <c r="Y204" s="210"/>
      <c r="Z204" s="210"/>
      <c r="AA204" s="210"/>
      <c r="AB204" s="210"/>
      <c r="AC204" s="210"/>
      <c r="AD204" s="210"/>
      <c r="AE204" s="210"/>
      <c r="AF204" s="210"/>
      <c r="AG204" s="210"/>
      <c r="AH204" s="210"/>
      <c r="AI204" s="210"/>
      <c r="AJ204" s="210"/>
      <c r="AK204" s="210"/>
      <c r="AL204" s="210"/>
      <c r="AM204" s="210"/>
      <c r="AN204" s="210"/>
      <c r="AO204" s="210"/>
      <c r="AP204" s="210"/>
      <c r="AQ204" s="210"/>
      <c r="AR204" s="210"/>
      <c r="AS204" s="210"/>
    </row>
    <row r="205" spans="1:188" s="567" customFormat="1" ht="24.75" hidden="1" customHeight="1" thickBot="1" x14ac:dyDescent="0.3">
      <c r="A205" s="11"/>
      <c r="B205" s="296"/>
      <c r="C205" s="296"/>
      <c r="D205" s="296"/>
      <c r="E205" s="563" t="s">
        <v>59</v>
      </c>
      <c r="F205" s="564"/>
      <c r="G205" s="565"/>
      <c r="H205" s="565">
        <v>0</v>
      </c>
      <c r="I205" s="214" t="e">
        <f>H205/#REF!</f>
        <v>#REF!</v>
      </c>
      <c r="J205" s="248">
        <f t="shared" si="82"/>
        <v>0</v>
      </c>
      <c r="K205" s="215"/>
      <c r="L205" s="548"/>
      <c r="M205" s="466"/>
      <c r="N205" s="466"/>
      <c r="O205" s="565"/>
      <c r="P205" s="466">
        <f>O205-N205</f>
        <v>0</v>
      </c>
      <c r="Q205" s="216" t="e">
        <f t="shared" si="80"/>
        <v>#DIV/0!</v>
      </c>
      <c r="R205" s="478">
        <f t="shared" si="91"/>
        <v>0</v>
      </c>
      <c r="S205" s="483">
        <f t="shared" si="88"/>
        <v>0</v>
      </c>
      <c r="T205" s="483">
        <f t="shared" si="87"/>
        <v>0</v>
      </c>
      <c r="U205" s="483">
        <f t="shared" si="87"/>
        <v>0</v>
      </c>
      <c r="V205" s="483">
        <f t="shared" si="92"/>
        <v>0</v>
      </c>
      <c r="W205" s="215" t="e">
        <f t="shared" si="79"/>
        <v>#DIV/0!</v>
      </c>
      <c r="X205" s="222"/>
      <c r="Y205" s="566"/>
      <c r="Z205" s="566"/>
      <c r="AA205" s="566"/>
      <c r="AB205" s="566"/>
      <c r="AC205" s="566"/>
      <c r="AD205" s="566"/>
      <c r="AE205" s="566"/>
      <c r="AF205" s="566"/>
      <c r="AG205" s="566"/>
      <c r="AH205" s="566"/>
      <c r="AI205" s="566"/>
      <c r="AJ205" s="566"/>
      <c r="AK205" s="566"/>
      <c r="AL205" s="566"/>
      <c r="AM205" s="566"/>
      <c r="AN205" s="566"/>
      <c r="AO205" s="566"/>
      <c r="AP205" s="566"/>
      <c r="AQ205" s="566"/>
      <c r="AR205" s="566"/>
      <c r="AS205" s="566"/>
    </row>
    <row r="206" spans="1:188" s="567" customFormat="1" ht="29.25" hidden="1" customHeight="1" thickBot="1" x14ac:dyDescent="0.3">
      <c r="A206" s="11"/>
      <c r="B206" s="296"/>
      <c r="C206" s="296"/>
      <c r="D206" s="296"/>
      <c r="E206" s="563" t="s">
        <v>74</v>
      </c>
      <c r="F206" s="564"/>
      <c r="G206" s="565"/>
      <c r="H206" s="565"/>
      <c r="I206" s="214" t="e">
        <f>H206/#REF!</f>
        <v>#REF!</v>
      </c>
      <c r="J206" s="248">
        <f t="shared" si="82"/>
        <v>0</v>
      </c>
      <c r="K206" s="215"/>
      <c r="L206" s="548"/>
      <c r="M206" s="466"/>
      <c r="N206" s="466"/>
      <c r="O206" s="565"/>
      <c r="P206" s="466"/>
      <c r="Q206" s="216" t="e">
        <f t="shared" si="80"/>
        <v>#DIV/0!</v>
      </c>
      <c r="R206" s="478">
        <f t="shared" si="91"/>
        <v>0</v>
      </c>
      <c r="S206" s="483">
        <f t="shared" si="88"/>
        <v>0</v>
      </c>
      <c r="T206" s="483">
        <f t="shared" si="87"/>
        <v>0</v>
      </c>
      <c r="U206" s="483">
        <f t="shared" si="87"/>
        <v>0</v>
      </c>
      <c r="V206" s="483">
        <f t="shared" si="92"/>
        <v>0</v>
      </c>
      <c r="W206" s="215" t="e">
        <f t="shared" si="79"/>
        <v>#DIV/0!</v>
      </c>
      <c r="X206" s="222"/>
      <c r="Y206" s="566"/>
      <c r="Z206" s="566"/>
      <c r="AA206" s="566"/>
      <c r="AB206" s="566"/>
      <c r="AC206" s="566"/>
      <c r="AD206" s="566"/>
      <c r="AE206" s="566"/>
      <c r="AF206" s="566"/>
      <c r="AG206" s="566"/>
      <c r="AH206" s="566"/>
      <c r="AI206" s="566"/>
      <c r="AJ206" s="566"/>
      <c r="AK206" s="566"/>
      <c r="AL206" s="566"/>
      <c r="AM206" s="566"/>
      <c r="AN206" s="566"/>
      <c r="AO206" s="566"/>
      <c r="AP206" s="566"/>
      <c r="AQ206" s="566"/>
      <c r="AR206" s="566"/>
      <c r="AS206" s="566"/>
    </row>
    <row r="207" spans="1:188" s="569" customFormat="1" ht="43.5" hidden="1" customHeight="1" thickBot="1" x14ac:dyDescent="0.3">
      <c r="A207" s="11">
        <v>22</v>
      </c>
      <c r="B207" s="9" t="s">
        <v>96</v>
      </c>
      <c r="C207" s="9"/>
      <c r="D207" s="9"/>
      <c r="E207" s="117" t="s">
        <v>349</v>
      </c>
      <c r="F207" s="464"/>
      <c r="G207" s="465"/>
      <c r="H207" s="465"/>
      <c r="I207" s="214">
        <f>H207/H7</f>
        <v>0</v>
      </c>
      <c r="J207" s="248">
        <f t="shared" si="82"/>
        <v>0</v>
      </c>
      <c r="K207" s="215"/>
      <c r="L207" s="220"/>
      <c r="M207" s="213"/>
      <c r="N207" s="213"/>
      <c r="O207" s="465"/>
      <c r="P207" s="213"/>
      <c r="Q207" s="216" t="e">
        <f t="shared" si="80"/>
        <v>#DIV/0!</v>
      </c>
      <c r="R207" s="478">
        <f t="shared" si="91"/>
        <v>0</v>
      </c>
      <c r="S207" s="483">
        <f t="shared" si="88"/>
        <v>0</v>
      </c>
      <c r="T207" s="483">
        <f t="shared" si="87"/>
        <v>0</v>
      </c>
      <c r="U207" s="483">
        <f t="shared" si="87"/>
        <v>0</v>
      </c>
      <c r="V207" s="483">
        <f t="shared" si="92"/>
        <v>0</v>
      </c>
      <c r="W207" s="215" t="e">
        <f t="shared" si="79"/>
        <v>#DIV/0!</v>
      </c>
      <c r="X207" s="471"/>
      <c r="Y207" s="568"/>
      <c r="Z207" s="568"/>
      <c r="AA207" s="568"/>
      <c r="AB207" s="568"/>
      <c r="AC207" s="568"/>
      <c r="AD207" s="568"/>
      <c r="AE207" s="568"/>
      <c r="AF207" s="568"/>
      <c r="AG207" s="568"/>
      <c r="AH207" s="568"/>
      <c r="AI207" s="568"/>
      <c r="AJ207" s="568"/>
      <c r="AK207" s="568"/>
      <c r="AL207" s="568"/>
      <c r="AM207" s="568"/>
      <c r="AN207" s="568"/>
      <c r="AO207" s="568"/>
      <c r="AP207" s="568"/>
      <c r="AQ207" s="568"/>
      <c r="AR207" s="568"/>
      <c r="AS207" s="568"/>
    </row>
    <row r="208" spans="1:188" s="567" customFormat="1" ht="29.25" hidden="1" customHeight="1" thickBot="1" x14ac:dyDescent="0.3">
      <c r="A208" s="11">
        <v>23</v>
      </c>
      <c r="B208" s="9" t="s">
        <v>65</v>
      </c>
      <c r="C208" s="9"/>
      <c r="D208" s="9"/>
      <c r="E208" s="117" t="s">
        <v>126</v>
      </c>
      <c r="F208" s="464">
        <f>SUM(F209)</f>
        <v>0</v>
      </c>
      <c r="G208" s="465">
        <f>SUM(G209)</f>
        <v>0</v>
      </c>
      <c r="H208" s="465">
        <f>SUM(H209)</f>
        <v>0</v>
      </c>
      <c r="I208" s="214">
        <f>H208/H7</f>
        <v>0</v>
      </c>
      <c r="J208" s="294">
        <f t="shared" si="82"/>
        <v>0</v>
      </c>
      <c r="K208" s="215"/>
      <c r="L208" s="220"/>
      <c r="M208" s="213"/>
      <c r="N208" s="213"/>
      <c r="O208" s="465"/>
      <c r="P208" s="213">
        <f>O208-N208</f>
        <v>0</v>
      </c>
      <c r="Q208" s="216" t="e">
        <f t="shared" si="80"/>
        <v>#DIV/0!</v>
      </c>
      <c r="R208" s="478">
        <f t="shared" si="91"/>
        <v>0</v>
      </c>
      <c r="S208" s="483">
        <f t="shared" si="88"/>
        <v>0</v>
      </c>
      <c r="T208" s="483">
        <f t="shared" si="87"/>
        <v>0</v>
      </c>
      <c r="U208" s="483">
        <f t="shared" si="87"/>
        <v>0</v>
      </c>
      <c r="V208" s="483">
        <f t="shared" si="92"/>
        <v>0</v>
      </c>
      <c r="W208" s="215" t="e">
        <f t="shared" si="79"/>
        <v>#DIV/0!</v>
      </c>
      <c r="X208" s="222"/>
      <c r="Y208" s="566"/>
      <c r="Z208" s="566"/>
      <c r="AA208" s="566"/>
      <c r="AB208" s="566"/>
      <c r="AC208" s="566"/>
      <c r="AD208" s="566"/>
      <c r="AE208" s="566"/>
      <c r="AF208" s="566"/>
      <c r="AG208" s="566"/>
      <c r="AH208" s="566"/>
      <c r="AI208" s="566"/>
      <c r="AJ208" s="566"/>
      <c r="AK208" s="566"/>
      <c r="AL208" s="566"/>
      <c r="AM208" s="566"/>
      <c r="AN208" s="566"/>
      <c r="AO208" s="566"/>
      <c r="AP208" s="566"/>
      <c r="AQ208" s="566"/>
      <c r="AR208" s="566"/>
      <c r="AS208" s="566"/>
    </row>
    <row r="209" spans="1:188" s="567" customFormat="1" ht="32.25" hidden="1" customHeight="1" thickBot="1" x14ac:dyDescent="0.3">
      <c r="A209" s="15"/>
      <c r="B209" s="382"/>
      <c r="C209" s="382"/>
      <c r="D209" s="382"/>
      <c r="E209" s="174" t="s">
        <v>101</v>
      </c>
      <c r="F209" s="570"/>
      <c r="G209" s="416"/>
      <c r="H209" s="416"/>
      <c r="I209" s="423">
        <f>H209/H7</f>
        <v>0</v>
      </c>
      <c r="J209" s="248">
        <f t="shared" si="82"/>
        <v>0</v>
      </c>
      <c r="K209" s="460" t="e">
        <f t="shared" si="90"/>
        <v>#DIV/0!</v>
      </c>
      <c r="L209" s="424"/>
      <c r="M209" s="234"/>
      <c r="N209" s="234"/>
      <c r="O209" s="416"/>
      <c r="P209" s="234"/>
      <c r="Q209" s="523"/>
      <c r="R209" s="571">
        <f t="shared" si="91"/>
        <v>0</v>
      </c>
      <c r="S209" s="572">
        <f t="shared" si="88"/>
        <v>0</v>
      </c>
      <c r="T209" s="572">
        <f t="shared" si="87"/>
        <v>0</v>
      </c>
      <c r="U209" s="572">
        <f t="shared" si="87"/>
        <v>0</v>
      </c>
      <c r="V209" s="572">
        <f t="shared" si="92"/>
        <v>0</v>
      </c>
      <c r="W209" s="215" t="e">
        <f t="shared" si="79"/>
        <v>#DIV/0!</v>
      </c>
      <c r="X209" s="222"/>
      <c r="Y209" s="566"/>
      <c r="Z209" s="566"/>
      <c r="AA209" s="566"/>
      <c r="AB209" s="566"/>
      <c r="AC209" s="566"/>
      <c r="AD209" s="566"/>
      <c r="AE209" s="566"/>
      <c r="AF209" s="566"/>
      <c r="AG209" s="566"/>
      <c r="AH209" s="566"/>
      <c r="AI209" s="566"/>
      <c r="AJ209" s="566"/>
      <c r="AK209" s="566"/>
      <c r="AL209" s="566"/>
      <c r="AM209" s="566"/>
      <c r="AN209" s="566"/>
      <c r="AO209" s="566"/>
      <c r="AP209" s="566"/>
      <c r="AQ209" s="566"/>
      <c r="AR209" s="566"/>
      <c r="AS209" s="566"/>
    </row>
    <row r="210" spans="1:188" s="179" customFormat="1" ht="21.75" hidden="1" customHeight="1" thickBot="1" x14ac:dyDescent="0.3">
      <c r="A210" s="11">
        <v>23</v>
      </c>
      <c r="B210" s="9" t="s">
        <v>37</v>
      </c>
      <c r="C210" s="163" t="s">
        <v>350</v>
      </c>
      <c r="D210" s="169" t="s">
        <v>347</v>
      </c>
      <c r="E210" s="117" t="s">
        <v>60</v>
      </c>
      <c r="F210" s="464"/>
      <c r="G210" s="464">
        <f>SUM(G211:G218)</f>
        <v>0</v>
      </c>
      <c r="H210" s="465">
        <f>SUM(H211:H218)</f>
        <v>0</v>
      </c>
      <c r="I210" s="204">
        <f>H210/H7</f>
        <v>0</v>
      </c>
      <c r="J210" s="205">
        <f t="shared" si="82"/>
        <v>0</v>
      </c>
      <c r="K210" s="215" t="e">
        <f t="shared" si="90"/>
        <v>#DIV/0!</v>
      </c>
      <c r="L210" s="465">
        <f>SUM(L211:L218)</f>
        <v>0</v>
      </c>
      <c r="M210" s="465">
        <f>SUM(M211:M218)</f>
        <v>0</v>
      </c>
      <c r="N210" s="465">
        <f>SUM(N211:N218)</f>
        <v>0</v>
      </c>
      <c r="O210" s="465">
        <f>SUM(O211:O218)</f>
        <v>0</v>
      </c>
      <c r="P210" s="213">
        <f>O210-N210</f>
        <v>0</v>
      </c>
      <c r="Q210" s="216" t="e">
        <f>O210/N210</f>
        <v>#DIV/0!</v>
      </c>
      <c r="R210" s="573">
        <f>SUM(R211:R218)</f>
        <v>0</v>
      </c>
      <c r="S210" s="465">
        <f>SUM(S211:S218)</f>
        <v>0</v>
      </c>
      <c r="T210" s="465">
        <f>SUM(T211:T218)</f>
        <v>0</v>
      </c>
      <c r="U210" s="465">
        <f>SUM(U211:U218)</f>
        <v>0</v>
      </c>
      <c r="V210" s="213">
        <f t="shared" si="92"/>
        <v>0</v>
      </c>
      <c r="W210" s="215" t="e">
        <f t="shared" si="79"/>
        <v>#DIV/0!</v>
      </c>
      <c r="X210" s="222"/>
      <c r="Y210" s="210"/>
      <c r="Z210" s="210"/>
      <c r="AA210" s="210"/>
      <c r="AB210" s="210"/>
      <c r="AC210" s="210"/>
      <c r="AD210" s="210"/>
      <c r="AE210" s="210"/>
      <c r="AF210" s="210"/>
      <c r="AG210" s="210"/>
      <c r="AH210" s="210"/>
      <c r="AI210" s="210"/>
      <c r="AJ210" s="210"/>
      <c r="AK210" s="210"/>
      <c r="AL210" s="210"/>
      <c r="AM210" s="210"/>
      <c r="AN210" s="210"/>
      <c r="AO210" s="210"/>
      <c r="AP210" s="210"/>
      <c r="AQ210" s="210"/>
      <c r="AR210" s="210"/>
      <c r="AS210" s="210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</row>
    <row r="211" spans="1:188" s="6" customFormat="1" ht="23.25" hidden="1" customHeight="1" thickBot="1" x14ac:dyDescent="0.3">
      <c r="A211" s="119"/>
      <c r="B211" s="224"/>
      <c r="C211" s="224"/>
      <c r="D211" s="224"/>
      <c r="E211" s="574" t="s">
        <v>79</v>
      </c>
      <c r="F211" s="575"/>
      <c r="G211" s="420"/>
      <c r="H211" s="420"/>
      <c r="I211" s="307">
        <f>H211/H7</f>
        <v>0</v>
      </c>
      <c r="J211" s="248">
        <f t="shared" si="82"/>
        <v>0</v>
      </c>
      <c r="K211" s="308" t="e">
        <f t="shared" si="90"/>
        <v>#DIV/0!</v>
      </c>
      <c r="L211" s="390"/>
      <c r="M211" s="248"/>
      <c r="N211" s="248"/>
      <c r="O211" s="420"/>
      <c r="P211" s="476"/>
      <c r="Q211" s="508"/>
      <c r="R211" s="252">
        <f t="shared" si="91"/>
        <v>0</v>
      </c>
      <c r="S211" s="248">
        <f t="shared" si="88"/>
        <v>0</v>
      </c>
      <c r="T211" s="248">
        <f t="shared" si="87"/>
        <v>0</v>
      </c>
      <c r="U211" s="248">
        <f t="shared" si="87"/>
        <v>0</v>
      </c>
      <c r="V211" s="248">
        <f t="shared" si="92"/>
        <v>0</v>
      </c>
      <c r="W211" s="215" t="e">
        <f t="shared" si="79"/>
        <v>#DIV/0!</v>
      </c>
      <c r="X211" s="222"/>
      <c r="Y211" s="210"/>
      <c r="Z211" s="210"/>
      <c r="AA211" s="210"/>
      <c r="AB211" s="210"/>
      <c r="AC211" s="210"/>
      <c r="AD211" s="210"/>
      <c r="AE211" s="210"/>
      <c r="AF211" s="210"/>
      <c r="AG211" s="210"/>
      <c r="AH211" s="210"/>
      <c r="AI211" s="210"/>
      <c r="AJ211" s="210"/>
      <c r="AK211" s="210"/>
      <c r="AL211" s="210"/>
      <c r="AM211" s="210"/>
      <c r="AN211" s="210"/>
      <c r="AO211" s="210"/>
      <c r="AP211" s="210"/>
      <c r="AQ211" s="210"/>
      <c r="AR211" s="210"/>
      <c r="AS211" s="210"/>
    </row>
    <row r="212" spans="1:188" s="6" customFormat="1" ht="18" hidden="1" customHeight="1" thickBot="1" x14ac:dyDescent="0.3">
      <c r="A212" s="13"/>
      <c r="B212" s="152"/>
      <c r="C212" s="152"/>
      <c r="D212" s="152"/>
      <c r="E212" s="154" t="s">
        <v>117</v>
      </c>
      <c r="F212" s="245"/>
      <c r="G212" s="246"/>
      <c r="H212" s="246"/>
      <c r="I212" s="247">
        <f>H212/H7</f>
        <v>0</v>
      </c>
      <c r="J212" s="248">
        <f t="shared" si="82"/>
        <v>0</v>
      </c>
      <c r="K212" s="253" t="e">
        <f t="shared" si="90"/>
        <v>#DIV/0!</v>
      </c>
      <c r="L212" s="282"/>
      <c r="M212" s="251"/>
      <c r="N212" s="251"/>
      <c r="O212" s="246"/>
      <c r="P212" s="483"/>
      <c r="Q212" s="485"/>
      <c r="R212" s="252">
        <f t="shared" si="91"/>
        <v>0</v>
      </c>
      <c r="S212" s="251">
        <f t="shared" si="88"/>
        <v>0</v>
      </c>
      <c r="T212" s="251">
        <f t="shared" si="87"/>
        <v>0</v>
      </c>
      <c r="U212" s="251">
        <f t="shared" si="87"/>
        <v>0</v>
      </c>
      <c r="V212" s="251">
        <f t="shared" si="92"/>
        <v>0</v>
      </c>
      <c r="W212" s="215" t="e">
        <f t="shared" si="79"/>
        <v>#DIV/0!</v>
      </c>
      <c r="X212" s="222"/>
      <c r="Y212" s="210"/>
      <c r="Z212" s="210"/>
      <c r="AA212" s="210"/>
      <c r="AB212" s="210"/>
      <c r="AC212" s="210"/>
      <c r="AD212" s="210"/>
      <c r="AE212" s="210"/>
      <c r="AF212" s="210"/>
      <c r="AG212" s="210"/>
      <c r="AH212" s="210"/>
      <c r="AI212" s="210"/>
      <c r="AJ212" s="210"/>
      <c r="AK212" s="210"/>
      <c r="AL212" s="210"/>
      <c r="AM212" s="210"/>
      <c r="AN212" s="210"/>
      <c r="AO212" s="210"/>
      <c r="AP212" s="210"/>
      <c r="AQ212" s="210"/>
      <c r="AR212" s="210"/>
      <c r="AS212" s="210"/>
    </row>
    <row r="213" spans="1:188" s="6" customFormat="1" ht="24" hidden="1" customHeight="1" thickBot="1" x14ac:dyDescent="0.3">
      <c r="A213" s="13"/>
      <c r="B213" s="152"/>
      <c r="C213" s="152"/>
      <c r="D213" s="152"/>
      <c r="E213" s="154" t="s">
        <v>84</v>
      </c>
      <c r="F213" s="245"/>
      <c r="G213" s="246"/>
      <c r="H213" s="246"/>
      <c r="I213" s="247">
        <f>H213/H7</f>
        <v>0</v>
      </c>
      <c r="J213" s="248">
        <f t="shared" si="82"/>
        <v>0</v>
      </c>
      <c r="K213" s="253" t="e">
        <f t="shared" si="90"/>
        <v>#DIV/0!</v>
      </c>
      <c r="L213" s="282"/>
      <c r="M213" s="251"/>
      <c r="N213" s="251"/>
      <c r="O213" s="246"/>
      <c r="P213" s="483"/>
      <c r="Q213" s="485"/>
      <c r="R213" s="252">
        <f t="shared" si="91"/>
        <v>0</v>
      </c>
      <c r="S213" s="251">
        <f t="shared" si="88"/>
        <v>0</v>
      </c>
      <c r="T213" s="251">
        <f t="shared" si="87"/>
        <v>0</v>
      </c>
      <c r="U213" s="251">
        <f t="shared" si="87"/>
        <v>0</v>
      </c>
      <c r="V213" s="251">
        <f t="shared" si="92"/>
        <v>0</v>
      </c>
      <c r="W213" s="215" t="e">
        <f t="shared" si="79"/>
        <v>#DIV/0!</v>
      </c>
      <c r="X213" s="222"/>
      <c r="Y213" s="210"/>
      <c r="Z213" s="210"/>
      <c r="AA213" s="210"/>
      <c r="AB213" s="210"/>
      <c r="AC213" s="210"/>
      <c r="AD213" s="210"/>
      <c r="AE213" s="210"/>
      <c r="AF213" s="210"/>
      <c r="AG213" s="210"/>
      <c r="AH213" s="210"/>
      <c r="AI213" s="210"/>
      <c r="AJ213" s="210"/>
      <c r="AK213" s="210"/>
      <c r="AL213" s="210"/>
      <c r="AM213" s="210"/>
      <c r="AN213" s="210"/>
      <c r="AO213" s="210"/>
      <c r="AP213" s="210"/>
      <c r="AQ213" s="210"/>
      <c r="AR213" s="210"/>
      <c r="AS213" s="210"/>
    </row>
    <row r="214" spans="1:188" s="6" customFormat="1" ht="31.5" hidden="1" customHeight="1" thickBot="1" x14ac:dyDescent="0.3">
      <c r="A214" s="13"/>
      <c r="B214" s="152"/>
      <c r="C214" s="152"/>
      <c r="D214" s="152"/>
      <c r="E214" s="154" t="s">
        <v>102</v>
      </c>
      <c r="F214" s="245"/>
      <c r="G214" s="246"/>
      <c r="H214" s="246"/>
      <c r="I214" s="247">
        <f>H214/H7</f>
        <v>0</v>
      </c>
      <c r="J214" s="248">
        <f t="shared" si="82"/>
        <v>0</v>
      </c>
      <c r="K214" s="253" t="e">
        <f t="shared" si="90"/>
        <v>#DIV/0!</v>
      </c>
      <c r="L214" s="282"/>
      <c r="M214" s="251"/>
      <c r="N214" s="251"/>
      <c r="O214" s="246"/>
      <c r="P214" s="483"/>
      <c r="Q214" s="485"/>
      <c r="R214" s="252">
        <f t="shared" si="91"/>
        <v>0</v>
      </c>
      <c r="S214" s="251">
        <f t="shared" si="88"/>
        <v>0</v>
      </c>
      <c r="T214" s="251">
        <f t="shared" si="88"/>
        <v>0</v>
      </c>
      <c r="U214" s="251">
        <f t="shared" si="88"/>
        <v>0</v>
      </c>
      <c r="V214" s="251">
        <f t="shared" si="92"/>
        <v>0</v>
      </c>
      <c r="W214" s="215" t="e">
        <f t="shared" si="79"/>
        <v>#DIV/0!</v>
      </c>
      <c r="X214" s="222"/>
      <c r="Y214" s="210"/>
      <c r="Z214" s="210"/>
      <c r="AA214" s="210"/>
      <c r="AB214" s="210"/>
      <c r="AC214" s="210"/>
      <c r="AD214" s="210"/>
      <c r="AE214" s="210"/>
      <c r="AF214" s="210"/>
      <c r="AG214" s="210"/>
      <c r="AH214" s="210"/>
      <c r="AI214" s="210"/>
      <c r="AJ214" s="210"/>
      <c r="AK214" s="210"/>
      <c r="AL214" s="210"/>
      <c r="AM214" s="210"/>
      <c r="AN214" s="210"/>
      <c r="AO214" s="210"/>
      <c r="AP214" s="210"/>
      <c r="AQ214" s="210"/>
      <c r="AR214" s="210"/>
      <c r="AS214" s="210"/>
    </row>
    <row r="215" spans="1:188" s="6" customFormat="1" ht="30.75" hidden="1" customHeight="1" thickBot="1" x14ac:dyDescent="0.3">
      <c r="A215" s="13"/>
      <c r="B215" s="152"/>
      <c r="C215" s="152"/>
      <c r="D215" s="152"/>
      <c r="E215" s="154" t="s">
        <v>351</v>
      </c>
      <c r="F215" s="245"/>
      <c r="G215" s="246"/>
      <c r="H215" s="246"/>
      <c r="I215" s="247">
        <f>H215/H7</f>
        <v>0</v>
      </c>
      <c r="J215" s="251">
        <f t="shared" si="82"/>
        <v>0</v>
      </c>
      <c r="K215" s="253" t="e">
        <f>H215/G215</f>
        <v>#DIV/0!</v>
      </c>
      <c r="L215" s="282"/>
      <c r="M215" s="251"/>
      <c r="N215" s="251"/>
      <c r="O215" s="246"/>
      <c r="P215" s="483"/>
      <c r="Q215" s="485"/>
      <c r="R215" s="250">
        <f t="shared" si="91"/>
        <v>0</v>
      </c>
      <c r="S215" s="251">
        <f t="shared" ref="S215:U229" si="93">SUM(F215,M215)</f>
        <v>0</v>
      </c>
      <c r="T215" s="251">
        <f t="shared" si="93"/>
        <v>0</v>
      </c>
      <c r="U215" s="251">
        <f t="shared" si="93"/>
        <v>0</v>
      </c>
      <c r="V215" s="251">
        <f t="shared" si="92"/>
        <v>0</v>
      </c>
      <c r="W215" s="215" t="e">
        <f t="shared" si="79"/>
        <v>#DIV/0!</v>
      </c>
      <c r="X215" s="222"/>
      <c r="Y215" s="210"/>
      <c r="Z215" s="210"/>
      <c r="AA215" s="210"/>
      <c r="AB215" s="210"/>
      <c r="AC215" s="210"/>
      <c r="AD215" s="210"/>
      <c r="AE215" s="210"/>
      <c r="AF215" s="210"/>
      <c r="AG215" s="210"/>
      <c r="AH215" s="210"/>
      <c r="AI215" s="210"/>
      <c r="AJ215" s="210"/>
      <c r="AK215" s="210"/>
      <c r="AL215" s="210"/>
      <c r="AM215" s="210"/>
      <c r="AN215" s="210"/>
      <c r="AO215" s="210"/>
      <c r="AP215" s="210"/>
      <c r="AQ215" s="210"/>
      <c r="AR215" s="210"/>
      <c r="AS215" s="210"/>
    </row>
    <row r="216" spans="1:188" s="6" customFormat="1" ht="22.5" hidden="1" customHeight="1" thickBot="1" x14ac:dyDescent="0.3">
      <c r="A216" s="15"/>
      <c r="B216" s="382"/>
      <c r="C216" s="382"/>
      <c r="D216" s="382"/>
      <c r="E216" s="174" t="s">
        <v>98</v>
      </c>
      <c r="F216" s="570"/>
      <c r="G216" s="416"/>
      <c r="H216" s="416"/>
      <c r="I216" s="423">
        <f>H216/H7</f>
        <v>0</v>
      </c>
      <c r="J216" s="234">
        <f t="shared" si="82"/>
        <v>0</v>
      </c>
      <c r="K216" s="255" t="e">
        <f>H216/G216</f>
        <v>#DIV/0!</v>
      </c>
      <c r="L216" s="424"/>
      <c r="M216" s="234"/>
      <c r="N216" s="234"/>
      <c r="O216" s="416"/>
      <c r="P216" s="234"/>
      <c r="Q216" s="462"/>
      <c r="R216" s="233">
        <f t="shared" si="91"/>
        <v>0</v>
      </c>
      <c r="S216" s="234">
        <f t="shared" si="93"/>
        <v>0</v>
      </c>
      <c r="T216" s="234">
        <f t="shared" si="93"/>
        <v>0</v>
      </c>
      <c r="U216" s="234">
        <f t="shared" si="93"/>
        <v>0</v>
      </c>
      <c r="V216" s="234">
        <f t="shared" si="92"/>
        <v>0</v>
      </c>
      <c r="W216" s="215" t="e">
        <f t="shared" si="79"/>
        <v>#DIV/0!</v>
      </c>
      <c r="X216" s="222"/>
      <c r="Y216" s="210"/>
      <c r="Z216" s="210"/>
      <c r="AA216" s="210"/>
      <c r="AB216" s="210"/>
      <c r="AC216" s="210"/>
      <c r="AD216" s="210"/>
      <c r="AE216" s="210"/>
      <c r="AF216" s="210"/>
      <c r="AG216" s="210"/>
      <c r="AH216" s="210"/>
      <c r="AI216" s="210"/>
      <c r="AJ216" s="210"/>
      <c r="AK216" s="210"/>
      <c r="AL216" s="210"/>
      <c r="AM216" s="210"/>
      <c r="AN216" s="210"/>
      <c r="AO216" s="210"/>
      <c r="AP216" s="210"/>
      <c r="AQ216" s="210"/>
      <c r="AR216" s="210"/>
      <c r="AS216" s="210"/>
    </row>
    <row r="217" spans="1:188" s="6" customFormat="1" ht="30" hidden="1" customHeight="1" thickBot="1" x14ac:dyDescent="0.3">
      <c r="A217" s="15"/>
      <c r="B217" s="382"/>
      <c r="C217" s="382"/>
      <c r="D217" s="382"/>
      <c r="E217" s="174" t="s">
        <v>352</v>
      </c>
      <c r="F217" s="570"/>
      <c r="G217" s="416"/>
      <c r="H217" s="416"/>
      <c r="I217" s="247">
        <f>H217/H7</f>
        <v>0</v>
      </c>
      <c r="J217" s="251">
        <f t="shared" si="82"/>
        <v>0</v>
      </c>
      <c r="K217" s="253" t="e">
        <f>H217/G217</f>
        <v>#DIV/0!</v>
      </c>
      <c r="L217" s="424"/>
      <c r="M217" s="234"/>
      <c r="N217" s="234"/>
      <c r="O217" s="416"/>
      <c r="P217" s="234"/>
      <c r="Q217" s="462"/>
      <c r="R217" s="250">
        <f t="shared" si="91"/>
        <v>0</v>
      </c>
      <c r="S217" s="251">
        <f t="shared" si="93"/>
        <v>0</v>
      </c>
      <c r="T217" s="251">
        <f t="shared" si="93"/>
        <v>0</v>
      </c>
      <c r="U217" s="251">
        <f t="shared" si="93"/>
        <v>0</v>
      </c>
      <c r="V217" s="251">
        <f t="shared" si="92"/>
        <v>0</v>
      </c>
      <c r="W217" s="215" t="e">
        <f t="shared" si="79"/>
        <v>#DIV/0!</v>
      </c>
      <c r="X217" s="222"/>
      <c r="Y217" s="210"/>
      <c r="Z217" s="210"/>
      <c r="AA217" s="210"/>
      <c r="AB217" s="210"/>
      <c r="AC217" s="210"/>
      <c r="AD217" s="210"/>
      <c r="AE217" s="210"/>
      <c r="AF217" s="210"/>
      <c r="AG217" s="210"/>
      <c r="AH217" s="210"/>
      <c r="AI217" s="210"/>
      <c r="AJ217" s="210"/>
      <c r="AK217" s="210"/>
      <c r="AL217" s="210"/>
      <c r="AM217" s="210"/>
      <c r="AN217" s="210"/>
      <c r="AO217" s="210"/>
      <c r="AP217" s="210"/>
      <c r="AQ217" s="210"/>
      <c r="AR217" s="210"/>
      <c r="AS217" s="210"/>
    </row>
    <row r="218" spans="1:188" s="6" customFormat="1" ht="30" hidden="1" customHeight="1" thickBot="1" x14ac:dyDescent="0.3">
      <c r="A218" s="16"/>
      <c r="B218" s="400"/>
      <c r="C218" s="400"/>
      <c r="D218" s="400"/>
      <c r="E218" s="171" t="s">
        <v>353</v>
      </c>
      <c r="F218" s="576"/>
      <c r="G218" s="418"/>
      <c r="H218" s="418"/>
      <c r="I218" s="403">
        <f>H218/H11</f>
        <v>0</v>
      </c>
      <c r="J218" s="294"/>
      <c r="K218" s="430"/>
      <c r="L218" s="388"/>
      <c r="M218" s="294"/>
      <c r="N218" s="294"/>
      <c r="O218" s="418"/>
      <c r="P218" s="251">
        <f t="shared" ref="P218" si="94">O218-N218</f>
        <v>0</v>
      </c>
      <c r="Q218" s="370" t="e">
        <f>O218/N218</f>
        <v>#DIV/0!</v>
      </c>
      <c r="R218" s="369">
        <f t="shared" si="91"/>
        <v>0</v>
      </c>
      <c r="S218" s="294">
        <f t="shared" si="93"/>
        <v>0</v>
      </c>
      <c r="T218" s="294">
        <f t="shared" si="93"/>
        <v>0</v>
      </c>
      <c r="U218" s="294">
        <f t="shared" si="93"/>
        <v>0</v>
      </c>
      <c r="V218" s="294">
        <f t="shared" si="92"/>
        <v>0</v>
      </c>
      <c r="W218" s="215" t="e">
        <f t="shared" si="79"/>
        <v>#DIV/0!</v>
      </c>
      <c r="X218" s="222"/>
      <c r="Y218" s="210"/>
      <c r="Z218" s="210"/>
      <c r="AA218" s="210"/>
      <c r="AB218" s="210"/>
      <c r="AC218" s="210"/>
      <c r="AD218" s="210"/>
      <c r="AE218" s="210"/>
      <c r="AF218" s="210"/>
      <c r="AG218" s="210"/>
      <c r="AH218" s="210"/>
      <c r="AI218" s="210"/>
      <c r="AJ218" s="210"/>
      <c r="AK218" s="210"/>
      <c r="AL218" s="210"/>
      <c r="AM218" s="210"/>
      <c r="AN218" s="210"/>
      <c r="AO218" s="210"/>
      <c r="AP218" s="210"/>
      <c r="AQ218" s="210"/>
      <c r="AR218" s="210"/>
      <c r="AS218" s="210"/>
    </row>
    <row r="219" spans="1:188" s="569" customFormat="1" ht="12" hidden="1" customHeight="1" thickBot="1" x14ac:dyDescent="0.3">
      <c r="A219" s="15">
        <v>20</v>
      </c>
      <c r="B219" s="529" t="s">
        <v>51</v>
      </c>
      <c r="C219" s="529"/>
      <c r="D219" s="529"/>
      <c r="E219" s="173" t="s">
        <v>58</v>
      </c>
      <c r="F219" s="577"/>
      <c r="G219" s="578"/>
      <c r="H219" s="578"/>
      <c r="I219" s="579">
        <f>H219/H7</f>
        <v>0</v>
      </c>
      <c r="J219" s="231"/>
      <c r="K219" s="460" t="e">
        <f>H219/G219</f>
        <v>#DIV/0!</v>
      </c>
      <c r="L219" s="461"/>
      <c r="M219" s="231"/>
      <c r="N219" s="231"/>
      <c r="O219" s="578"/>
      <c r="P219" s="231"/>
      <c r="Q219" s="462"/>
      <c r="R219" s="233">
        <f t="shared" si="91"/>
        <v>0</v>
      </c>
      <c r="S219" s="234">
        <f t="shared" si="93"/>
        <v>0</v>
      </c>
      <c r="T219" s="234">
        <f t="shared" si="93"/>
        <v>0</v>
      </c>
      <c r="U219" s="234">
        <f t="shared" si="93"/>
        <v>0</v>
      </c>
      <c r="V219" s="234">
        <f t="shared" si="92"/>
        <v>0</v>
      </c>
      <c r="W219" s="215" t="e">
        <f t="shared" si="79"/>
        <v>#DIV/0!</v>
      </c>
      <c r="X219" s="222"/>
      <c r="Y219" s="568"/>
      <c r="Z219" s="568"/>
      <c r="AA219" s="568"/>
      <c r="AB219" s="568"/>
      <c r="AC219" s="568"/>
      <c r="AD219" s="568"/>
      <c r="AE219" s="568"/>
      <c r="AF219" s="568"/>
      <c r="AG219" s="568"/>
      <c r="AH219" s="568"/>
      <c r="AI219" s="568"/>
      <c r="AJ219" s="568"/>
      <c r="AK219" s="568"/>
      <c r="AL219" s="568"/>
      <c r="AM219" s="568"/>
      <c r="AN219" s="568"/>
      <c r="AO219" s="568"/>
      <c r="AP219" s="568"/>
      <c r="AQ219" s="568"/>
      <c r="AR219" s="568"/>
      <c r="AS219" s="568"/>
    </row>
    <row r="220" spans="1:188" s="569" customFormat="1" ht="20.25" hidden="1" customHeight="1" thickBot="1" x14ac:dyDescent="0.3">
      <c r="A220" s="19">
        <v>24</v>
      </c>
      <c r="B220" s="526" t="s">
        <v>65</v>
      </c>
      <c r="C220" s="526" t="s">
        <v>354</v>
      </c>
      <c r="D220" s="526" t="s">
        <v>281</v>
      </c>
      <c r="E220" s="580" t="s">
        <v>355</v>
      </c>
      <c r="F220" s="581">
        <f>SUM(F221:F224)</f>
        <v>0</v>
      </c>
      <c r="G220" s="581">
        <f t="shared" ref="G220:H220" si="95">SUM(G221:G224)</f>
        <v>0</v>
      </c>
      <c r="H220" s="581">
        <f t="shared" si="95"/>
        <v>0</v>
      </c>
      <c r="I220" s="204">
        <f>H220/H7</f>
        <v>0</v>
      </c>
      <c r="J220" s="205">
        <f t="shared" ref="J220:J225" si="96">H220-G220</f>
        <v>0</v>
      </c>
      <c r="K220" s="215" t="e">
        <f t="shared" ref="K220" si="97">H220/G220</f>
        <v>#DIV/0!</v>
      </c>
      <c r="L220" s="581">
        <f>SUM(L221:L224)</f>
        <v>0</v>
      </c>
      <c r="M220" s="581">
        <f t="shared" ref="M220:O220" si="98">SUM(M221:M224)</f>
        <v>0</v>
      </c>
      <c r="N220" s="581">
        <f t="shared" si="98"/>
        <v>0</v>
      </c>
      <c r="O220" s="581">
        <f t="shared" si="98"/>
        <v>0</v>
      </c>
      <c r="P220" s="466">
        <f t="shared" ref="P220:P221" si="99">O220-N220</f>
        <v>0</v>
      </c>
      <c r="Q220" s="216" t="e">
        <f>O220/N220</f>
        <v>#DIV/0!</v>
      </c>
      <c r="R220" s="433">
        <f t="shared" si="91"/>
        <v>0</v>
      </c>
      <c r="S220" s="205">
        <f t="shared" si="93"/>
        <v>0</v>
      </c>
      <c r="T220" s="205">
        <f t="shared" si="93"/>
        <v>0</v>
      </c>
      <c r="U220" s="205">
        <f t="shared" si="93"/>
        <v>0</v>
      </c>
      <c r="V220" s="205">
        <f t="shared" si="92"/>
        <v>0</v>
      </c>
      <c r="W220" s="215" t="e">
        <f t="shared" si="79"/>
        <v>#DIV/0!</v>
      </c>
      <c r="X220" s="471"/>
      <c r="Y220" s="568"/>
      <c r="Z220" s="568"/>
      <c r="AA220" s="568"/>
      <c r="AB220" s="568"/>
      <c r="AC220" s="568"/>
      <c r="AD220" s="568"/>
      <c r="AE220" s="568"/>
      <c r="AF220" s="568"/>
      <c r="AG220" s="568"/>
      <c r="AH220" s="568"/>
      <c r="AI220" s="568"/>
      <c r="AJ220" s="568"/>
      <c r="AK220" s="568"/>
      <c r="AL220" s="568"/>
      <c r="AM220" s="568"/>
      <c r="AN220" s="568"/>
      <c r="AO220" s="568"/>
      <c r="AP220" s="568"/>
      <c r="AQ220" s="568"/>
      <c r="AR220" s="568"/>
      <c r="AS220" s="568"/>
    </row>
    <row r="221" spans="1:188" s="6" customFormat="1" ht="32.25" hidden="1" customHeight="1" thickBot="1" x14ac:dyDescent="0.3">
      <c r="A221" s="13"/>
      <c r="B221" s="152"/>
      <c r="C221" s="152"/>
      <c r="D221" s="152"/>
      <c r="E221" s="574" t="s">
        <v>356</v>
      </c>
      <c r="F221" s="245"/>
      <c r="G221" s="246"/>
      <c r="H221" s="246"/>
      <c r="I221" s="247">
        <f>H221/H7</f>
        <v>0</v>
      </c>
      <c r="J221" s="251">
        <f t="shared" si="96"/>
        <v>0</v>
      </c>
      <c r="K221" s="253"/>
      <c r="L221" s="282"/>
      <c r="M221" s="251"/>
      <c r="N221" s="251"/>
      <c r="O221" s="246"/>
      <c r="P221" s="251">
        <f t="shared" si="99"/>
        <v>0</v>
      </c>
      <c r="Q221" s="240" t="e">
        <f>O221/N221</f>
        <v>#DIV/0!</v>
      </c>
      <c r="R221" s="250">
        <f t="shared" si="91"/>
        <v>0</v>
      </c>
      <c r="S221" s="251">
        <f t="shared" si="93"/>
        <v>0</v>
      </c>
      <c r="T221" s="251">
        <f t="shared" si="93"/>
        <v>0</v>
      </c>
      <c r="U221" s="251">
        <f t="shared" si="93"/>
        <v>0</v>
      </c>
      <c r="V221" s="251">
        <f t="shared" si="92"/>
        <v>0</v>
      </c>
      <c r="W221" s="215" t="e">
        <f t="shared" si="79"/>
        <v>#DIV/0!</v>
      </c>
      <c r="X221" s="222"/>
      <c r="Y221" s="210"/>
      <c r="Z221" s="210"/>
      <c r="AA221" s="210"/>
      <c r="AB221" s="210"/>
      <c r="AC221" s="210"/>
      <c r="AD221" s="210"/>
      <c r="AE221" s="210"/>
      <c r="AF221" s="210"/>
      <c r="AG221" s="210"/>
      <c r="AH221" s="210"/>
      <c r="AI221" s="210"/>
      <c r="AJ221" s="210"/>
      <c r="AK221" s="210"/>
      <c r="AL221" s="210"/>
      <c r="AM221" s="210"/>
      <c r="AN221" s="210"/>
      <c r="AO221" s="210"/>
      <c r="AP221" s="210"/>
      <c r="AQ221" s="210"/>
      <c r="AR221" s="210"/>
      <c r="AS221" s="210"/>
    </row>
    <row r="222" spans="1:188" s="6" customFormat="1" ht="57" hidden="1" customHeight="1" thickBot="1" x14ac:dyDescent="0.3">
      <c r="A222" s="13"/>
      <c r="B222" s="152"/>
      <c r="C222" s="152"/>
      <c r="D222" s="152"/>
      <c r="E222" s="582" t="s">
        <v>357</v>
      </c>
      <c r="F222" s="245"/>
      <c r="G222" s="246"/>
      <c r="H222" s="246"/>
      <c r="I222" s="247">
        <f>H222/H7</f>
        <v>0</v>
      </c>
      <c r="J222" s="251">
        <f t="shared" si="96"/>
        <v>0</v>
      </c>
      <c r="K222" s="253" t="e">
        <f>H222/G222</f>
        <v>#DIV/0!</v>
      </c>
      <c r="L222" s="282"/>
      <c r="M222" s="251"/>
      <c r="N222" s="251"/>
      <c r="O222" s="246"/>
      <c r="P222" s="483"/>
      <c r="Q222" s="508"/>
      <c r="R222" s="250">
        <f t="shared" si="91"/>
        <v>0</v>
      </c>
      <c r="S222" s="251">
        <f t="shared" si="93"/>
        <v>0</v>
      </c>
      <c r="T222" s="251">
        <f t="shared" si="93"/>
        <v>0</v>
      </c>
      <c r="U222" s="251">
        <f t="shared" si="93"/>
        <v>0</v>
      </c>
      <c r="V222" s="251">
        <f t="shared" si="92"/>
        <v>0</v>
      </c>
      <c r="W222" s="215" t="e">
        <f t="shared" si="79"/>
        <v>#DIV/0!</v>
      </c>
      <c r="X222" s="222"/>
      <c r="Y222" s="210"/>
      <c r="Z222" s="210"/>
      <c r="AA222" s="210"/>
      <c r="AB222" s="210"/>
      <c r="AC222" s="210"/>
      <c r="AD222" s="210"/>
      <c r="AE222" s="210"/>
      <c r="AF222" s="210"/>
      <c r="AG222" s="210"/>
      <c r="AH222" s="210"/>
      <c r="AI222" s="210"/>
      <c r="AJ222" s="210"/>
      <c r="AK222" s="210"/>
      <c r="AL222" s="210"/>
      <c r="AM222" s="210"/>
      <c r="AN222" s="210"/>
      <c r="AO222" s="210"/>
      <c r="AP222" s="210"/>
      <c r="AQ222" s="210"/>
      <c r="AR222" s="210"/>
      <c r="AS222" s="210"/>
    </row>
    <row r="223" spans="1:188" s="6" customFormat="1" ht="48.75" hidden="1" customHeight="1" thickBot="1" x14ac:dyDescent="0.3">
      <c r="A223" s="13"/>
      <c r="B223" s="152"/>
      <c r="C223" s="152"/>
      <c r="D223" s="152"/>
      <c r="E223" s="263" t="s">
        <v>358</v>
      </c>
      <c r="F223" s="245"/>
      <c r="G223" s="246"/>
      <c r="H223" s="246"/>
      <c r="I223" s="247">
        <f>H223/H7</f>
        <v>0</v>
      </c>
      <c r="J223" s="251">
        <f t="shared" si="96"/>
        <v>0</v>
      </c>
      <c r="K223" s="253" t="e">
        <f>H223/G223</f>
        <v>#DIV/0!</v>
      </c>
      <c r="L223" s="282"/>
      <c r="M223" s="251"/>
      <c r="N223" s="251"/>
      <c r="O223" s="246"/>
      <c r="P223" s="483"/>
      <c r="Q223" s="485"/>
      <c r="R223" s="250">
        <f t="shared" si="91"/>
        <v>0</v>
      </c>
      <c r="S223" s="251">
        <f t="shared" si="93"/>
        <v>0</v>
      </c>
      <c r="T223" s="251">
        <f t="shared" si="93"/>
        <v>0</v>
      </c>
      <c r="U223" s="251">
        <f t="shared" si="93"/>
        <v>0</v>
      </c>
      <c r="V223" s="251">
        <f t="shared" si="92"/>
        <v>0</v>
      </c>
      <c r="W223" s="215" t="e">
        <f t="shared" si="79"/>
        <v>#DIV/0!</v>
      </c>
      <c r="X223" s="222"/>
      <c r="Y223" s="210"/>
      <c r="Z223" s="210"/>
      <c r="AA223" s="210"/>
      <c r="AB223" s="210"/>
      <c r="AC223" s="210"/>
      <c r="AD223" s="210"/>
      <c r="AE223" s="210"/>
      <c r="AF223" s="210"/>
      <c r="AG223" s="210"/>
      <c r="AH223" s="210"/>
      <c r="AI223" s="210"/>
      <c r="AJ223" s="210"/>
      <c r="AK223" s="210"/>
      <c r="AL223" s="210"/>
      <c r="AM223" s="210"/>
      <c r="AN223" s="210"/>
      <c r="AO223" s="210"/>
      <c r="AP223" s="210"/>
      <c r="AQ223" s="210"/>
      <c r="AR223" s="210"/>
      <c r="AS223" s="210"/>
    </row>
    <row r="224" spans="1:188" s="6" customFormat="1" ht="30" hidden="1" customHeight="1" thickBot="1" x14ac:dyDescent="0.3">
      <c r="A224" s="16"/>
      <c r="B224" s="400"/>
      <c r="C224" s="400"/>
      <c r="D224" s="400"/>
      <c r="E224" s="583" t="s">
        <v>359</v>
      </c>
      <c r="F224" s="576"/>
      <c r="G224" s="418"/>
      <c r="H224" s="418"/>
      <c r="I224" s="403">
        <f>H224/H7</f>
        <v>0</v>
      </c>
      <c r="J224" s="294">
        <f t="shared" si="96"/>
        <v>0</v>
      </c>
      <c r="K224" s="419" t="e">
        <f>H224/G224</f>
        <v>#DIV/0!</v>
      </c>
      <c r="L224" s="388"/>
      <c r="M224" s="294"/>
      <c r="N224" s="294"/>
      <c r="O224" s="418"/>
      <c r="P224" s="294">
        <f t="shared" ref="P224" si="100">O224-N224</f>
        <v>0</v>
      </c>
      <c r="Q224" s="370" t="e">
        <f>O224/N224</f>
        <v>#DIV/0!</v>
      </c>
      <c r="R224" s="369">
        <f t="shared" si="91"/>
        <v>0</v>
      </c>
      <c r="S224" s="294">
        <f t="shared" si="93"/>
        <v>0</v>
      </c>
      <c r="T224" s="294">
        <f t="shared" si="93"/>
        <v>0</v>
      </c>
      <c r="U224" s="294">
        <f t="shared" si="93"/>
        <v>0</v>
      </c>
      <c r="V224" s="294">
        <f t="shared" si="92"/>
        <v>0</v>
      </c>
      <c r="W224" s="215" t="e">
        <f t="shared" si="79"/>
        <v>#DIV/0!</v>
      </c>
      <c r="X224" s="222"/>
      <c r="Y224" s="210"/>
      <c r="Z224" s="210"/>
      <c r="AA224" s="210"/>
      <c r="AB224" s="210"/>
      <c r="AC224" s="210"/>
      <c r="AD224" s="210"/>
      <c r="AE224" s="210"/>
      <c r="AF224" s="210"/>
      <c r="AG224" s="210"/>
      <c r="AH224" s="210"/>
      <c r="AI224" s="210"/>
      <c r="AJ224" s="210"/>
      <c r="AK224" s="210"/>
      <c r="AL224" s="210"/>
      <c r="AM224" s="210"/>
      <c r="AN224" s="210"/>
      <c r="AO224" s="210"/>
      <c r="AP224" s="210"/>
      <c r="AQ224" s="210"/>
      <c r="AR224" s="210"/>
      <c r="AS224" s="210"/>
    </row>
    <row r="225" spans="1:188" s="118" customFormat="1" ht="30" hidden="1" customHeight="1" thickBot="1" x14ac:dyDescent="0.3">
      <c r="A225" s="19">
        <v>25</v>
      </c>
      <c r="B225" s="526"/>
      <c r="C225" s="526" t="s">
        <v>360</v>
      </c>
      <c r="D225" s="526" t="s">
        <v>278</v>
      </c>
      <c r="E225" s="584" t="s">
        <v>361</v>
      </c>
      <c r="F225" s="581"/>
      <c r="G225" s="581"/>
      <c r="H225" s="581"/>
      <c r="I225" s="214">
        <f>H225/H7</f>
        <v>0</v>
      </c>
      <c r="J225" s="294">
        <f t="shared" si="96"/>
        <v>0</v>
      </c>
      <c r="K225" s="215" t="e">
        <f>H225/G225</f>
        <v>#DIV/0!</v>
      </c>
      <c r="L225" s="202"/>
      <c r="M225" s="202"/>
      <c r="N225" s="202"/>
      <c r="O225" s="581"/>
      <c r="P225" s="231"/>
      <c r="Q225" s="207"/>
      <c r="R225" s="433">
        <f t="shared" si="91"/>
        <v>0</v>
      </c>
      <c r="S225" s="205">
        <f t="shared" si="93"/>
        <v>0</v>
      </c>
      <c r="T225" s="205">
        <f t="shared" si="93"/>
        <v>0</v>
      </c>
      <c r="U225" s="205">
        <f t="shared" si="93"/>
        <v>0</v>
      </c>
      <c r="V225" s="205">
        <f t="shared" si="92"/>
        <v>0</v>
      </c>
      <c r="W225" s="215" t="e">
        <f t="shared" si="79"/>
        <v>#DIV/0!</v>
      </c>
      <c r="X225" s="471"/>
      <c r="Y225" s="218"/>
      <c r="Z225" s="218"/>
      <c r="AA225" s="218"/>
      <c r="AB225" s="218"/>
      <c r="AC225" s="218"/>
      <c r="AD225" s="218"/>
      <c r="AE225" s="218"/>
      <c r="AF225" s="218"/>
      <c r="AG225" s="218"/>
      <c r="AH225" s="218"/>
      <c r="AI225" s="218"/>
      <c r="AJ225" s="218"/>
      <c r="AK225" s="218"/>
      <c r="AL225" s="218"/>
      <c r="AM225" s="218"/>
      <c r="AN225" s="218"/>
      <c r="AO225" s="218"/>
      <c r="AP225" s="218"/>
      <c r="AQ225" s="218"/>
      <c r="AR225" s="218"/>
      <c r="AS225" s="218"/>
    </row>
    <row r="226" spans="1:188" s="6" customFormat="1" ht="24" customHeight="1" thickBot="1" x14ac:dyDescent="0.3">
      <c r="A226" s="680" t="s">
        <v>5</v>
      </c>
      <c r="B226" s="681"/>
      <c r="C226" s="681"/>
      <c r="D226" s="681"/>
      <c r="E226" s="682"/>
      <c r="F226" s="371">
        <f>SUM(F9,F54,F87,F100,F106,F112:F115,F138,F157,F158,F159,F163,F165,F166,F167,F168,F169,F171,F172,F173,F174,F179,F180,F182,F184,F186,F187,F188,F189,F190,F191,F194,F195,F196,F198,F199,F200,F208,F210,F220,F225)</f>
        <v>504543.29999999987</v>
      </c>
      <c r="G226" s="372">
        <f t="shared" ref="G226:J226" si="101">SUM(G9,G54,G87,G100,G106,G112:G115,G138,G157,G158,G159,G163,G165,G166,G167,G168,G169,G171,G172,G173,G174,G179,G180,G182,G184,G186,G187,G188,G189,G190,G191,G194,G195,G196,G198,G199,G200,G208,G210,G220,G225)</f>
        <v>504543.29999999987</v>
      </c>
      <c r="H226" s="213">
        <f t="shared" si="101"/>
        <v>492789.6999999999</v>
      </c>
      <c r="I226" s="207">
        <f>H226/H7</f>
        <v>1</v>
      </c>
      <c r="J226" s="213">
        <f t="shared" si="101"/>
        <v>-11753.600000000035</v>
      </c>
      <c r="K226" s="206">
        <f>H226/G226</f>
        <v>0.97670447709839769</v>
      </c>
      <c r="L226" s="371">
        <f>SUM(L9,L54,L87,L100,L106,L112:L115,L138,L157,L158,L159,L163,L165,L166,L167,L168,L169,L171,L172,L173,L174,L179,L180,L182,L184,L186,L187,L188,L189,L190,L191,L194,L195,L196,L198,L199,L200,L208,L210,L220,L225)</f>
        <v>68346</v>
      </c>
      <c r="M226" s="372">
        <f t="shared" ref="M226:P226" si="102">SUM(M9,M54,M87,M100,M106,M112:M115,M138,M157,M158,M159,M163,M165,M166,M167,M168,M169,M171,M172,M173,M174,M179,M180,M182,M184,M186,M187,M188,M189,M190,M191,M194,M195,M196,M198,M199,M200,M208,M210,M220,M225)</f>
        <v>75615.3</v>
      </c>
      <c r="N226" s="213">
        <f t="shared" si="102"/>
        <v>75615.3</v>
      </c>
      <c r="O226" s="213">
        <f t="shared" si="102"/>
        <v>65677.7</v>
      </c>
      <c r="P226" s="213">
        <f t="shared" si="102"/>
        <v>-9937.600000000004</v>
      </c>
      <c r="Q226" s="207">
        <f>O226/N226</f>
        <v>0.86857686209007956</v>
      </c>
      <c r="R226" s="371">
        <f>SUM(R9,R54,R87,R100,R106,R112:R115,R138,R157,R158,R159,R163,R165,R166,R167,R168,R169,R171,R172,R173,R174,R179,R180,R182,R184,R186,R187,R188,R189,R190,R191,R194,R195,R196,R198,R199,R200,R208,R210,R220,R225)</f>
        <v>572889.29999999993</v>
      </c>
      <c r="S226" s="372">
        <f t="shared" ref="S226:V226" si="103">SUM(S9,S54,S87,S100,S106,S112:S115,S138,S157,S158,S159,S163,S165,S166,S167,S168,S169,S171,S172,S173,S174,S179,S180,S182,S184,S186,S187,S188,S189,S190,S191,S194,S195,S196,S198,S199,S200,S208,S210,S220,S225)</f>
        <v>580158.59999999986</v>
      </c>
      <c r="T226" s="213">
        <f t="shared" si="103"/>
        <v>580158.59999999986</v>
      </c>
      <c r="U226" s="213">
        <f t="shared" si="103"/>
        <v>558467.40000000014</v>
      </c>
      <c r="V226" s="213">
        <f t="shared" si="103"/>
        <v>-21691.199999999979</v>
      </c>
      <c r="W226" s="215">
        <f t="shared" si="79"/>
        <v>0.96261160310301408</v>
      </c>
      <c r="X226" s="222"/>
      <c r="Y226" s="210"/>
      <c r="Z226" s="210"/>
      <c r="AA226" s="210"/>
      <c r="AB226" s="210"/>
      <c r="AC226" s="210"/>
      <c r="AD226" s="210"/>
      <c r="AE226" s="210"/>
      <c r="AF226" s="210"/>
      <c r="AG226" s="210"/>
      <c r="AH226" s="210"/>
      <c r="AI226" s="210"/>
      <c r="AJ226" s="210"/>
      <c r="AK226" s="210"/>
      <c r="AL226" s="210"/>
      <c r="AM226" s="210"/>
      <c r="AN226" s="210"/>
      <c r="AO226" s="210"/>
      <c r="AP226" s="210"/>
      <c r="AQ226" s="210"/>
      <c r="AR226" s="210"/>
      <c r="AS226" s="210"/>
    </row>
    <row r="227" spans="1:188" s="567" customFormat="1" ht="36.75" hidden="1" customHeight="1" x14ac:dyDescent="0.25">
      <c r="A227" s="119">
        <v>12</v>
      </c>
      <c r="B227" s="585">
        <v>250908</v>
      </c>
      <c r="C227" s="585"/>
      <c r="D227" s="585"/>
      <c r="E227" s="586" t="s">
        <v>38</v>
      </c>
      <c r="F227" s="236"/>
      <c r="G227" s="237"/>
      <c r="H227" s="237"/>
      <c r="I227" s="587"/>
      <c r="J227" s="239"/>
      <c r="K227" s="555"/>
      <c r="L227" s="509"/>
      <c r="M227" s="239"/>
      <c r="N227" s="239"/>
      <c r="O227" s="237"/>
      <c r="P227" s="239">
        <f>O227-N227</f>
        <v>0</v>
      </c>
      <c r="Q227" s="588" t="e">
        <f>O227/N227</f>
        <v>#DIV/0!</v>
      </c>
      <c r="R227" s="252">
        <f t="shared" si="91"/>
        <v>0</v>
      </c>
      <c r="S227" s="248">
        <f t="shared" si="93"/>
        <v>0</v>
      </c>
      <c r="T227" s="248">
        <f t="shared" si="93"/>
        <v>0</v>
      </c>
      <c r="U227" s="248">
        <f t="shared" si="93"/>
        <v>0</v>
      </c>
      <c r="V227" s="248">
        <f t="shared" si="92"/>
        <v>0</v>
      </c>
      <c r="W227" s="308" t="e">
        <f t="shared" si="79"/>
        <v>#DIV/0!</v>
      </c>
      <c r="X227" s="222"/>
      <c r="Y227" s="566"/>
      <c r="Z227" s="566"/>
      <c r="AA227" s="566"/>
      <c r="AB227" s="566"/>
      <c r="AC227" s="566"/>
      <c r="AD227" s="566"/>
      <c r="AE227" s="566"/>
      <c r="AF227" s="566"/>
      <c r="AG227" s="566"/>
      <c r="AH227" s="566"/>
      <c r="AI227" s="566"/>
      <c r="AJ227" s="566"/>
      <c r="AK227" s="566"/>
      <c r="AL227" s="566"/>
      <c r="AM227" s="566"/>
      <c r="AN227" s="566"/>
      <c r="AO227" s="566"/>
      <c r="AP227" s="566"/>
      <c r="AQ227" s="566"/>
      <c r="AR227" s="566"/>
      <c r="AS227" s="566"/>
    </row>
    <row r="228" spans="1:188" s="607" customFormat="1" ht="36" customHeight="1" thickBot="1" x14ac:dyDescent="0.3">
      <c r="A228" s="19">
        <v>27</v>
      </c>
      <c r="B228" s="589">
        <v>250909</v>
      </c>
      <c r="C228" s="589">
        <v>8822</v>
      </c>
      <c r="D228" s="589">
        <v>1060</v>
      </c>
      <c r="E228" s="590" t="s">
        <v>523</v>
      </c>
      <c r="F228" s="591"/>
      <c r="G228" s="592"/>
      <c r="H228" s="592"/>
      <c r="I228" s="593"/>
      <c r="J228" s="594"/>
      <c r="K228" s="206"/>
      <c r="L228" s="517"/>
      <c r="M228" s="399"/>
      <c r="N228" s="399"/>
      <c r="O228" s="417">
        <v>-55.8</v>
      </c>
      <c r="P228" s="399">
        <f>O228-N228</f>
        <v>-55.8</v>
      </c>
      <c r="Q228" s="505"/>
      <c r="R228" s="369">
        <f t="shared" si="91"/>
        <v>0</v>
      </c>
      <c r="S228" s="294" t="s">
        <v>524</v>
      </c>
      <c r="T228" s="294">
        <f t="shared" si="93"/>
        <v>0</v>
      </c>
      <c r="U228" s="294">
        <f t="shared" si="93"/>
        <v>-55.8</v>
      </c>
      <c r="V228" s="294">
        <f t="shared" si="92"/>
        <v>-55.8</v>
      </c>
      <c r="W228" s="419"/>
      <c r="X228" s="222"/>
      <c r="Y228" s="566"/>
      <c r="Z228" s="566"/>
      <c r="AA228" s="566"/>
      <c r="AB228" s="566"/>
      <c r="AC228" s="566"/>
      <c r="AD228" s="566"/>
      <c r="AE228" s="566"/>
      <c r="AF228" s="566"/>
      <c r="AG228" s="566"/>
      <c r="AH228" s="566"/>
      <c r="AI228" s="566"/>
      <c r="AJ228" s="566"/>
      <c r="AK228" s="566"/>
      <c r="AL228" s="566"/>
      <c r="AM228" s="566"/>
      <c r="AN228" s="566"/>
      <c r="AO228" s="566"/>
      <c r="AP228" s="566"/>
      <c r="AQ228" s="566"/>
      <c r="AR228" s="566"/>
      <c r="AS228" s="566"/>
      <c r="AT228" s="567"/>
      <c r="AU228" s="567"/>
      <c r="AV228" s="567"/>
      <c r="AW228" s="567"/>
      <c r="AX228" s="567"/>
      <c r="AY228" s="567"/>
      <c r="AZ228" s="567"/>
      <c r="BA228" s="567"/>
      <c r="BB228" s="567"/>
      <c r="BC228" s="567"/>
      <c r="BD228" s="567"/>
      <c r="BE228" s="567"/>
      <c r="BF228" s="567"/>
      <c r="BG228" s="567"/>
      <c r="BH228" s="567"/>
      <c r="BI228" s="567"/>
      <c r="BJ228" s="567"/>
      <c r="BK228" s="567"/>
      <c r="BL228" s="567"/>
      <c r="BM228" s="567"/>
      <c r="BN228" s="567"/>
      <c r="BO228" s="567"/>
      <c r="BP228" s="567"/>
      <c r="BQ228" s="567"/>
      <c r="BR228" s="567"/>
      <c r="BS228" s="567"/>
      <c r="BT228" s="567"/>
      <c r="BU228" s="567"/>
      <c r="BV228" s="567"/>
      <c r="BW228" s="567"/>
      <c r="BX228" s="567"/>
      <c r="BY228" s="567"/>
      <c r="BZ228" s="567"/>
      <c r="CA228" s="567"/>
      <c r="CB228" s="567"/>
      <c r="CC228" s="567"/>
      <c r="CD228" s="567"/>
      <c r="CE228" s="567"/>
      <c r="CF228" s="567"/>
      <c r="CG228" s="567"/>
      <c r="CH228" s="567"/>
      <c r="CI228" s="567"/>
      <c r="CJ228" s="567"/>
      <c r="CK228" s="567"/>
      <c r="CL228" s="567"/>
      <c r="CM228" s="567"/>
      <c r="CN228" s="567"/>
      <c r="CO228" s="567"/>
      <c r="CP228" s="567"/>
      <c r="CQ228" s="567"/>
      <c r="CR228" s="567"/>
      <c r="CS228" s="567"/>
      <c r="CT228" s="567"/>
      <c r="CU228" s="567"/>
      <c r="CV228" s="567"/>
      <c r="CW228" s="567"/>
      <c r="CX228" s="567"/>
      <c r="CY228" s="567"/>
      <c r="CZ228" s="567"/>
      <c r="DA228" s="567"/>
      <c r="DB228" s="567"/>
      <c r="DC228" s="567"/>
      <c r="DD228" s="567"/>
      <c r="DE228" s="567"/>
      <c r="DF228" s="567"/>
      <c r="DG228" s="567"/>
      <c r="DH228" s="567"/>
      <c r="DI228" s="567"/>
      <c r="DJ228" s="567"/>
      <c r="DK228" s="567"/>
      <c r="DL228" s="567"/>
      <c r="DM228" s="567"/>
      <c r="DN228" s="567"/>
      <c r="DO228" s="567"/>
      <c r="DP228" s="567"/>
      <c r="DQ228" s="567"/>
      <c r="DR228" s="567"/>
      <c r="DS228" s="567"/>
      <c r="DT228" s="567"/>
      <c r="DU228" s="567"/>
      <c r="DV228" s="567"/>
      <c r="DW228" s="567"/>
      <c r="DX228" s="567"/>
      <c r="DY228" s="567"/>
      <c r="DZ228" s="567"/>
      <c r="EA228" s="567"/>
      <c r="EB228" s="567"/>
      <c r="EC228" s="567"/>
      <c r="ED228" s="567"/>
      <c r="EE228" s="567"/>
      <c r="EF228" s="567"/>
      <c r="EG228" s="567"/>
      <c r="EH228" s="567"/>
      <c r="EI228" s="567"/>
      <c r="EJ228" s="567"/>
      <c r="EK228" s="567"/>
      <c r="EL228" s="567"/>
      <c r="EM228" s="567"/>
      <c r="EN228" s="567"/>
      <c r="EO228" s="567"/>
      <c r="EP228" s="567"/>
      <c r="EQ228" s="567"/>
      <c r="ER228" s="567"/>
      <c r="ES228" s="567"/>
      <c r="ET228" s="567"/>
      <c r="EU228" s="567"/>
      <c r="EV228" s="567"/>
      <c r="EW228" s="567"/>
      <c r="EX228" s="567"/>
      <c r="EY228" s="567"/>
      <c r="EZ228" s="567"/>
      <c r="FA228" s="567"/>
      <c r="FB228" s="567"/>
      <c r="FC228" s="567"/>
      <c r="FD228" s="567"/>
      <c r="FE228" s="567"/>
      <c r="FF228" s="567"/>
      <c r="FG228" s="567"/>
      <c r="FH228" s="567"/>
      <c r="FI228" s="567"/>
      <c r="FJ228" s="567"/>
      <c r="FK228" s="567"/>
      <c r="FL228" s="567"/>
      <c r="FM228" s="567"/>
      <c r="FN228" s="567"/>
      <c r="FO228" s="567"/>
      <c r="FP228" s="567"/>
      <c r="FQ228" s="567"/>
      <c r="FR228" s="567"/>
      <c r="FS228" s="567"/>
      <c r="FT228" s="567"/>
      <c r="FU228" s="567"/>
      <c r="FV228" s="567"/>
      <c r="FW228" s="567"/>
      <c r="FX228" s="567"/>
      <c r="FY228" s="567"/>
      <c r="FZ228" s="567"/>
      <c r="GA228" s="567"/>
      <c r="GB228" s="567"/>
      <c r="GC228" s="567"/>
      <c r="GD228" s="567"/>
      <c r="GE228" s="567"/>
      <c r="GF228" s="567"/>
    </row>
    <row r="229" spans="1:188" s="608" customFormat="1" ht="30" customHeight="1" thickBot="1" x14ac:dyDescent="0.35">
      <c r="A229" s="20"/>
      <c r="B229" s="595"/>
      <c r="C229" s="595"/>
      <c r="D229" s="595"/>
      <c r="E229" s="596" t="s">
        <v>68</v>
      </c>
      <c r="F229" s="492">
        <f>SUM(F226:F228)</f>
        <v>504543.29999999987</v>
      </c>
      <c r="G229" s="470">
        <f>SUM(G226:G228)</f>
        <v>504543.29999999987</v>
      </c>
      <c r="H229" s="470">
        <f>SUM(H226:H228)</f>
        <v>492789.6999999999</v>
      </c>
      <c r="I229" s="214">
        <v>1</v>
      </c>
      <c r="J229" s="213">
        <f>H229-G229</f>
        <v>-11753.599999999977</v>
      </c>
      <c r="K229" s="215">
        <f>H229/G229</f>
        <v>0.97670447709839769</v>
      </c>
      <c r="L229" s="469">
        <f>SUM(L226:L228)</f>
        <v>68346</v>
      </c>
      <c r="M229" s="470">
        <f>SUM(M226:M228)</f>
        <v>75615.3</v>
      </c>
      <c r="N229" s="470">
        <f>SUM(N226:N228)</f>
        <v>75615.3</v>
      </c>
      <c r="O229" s="470">
        <f>SUM(O226:O228)</f>
        <v>65621.899999999994</v>
      </c>
      <c r="P229" s="470">
        <f>SUM(P226:P228)</f>
        <v>-9993.4000000000033</v>
      </c>
      <c r="Q229" s="216">
        <f>O229/N229</f>
        <v>0.86783891619817677</v>
      </c>
      <c r="R229" s="211">
        <f t="shared" si="91"/>
        <v>572889.29999999981</v>
      </c>
      <c r="S229" s="213">
        <f t="shared" si="93"/>
        <v>580158.59999999986</v>
      </c>
      <c r="T229" s="213">
        <f t="shared" si="93"/>
        <v>580158.59999999986</v>
      </c>
      <c r="U229" s="213">
        <f t="shared" si="93"/>
        <v>558411.59999999986</v>
      </c>
      <c r="V229" s="213">
        <f t="shared" si="92"/>
        <v>-21747</v>
      </c>
      <c r="W229" s="215">
        <f t="shared" si="79"/>
        <v>0.96251542250688005</v>
      </c>
      <c r="X229" s="222"/>
      <c r="Y229" s="568"/>
      <c r="Z229" s="568"/>
      <c r="AA229" s="568"/>
      <c r="AB229" s="568"/>
      <c r="AC229" s="568"/>
      <c r="AD229" s="568"/>
      <c r="AE229" s="568"/>
      <c r="AF229" s="568"/>
      <c r="AG229" s="568"/>
      <c r="AH229" s="568"/>
      <c r="AI229" s="568"/>
      <c r="AJ229" s="568"/>
      <c r="AK229" s="568"/>
      <c r="AL229" s="568"/>
      <c r="AM229" s="568"/>
      <c r="AN229" s="568"/>
      <c r="AO229" s="568"/>
      <c r="AP229" s="568"/>
      <c r="AQ229" s="568"/>
      <c r="AR229" s="568"/>
      <c r="AS229" s="568"/>
      <c r="AT229" s="569"/>
      <c r="AU229" s="569"/>
      <c r="AV229" s="569"/>
      <c r="AW229" s="569"/>
      <c r="AX229" s="569"/>
      <c r="AY229" s="569"/>
      <c r="AZ229" s="569"/>
      <c r="BA229" s="569"/>
      <c r="BB229" s="569"/>
      <c r="BC229" s="569"/>
      <c r="BD229" s="569"/>
      <c r="BE229" s="569"/>
      <c r="BF229" s="569"/>
      <c r="BG229" s="569"/>
      <c r="BH229" s="569"/>
      <c r="BI229" s="569"/>
      <c r="BJ229" s="569"/>
      <c r="BK229" s="569"/>
      <c r="BL229" s="569"/>
      <c r="BM229" s="569"/>
      <c r="BN229" s="569"/>
      <c r="BO229" s="569"/>
      <c r="BP229" s="569"/>
      <c r="BQ229" s="569"/>
      <c r="BR229" s="569"/>
      <c r="BS229" s="569"/>
      <c r="BT229" s="569"/>
      <c r="BU229" s="569"/>
      <c r="BV229" s="569"/>
      <c r="BW229" s="569"/>
      <c r="BX229" s="569"/>
      <c r="BY229" s="569"/>
      <c r="BZ229" s="569"/>
      <c r="CA229" s="569"/>
      <c r="CB229" s="569"/>
      <c r="CC229" s="569"/>
      <c r="CD229" s="569"/>
      <c r="CE229" s="569"/>
      <c r="CF229" s="569"/>
      <c r="CG229" s="569"/>
      <c r="CH229" s="569"/>
      <c r="CI229" s="569"/>
      <c r="CJ229" s="569"/>
      <c r="CK229" s="569"/>
      <c r="CL229" s="569"/>
      <c r="CM229" s="569"/>
      <c r="CN229" s="569"/>
      <c r="CO229" s="569"/>
      <c r="CP229" s="569"/>
      <c r="CQ229" s="569"/>
      <c r="CR229" s="569"/>
      <c r="CS229" s="569"/>
      <c r="CT229" s="569"/>
      <c r="CU229" s="569"/>
      <c r="CV229" s="569"/>
      <c r="CW229" s="569"/>
      <c r="CX229" s="569"/>
      <c r="CY229" s="569"/>
      <c r="CZ229" s="569"/>
      <c r="DA229" s="569"/>
      <c r="DB229" s="569"/>
      <c r="DC229" s="569"/>
      <c r="DD229" s="569"/>
      <c r="DE229" s="569"/>
      <c r="DF229" s="569"/>
      <c r="DG229" s="569"/>
      <c r="DH229" s="569"/>
      <c r="DI229" s="569"/>
      <c r="DJ229" s="569"/>
      <c r="DK229" s="569"/>
      <c r="DL229" s="569"/>
      <c r="DM229" s="569"/>
      <c r="DN229" s="569"/>
      <c r="DO229" s="569"/>
      <c r="DP229" s="569"/>
      <c r="DQ229" s="569"/>
      <c r="DR229" s="569"/>
      <c r="DS229" s="569"/>
      <c r="DT229" s="569"/>
      <c r="DU229" s="569"/>
      <c r="DV229" s="569"/>
      <c r="DW229" s="569"/>
      <c r="DX229" s="569"/>
      <c r="DY229" s="569"/>
      <c r="DZ229" s="569"/>
      <c r="EA229" s="569"/>
      <c r="EB229" s="569"/>
      <c r="EC229" s="569"/>
      <c r="ED229" s="569"/>
      <c r="EE229" s="569"/>
      <c r="EF229" s="569"/>
      <c r="EG229" s="569"/>
      <c r="EH229" s="569"/>
      <c r="EI229" s="569"/>
      <c r="EJ229" s="569"/>
      <c r="EK229" s="569"/>
      <c r="EL229" s="569"/>
      <c r="EM229" s="569"/>
      <c r="EN229" s="569"/>
      <c r="EO229" s="569"/>
      <c r="EP229" s="569"/>
      <c r="EQ229" s="569"/>
      <c r="ER229" s="569"/>
      <c r="ES229" s="569"/>
      <c r="ET229" s="569"/>
      <c r="EU229" s="569"/>
      <c r="EV229" s="569"/>
      <c r="EW229" s="569"/>
      <c r="EX229" s="569"/>
      <c r="EY229" s="569"/>
      <c r="EZ229" s="569"/>
      <c r="FA229" s="569"/>
      <c r="FB229" s="569"/>
      <c r="FC229" s="569"/>
      <c r="FD229" s="569"/>
      <c r="FE229" s="569"/>
      <c r="FF229" s="569"/>
      <c r="FG229" s="569"/>
      <c r="FH229" s="569"/>
      <c r="FI229" s="569"/>
      <c r="FJ229" s="569"/>
      <c r="FK229" s="569"/>
      <c r="FL229" s="569"/>
      <c r="FM229" s="569"/>
      <c r="FN229" s="569"/>
      <c r="FO229" s="569"/>
      <c r="FP229" s="569"/>
      <c r="FQ229" s="569"/>
      <c r="FR229" s="569"/>
      <c r="FS229" s="569"/>
      <c r="FT229" s="569"/>
      <c r="FU229" s="569"/>
      <c r="FV229" s="569"/>
      <c r="FW229" s="569"/>
      <c r="FX229" s="569"/>
      <c r="FY229" s="569"/>
      <c r="FZ229" s="569"/>
      <c r="GA229" s="569"/>
      <c r="GB229" s="569"/>
      <c r="GC229" s="569"/>
      <c r="GD229" s="569"/>
      <c r="GE229" s="569"/>
      <c r="GF229" s="569"/>
    </row>
    <row r="230" spans="1:188" ht="73.5" customHeight="1" x14ac:dyDescent="0.35">
      <c r="E230" s="683"/>
      <c r="F230" s="683"/>
      <c r="G230" s="609"/>
      <c r="I230" s="610"/>
      <c r="J230" s="610"/>
      <c r="K230" s="611"/>
      <c r="L230" s="8"/>
      <c r="M230" s="612" t="s">
        <v>526</v>
      </c>
      <c r="N230" s="8"/>
      <c r="O230" s="8"/>
      <c r="P230" s="185"/>
      <c r="Q230" s="8"/>
      <c r="U230" s="8"/>
      <c r="V230" s="8"/>
      <c r="W230" s="8"/>
      <c r="X230" s="5"/>
      <c r="Y230" s="210"/>
      <c r="Z230" s="210"/>
      <c r="AA230" s="210"/>
      <c r="AB230" s="210"/>
      <c r="AC230" s="210"/>
      <c r="AD230" s="210"/>
      <c r="AE230" s="210"/>
      <c r="AF230" s="210"/>
      <c r="AG230" s="210"/>
      <c r="AH230" s="210"/>
      <c r="AI230" s="210"/>
      <c r="AJ230" s="210"/>
      <c r="AK230" s="210"/>
      <c r="AL230" s="210"/>
      <c r="AM230" s="210"/>
      <c r="AN230" s="210"/>
      <c r="AO230" s="210"/>
      <c r="AP230" s="210"/>
      <c r="AQ230" s="210"/>
      <c r="AR230" s="210"/>
      <c r="AS230" s="210"/>
    </row>
    <row r="231" spans="1:188" ht="20.25" x14ac:dyDescent="0.3">
      <c r="E231" s="613"/>
      <c r="F231" s="5"/>
      <c r="G231" s="5"/>
      <c r="H231" s="614"/>
      <c r="I231" s="8"/>
      <c r="J231" s="8"/>
      <c r="K231" s="615"/>
      <c r="L231" s="8"/>
      <c r="M231" s="616"/>
      <c r="N231" s="617"/>
      <c r="O231" s="614"/>
      <c r="P231" s="185"/>
      <c r="Q231" s="8"/>
      <c r="R231" s="8"/>
      <c r="S231" s="8"/>
      <c r="T231" s="8"/>
      <c r="U231" s="8"/>
      <c r="V231" s="8"/>
      <c r="W231" s="8"/>
      <c r="X231" s="5"/>
      <c r="Y231" s="210"/>
      <c r="Z231" s="210"/>
      <c r="AA231" s="210"/>
      <c r="AB231" s="210"/>
      <c r="AC231" s="210"/>
      <c r="AD231" s="210"/>
      <c r="AE231" s="210"/>
      <c r="AF231" s="210"/>
      <c r="AG231" s="210"/>
      <c r="AH231" s="210"/>
      <c r="AI231" s="210"/>
      <c r="AJ231" s="210"/>
      <c r="AK231" s="210"/>
      <c r="AL231" s="210"/>
      <c r="AM231" s="210"/>
      <c r="AN231" s="210"/>
      <c r="AO231" s="210"/>
      <c r="AP231" s="210"/>
      <c r="AQ231" s="210"/>
      <c r="AR231" s="210"/>
      <c r="AS231" s="210"/>
    </row>
    <row r="232" spans="1:188" x14ac:dyDescent="0.2">
      <c r="F232" s="5"/>
      <c r="G232" s="5"/>
      <c r="H232" s="8"/>
      <c r="I232" s="619"/>
      <c r="J232" s="8"/>
      <c r="K232" s="615"/>
      <c r="L232" s="8"/>
      <c r="M232" s="186"/>
      <c r="N232" s="8"/>
      <c r="O232" s="620"/>
      <c r="P232" s="185"/>
      <c r="Q232" s="8"/>
      <c r="R232" s="621"/>
      <c r="S232" s="621"/>
      <c r="T232" s="621"/>
      <c r="U232" s="8"/>
      <c r="V232" s="8"/>
      <c r="W232" s="8"/>
      <c r="X232" s="5"/>
      <c r="Y232" s="210"/>
      <c r="Z232" s="210"/>
      <c r="AA232" s="210"/>
      <c r="AB232" s="210"/>
      <c r="AC232" s="210"/>
      <c r="AD232" s="210"/>
      <c r="AE232" s="210"/>
      <c r="AF232" s="210"/>
      <c r="AG232" s="210"/>
      <c r="AH232" s="210"/>
      <c r="AI232" s="210"/>
      <c r="AJ232" s="210"/>
      <c r="AK232" s="210"/>
      <c r="AL232" s="210"/>
      <c r="AM232" s="210"/>
      <c r="AN232" s="210"/>
      <c r="AO232" s="210"/>
      <c r="AP232" s="210"/>
      <c r="AQ232" s="210"/>
      <c r="AR232" s="210"/>
      <c r="AS232" s="210"/>
    </row>
    <row r="233" spans="1:188" s="6" customFormat="1" x14ac:dyDescent="0.2">
      <c r="A233" s="7"/>
      <c r="B233" s="8"/>
      <c r="C233" s="8"/>
      <c r="D233" s="8"/>
      <c r="E233" s="618"/>
      <c r="F233" s="5"/>
      <c r="G233" s="5"/>
      <c r="H233" s="8"/>
      <c r="I233" s="8"/>
      <c r="J233" s="8"/>
      <c r="K233" s="615"/>
      <c r="L233" s="8"/>
      <c r="M233" s="8"/>
      <c r="N233" s="8"/>
      <c r="O233" s="8"/>
      <c r="P233" s="185"/>
      <c r="Q233" s="8"/>
      <c r="R233" s="8"/>
      <c r="S233" s="8"/>
      <c r="T233" s="8"/>
      <c r="U233" s="8"/>
      <c r="V233" s="8"/>
      <c r="W233" s="8"/>
      <c r="X233" s="5"/>
      <c r="Y233" s="210"/>
      <c r="Z233" s="210"/>
      <c r="AA233" s="210"/>
      <c r="AB233" s="210"/>
      <c r="AC233" s="210"/>
      <c r="AD233" s="210"/>
      <c r="AE233" s="210"/>
      <c r="AF233" s="210"/>
      <c r="AG233" s="210"/>
      <c r="AH233" s="210"/>
      <c r="AI233" s="210"/>
      <c r="AJ233" s="210"/>
      <c r="AK233" s="210"/>
      <c r="AL233" s="210"/>
      <c r="AM233" s="210"/>
      <c r="AN233" s="210"/>
      <c r="AO233" s="210"/>
      <c r="AP233" s="210"/>
      <c r="AQ233" s="210"/>
      <c r="AR233" s="210"/>
      <c r="AS233" s="210"/>
    </row>
    <row r="234" spans="1:188" s="6" customFormat="1" x14ac:dyDescent="0.2">
      <c r="A234" s="7"/>
      <c r="B234" s="8"/>
      <c r="C234" s="8"/>
      <c r="D234" s="8"/>
      <c r="E234" s="618"/>
      <c r="F234" s="5"/>
      <c r="G234" s="5"/>
      <c r="H234" s="8"/>
      <c r="I234" s="8"/>
      <c r="J234" s="8"/>
      <c r="K234" s="615"/>
      <c r="L234" s="8"/>
      <c r="M234" s="186"/>
      <c r="N234" s="8"/>
      <c r="O234" s="186"/>
      <c r="P234" s="185"/>
      <c r="Q234" s="8"/>
      <c r="R234" s="8"/>
      <c r="S234" s="8"/>
      <c r="T234" s="8"/>
      <c r="U234" s="8"/>
      <c r="V234" s="8"/>
      <c r="W234" s="8"/>
      <c r="X234" s="5"/>
      <c r="Y234" s="210"/>
      <c r="Z234" s="210"/>
      <c r="AA234" s="210"/>
      <c r="AB234" s="210"/>
      <c r="AC234" s="210"/>
      <c r="AD234" s="210"/>
      <c r="AE234" s="210"/>
      <c r="AF234" s="210"/>
      <c r="AG234" s="210"/>
      <c r="AH234" s="210"/>
      <c r="AI234" s="210"/>
      <c r="AJ234" s="210"/>
      <c r="AK234" s="210"/>
      <c r="AL234" s="210"/>
      <c r="AM234" s="210"/>
      <c r="AN234" s="210"/>
      <c r="AO234" s="210"/>
      <c r="AP234" s="210"/>
      <c r="AQ234" s="210"/>
      <c r="AR234" s="210"/>
      <c r="AS234" s="210"/>
    </row>
    <row r="235" spans="1:188" s="6" customFormat="1" x14ac:dyDescent="0.2">
      <c r="A235" s="7"/>
      <c r="B235" s="8"/>
      <c r="C235" s="8"/>
      <c r="D235" s="8"/>
      <c r="E235" s="618"/>
      <c r="F235" s="5"/>
      <c r="G235" s="5"/>
      <c r="H235" s="8"/>
      <c r="I235" s="8"/>
      <c r="J235" s="8"/>
      <c r="K235" s="615"/>
      <c r="L235" s="8"/>
      <c r="M235" s="186"/>
      <c r="N235" s="8"/>
      <c r="O235" s="186"/>
      <c r="P235" s="185"/>
      <c r="Q235" s="8"/>
      <c r="R235" s="8"/>
      <c r="S235" s="8"/>
      <c r="T235" s="8"/>
      <c r="U235" s="8"/>
      <c r="V235" s="8"/>
      <c r="W235" s="8"/>
      <c r="X235" s="5"/>
      <c r="Y235" s="210"/>
      <c r="Z235" s="210"/>
      <c r="AA235" s="210"/>
      <c r="AB235" s="210"/>
      <c r="AC235" s="210"/>
      <c r="AD235" s="210"/>
      <c r="AE235" s="210"/>
      <c r="AF235" s="210"/>
      <c r="AG235" s="210"/>
      <c r="AH235" s="210"/>
      <c r="AI235" s="210"/>
      <c r="AJ235" s="210"/>
      <c r="AK235" s="210"/>
      <c r="AL235" s="210"/>
      <c r="AM235" s="210"/>
      <c r="AN235" s="210"/>
      <c r="AO235" s="210"/>
      <c r="AP235" s="210"/>
      <c r="AQ235" s="210"/>
      <c r="AR235" s="210"/>
      <c r="AS235" s="210"/>
    </row>
    <row r="236" spans="1:188" s="6" customFormat="1" x14ac:dyDescent="0.2">
      <c r="A236" s="7"/>
      <c r="B236" s="8"/>
      <c r="C236" s="8"/>
      <c r="D236" s="8"/>
      <c r="E236" s="618"/>
      <c r="F236" s="5"/>
      <c r="G236" s="5"/>
      <c r="H236" s="8"/>
      <c r="I236" s="8"/>
      <c r="J236" s="8"/>
      <c r="K236" s="615"/>
      <c r="L236" s="8"/>
      <c r="M236" s="186"/>
      <c r="N236" s="8"/>
      <c r="O236" s="186"/>
      <c r="P236" s="185"/>
      <c r="Q236" s="8"/>
      <c r="R236" s="8"/>
      <c r="S236" s="8"/>
      <c r="T236" s="8"/>
      <c r="U236" s="8"/>
      <c r="V236" s="8"/>
      <c r="W236" s="8"/>
      <c r="X236" s="5"/>
      <c r="Y236" s="210"/>
      <c r="Z236" s="210"/>
      <c r="AA236" s="210"/>
      <c r="AB236" s="210"/>
      <c r="AC236" s="210"/>
      <c r="AD236" s="210"/>
      <c r="AE236" s="210"/>
      <c r="AF236" s="210"/>
      <c r="AG236" s="210"/>
      <c r="AH236" s="210"/>
      <c r="AI236" s="210"/>
      <c r="AJ236" s="210"/>
      <c r="AK236" s="210"/>
      <c r="AL236" s="210"/>
      <c r="AM236" s="210"/>
      <c r="AN236" s="210"/>
      <c r="AO236" s="210"/>
      <c r="AP236" s="210"/>
      <c r="AQ236" s="210"/>
      <c r="AR236" s="210"/>
      <c r="AS236" s="210"/>
    </row>
    <row r="237" spans="1:188" s="6" customFormat="1" x14ac:dyDescent="0.2">
      <c r="A237" s="7"/>
      <c r="B237" s="8"/>
      <c r="C237" s="8"/>
      <c r="D237" s="8"/>
      <c r="E237" s="618"/>
      <c r="F237" s="5"/>
      <c r="G237" s="5"/>
      <c r="H237" s="8"/>
      <c r="I237" s="8"/>
      <c r="J237" s="8"/>
      <c r="K237" s="615"/>
      <c r="L237" s="8"/>
      <c r="M237" s="186"/>
      <c r="N237" s="8"/>
      <c r="O237" s="186"/>
      <c r="P237" s="185"/>
      <c r="Q237" s="8"/>
      <c r="R237" s="8"/>
      <c r="S237" s="8"/>
      <c r="T237" s="8"/>
      <c r="U237" s="8"/>
      <c r="V237" s="8"/>
      <c r="W237" s="8"/>
      <c r="X237" s="5"/>
      <c r="Y237" s="210"/>
      <c r="Z237" s="210"/>
      <c r="AA237" s="210"/>
      <c r="AB237" s="210"/>
      <c r="AC237" s="210"/>
      <c r="AD237" s="210"/>
      <c r="AE237" s="210"/>
      <c r="AF237" s="210"/>
      <c r="AG237" s="210"/>
      <c r="AH237" s="210"/>
      <c r="AI237" s="210"/>
      <c r="AJ237" s="210"/>
      <c r="AK237" s="210"/>
      <c r="AL237" s="210"/>
      <c r="AM237" s="210"/>
      <c r="AN237" s="210"/>
      <c r="AO237" s="210"/>
      <c r="AP237" s="210"/>
      <c r="AQ237" s="210"/>
      <c r="AR237" s="210"/>
      <c r="AS237" s="210"/>
    </row>
    <row r="238" spans="1:188" s="6" customFormat="1" x14ac:dyDescent="0.2">
      <c r="A238" s="7"/>
      <c r="B238" s="8"/>
      <c r="C238" s="8"/>
      <c r="D238" s="8"/>
      <c r="E238" s="618"/>
      <c r="F238" s="5"/>
      <c r="G238" s="5"/>
      <c r="H238" s="8"/>
      <c r="I238" s="8"/>
      <c r="J238" s="8"/>
      <c r="K238" s="615"/>
      <c r="L238" s="8"/>
      <c r="M238" s="186"/>
      <c r="N238" s="8"/>
      <c r="O238" s="186"/>
      <c r="P238" s="185"/>
      <c r="Q238" s="8"/>
      <c r="R238" s="8"/>
      <c r="S238" s="8"/>
      <c r="T238" s="8"/>
      <c r="U238" s="8"/>
      <c r="V238" s="8"/>
      <c r="W238" s="8"/>
      <c r="X238" s="5"/>
      <c r="Y238" s="210"/>
      <c r="Z238" s="210"/>
      <c r="AA238" s="210"/>
      <c r="AB238" s="210"/>
      <c r="AC238" s="210"/>
      <c r="AD238" s="210"/>
      <c r="AE238" s="210"/>
      <c r="AF238" s="210"/>
      <c r="AG238" s="210"/>
      <c r="AH238" s="210"/>
      <c r="AI238" s="210"/>
      <c r="AJ238" s="210"/>
      <c r="AK238" s="210"/>
      <c r="AL238" s="210"/>
      <c r="AM238" s="210"/>
      <c r="AN238" s="210"/>
      <c r="AO238" s="210"/>
      <c r="AP238" s="210"/>
      <c r="AQ238" s="210"/>
      <c r="AR238" s="210"/>
      <c r="AS238" s="210"/>
    </row>
    <row r="239" spans="1:188" s="6" customFormat="1" x14ac:dyDescent="0.2">
      <c r="A239" s="7"/>
      <c r="B239" s="8"/>
      <c r="C239" s="8"/>
      <c r="D239" s="8"/>
      <c r="E239" s="618"/>
      <c r="F239" s="5"/>
      <c r="G239" s="5"/>
      <c r="H239" s="8"/>
      <c r="I239" s="8"/>
      <c r="J239" s="8"/>
      <c r="K239" s="615"/>
      <c r="L239" s="8"/>
      <c r="M239" s="186"/>
      <c r="N239" s="8"/>
      <c r="O239" s="186"/>
      <c r="P239" s="185"/>
      <c r="Q239" s="8"/>
      <c r="R239" s="8"/>
      <c r="S239" s="8"/>
      <c r="T239" s="8"/>
      <c r="U239" s="8"/>
      <c r="V239" s="8"/>
      <c r="W239" s="8"/>
      <c r="X239" s="5"/>
      <c r="Y239" s="210"/>
      <c r="Z239" s="210"/>
      <c r="AA239" s="210"/>
      <c r="AB239" s="210"/>
      <c r="AC239" s="210"/>
      <c r="AD239" s="210"/>
      <c r="AE239" s="210"/>
      <c r="AF239" s="210"/>
      <c r="AG239" s="210"/>
      <c r="AH239" s="210"/>
      <c r="AI239" s="210"/>
      <c r="AJ239" s="210"/>
      <c r="AK239" s="210"/>
      <c r="AL239" s="210"/>
      <c r="AM239" s="210"/>
      <c r="AN239" s="210"/>
      <c r="AO239" s="210"/>
      <c r="AP239" s="210"/>
      <c r="AQ239" s="210"/>
      <c r="AR239" s="210"/>
      <c r="AS239" s="210"/>
    </row>
    <row r="240" spans="1:188" s="6" customFormat="1" x14ac:dyDescent="0.2">
      <c r="A240" s="7"/>
      <c r="B240" s="8"/>
      <c r="C240" s="8"/>
      <c r="D240" s="8"/>
      <c r="E240" s="618"/>
      <c r="F240" s="5"/>
      <c r="G240" s="5"/>
      <c r="H240" s="8"/>
      <c r="I240" s="8"/>
      <c r="J240" s="8"/>
      <c r="K240" s="615"/>
      <c r="L240" s="8"/>
      <c r="M240" s="186"/>
      <c r="N240" s="8"/>
      <c r="O240" s="186"/>
      <c r="P240" s="185"/>
      <c r="Q240" s="8"/>
      <c r="R240" s="8"/>
      <c r="S240" s="8"/>
      <c r="T240" s="8"/>
      <c r="U240" s="8"/>
      <c r="V240" s="8"/>
      <c r="W240" s="8"/>
      <c r="X240" s="5"/>
      <c r="Y240" s="210"/>
      <c r="Z240" s="210"/>
      <c r="AA240" s="210"/>
      <c r="AB240" s="210"/>
      <c r="AC240" s="210"/>
      <c r="AD240" s="210"/>
      <c r="AE240" s="210"/>
      <c r="AF240" s="210"/>
      <c r="AG240" s="210"/>
      <c r="AH240" s="210"/>
      <c r="AI240" s="210"/>
      <c r="AJ240" s="210"/>
      <c r="AK240" s="210"/>
      <c r="AL240" s="210"/>
      <c r="AM240" s="210"/>
      <c r="AN240" s="210"/>
      <c r="AO240" s="210"/>
      <c r="AP240" s="210"/>
      <c r="AQ240" s="210"/>
      <c r="AR240" s="210"/>
      <c r="AS240" s="210"/>
    </row>
    <row r="241" spans="1:45" s="6" customFormat="1" x14ac:dyDescent="0.2">
      <c r="A241" s="7"/>
      <c r="B241" s="8"/>
      <c r="C241" s="8"/>
      <c r="D241" s="8"/>
      <c r="E241" s="618"/>
      <c r="F241" s="5"/>
      <c r="G241" s="5"/>
      <c r="H241" s="8"/>
      <c r="I241" s="8"/>
      <c r="J241" s="8"/>
      <c r="K241" s="615"/>
      <c r="L241" s="8"/>
      <c r="M241" s="186"/>
      <c r="N241" s="8"/>
      <c r="O241" s="186"/>
      <c r="P241" s="185"/>
      <c r="Q241" s="8"/>
      <c r="R241" s="8"/>
      <c r="S241" s="8"/>
      <c r="T241" s="8"/>
      <c r="U241" s="8"/>
      <c r="V241" s="8"/>
      <c r="W241" s="8"/>
      <c r="X241" s="5"/>
      <c r="Y241" s="210"/>
      <c r="Z241" s="210"/>
      <c r="AA241" s="210"/>
      <c r="AB241" s="210"/>
      <c r="AC241" s="210"/>
      <c r="AD241" s="210"/>
      <c r="AE241" s="210"/>
      <c r="AF241" s="210"/>
      <c r="AG241" s="210"/>
      <c r="AH241" s="210"/>
      <c r="AI241" s="210"/>
      <c r="AJ241" s="210"/>
      <c r="AK241" s="210"/>
      <c r="AL241" s="210"/>
      <c r="AM241" s="210"/>
      <c r="AN241" s="210"/>
      <c r="AO241" s="210"/>
      <c r="AP241" s="210"/>
      <c r="AQ241" s="210"/>
      <c r="AR241" s="210"/>
      <c r="AS241" s="210"/>
    </row>
    <row r="242" spans="1:45" s="6" customFormat="1" x14ac:dyDescent="0.2">
      <c r="A242" s="7"/>
      <c r="B242" s="8"/>
      <c r="C242" s="8"/>
      <c r="D242" s="8"/>
      <c r="E242" s="618"/>
      <c r="F242" s="5"/>
      <c r="G242" s="5"/>
      <c r="H242" s="8"/>
      <c r="I242" s="8"/>
      <c r="J242" s="8"/>
      <c r="K242" s="615"/>
      <c r="L242" s="8"/>
      <c r="M242" s="186"/>
      <c r="N242" s="8"/>
      <c r="O242" s="186"/>
      <c r="P242" s="185"/>
      <c r="Q242" s="8"/>
      <c r="R242" s="8"/>
      <c r="S242" s="8"/>
      <c r="T242" s="8"/>
      <c r="U242" s="8"/>
      <c r="V242" s="8"/>
      <c r="W242" s="8"/>
      <c r="X242" s="5"/>
      <c r="Y242" s="210"/>
      <c r="Z242" s="210"/>
      <c r="AA242" s="210"/>
      <c r="AB242" s="210"/>
      <c r="AC242" s="210"/>
      <c r="AD242" s="210"/>
      <c r="AE242" s="210"/>
      <c r="AF242" s="210"/>
      <c r="AG242" s="210"/>
      <c r="AH242" s="210"/>
      <c r="AI242" s="210"/>
      <c r="AJ242" s="210"/>
      <c r="AK242" s="210"/>
      <c r="AL242" s="210"/>
      <c r="AM242" s="210"/>
      <c r="AN242" s="210"/>
      <c r="AO242" s="210"/>
      <c r="AP242" s="210"/>
      <c r="AQ242" s="210"/>
      <c r="AR242" s="210"/>
      <c r="AS242" s="210"/>
    </row>
    <row r="243" spans="1:45" s="6" customFormat="1" x14ac:dyDescent="0.2">
      <c r="A243" s="7"/>
      <c r="B243" s="8"/>
      <c r="C243" s="8"/>
      <c r="D243" s="8"/>
      <c r="E243" s="618"/>
      <c r="F243" s="5"/>
      <c r="G243" s="5"/>
      <c r="H243" s="8"/>
      <c r="I243" s="8"/>
      <c r="J243" s="8"/>
      <c r="K243" s="615"/>
      <c r="L243" s="8"/>
      <c r="M243" s="186"/>
      <c r="N243" s="8"/>
      <c r="O243" s="186"/>
      <c r="P243" s="185"/>
      <c r="Q243" s="8"/>
      <c r="R243" s="8"/>
      <c r="S243" s="8"/>
      <c r="T243" s="8"/>
      <c r="U243" s="8"/>
      <c r="V243" s="8"/>
      <c r="W243" s="8"/>
      <c r="X243" s="5"/>
      <c r="Y243" s="210"/>
      <c r="Z243" s="210"/>
      <c r="AA243" s="210"/>
      <c r="AB243" s="210"/>
      <c r="AC243" s="210"/>
      <c r="AD243" s="210"/>
      <c r="AE243" s="210"/>
      <c r="AF243" s="210"/>
      <c r="AG243" s="210"/>
      <c r="AH243" s="210"/>
      <c r="AI243" s="210"/>
      <c r="AJ243" s="210"/>
      <c r="AK243" s="210"/>
      <c r="AL243" s="210"/>
      <c r="AM243" s="210"/>
      <c r="AN243" s="210"/>
      <c r="AO243" s="210"/>
      <c r="AP243" s="210"/>
      <c r="AQ243" s="210"/>
      <c r="AR243" s="210"/>
      <c r="AS243" s="210"/>
    </row>
    <row r="244" spans="1:45" s="6" customFormat="1" x14ac:dyDescent="0.2">
      <c r="A244" s="7"/>
      <c r="B244" s="8"/>
      <c r="C244" s="8"/>
      <c r="D244" s="8"/>
      <c r="E244" s="618"/>
      <c r="F244" s="5"/>
      <c r="G244" s="5"/>
      <c r="H244" s="8"/>
      <c r="I244" s="8"/>
      <c r="J244" s="8"/>
      <c r="K244" s="615"/>
      <c r="L244" s="8"/>
      <c r="M244" s="186"/>
      <c r="N244" s="8"/>
      <c r="O244" s="186"/>
      <c r="P244" s="185"/>
      <c r="Q244" s="8"/>
      <c r="R244" s="8"/>
      <c r="S244" s="8"/>
      <c r="T244" s="8"/>
      <c r="U244" s="8"/>
      <c r="V244" s="8"/>
      <c r="W244" s="8"/>
      <c r="X244" s="5"/>
      <c r="Y244" s="210"/>
      <c r="Z244" s="210"/>
      <c r="AA244" s="210"/>
      <c r="AB244" s="210"/>
      <c r="AC244" s="210"/>
      <c r="AD244" s="210"/>
      <c r="AE244" s="210"/>
      <c r="AF244" s="210"/>
      <c r="AG244" s="210"/>
      <c r="AH244" s="210"/>
      <c r="AI244" s="210"/>
      <c r="AJ244" s="210"/>
      <c r="AK244" s="210"/>
      <c r="AL244" s="210"/>
      <c r="AM244" s="210"/>
      <c r="AN244" s="210"/>
      <c r="AO244" s="210"/>
      <c r="AP244" s="210"/>
      <c r="AQ244" s="210"/>
      <c r="AR244" s="210"/>
      <c r="AS244" s="210"/>
    </row>
    <row r="245" spans="1:45" s="6" customFormat="1" x14ac:dyDescent="0.2">
      <c r="A245" s="7"/>
      <c r="B245" s="8"/>
      <c r="C245" s="8"/>
      <c r="D245" s="8"/>
      <c r="E245" s="618"/>
      <c r="F245" s="5"/>
      <c r="G245" s="5"/>
      <c r="H245" s="8"/>
      <c r="I245" s="8"/>
      <c r="J245" s="8"/>
      <c r="K245" s="615"/>
      <c r="L245" s="8"/>
      <c r="M245" s="186"/>
      <c r="N245" s="8"/>
      <c r="O245" s="186"/>
      <c r="P245" s="185"/>
      <c r="Q245" s="8"/>
      <c r="R245" s="8"/>
      <c r="S245" s="8"/>
      <c r="T245" s="8"/>
      <c r="U245" s="8"/>
      <c r="V245" s="8"/>
      <c r="W245" s="8"/>
      <c r="X245" s="5"/>
      <c r="Y245" s="210"/>
      <c r="Z245" s="210"/>
      <c r="AA245" s="210"/>
      <c r="AB245" s="210"/>
      <c r="AC245" s="210"/>
      <c r="AD245" s="210"/>
      <c r="AE245" s="210"/>
      <c r="AF245" s="210"/>
      <c r="AG245" s="210"/>
      <c r="AH245" s="210"/>
      <c r="AI245" s="210"/>
      <c r="AJ245" s="210"/>
      <c r="AK245" s="210"/>
      <c r="AL245" s="210"/>
      <c r="AM245" s="210"/>
      <c r="AN245" s="210"/>
      <c r="AO245" s="210"/>
      <c r="AP245" s="210"/>
      <c r="AQ245" s="210"/>
      <c r="AR245" s="210"/>
      <c r="AS245" s="210"/>
    </row>
    <row r="246" spans="1:45" s="6" customFormat="1" x14ac:dyDescent="0.2">
      <c r="A246" s="7"/>
      <c r="B246" s="8"/>
      <c r="C246" s="8"/>
      <c r="D246" s="8"/>
      <c r="E246" s="618"/>
      <c r="F246" s="5"/>
      <c r="G246" s="5"/>
      <c r="H246" s="8"/>
      <c r="I246" s="8"/>
      <c r="J246" s="8"/>
      <c r="K246" s="615"/>
      <c r="L246" s="8"/>
      <c r="M246" s="186"/>
      <c r="N246" s="8"/>
      <c r="O246" s="186"/>
      <c r="P246" s="185"/>
      <c r="Q246" s="8"/>
      <c r="R246" s="8"/>
      <c r="S246" s="8"/>
      <c r="T246" s="8"/>
      <c r="U246" s="8"/>
      <c r="V246" s="8"/>
      <c r="W246" s="8"/>
      <c r="X246" s="5"/>
      <c r="Y246" s="210"/>
      <c r="Z246" s="210"/>
      <c r="AA246" s="210"/>
      <c r="AB246" s="210"/>
      <c r="AC246" s="210"/>
      <c r="AD246" s="210"/>
      <c r="AE246" s="210"/>
      <c r="AF246" s="210"/>
      <c r="AG246" s="210"/>
      <c r="AH246" s="210"/>
      <c r="AI246" s="210"/>
      <c r="AJ246" s="210"/>
      <c r="AK246" s="210"/>
      <c r="AL246" s="210"/>
      <c r="AM246" s="210"/>
      <c r="AN246" s="210"/>
      <c r="AO246" s="210"/>
      <c r="AP246" s="210"/>
      <c r="AQ246" s="210"/>
      <c r="AR246" s="210"/>
      <c r="AS246" s="210"/>
    </row>
    <row r="247" spans="1:45" s="6" customFormat="1" x14ac:dyDescent="0.2">
      <c r="A247" s="7"/>
      <c r="B247" s="8"/>
      <c r="C247" s="8"/>
      <c r="D247" s="8"/>
      <c r="E247" s="618"/>
      <c r="F247" s="5"/>
      <c r="G247" s="5"/>
      <c r="H247" s="8"/>
      <c r="I247" s="8"/>
      <c r="J247" s="8"/>
      <c r="K247" s="615"/>
      <c r="L247" s="8"/>
      <c r="M247" s="186"/>
      <c r="N247" s="8"/>
      <c r="O247" s="186"/>
      <c r="P247" s="185"/>
      <c r="Q247" s="8"/>
      <c r="R247" s="8"/>
      <c r="S247" s="8"/>
      <c r="T247" s="8"/>
      <c r="U247" s="8"/>
      <c r="V247" s="8"/>
      <c r="W247" s="8"/>
      <c r="X247" s="5"/>
      <c r="Y247" s="210"/>
      <c r="Z247" s="210"/>
      <c r="AA247" s="210"/>
      <c r="AB247" s="210"/>
      <c r="AC247" s="210"/>
      <c r="AD247" s="210"/>
      <c r="AE247" s="210"/>
      <c r="AF247" s="210"/>
      <c r="AG247" s="210"/>
      <c r="AH247" s="210"/>
      <c r="AI247" s="210"/>
      <c r="AJ247" s="210"/>
      <c r="AK247" s="210"/>
      <c r="AL247" s="210"/>
      <c r="AM247" s="210"/>
      <c r="AN247" s="210"/>
      <c r="AO247" s="210"/>
      <c r="AP247" s="210"/>
      <c r="AQ247" s="210"/>
      <c r="AR247" s="210"/>
      <c r="AS247" s="210"/>
    </row>
    <row r="248" spans="1:45" s="6" customFormat="1" x14ac:dyDescent="0.2">
      <c r="A248" s="7"/>
      <c r="B248" s="8"/>
      <c r="C248" s="8"/>
      <c r="D248" s="8"/>
      <c r="E248" s="618"/>
      <c r="F248" s="5"/>
      <c r="G248" s="5"/>
      <c r="H248" s="8"/>
      <c r="I248" s="8"/>
      <c r="J248" s="8"/>
      <c r="K248" s="615"/>
      <c r="L248" s="8"/>
      <c r="M248" s="186"/>
      <c r="N248" s="8"/>
      <c r="O248" s="186"/>
      <c r="P248" s="185"/>
      <c r="Q248" s="8"/>
      <c r="R248" s="8"/>
      <c r="S248" s="8"/>
      <c r="T248" s="8"/>
      <c r="U248" s="8"/>
      <c r="V248" s="8"/>
      <c r="W248" s="8"/>
      <c r="X248" s="5"/>
      <c r="Y248" s="210"/>
      <c r="Z248" s="210"/>
      <c r="AA248" s="210"/>
      <c r="AB248" s="210"/>
      <c r="AC248" s="210"/>
      <c r="AD248" s="210"/>
      <c r="AE248" s="210"/>
      <c r="AF248" s="210"/>
      <c r="AG248" s="210"/>
      <c r="AH248" s="210"/>
      <c r="AI248" s="210"/>
      <c r="AJ248" s="210"/>
      <c r="AK248" s="210"/>
      <c r="AL248" s="210"/>
      <c r="AM248" s="210"/>
      <c r="AN248" s="210"/>
      <c r="AO248" s="210"/>
      <c r="AP248" s="210"/>
      <c r="AQ248" s="210"/>
      <c r="AR248" s="210"/>
      <c r="AS248" s="210"/>
    </row>
    <row r="249" spans="1:45" s="6" customFormat="1" x14ac:dyDescent="0.2">
      <c r="A249" s="7"/>
      <c r="B249" s="8"/>
      <c r="C249" s="8"/>
      <c r="D249" s="8"/>
      <c r="E249" s="618"/>
      <c r="F249" s="5"/>
      <c r="G249" s="5"/>
      <c r="H249" s="8"/>
      <c r="I249" s="8"/>
      <c r="J249" s="8"/>
      <c r="K249" s="615"/>
      <c r="L249" s="8"/>
      <c r="M249" s="186"/>
      <c r="N249" s="8"/>
      <c r="O249" s="186"/>
      <c r="P249" s="185"/>
      <c r="Q249" s="8"/>
      <c r="R249" s="8"/>
      <c r="S249" s="8"/>
      <c r="T249" s="8"/>
      <c r="U249" s="8"/>
      <c r="V249" s="8"/>
      <c r="W249" s="8"/>
      <c r="X249" s="5"/>
      <c r="Y249" s="210"/>
      <c r="Z249" s="210"/>
      <c r="AA249" s="210"/>
      <c r="AB249" s="210"/>
      <c r="AC249" s="210"/>
      <c r="AD249" s="210"/>
      <c r="AE249" s="210"/>
      <c r="AF249" s="210"/>
      <c r="AG249" s="210"/>
      <c r="AH249" s="210"/>
      <c r="AI249" s="210"/>
      <c r="AJ249" s="210"/>
      <c r="AK249" s="210"/>
      <c r="AL249" s="210"/>
      <c r="AM249" s="210"/>
      <c r="AN249" s="210"/>
      <c r="AO249" s="210"/>
      <c r="AP249" s="210"/>
      <c r="AQ249" s="210"/>
      <c r="AR249" s="210"/>
      <c r="AS249" s="210"/>
    </row>
    <row r="250" spans="1:45" s="6" customFormat="1" x14ac:dyDescent="0.2">
      <c r="A250" s="7"/>
      <c r="B250" s="8"/>
      <c r="C250" s="8"/>
      <c r="D250" s="8"/>
      <c r="E250" s="618"/>
      <c r="F250" s="5"/>
      <c r="G250" s="5"/>
      <c r="H250" s="8"/>
      <c r="I250" s="8"/>
      <c r="J250" s="8"/>
      <c r="K250" s="615"/>
      <c r="L250" s="8"/>
      <c r="M250" s="186"/>
      <c r="N250" s="8"/>
      <c r="O250" s="186"/>
      <c r="P250" s="185"/>
      <c r="Q250" s="8"/>
      <c r="R250" s="8"/>
      <c r="S250" s="8"/>
      <c r="T250" s="8"/>
      <c r="U250" s="8"/>
      <c r="V250" s="8"/>
      <c r="W250" s="8"/>
      <c r="X250" s="5"/>
      <c r="Y250" s="210"/>
      <c r="Z250" s="210"/>
      <c r="AA250" s="210"/>
      <c r="AB250" s="210"/>
      <c r="AC250" s="210"/>
      <c r="AD250" s="210"/>
      <c r="AE250" s="210"/>
      <c r="AF250" s="210"/>
      <c r="AG250" s="210"/>
      <c r="AH250" s="210"/>
      <c r="AI250" s="210"/>
      <c r="AJ250" s="210"/>
      <c r="AK250" s="210"/>
      <c r="AL250" s="210"/>
      <c r="AM250" s="210"/>
      <c r="AN250" s="210"/>
      <c r="AO250" s="210"/>
      <c r="AP250" s="210"/>
      <c r="AQ250" s="210"/>
      <c r="AR250" s="210"/>
      <c r="AS250" s="210"/>
    </row>
    <row r="251" spans="1:45" s="6" customFormat="1" x14ac:dyDescent="0.2">
      <c r="A251" s="7"/>
      <c r="B251" s="8"/>
      <c r="C251" s="8"/>
      <c r="D251" s="8"/>
      <c r="E251" s="618"/>
      <c r="F251" s="5"/>
      <c r="G251" s="5"/>
      <c r="H251" s="8"/>
      <c r="I251" s="8"/>
      <c r="J251" s="8"/>
      <c r="K251" s="615"/>
      <c r="L251" s="8"/>
      <c r="M251" s="186"/>
      <c r="N251" s="8"/>
      <c r="O251" s="186"/>
      <c r="P251" s="185"/>
      <c r="Q251" s="8"/>
      <c r="R251" s="8"/>
      <c r="S251" s="8"/>
      <c r="T251" s="8"/>
      <c r="U251" s="8"/>
      <c r="V251" s="8"/>
      <c r="W251" s="8"/>
      <c r="X251" s="5"/>
      <c r="Y251" s="210"/>
      <c r="Z251" s="210"/>
      <c r="AA251" s="210"/>
      <c r="AB251" s="210"/>
      <c r="AC251" s="210"/>
      <c r="AD251" s="210"/>
      <c r="AE251" s="210"/>
      <c r="AF251" s="210"/>
      <c r="AG251" s="210"/>
      <c r="AH251" s="210"/>
      <c r="AI251" s="210"/>
      <c r="AJ251" s="210"/>
      <c r="AK251" s="210"/>
      <c r="AL251" s="210"/>
      <c r="AM251" s="210"/>
      <c r="AN251" s="210"/>
      <c r="AO251" s="210"/>
      <c r="AP251" s="210"/>
      <c r="AQ251" s="210"/>
      <c r="AR251" s="210"/>
      <c r="AS251" s="210"/>
    </row>
    <row r="252" spans="1:45" s="6" customFormat="1" x14ac:dyDescent="0.2">
      <c r="A252" s="7"/>
      <c r="B252" s="8"/>
      <c r="C252" s="8"/>
      <c r="D252" s="8"/>
      <c r="E252" s="618"/>
      <c r="F252" s="5"/>
      <c r="G252" s="5"/>
      <c r="H252" s="8"/>
      <c r="I252" s="8"/>
      <c r="J252" s="8"/>
      <c r="K252" s="615"/>
      <c r="L252" s="8"/>
      <c r="M252" s="186"/>
      <c r="N252" s="8"/>
      <c r="O252" s="186"/>
      <c r="P252" s="185"/>
      <c r="Q252" s="8"/>
      <c r="R252" s="8"/>
      <c r="S252" s="8"/>
      <c r="T252" s="8"/>
      <c r="U252" s="8"/>
      <c r="V252" s="8"/>
      <c r="W252" s="8"/>
      <c r="X252" s="5"/>
      <c r="Y252" s="210"/>
      <c r="Z252" s="210"/>
      <c r="AA252" s="210"/>
      <c r="AB252" s="210"/>
      <c r="AC252" s="210"/>
      <c r="AD252" s="210"/>
      <c r="AE252" s="210"/>
      <c r="AF252" s="210"/>
      <c r="AG252" s="210"/>
      <c r="AH252" s="210"/>
      <c r="AI252" s="210"/>
      <c r="AJ252" s="210"/>
      <c r="AK252" s="210"/>
      <c r="AL252" s="210"/>
      <c r="AM252" s="210"/>
      <c r="AN252" s="210"/>
      <c r="AO252" s="210"/>
      <c r="AP252" s="210"/>
      <c r="AQ252" s="210"/>
      <c r="AR252" s="210"/>
      <c r="AS252" s="210"/>
    </row>
    <row r="253" spans="1:45" s="6" customFormat="1" x14ac:dyDescent="0.2">
      <c r="A253" s="7"/>
      <c r="B253" s="8"/>
      <c r="C253" s="8"/>
      <c r="D253" s="8"/>
      <c r="E253" s="618"/>
      <c r="F253" s="5"/>
      <c r="G253" s="5"/>
      <c r="H253" s="8"/>
      <c r="I253" s="8"/>
      <c r="J253" s="8"/>
      <c r="K253" s="615"/>
      <c r="L253" s="8"/>
      <c r="M253" s="186"/>
      <c r="N253" s="8"/>
      <c r="O253" s="186"/>
      <c r="P253" s="185"/>
      <c r="Q253" s="8"/>
      <c r="R253" s="8"/>
      <c r="S253" s="8"/>
      <c r="T253" s="8"/>
      <c r="U253" s="8"/>
      <c r="V253" s="8"/>
      <c r="W253" s="8"/>
      <c r="X253" s="5"/>
      <c r="Y253" s="210"/>
      <c r="Z253" s="210"/>
      <c r="AA253" s="210"/>
      <c r="AB253" s="210"/>
      <c r="AC253" s="210"/>
      <c r="AD253" s="210"/>
      <c r="AE253" s="210"/>
      <c r="AF253" s="210"/>
      <c r="AG253" s="210"/>
      <c r="AH253" s="210"/>
      <c r="AI253" s="210"/>
      <c r="AJ253" s="210"/>
      <c r="AK253" s="210"/>
      <c r="AL253" s="210"/>
      <c r="AM253" s="210"/>
      <c r="AN253" s="210"/>
      <c r="AO253" s="210"/>
      <c r="AP253" s="210"/>
      <c r="AQ253" s="210"/>
      <c r="AR253" s="210"/>
      <c r="AS253" s="210"/>
    </row>
    <row r="254" spans="1:45" s="6" customFormat="1" x14ac:dyDescent="0.2">
      <c r="A254" s="7"/>
      <c r="B254" s="8"/>
      <c r="C254" s="8"/>
      <c r="D254" s="8"/>
      <c r="E254" s="618"/>
      <c r="F254" s="5"/>
      <c r="G254" s="5"/>
      <c r="H254" s="8"/>
      <c r="I254" s="8"/>
      <c r="J254" s="8"/>
      <c r="K254" s="615"/>
      <c r="L254" s="8"/>
      <c r="M254" s="186"/>
      <c r="N254" s="8"/>
      <c r="O254" s="186"/>
      <c r="P254" s="185"/>
      <c r="Q254" s="8"/>
      <c r="R254" s="8"/>
      <c r="S254" s="8"/>
      <c r="T254" s="8"/>
      <c r="U254" s="8"/>
      <c r="V254" s="8"/>
      <c r="W254" s="8"/>
      <c r="X254" s="5"/>
      <c r="Y254" s="210"/>
      <c r="Z254" s="210"/>
      <c r="AA254" s="210"/>
      <c r="AB254" s="210"/>
      <c r="AC254" s="210"/>
      <c r="AD254" s="210"/>
      <c r="AE254" s="210"/>
      <c r="AF254" s="210"/>
      <c r="AG254" s="210"/>
      <c r="AH254" s="210"/>
      <c r="AI254" s="210"/>
      <c r="AJ254" s="210"/>
      <c r="AK254" s="210"/>
      <c r="AL254" s="210"/>
      <c r="AM254" s="210"/>
      <c r="AN254" s="210"/>
      <c r="AO254" s="210"/>
      <c r="AP254" s="210"/>
      <c r="AQ254" s="210"/>
      <c r="AR254" s="210"/>
      <c r="AS254" s="210"/>
    </row>
    <row r="255" spans="1:45" s="6" customFormat="1" x14ac:dyDescent="0.2">
      <c r="A255" s="7"/>
      <c r="B255" s="8"/>
      <c r="C255" s="8"/>
      <c r="D255" s="8"/>
      <c r="E255" s="618"/>
      <c r="F255" s="5"/>
      <c r="G255" s="5"/>
      <c r="H255" s="8"/>
      <c r="I255" s="8"/>
      <c r="J255" s="8"/>
      <c r="K255" s="615"/>
      <c r="L255" s="8"/>
      <c r="M255" s="186"/>
      <c r="N255" s="8"/>
      <c r="O255" s="186"/>
      <c r="P255" s="185"/>
      <c r="Q255" s="8"/>
      <c r="R255" s="8"/>
      <c r="S255" s="8"/>
      <c r="T255" s="8"/>
      <c r="U255" s="8"/>
      <c r="V255" s="8"/>
      <c r="W255" s="8"/>
      <c r="X255" s="5"/>
      <c r="Y255" s="210"/>
      <c r="Z255" s="210"/>
      <c r="AA255" s="210"/>
      <c r="AB255" s="210"/>
      <c r="AC255" s="210"/>
      <c r="AD255" s="210"/>
      <c r="AE255" s="210"/>
      <c r="AF255" s="210"/>
      <c r="AG255" s="210"/>
      <c r="AH255" s="210"/>
      <c r="AI255" s="210"/>
      <c r="AJ255" s="210"/>
      <c r="AK255" s="210"/>
      <c r="AL255" s="210"/>
      <c r="AM255" s="210"/>
      <c r="AN255" s="210"/>
      <c r="AO255" s="210"/>
      <c r="AP255" s="210"/>
      <c r="AQ255" s="210"/>
      <c r="AR255" s="210"/>
      <c r="AS255" s="210"/>
    </row>
    <row r="256" spans="1:45" s="6" customFormat="1" x14ac:dyDescent="0.2">
      <c r="A256" s="7"/>
      <c r="B256" s="8"/>
      <c r="C256" s="8"/>
      <c r="D256" s="8"/>
      <c r="E256" s="618"/>
      <c r="F256" s="5"/>
      <c r="G256" s="5"/>
      <c r="H256" s="8"/>
      <c r="I256" s="8"/>
      <c r="J256" s="8"/>
      <c r="K256" s="615"/>
      <c r="L256" s="8"/>
      <c r="M256" s="186"/>
      <c r="N256" s="8"/>
      <c r="O256" s="186"/>
      <c r="P256" s="185"/>
      <c r="Q256" s="8"/>
      <c r="R256" s="8"/>
      <c r="S256" s="8"/>
      <c r="T256" s="8"/>
      <c r="U256" s="8"/>
      <c r="V256" s="8"/>
      <c r="W256" s="8"/>
      <c r="X256" s="5"/>
      <c r="Y256" s="210"/>
      <c r="Z256" s="210"/>
      <c r="AA256" s="210"/>
      <c r="AB256" s="210"/>
      <c r="AC256" s="210"/>
      <c r="AD256" s="210"/>
      <c r="AE256" s="210"/>
      <c r="AF256" s="210"/>
      <c r="AG256" s="210"/>
      <c r="AH256" s="210"/>
      <c r="AI256" s="210"/>
      <c r="AJ256" s="210"/>
      <c r="AK256" s="210"/>
      <c r="AL256" s="210"/>
      <c r="AM256" s="210"/>
      <c r="AN256" s="210"/>
      <c r="AO256" s="210"/>
      <c r="AP256" s="210"/>
      <c r="AQ256" s="210"/>
      <c r="AR256" s="210"/>
      <c r="AS256" s="210"/>
    </row>
    <row r="257" spans="1:45" s="6" customFormat="1" x14ac:dyDescent="0.2">
      <c r="A257" s="7"/>
      <c r="B257" s="8"/>
      <c r="C257" s="8"/>
      <c r="D257" s="8"/>
      <c r="E257" s="618"/>
      <c r="F257" s="5"/>
      <c r="G257" s="5"/>
      <c r="H257" s="8"/>
      <c r="I257" s="8"/>
      <c r="J257" s="8"/>
      <c r="K257" s="615"/>
      <c r="L257" s="8"/>
      <c r="M257" s="186"/>
      <c r="N257" s="8"/>
      <c r="O257" s="186"/>
      <c r="P257" s="185"/>
      <c r="Q257" s="8"/>
      <c r="R257" s="8"/>
      <c r="S257" s="8"/>
      <c r="T257" s="8"/>
      <c r="U257" s="8"/>
      <c r="V257" s="8"/>
      <c r="W257" s="8"/>
      <c r="X257" s="5"/>
      <c r="Y257" s="210"/>
      <c r="Z257" s="210"/>
      <c r="AA257" s="210"/>
      <c r="AB257" s="210"/>
      <c r="AC257" s="210"/>
      <c r="AD257" s="210"/>
      <c r="AE257" s="210"/>
      <c r="AF257" s="210"/>
      <c r="AG257" s="210"/>
      <c r="AH257" s="210"/>
      <c r="AI257" s="210"/>
      <c r="AJ257" s="210"/>
      <c r="AK257" s="210"/>
      <c r="AL257" s="210"/>
      <c r="AM257" s="210"/>
      <c r="AN257" s="210"/>
      <c r="AO257" s="210"/>
      <c r="AP257" s="210"/>
      <c r="AQ257" s="210"/>
      <c r="AR257" s="210"/>
      <c r="AS257" s="210"/>
    </row>
    <row r="258" spans="1:45" s="6" customFormat="1" x14ac:dyDescent="0.2">
      <c r="A258" s="7"/>
      <c r="B258" s="8"/>
      <c r="C258" s="8"/>
      <c r="D258" s="8"/>
      <c r="E258" s="618"/>
      <c r="F258" s="5"/>
      <c r="G258" s="5"/>
      <c r="H258" s="8"/>
      <c r="I258" s="8"/>
      <c r="J258" s="8"/>
      <c r="K258" s="615"/>
      <c r="L258" s="8"/>
      <c r="M258" s="186"/>
      <c r="N258" s="8"/>
      <c r="O258" s="186"/>
      <c r="P258" s="185"/>
      <c r="Q258" s="8"/>
      <c r="R258" s="8"/>
      <c r="S258" s="8"/>
      <c r="T258" s="8"/>
      <c r="U258" s="8"/>
      <c r="V258" s="8"/>
      <c r="W258" s="8"/>
      <c r="X258" s="5"/>
      <c r="Y258" s="210"/>
      <c r="Z258" s="210"/>
      <c r="AA258" s="210"/>
      <c r="AB258" s="210"/>
      <c r="AC258" s="210"/>
      <c r="AD258" s="210"/>
      <c r="AE258" s="210"/>
      <c r="AF258" s="210"/>
      <c r="AG258" s="210"/>
      <c r="AH258" s="210"/>
      <c r="AI258" s="210"/>
      <c r="AJ258" s="210"/>
      <c r="AK258" s="210"/>
      <c r="AL258" s="210"/>
      <c r="AM258" s="210"/>
      <c r="AN258" s="210"/>
      <c r="AO258" s="210"/>
      <c r="AP258" s="210"/>
      <c r="AQ258" s="210"/>
      <c r="AR258" s="210"/>
      <c r="AS258" s="210"/>
    </row>
    <row r="259" spans="1:45" s="6" customFormat="1" x14ac:dyDescent="0.2">
      <c r="A259" s="7"/>
      <c r="B259" s="8"/>
      <c r="C259" s="8"/>
      <c r="D259" s="8"/>
      <c r="E259" s="618"/>
      <c r="F259" s="5"/>
      <c r="G259" s="5"/>
      <c r="H259" s="8"/>
      <c r="I259" s="8"/>
      <c r="J259" s="8"/>
      <c r="K259" s="615"/>
      <c r="L259" s="8"/>
      <c r="M259" s="186"/>
      <c r="N259" s="8"/>
      <c r="O259" s="186"/>
      <c r="P259" s="185"/>
      <c r="Q259" s="8"/>
      <c r="R259" s="8"/>
      <c r="S259" s="8"/>
      <c r="T259" s="8"/>
      <c r="U259" s="8"/>
      <c r="V259" s="8"/>
      <c r="W259" s="8"/>
      <c r="X259" s="5"/>
      <c r="Y259" s="210"/>
      <c r="Z259" s="210"/>
      <c r="AA259" s="210"/>
      <c r="AB259" s="210"/>
      <c r="AC259" s="210"/>
      <c r="AD259" s="210"/>
      <c r="AE259" s="210"/>
      <c r="AF259" s="210"/>
      <c r="AG259" s="210"/>
      <c r="AH259" s="210"/>
      <c r="AI259" s="210"/>
      <c r="AJ259" s="210"/>
      <c r="AK259" s="210"/>
      <c r="AL259" s="210"/>
      <c r="AM259" s="210"/>
      <c r="AN259" s="210"/>
      <c r="AO259" s="210"/>
      <c r="AP259" s="210"/>
      <c r="AQ259" s="210"/>
      <c r="AR259" s="210"/>
      <c r="AS259" s="210"/>
    </row>
    <row r="260" spans="1:45" s="6" customFormat="1" x14ac:dyDescent="0.2">
      <c r="A260" s="7"/>
      <c r="B260" s="8"/>
      <c r="C260" s="8"/>
      <c r="D260" s="8"/>
      <c r="E260" s="618"/>
      <c r="F260" s="5"/>
      <c r="G260" s="5"/>
      <c r="H260" s="8"/>
      <c r="I260" s="8"/>
      <c r="J260" s="8"/>
      <c r="K260" s="615"/>
      <c r="L260" s="8"/>
      <c r="M260" s="186"/>
      <c r="N260" s="8"/>
      <c r="O260" s="186"/>
      <c r="P260" s="185"/>
      <c r="Q260" s="8"/>
      <c r="R260" s="8"/>
      <c r="S260" s="8"/>
      <c r="T260" s="8"/>
      <c r="U260" s="8"/>
      <c r="V260" s="8"/>
      <c r="W260" s="8"/>
      <c r="X260" s="5"/>
      <c r="Y260" s="210"/>
      <c r="Z260" s="210"/>
      <c r="AA260" s="210"/>
      <c r="AB260" s="210"/>
      <c r="AC260" s="210"/>
      <c r="AD260" s="210"/>
      <c r="AE260" s="210"/>
      <c r="AF260" s="210"/>
      <c r="AG260" s="210"/>
      <c r="AH260" s="210"/>
      <c r="AI260" s="210"/>
      <c r="AJ260" s="210"/>
      <c r="AK260" s="210"/>
      <c r="AL260" s="210"/>
      <c r="AM260" s="210"/>
      <c r="AN260" s="210"/>
      <c r="AO260" s="210"/>
      <c r="AP260" s="210"/>
      <c r="AQ260" s="210"/>
      <c r="AR260" s="210"/>
      <c r="AS260" s="210"/>
    </row>
    <row r="261" spans="1:45" s="6" customFormat="1" x14ac:dyDescent="0.2">
      <c r="A261" s="7"/>
      <c r="B261" s="8"/>
      <c r="C261" s="8"/>
      <c r="D261" s="8"/>
      <c r="E261" s="618"/>
      <c r="F261" s="5"/>
      <c r="G261" s="5"/>
      <c r="H261" s="8"/>
      <c r="I261" s="8"/>
      <c r="J261" s="8"/>
      <c r="K261" s="615"/>
      <c r="L261" s="8"/>
      <c r="M261" s="186"/>
      <c r="N261" s="8"/>
      <c r="O261" s="186"/>
      <c r="P261" s="185"/>
      <c r="Q261" s="8"/>
      <c r="R261" s="8"/>
      <c r="S261" s="8"/>
      <c r="T261" s="8"/>
      <c r="U261" s="8"/>
      <c r="V261" s="8"/>
      <c r="W261" s="8"/>
      <c r="X261" s="5"/>
      <c r="Y261" s="210"/>
      <c r="Z261" s="210"/>
      <c r="AA261" s="210"/>
      <c r="AB261" s="210"/>
      <c r="AC261" s="210"/>
      <c r="AD261" s="210"/>
      <c r="AE261" s="210"/>
      <c r="AF261" s="210"/>
      <c r="AG261" s="210"/>
      <c r="AH261" s="210"/>
      <c r="AI261" s="210"/>
      <c r="AJ261" s="210"/>
      <c r="AK261" s="210"/>
      <c r="AL261" s="210"/>
      <c r="AM261" s="210"/>
      <c r="AN261" s="210"/>
      <c r="AO261" s="210"/>
      <c r="AP261" s="210"/>
      <c r="AQ261" s="210"/>
      <c r="AR261" s="210"/>
      <c r="AS261" s="210"/>
    </row>
    <row r="262" spans="1:45" s="6" customFormat="1" x14ac:dyDescent="0.2">
      <c r="A262" s="7"/>
      <c r="B262" s="8"/>
      <c r="C262" s="8"/>
      <c r="D262" s="8"/>
      <c r="E262" s="618"/>
      <c r="F262" s="5"/>
      <c r="G262" s="5"/>
      <c r="H262" s="8"/>
      <c r="I262" s="8"/>
      <c r="J262" s="8"/>
      <c r="K262" s="615"/>
      <c r="L262" s="8"/>
      <c r="M262" s="186"/>
      <c r="N262" s="8"/>
      <c r="O262" s="186"/>
      <c r="P262" s="185"/>
      <c r="Q262" s="8"/>
      <c r="R262" s="8"/>
      <c r="S262" s="8"/>
      <c r="T262" s="8"/>
      <c r="U262" s="8"/>
      <c r="V262" s="8"/>
      <c r="W262" s="8"/>
      <c r="X262" s="5"/>
      <c r="Y262" s="210"/>
      <c r="Z262" s="210"/>
      <c r="AA262" s="210"/>
      <c r="AB262" s="210"/>
      <c r="AC262" s="210"/>
      <c r="AD262" s="210"/>
      <c r="AE262" s="210"/>
      <c r="AF262" s="210"/>
      <c r="AG262" s="210"/>
      <c r="AH262" s="210"/>
      <c r="AI262" s="210"/>
      <c r="AJ262" s="210"/>
      <c r="AK262" s="210"/>
      <c r="AL262" s="210"/>
      <c r="AM262" s="210"/>
      <c r="AN262" s="210"/>
      <c r="AO262" s="210"/>
      <c r="AP262" s="210"/>
      <c r="AQ262" s="210"/>
      <c r="AR262" s="210"/>
      <c r="AS262" s="210"/>
    </row>
    <row r="263" spans="1:45" s="6" customFormat="1" x14ac:dyDescent="0.2">
      <c r="A263" s="7"/>
      <c r="B263" s="8"/>
      <c r="C263" s="8"/>
      <c r="D263" s="8"/>
      <c r="E263" s="618"/>
      <c r="F263" s="5"/>
      <c r="G263" s="5"/>
      <c r="H263" s="8"/>
      <c r="I263" s="8"/>
      <c r="J263" s="8"/>
      <c r="K263" s="615"/>
      <c r="L263" s="8"/>
      <c r="M263" s="186"/>
      <c r="N263" s="8"/>
      <c r="O263" s="186"/>
      <c r="P263" s="185"/>
      <c r="Q263" s="8"/>
      <c r="R263" s="8"/>
      <c r="S263" s="8"/>
      <c r="T263" s="8"/>
      <c r="U263" s="8"/>
      <c r="V263" s="8"/>
      <c r="W263" s="8"/>
      <c r="X263" s="5"/>
      <c r="Y263" s="210"/>
      <c r="Z263" s="210"/>
      <c r="AA263" s="210"/>
      <c r="AB263" s="210"/>
      <c r="AC263" s="210"/>
      <c r="AD263" s="210"/>
      <c r="AE263" s="210"/>
      <c r="AF263" s="210"/>
      <c r="AG263" s="210"/>
      <c r="AH263" s="210"/>
      <c r="AI263" s="210"/>
      <c r="AJ263" s="210"/>
      <c r="AK263" s="210"/>
      <c r="AL263" s="210"/>
      <c r="AM263" s="210"/>
      <c r="AN263" s="210"/>
      <c r="AO263" s="210"/>
      <c r="AP263" s="210"/>
      <c r="AQ263" s="210"/>
      <c r="AR263" s="210"/>
      <c r="AS263" s="210"/>
    </row>
    <row r="264" spans="1:45" s="6" customFormat="1" x14ac:dyDescent="0.2">
      <c r="A264" s="7"/>
      <c r="B264" s="8"/>
      <c r="C264" s="8"/>
      <c r="D264" s="8"/>
      <c r="E264" s="618"/>
      <c r="F264" s="5"/>
      <c r="G264" s="5"/>
      <c r="H264" s="8"/>
      <c r="I264" s="8"/>
      <c r="J264" s="8"/>
      <c r="K264" s="615"/>
      <c r="L264" s="8"/>
      <c r="M264" s="186"/>
      <c r="N264" s="8"/>
      <c r="O264" s="186"/>
      <c r="P264" s="185"/>
      <c r="Q264" s="8"/>
      <c r="R264" s="8"/>
      <c r="S264" s="8"/>
      <c r="T264" s="8"/>
      <c r="U264" s="8"/>
      <c r="V264" s="8"/>
      <c r="W264" s="8"/>
      <c r="X264" s="5"/>
      <c r="Y264" s="210"/>
      <c r="Z264" s="210"/>
      <c r="AA264" s="210"/>
      <c r="AB264" s="210"/>
      <c r="AC264" s="210"/>
      <c r="AD264" s="210"/>
      <c r="AE264" s="210"/>
      <c r="AF264" s="210"/>
      <c r="AG264" s="210"/>
      <c r="AH264" s="210"/>
      <c r="AI264" s="210"/>
      <c r="AJ264" s="210"/>
      <c r="AK264" s="210"/>
      <c r="AL264" s="210"/>
      <c r="AM264" s="210"/>
      <c r="AN264" s="210"/>
      <c r="AO264" s="210"/>
      <c r="AP264" s="210"/>
      <c r="AQ264" s="210"/>
      <c r="AR264" s="210"/>
      <c r="AS264" s="210"/>
    </row>
    <row r="265" spans="1:45" s="6" customFormat="1" x14ac:dyDescent="0.2">
      <c r="A265" s="7"/>
      <c r="B265" s="8"/>
      <c r="C265" s="8"/>
      <c r="D265" s="8"/>
      <c r="E265" s="618"/>
      <c r="F265" s="5"/>
      <c r="G265" s="5"/>
      <c r="H265" s="8"/>
      <c r="I265" s="8"/>
      <c r="J265" s="8"/>
      <c r="K265" s="615"/>
      <c r="L265" s="8"/>
      <c r="M265" s="186"/>
      <c r="N265" s="8"/>
      <c r="O265" s="186"/>
      <c r="P265" s="185"/>
      <c r="Q265" s="8"/>
      <c r="R265" s="8"/>
      <c r="S265" s="8"/>
      <c r="T265" s="8"/>
      <c r="U265" s="8"/>
      <c r="V265" s="8"/>
      <c r="W265" s="8"/>
      <c r="X265" s="5"/>
      <c r="Y265" s="210"/>
      <c r="Z265" s="210"/>
      <c r="AA265" s="210"/>
      <c r="AB265" s="210"/>
      <c r="AC265" s="210"/>
      <c r="AD265" s="210"/>
      <c r="AE265" s="210"/>
      <c r="AF265" s="210"/>
      <c r="AG265" s="210"/>
      <c r="AH265" s="210"/>
      <c r="AI265" s="210"/>
      <c r="AJ265" s="210"/>
      <c r="AK265" s="210"/>
      <c r="AL265" s="210"/>
      <c r="AM265" s="210"/>
      <c r="AN265" s="210"/>
      <c r="AO265" s="210"/>
      <c r="AP265" s="210"/>
      <c r="AQ265" s="210"/>
      <c r="AR265" s="210"/>
      <c r="AS265" s="210"/>
    </row>
    <row r="266" spans="1:45" s="6" customFormat="1" x14ac:dyDescent="0.2">
      <c r="A266" s="7"/>
      <c r="B266" s="8"/>
      <c r="C266" s="8"/>
      <c r="D266" s="8"/>
      <c r="E266" s="618"/>
      <c r="F266" s="5"/>
      <c r="G266" s="5"/>
      <c r="H266" s="8"/>
      <c r="I266" s="8"/>
      <c r="J266" s="8"/>
      <c r="K266" s="615"/>
      <c r="L266" s="8"/>
      <c r="M266" s="186"/>
      <c r="N266" s="8"/>
      <c r="O266" s="186"/>
      <c r="P266" s="185"/>
      <c r="Q266" s="8"/>
      <c r="R266" s="8"/>
      <c r="S266" s="8"/>
      <c r="T266" s="8"/>
      <c r="U266" s="8"/>
      <c r="V266" s="8"/>
      <c r="W266" s="8"/>
      <c r="X266" s="5"/>
      <c r="Y266" s="210"/>
      <c r="Z266" s="210"/>
      <c r="AA266" s="210"/>
      <c r="AB266" s="210"/>
      <c r="AC266" s="210"/>
      <c r="AD266" s="210"/>
      <c r="AE266" s="210"/>
      <c r="AF266" s="210"/>
      <c r="AG266" s="210"/>
      <c r="AH266" s="210"/>
      <c r="AI266" s="210"/>
      <c r="AJ266" s="210"/>
      <c r="AK266" s="210"/>
      <c r="AL266" s="210"/>
      <c r="AM266" s="210"/>
      <c r="AN266" s="210"/>
      <c r="AO266" s="210"/>
      <c r="AP266" s="210"/>
      <c r="AQ266" s="210"/>
      <c r="AR266" s="210"/>
      <c r="AS266" s="210"/>
    </row>
    <row r="267" spans="1:45" s="6" customFormat="1" x14ac:dyDescent="0.2">
      <c r="A267" s="7"/>
      <c r="B267" s="8"/>
      <c r="C267" s="8"/>
      <c r="D267" s="8"/>
      <c r="E267" s="618"/>
      <c r="F267" s="5"/>
      <c r="G267" s="5"/>
      <c r="H267" s="8"/>
      <c r="I267" s="8"/>
      <c r="J267" s="8"/>
      <c r="K267" s="615"/>
      <c r="L267" s="8"/>
      <c r="M267" s="186"/>
      <c r="N267" s="8"/>
      <c r="O267" s="186"/>
      <c r="P267" s="185"/>
      <c r="Q267" s="8"/>
      <c r="R267" s="8"/>
      <c r="S267" s="8"/>
      <c r="T267" s="8"/>
      <c r="U267" s="8"/>
      <c r="V267" s="8"/>
      <c r="W267" s="8"/>
      <c r="X267" s="5"/>
      <c r="Y267" s="210"/>
      <c r="Z267" s="210"/>
      <c r="AA267" s="210"/>
      <c r="AB267" s="210"/>
      <c r="AC267" s="210"/>
      <c r="AD267" s="210"/>
      <c r="AE267" s="210"/>
      <c r="AF267" s="210"/>
      <c r="AG267" s="210"/>
      <c r="AH267" s="210"/>
      <c r="AI267" s="210"/>
      <c r="AJ267" s="210"/>
      <c r="AK267" s="210"/>
      <c r="AL267" s="210"/>
      <c r="AM267" s="210"/>
      <c r="AN267" s="210"/>
      <c r="AO267" s="210"/>
      <c r="AP267" s="210"/>
      <c r="AQ267" s="210"/>
      <c r="AR267" s="210"/>
      <c r="AS267" s="210"/>
    </row>
    <row r="268" spans="1:45" s="6" customFormat="1" x14ac:dyDescent="0.2">
      <c r="A268" s="7"/>
      <c r="B268" s="8"/>
      <c r="C268" s="8"/>
      <c r="D268" s="8"/>
      <c r="E268" s="618"/>
      <c r="F268" s="5"/>
      <c r="G268" s="5"/>
      <c r="H268" s="8"/>
      <c r="I268" s="8"/>
      <c r="J268" s="8"/>
      <c r="K268" s="615"/>
      <c r="L268" s="8"/>
      <c r="M268" s="186"/>
      <c r="N268" s="8"/>
      <c r="O268" s="186"/>
      <c r="P268" s="185"/>
      <c r="Q268" s="8"/>
      <c r="R268" s="8"/>
      <c r="S268" s="8"/>
      <c r="T268" s="8"/>
      <c r="U268" s="8"/>
      <c r="V268" s="8"/>
      <c r="W268" s="8"/>
      <c r="X268" s="5"/>
      <c r="Y268" s="210"/>
      <c r="Z268" s="210"/>
      <c r="AA268" s="210"/>
      <c r="AB268" s="210"/>
      <c r="AC268" s="210"/>
      <c r="AD268" s="210"/>
      <c r="AE268" s="210"/>
      <c r="AF268" s="210"/>
      <c r="AG268" s="210"/>
      <c r="AH268" s="210"/>
      <c r="AI268" s="210"/>
      <c r="AJ268" s="210"/>
      <c r="AK268" s="210"/>
      <c r="AL268" s="210"/>
      <c r="AM268" s="210"/>
      <c r="AN268" s="210"/>
      <c r="AO268" s="210"/>
      <c r="AP268" s="210"/>
      <c r="AQ268" s="210"/>
      <c r="AR268" s="210"/>
      <c r="AS268" s="210"/>
    </row>
    <row r="269" spans="1:45" s="6" customFormat="1" x14ac:dyDescent="0.2">
      <c r="A269" s="7"/>
      <c r="B269" s="8"/>
      <c r="C269" s="8"/>
      <c r="D269" s="8"/>
      <c r="E269" s="618"/>
      <c r="F269" s="5"/>
      <c r="G269" s="5"/>
      <c r="H269" s="8"/>
      <c r="I269" s="8"/>
      <c r="J269" s="8"/>
      <c r="K269" s="615"/>
      <c r="L269" s="8"/>
      <c r="M269" s="186"/>
      <c r="N269" s="8"/>
      <c r="O269" s="186"/>
      <c r="P269" s="185"/>
      <c r="Q269" s="8"/>
      <c r="R269" s="8"/>
      <c r="S269" s="8"/>
      <c r="T269" s="8"/>
      <c r="U269" s="8"/>
      <c r="V269" s="8"/>
      <c r="W269" s="8"/>
      <c r="X269" s="5"/>
      <c r="Y269" s="210"/>
      <c r="Z269" s="210"/>
      <c r="AA269" s="210"/>
      <c r="AB269" s="210"/>
      <c r="AC269" s="210"/>
      <c r="AD269" s="210"/>
      <c r="AE269" s="210"/>
      <c r="AF269" s="210"/>
      <c r="AG269" s="210"/>
      <c r="AH269" s="210"/>
      <c r="AI269" s="210"/>
      <c r="AJ269" s="210"/>
      <c r="AK269" s="210"/>
      <c r="AL269" s="210"/>
      <c r="AM269" s="210"/>
      <c r="AN269" s="210"/>
      <c r="AO269" s="210"/>
      <c r="AP269" s="210"/>
      <c r="AQ269" s="210"/>
      <c r="AR269" s="210"/>
      <c r="AS269" s="210"/>
    </row>
    <row r="270" spans="1:45" s="6" customFormat="1" x14ac:dyDescent="0.2">
      <c r="A270" s="7"/>
      <c r="B270" s="8"/>
      <c r="C270" s="8"/>
      <c r="D270" s="8"/>
      <c r="E270" s="618"/>
      <c r="F270" s="5"/>
      <c r="G270" s="5"/>
      <c r="H270" s="8"/>
      <c r="I270" s="8"/>
      <c r="J270" s="8"/>
      <c r="K270" s="615"/>
      <c r="L270" s="8"/>
      <c r="M270" s="186"/>
      <c r="N270" s="8"/>
      <c r="O270" s="186"/>
      <c r="P270" s="185"/>
      <c r="Q270" s="8"/>
      <c r="R270" s="8"/>
      <c r="S270" s="8"/>
      <c r="T270" s="8"/>
      <c r="U270" s="8"/>
      <c r="V270" s="8"/>
      <c r="W270" s="8"/>
      <c r="X270" s="5"/>
      <c r="Y270" s="210"/>
      <c r="Z270" s="210"/>
      <c r="AA270" s="210"/>
      <c r="AB270" s="210"/>
      <c r="AC270" s="210"/>
      <c r="AD270" s="210"/>
      <c r="AE270" s="210"/>
      <c r="AF270" s="210"/>
      <c r="AG270" s="210"/>
      <c r="AH270" s="210"/>
      <c r="AI270" s="210"/>
      <c r="AJ270" s="210"/>
      <c r="AK270" s="210"/>
      <c r="AL270" s="210"/>
      <c r="AM270" s="210"/>
      <c r="AN270" s="210"/>
      <c r="AO270" s="210"/>
      <c r="AP270" s="210"/>
      <c r="AQ270" s="210"/>
      <c r="AR270" s="210"/>
      <c r="AS270" s="210"/>
    </row>
    <row r="271" spans="1:45" s="6" customFormat="1" x14ac:dyDescent="0.2">
      <c r="A271" s="7"/>
      <c r="B271" s="8"/>
      <c r="C271" s="8"/>
      <c r="D271" s="8"/>
      <c r="E271" s="618"/>
      <c r="F271" s="5"/>
      <c r="G271" s="5"/>
      <c r="H271" s="8"/>
      <c r="I271" s="8"/>
      <c r="J271" s="8"/>
      <c r="K271" s="615"/>
      <c r="L271" s="8"/>
      <c r="M271" s="186"/>
      <c r="N271" s="8"/>
      <c r="O271" s="186"/>
      <c r="P271" s="185"/>
      <c r="Q271" s="8"/>
      <c r="R271" s="8"/>
      <c r="S271" s="8"/>
      <c r="T271" s="8"/>
      <c r="U271" s="8"/>
      <c r="V271" s="8"/>
      <c r="W271" s="8"/>
      <c r="X271" s="5"/>
      <c r="Y271" s="210"/>
      <c r="Z271" s="210"/>
      <c r="AA271" s="210"/>
      <c r="AB271" s="210"/>
      <c r="AC271" s="210"/>
      <c r="AD271" s="210"/>
      <c r="AE271" s="210"/>
      <c r="AF271" s="210"/>
      <c r="AG271" s="210"/>
      <c r="AH271" s="210"/>
      <c r="AI271" s="210"/>
      <c r="AJ271" s="210"/>
      <c r="AK271" s="210"/>
      <c r="AL271" s="210"/>
      <c r="AM271" s="210"/>
      <c r="AN271" s="210"/>
      <c r="AO271" s="210"/>
      <c r="AP271" s="210"/>
      <c r="AQ271" s="210"/>
      <c r="AR271" s="210"/>
      <c r="AS271" s="210"/>
    </row>
    <row r="272" spans="1:45" s="6" customFormat="1" x14ac:dyDescent="0.2">
      <c r="A272" s="7"/>
      <c r="B272" s="8"/>
      <c r="C272" s="8"/>
      <c r="D272" s="8"/>
      <c r="E272" s="618"/>
      <c r="F272" s="5"/>
      <c r="G272" s="5"/>
      <c r="H272" s="8"/>
      <c r="I272" s="8"/>
      <c r="J272" s="8"/>
      <c r="K272" s="615"/>
      <c r="L272" s="8"/>
      <c r="M272" s="186"/>
      <c r="N272" s="8"/>
      <c r="O272" s="186"/>
      <c r="P272" s="185"/>
      <c r="Q272" s="8"/>
      <c r="R272" s="8"/>
      <c r="S272" s="8"/>
      <c r="T272" s="8"/>
      <c r="U272" s="8"/>
      <c r="V272" s="8"/>
      <c r="W272" s="8"/>
      <c r="X272" s="5"/>
      <c r="Y272" s="210"/>
      <c r="Z272" s="210"/>
      <c r="AA272" s="210"/>
      <c r="AB272" s="210"/>
      <c r="AC272" s="210"/>
      <c r="AD272" s="210"/>
      <c r="AE272" s="210"/>
      <c r="AF272" s="210"/>
      <c r="AG272" s="210"/>
      <c r="AH272" s="210"/>
      <c r="AI272" s="210"/>
      <c r="AJ272" s="210"/>
      <c r="AK272" s="210"/>
      <c r="AL272" s="210"/>
      <c r="AM272" s="210"/>
      <c r="AN272" s="210"/>
      <c r="AO272" s="210"/>
      <c r="AP272" s="210"/>
      <c r="AQ272" s="210"/>
      <c r="AR272" s="210"/>
      <c r="AS272" s="210"/>
    </row>
    <row r="273" spans="1:45" s="6" customFormat="1" x14ac:dyDescent="0.2">
      <c r="A273" s="7"/>
      <c r="B273" s="8"/>
      <c r="C273" s="8"/>
      <c r="D273" s="8"/>
      <c r="E273" s="618"/>
      <c r="F273" s="5"/>
      <c r="G273" s="5"/>
      <c r="H273" s="8"/>
      <c r="I273" s="8"/>
      <c r="J273" s="8"/>
      <c r="K273" s="615"/>
      <c r="L273" s="8"/>
      <c r="M273" s="186"/>
      <c r="N273" s="8"/>
      <c r="O273" s="186"/>
      <c r="P273" s="185"/>
      <c r="Q273" s="8"/>
      <c r="R273" s="8"/>
      <c r="S273" s="8"/>
      <c r="T273" s="8"/>
      <c r="U273" s="8"/>
      <c r="V273" s="8"/>
      <c r="W273" s="8"/>
      <c r="X273" s="5"/>
      <c r="Y273" s="210"/>
      <c r="Z273" s="210"/>
      <c r="AA273" s="210"/>
      <c r="AB273" s="210"/>
      <c r="AC273" s="210"/>
      <c r="AD273" s="210"/>
      <c r="AE273" s="210"/>
      <c r="AF273" s="210"/>
      <c r="AG273" s="210"/>
      <c r="AH273" s="210"/>
      <c r="AI273" s="210"/>
      <c r="AJ273" s="210"/>
      <c r="AK273" s="210"/>
      <c r="AL273" s="210"/>
      <c r="AM273" s="210"/>
      <c r="AN273" s="210"/>
      <c r="AO273" s="210"/>
      <c r="AP273" s="210"/>
      <c r="AQ273" s="210"/>
      <c r="AR273" s="210"/>
      <c r="AS273" s="210"/>
    </row>
    <row r="274" spans="1:45" s="6" customFormat="1" x14ac:dyDescent="0.2">
      <c r="A274" s="7"/>
      <c r="B274" s="8"/>
      <c r="C274" s="8"/>
      <c r="D274" s="8"/>
      <c r="E274" s="618"/>
      <c r="F274" s="5"/>
      <c r="G274" s="5"/>
      <c r="H274" s="8"/>
      <c r="I274" s="8"/>
      <c r="J274" s="8"/>
      <c r="K274" s="615"/>
      <c r="L274" s="8"/>
      <c r="M274" s="186"/>
      <c r="N274" s="8"/>
      <c r="O274" s="186"/>
      <c r="P274" s="185"/>
      <c r="Q274" s="8"/>
      <c r="R274" s="8"/>
      <c r="S274" s="8"/>
      <c r="T274" s="8"/>
      <c r="U274" s="8"/>
      <c r="V274" s="8"/>
      <c r="W274" s="8"/>
      <c r="X274" s="5"/>
      <c r="Y274" s="210"/>
      <c r="Z274" s="210"/>
      <c r="AA274" s="210"/>
      <c r="AB274" s="210"/>
      <c r="AC274" s="210"/>
      <c r="AD274" s="210"/>
      <c r="AE274" s="210"/>
      <c r="AF274" s="210"/>
      <c r="AG274" s="210"/>
      <c r="AH274" s="210"/>
      <c r="AI274" s="210"/>
      <c r="AJ274" s="210"/>
      <c r="AK274" s="210"/>
      <c r="AL274" s="210"/>
      <c r="AM274" s="210"/>
      <c r="AN274" s="210"/>
      <c r="AO274" s="210"/>
      <c r="AP274" s="210"/>
      <c r="AQ274" s="210"/>
      <c r="AR274" s="210"/>
      <c r="AS274" s="210"/>
    </row>
    <row r="275" spans="1:45" s="6" customFormat="1" x14ac:dyDescent="0.2">
      <c r="A275" s="7"/>
      <c r="B275" s="8"/>
      <c r="C275" s="8"/>
      <c r="D275" s="8"/>
      <c r="E275" s="618"/>
      <c r="F275" s="5"/>
      <c r="G275" s="5"/>
      <c r="H275" s="8"/>
      <c r="I275" s="8"/>
      <c r="J275" s="8"/>
      <c r="K275" s="615"/>
      <c r="L275" s="8"/>
      <c r="M275" s="186"/>
      <c r="N275" s="8"/>
      <c r="O275" s="186"/>
      <c r="P275" s="185"/>
      <c r="Q275" s="8"/>
      <c r="R275" s="8"/>
      <c r="S275" s="8"/>
      <c r="T275" s="8"/>
      <c r="U275" s="8"/>
      <c r="V275" s="8"/>
      <c r="W275" s="8"/>
      <c r="X275" s="5"/>
    </row>
    <row r="276" spans="1:45" s="6" customFormat="1" x14ac:dyDescent="0.2">
      <c r="A276" s="7"/>
      <c r="B276" s="8"/>
      <c r="C276" s="8"/>
      <c r="D276" s="8"/>
      <c r="E276" s="618"/>
      <c r="F276" s="5"/>
      <c r="G276" s="5"/>
      <c r="H276" s="8"/>
      <c r="I276" s="8"/>
      <c r="J276" s="8"/>
      <c r="K276" s="615"/>
      <c r="L276" s="8"/>
      <c r="M276" s="186"/>
      <c r="N276" s="8"/>
      <c r="O276" s="186"/>
      <c r="P276" s="185"/>
      <c r="Q276" s="8"/>
      <c r="R276" s="8"/>
      <c r="S276" s="8"/>
      <c r="T276" s="8"/>
      <c r="U276" s="8"/>
      <c r="V276" s="8"/>
      <c r="W276" s="8"/>
      <c r="X276" s="5"/>
    </row>
    <row r="277" spans="1:45" s="6" customFormat="1" x14ac:dyDescent="0.2">
      <c r="A277" s="7"/>
      <c r="B277" s="8"/>
      <c r="C277" s="8"/>
      <c r="D277" s="8"/>
      <c r="E277" s="618"/>
      <c r="F277" s="5"/>
      <c r="G277" s="5"/>
      <c r="H277" s="8"/>
      <c r="I277" s="8"/>
      <c r="J277" s="8"/>
      <c r="K277" s="615"/>
      <c r="L277" s="8"/>
      <c r="M277" s="186"/>
      <c r="N277" s="8"/>
      <c r="O277" s="186"/>
      <c r="P277" s="185"/>
      <c r="Q277" s="8"/>
      <c r="R277" s="8"/>
      <c r="S277" s="8"/>
      <c r="T277" s="8"/>
      <c r="U277" s="8"/>
      <c r="V277" s="8"/>
      <c r="W277" s="8"/>
      <c r="X277" s="5"/>
    </row>
    <row r="278" spans="1:45" s="6" customFormat="1" x14ac:dyDescent="0.2">
      <c r="A278" s="7"/>
      <c r="B278" s="8"/>
      <c r="C278" s="8"/>
      <c r="D278" s="8"/>
      <c r="E278" s="618"/>
      <c r="F278" s="5"/>
      <c r="G278" s="5"/>
      <c r="H278" s="8"/>
      <c r="I278" s="8"/>
      <c r="J278" s="8"/>
      <c r="K278" s="615"/>
      <c r="L278" s="8"/>
      <c r="M278" s="186"/>
      <c r="N278" s="8"/>
      <c r="O278" s="186"/>
      <c r="P278" s="185"/>
      <c r="Q278" s="8"/>
      <c r="R278" s="8"/>
      <c r="S278" s="8"/>
      <c r="T278" s="8"/>
      <c r="U278" s="8"/>
      <c r="V278" s="8"/>
      <c r="W278" s="8"/>
      <c r="X278" s="5"/>
    </row>
    <row r="279" spans="1:45" s="6" customFormat="1" x14ac:dyDescent="0.2">
      <c r="A279" s="7"/>
      <c r="B279" s="8"/>
      <c r="C279" s="8"/>
      <c r="D279" s="8"/>
      <c r="E279" s="618"/>
      <c r="F279" s="5"/>
      <c r="G279" s="5"/>
      <c r="H279" s="8"/>
      <c r="I279" s="8"/>
      <c r="J279" s="8"/>
      <c r="K279" s="615"/>
      <c r="L279" s="8"/>
      <c r="M279" s="186"/>
      <c r="N279" s="8"/>
      <c r="O279" s="186"/>
      <c r="P279" s="185"/>
      <c r="Q279" s="8"/>
      <c r="R279" s="8"/>
      <c r="S279" s="8"/>
      <c r="T279" s="8"/>
      <c r="U279" s="8"/>
      <c r="V279" s="8"/>
      <c r="W279" s="8"/>
      <c r="X279" s="5"/>
    </row>
    <row r="280" spans="1:45" s="6" customFormat="1" x14ac:dyDescent="0.2">
      <c r="A280" s="7"/>
      <c r="B280" s="8"/>
      <c r="C280" s="8"/>
      <c r="D280" s="8"/>
      <c r="E280" s="618"/>
      <c r="F280" s="5"/>
      <c r="G280" s="5"/>
      <c r="H280" s="8"/>
      <c r="I280" s="8"/>
      <c r="J280" s="8"/>
      <c r="K280" s="615"/>
      <c r="L280" s="8"/>
      <c r="M280" s="186"/>
      <c r="N280" s="8"/>
      <c r="O280" s="186"/>
      <c r="P280" s="185"/>
      <c r="Q280" s="8"/>
      <c r="R280" s="8"/>
      <c r="S280" s="8"/>
      <c r="T280" s="8"/>
      <c r="U280" s="8"/>
      <c r="V280" s="8"/>
      <c r="W280" s="8"/>
      <c r="X280" s="5"/>
    </row>
    <row r="281" spans="1:45" s="6" customFormat="1" x14ac:dyDescent="0.2">
      <c r="A281" s="7"/>
      <c r="B281" s="8"/>
      <c r="C281" s="8"/>
      <c r="D281" s="8"/>
      <c r="E281" s="618"/>
      <c r="F281" s="5"/>
      <c r="G281" s="5"/>
      <c r="H281" s="8"/>
      <c r="I281" s="8"/>
      <c r="J281" s="8"/>
      <c r="K281" s="615"/>
      <c r="L281" s="8"/>
      <c r="M281" s="186"/>
      <c r="N281" s="8"/>
      <c r="O281" s="186"/>
      <c r="P281" s="185"/>
      <c r="Q281" s="8"/>
      <c r="R281" s="8"/>
      <c r="S281" s="8"/>
      <c r="T281" s="8"/>
      <c r="U281" s="8"/>
      <c r="V281" s="8"/>
      <c r="W281" s="8"/>
      <c r="X281" s="5"/>
    </row>
    <row r="282" spans="1:45" s="6" customFormat="1" x14ac:dyDescent="0.2">
      <c r="A282" s="7"/>
      <c r="B282" s="8"/>
      <c r="C282" s="8"/>
      <c r="D282" s="8"/>
      <c r="E282" s="618"/>
      <c r="F282" s="5"/>
      <c r="G282" s="5"/>
      <c r="H282" s="8"/>
      <c r="I282" s="8"/>
      <c r="J282" s="8"/>
      <c r="K282" s="615"/>
      <c r="L282" s="8"/>
      <c r="M282" s="186"/>
      <c r="N282" s="8"/>
      <c r="O282" s="186"/>
      <c r="P282" s="185"/>
      <c r="Q282" s="8"/>
      <c r="R282" s="8"/>
      <c r="S282" s="8"/>
      <c r="T282" s="8"/>
      <c r="U282" s="8"/>
      <c r="V282" s="8"/>
      <c r="W282" s="8"/>
      <c r="X282" s="5"/>
    </row>
    <row r="283" spans="1:45" s="6" customFormat="1" x14ac:dyDescent="0.2">
      <c r="A283" s="7"/>
      <c r="B283" s="8"/>
      <c r="C283" s="8"/>
      <c r="D283" s="8"/>
      <c r="E283" s="618"/>
      <c r="F283" s="5"/>
      <c r="G283" s="5"/>
      <c r="H283" s="8"/>
      <c r="I283" s="8"/>
      <c r="J283" s="8"/>
      <c r="K283" s="615"/>
      <c r="L283" s="8"/>
      <c r="M283" s="186"/>
      <c r="N283" s="8"/>
      <c r="O283" s="186"/>
      <c r="P283" s="185"/>
      <c r="Q283" s="8"/>
      <c r="R283" s="8"/>
      <c r="S283" s="8"/>
      <c r="T283" s="8"/>
      <c r="U283" s="8"/>
      <c r="V283" s="8"/>
      <c r="W283" s="8"/>
      <c r="X283" s="5"/>
    </row>
    <row r="284" spans="1:45" s="6" customFormat="1" x14ac:dyDescent="0.2">
      <c r="A284" s="7"/>
      <c r="B284" s="8"/>
      <c r="C284" s="8"/>
      <c r="D284" s="8"/>
      <c r="E284" s="618"/>
      <c r="F284" s="5"/>
      <c r="G284" s="5"/>
      <c r="H284" s="8"/>
      <c r="I284" s="8"/>
      <c r="J284" s="8"/>
      <c r="K284" s="615"/>
      <c r="L284" s="8"/>
      <c r="M284" s="186"/>
      <c r="N284" s="8"/>
      <c r="O284" s="186"/>
      <c r="P284" s="185"/>
      <c r="Q284" s="8"/>
      <c r="R284" s="8"/>
      <c r="S284" s="8"/>
      <c r="T284" s="8"/>
      <c r="U284" s="8"/>
      <c r="V284" s="8"/>
      <c r="W284" s="8"/>
      <c r="X284" s="5"/>
    </row>
    <row r="285" spans="1:45" s="6" customFormat="1" x14ac:dyDescent="0.2">
      <c r="A285" s="7"/>
      <c r="B285" s="8"/>
      <c r="C285" s="8"/>
      <c r="D285" s="8"/>
      <c r="E285" s="618"/>
      <c r="F285" s="5"/>
      <c r="G285" s="5"/>
      <c r="H285" s="8"/>
      <c r="I285" s="8"/>
      <c r="J285" s="8"/>
      <c r="K285" s="615"/>
      <c r="L285" s="8"/>
      <c r="M285" s="186"/>
      <c r="N285" s="8"/>
      <c r="O285" s="186"/>
      <c r="P285" s="185"/>
      <c r="Q285" s="8"/>
      <c r="R285" s="8"/>
      <c r="S285" s="8"/>
      <c r="T285" s="8"/>
      <c r="U285" s="8"/>
      <c r="V285" s="8"/>
      <c r="W285" s="8"/>
      <c r="X285" s="5"/>
    </row>
    <row r="286" spans="1:45" s="6" customFormat="1" x14ac:dyDescent="0.2">
      <c r="A286" s="7"/>
      <c r="B286" s="8"/>
      <c r="C286" s="8"/>
      <c r="D286" s="8"/>
      <c r="E286" s="618"/>
      <c r="F286" s="5"/>
      <c r="G286" s="5"/>
      <c r="H286" s="8"/>
      <c r="I286" s="8"/>
      <c r="J286" s="8"/>
      <c r="K286" s="615"/>
      <c r="L286" s="8"/>
      <c r="M286" s="186"/>
      <c r="N286" s="8"/>
      <c r="O286" s="186"/>
      <c r="P286" s="185"/>
      <c r="Q286" s="8"/>
      <c r="R286" s="8"/>
      <c r="S286" s="8"/>
      <c r="T286" s="8"/>
      <c r="U286" s="8"/>
      <c r="V286" s="8"/>
      <c r="W286" s="8"/>
      <c r="X286" s="5"/>
    </row>
    <row r="287" spans="1:45" s="6" customFormat="1" x14ac:dyDescent="0.2">
      <c r="A287" s="7"/>
      <c r="B287" s="8"/>
      <c r="C287" s="8"/>
      <c r="D287" s="8"/>
      <c r="E287" s="618"/>
      <c r="F287" s="5"/>
      <c r="G287" s="5"/>
      <c r="H287" s="8"/>
      <c r="I287" s="8"/>
      <c r="J287" s="8"/>
      <c r="K287" s="615"/>
      <c r="L287" s="8"/>
      <c r="M287" s="186"/>
      <c r="N287" s="8"/>
      <c r="O287" s="186"/>
      <c r="P287" s="185"/>
      <c r="Q287" s="8"/>
      <c r="R287" s="8"/>
      <c r="S287" s="8"/>
      <c r="T287" s="8"/>
      <c r="U287" s="8"/>
      <c r="V287" s="8"/>
      <c r="W287" s="8"/>
      <c r="X287" s="5"/>
    </row>
    <row r="288" spans="1:45" s="6" customFormat="1" x14ac:dyDescent="0.2">
      <c r="A288" s="7"/>
      <c r="B288" s="8"/>
      <c r="C288" s="8"/>
      <c r="D288" s="8"/>
      <c r="E288" s="618"/>
      <c r="F288" s="5"/>
      <c r="G288" s="5"/>
      <c r="H288" s="8"/>
      <c r="I288" s="8"/>
      <c r="J288" s="8"/>
      <c r="K288" s="615"/>
      <c r="L288" s="8"/>
      <c r="M288" s="186"/>
      <c r="N288" s="8"/>
      <c r="O288" s="186"/>
      <c r="P288" s="185"/>
      <c r="Q288" s="8"/>
      <c r="R288" s="8"/>
      <c r="S288" s="8"/>
      <c r="T288" s="8"/>
      <c r="U288" s="8"/>
      <c r="V288" s="8"/>
      <c r="W288" s="8"/>
      <c r="X288" s="5"/>
    </row>
    <row r="289" spans="1:24" s="6" customFormat="1" x14ac:dyDescent="0.2">
      <c r="A289" s="7"/>
      <c r="B289" s="8"/>
      <c r="C289" s="8"/>
      <c r="D289" s="8"/>
      <c r="E289" s="618"/>
      <c r="F289" s="5"/>
      <c r="G289" s="5"/>
      <c r="H289" s="8"/>
      <c r="I289" s="8"/>
      <c r="J289" s="8"/>
      <c r="K289" s="615"/>
      <c r="L289" s="8"/>
      <c r="M289" s="186"/>
      <c r="N289" s="8"/>
      <c r="O289" s="186"/>
      <c r="P289" s="185"/>
      <c r="Q289" s="8"/>
      <c r="R289" s="8"/>
      <c r="S289" s="8"/>
      <c r="T289" s="8"/>
      <c r="U289" s="8"/>
      <c r="V289" s="8"/>
      <c r="W289" s="8"/>
      <c r="X289" s="5"/>
    </row>
    <row r="290" spans="1:24" s="6" customFormat="1" x14ac:dyDescent="0.2">
      <c r="A290" s="7"/>
      <c r="B290" s="8"/>
      <c r="C290" s="8"/>
      <c r="D290" s="8"/>
      <c r="E290" s="618"/>
      <c r="F290" s="5"/>
      <c r="G290" s="5"/>
      <c r="H290" s="8"/>
      <c r="I290" s="8"/>
      <c r="J290" s="8"/>
      <c r="K290" s="615"/>
      <c r="L290" s="8"/>
      <c r="M290" s="186"/>
      <c r="N290" s="8"/>
      <c r="O290" s="186"/>
      <c r="P290" s="185"/>
      <c r="Q290" s="8"/>
      <c r="R290" s="8"/>
      <c r="S290" s="8"/>
      <c r="T290" s="8"/>
      <c r="U290" s="8"/>
      <c r="V290" s="8"/>
      <c r="W290" s="8"/>
      <c r="X290" s="5"/>
    </row>
    <row r="291" spans="1:24" s="6" customFormat="1" x14ac:dyDescent="0.2">
      <c r="A291" s="7"/>
      <c r="B291" s="8"/>
      <c r="C291" s="8"/>
      <c r="D291" s="8"/>
      <c r="E291" s="618"/>
      <c r="F291" s="5"/>
      <c r="G291" s="5"/>
      <c r="H291" s="8"/>
      <c r="I291" s="8"/>
      <c r="J291" s="8"/>
      <c r="K291" s="615"/>
      <c r="L291" s="8"/>
      <c r="M291" s="186"/>
      <c r="N291" s="8"/>
      <c r="O291" s="186"/>
      <c r="P291" s="185"/>
      <c r="Q291" s="8"/>
      <c r="R291" s="8"/>
      <c r="S291" s="8"/>
      <c r="T291" s="8"/>
      <c r="U291" s="8"/>
      <c r="V291" s="8"/>
      <c r="W291" s="8"/>
      <c r="X291" s="5"/>
    </row>
    <row r="292" spans="1:24" s="6" customFormat="1" x14ac:dyDescent="0.2">
      <c r="A292" s="7"/>
      <c r="B292" s="8"/>
      <c r="C292" s="8"/>
      <c r="D292" s="8"/>
      <c r="E292" s="618"/>
      <c r="F292" s="5"/>
      <c r="G292" s="5"/>
      <c r="H292" s="8"/>
      <c r="I292" s="8"/>
      <c r="J292" s="8"/>
      <c r="K292" s="615"/>
      <c r="L292" s="8"/>
      <c r="M292" s="186"/>
      <c r="N292" s="8"/>
      <c r="O292" s="186"/>
      <c r="P292" s="185"/>
      <c r="Q292" s="8"/>
      <c r="R292" s="8"/>
      <c r="S292" s="8"/>
      <c r="T292" s="8"/>
      <c r="U292" s="8"/>
      <c r="V292" s="8"/>
      <c r="W292" s="8"/>
      <c r="X292" s="5"/>
    </row>
    <row r="293" spans="1:24" s="6" customFormat="1" x14ac:dyDescent="0.2">
      <c r="A293" s="7"/>
      <c r="B293" s="8"/>
      <c r="C293" s="8"/>
      <c r="D293" s="8"/>
      <c r="E293" s="618"/>
      <c r="F293" s="5"/>
      <c r="G293" s="5"/>
      <c r="H293" s="8"/>
      <c r="I293" s="8"/>
      <c r="J293" s="8"/>
      <c r="K293" s="615"/>
      <c r="L293" s="8"/>
      <c r="M293" s="186"/>
      <c r="N293" s="8"/>
      <c r="O293" s="186"/>
      <c r="P293" s="185"/>
      <c r="Q293" s="8"/>
      <c r="R293" s="8"/>
      <c r="S293" s="8"/>
      <c r="T293" s="8"/>
      <c r="U293" s="8"/>
      <c r="V293" s="8"/>
      <c r="W293" s="8"/>
      <c r="X293" s="5"/>
    </row>
    <row r="294" spans="1:24" s="6" customFormat="1" x14ac:dyDescent="0.2">
      <c r="A294" s="7"/>
      <c r="B294" s="8"/>
      <c r="C294" s="8"/>
      <c r="D294" s="8"/>
      <c r="E294" s="618"/>
      <c r="F294" s="5"/>
      <c r="G294" s="5"/>
      <c r="H294" s="8"/>
      <c r="I294" s="8"/>
      <c r="J294" s="8"/>
      <c r="K294" s="615"/>
      <c r="L294" s="8"/>
      <c r="M294" s="186"/>
      <c r="N294" s="8"/>
      <c r="O294" s="186"/>
      <c r="P294" s="185"/>
      <c r="Q294" s="8"/>
      <c r="R294" s="8"/>
      <c r="S294" s="8"/>
      <c r="T294" s="8"/>
      <c r="U294" s="8"/>
      <c r="V294" s="8"/>
      <c r="W294" s="8"/>
      <c r="X294" s="5"/>
    </row>
    <row r="295" spans="1:24" s="6" customFormat="1" x14ac:dyDescent="0.2">
      <c r="A295" s="7"/>
      <c r="B295" s="8"/>
      <c r="C295" s="8"/>
      <c r="D295" s="8"/>
      <c r="E295" s="618"/>
      <c r="F295" s="5"/>
      <c r="G295" s="5"/>
      <c r="H295" s="8"/>
      <c r="I295" s="8"/>
      <c r="J295" s="8"/>
      <c r="K295" s="615"/>
      <c r="L295" s="8"/>
      <c r="M295" s="186"/>
      <c r="N295" s="8"/>
      <c r="O295" s="186"/>
      <c r="P295" s="185"/>
      <c r="Q295" s="8"/>
      <c r="R295" s="8"/>
      <c r="S295" s="8"/>
      <c r="T295" s="8"/>
      <c r="U295" s="8"/>
      <c r="V295" s="8"/>
      <c r="W295" s="8"/>
      <c r="X295" s="5"/>
    </row>
    <row r="296" spans="1:24" s="6" customFormat="1" x14ac:dyDescent="0.2">
      <c r="A296" s="7"/>
      <c r="B296" s="8"/>
      <c r="C296" s="8"/>
      <c r="D296" s="8"/>
      <c r="E296" s="618"/>
      <c r="F296" s="5"/>
      <c r="G296" s="5"/>
      <c r="H296" s="8"/>
      <c r="I296" s="8"/>
      <c r="J296" s="8"/>
      <c r="K296" s="615"/>
      <c r="L296" s="8"/>
      <c r="M296" s="186"/>
      <c r="N296" s="8"/>
      <c r="O296" s="186"/>
      <c r="P296" s="185"/>
      <c r="Q296" s="8"/>
      <c r="R296" s="8"/>
      <c r="S296" s="8"/>
      <c r="T296" s="8"/>
      <c r="U296" s="8"/>
      <c r="V296" s="8"/>
      <c r="W296" s="8"/>
      <c r="X296" s="5"/>
    </row>
    <row r="297" spans="1:24" s="6" customFormat="1" x14ac:dyDescent="0.2">
      <c r="A297" s="7"/>
      <c r="B297" s="8"/>
      <c r="C297" s="8"/>
      <c r="D297" s="8"/>
      <c r="E297" s="618"/>
      <c r="F297" s="5"/>
      <c r="G297" s="5"/>
      <c r="H297" s="8"/>
      <c r="I297" s="8"/>
      <c r="J297" s="8"/>
      <c r="K297" s="615"/>
      <c r="L297" s="8"/>
      <c r="M297" s="186"/>
      <c r="N297" s="8"/>
      <c r="O297" s="186"/>
      <c r="P297" s="185"/>
      <c r="Q297" s="8"/>
      <c r="R297" s="8"/>
      <c r="S297" s="8"/>
      <c r="T297" s="8"/>
      <c r="U297" s="8"/>
      <c r="V297" s="8"/>
      <c r="W297" s="8"/>
      <c r="X297" s="5"/>
    </row>
    <row r="298" spans="1:24" s="6" customFormat="1" x14ac:dyDescent="0.2">
      <c r="A298" s="7"/>
      <c r="B298" s="8"/>
      <c r="C298" s="8"/>
      <c r="D298" s="8"/>
      <c r="E298" s="618"/>
      <c r="F298" s="5"/>
      <c r="G298" s="5"/>
      <c r="H298" s="8"/>
      <c r="I298" s="8"/>
      <c r="J298" s="8"/>
      <c r="K298" s="615"/>
      <c r="L298" s="8"/>
      <c r="M298" s="186"/>
      <c r="N298" s="8"/>
      <c r="O298" s="186"/>
      <c r="P298" s="185"/>
      <c r="Q298" s="8"/>
      <c r="R298" s="8"/>
      <c r="S298" s="8"/>
      <c r="T298" s="8"/>
      <c r="U298" s="8"/>
      <c r="V298" s="8"/>
      <c r="W298" s="8"/>
      <c r="X298" s="5"/>
    </row>
    <row r="299" spans="1:24" s="6" customFormat="1" x14ac:dyDescent="0.2">
      <c r="A299" s="7"/>
      <c r="B299" s="8"/>
      <c r="C299" s="8"/>
      <c r="D299" s="8"/>
      <c r="E299" s="618"/>
      <c r="F299" s="5"/>
      <c r="G299" s="5"/>
      <c r="H299" s="8"/>
      <c r="I299" s="8"/>
      <c r="J299" s="8"/>
      <c r="K299" s="615"/>
      <c r="L299" s="8"/>
      <c r="M299" s="186"/>
      <c r="N299" s="8"/>
      <c r="O299" s="186"/>
      <c r="P299" s="185"/>
      <c r="Q299" s="8"/>
      <c r="R299" s="8"/>
      <c r="S299" s="8"/>
      <c r="T299" s="8"/>
      <c r="U299" s="8"/>
      <c r="V299" s="8"/>
      <c r="W299" s="8"/>
      <c r="X299" s="5"/>
    </row>
    <row r="300" spans="1:24" s="6" customFormat="1" x14ac:dyDescent="0.2">
      <c r="A300" s="7"/>
      <c r="B300" s="8"/>
      <c r="C300" s="8"/>
      <c r="D300" s="8"/>
      <c r="E300" s="618"/>
      <c r="F300" s="5"/>
      <c r="G300" s="5"/>
      <c r="H300" s="8"/>
      <c r="I300" s="8"/>
      <c r="J300" s="8"/>
      <c r="K300" s="615"/>
      <c r="L300" s="8"/>
      <c r="M300" s="186"/>
      <c r="N300" s="8"/>
      <c r="O300" s="186"/>
      <c r="P300" s="185"/>
      <c r="Q300" s="8"/>
      <c r="R300" s="8"/>
      <c r="S300" s="8"/>
      <c r="T300" s="8"/>
      <c r="U300" s="8"/>
      <c r="V300" s="8"/>
      <c r="W300" s="8"/>
      <c r="X300" s="5"/>
    </row>
    <row r="301" spans="1:24" s="6" customFormat="1" x14ac:dyDescent="0.2">
      <c r="A301" s="7"/>
      <c r="B301" s="8"/>
      <c r="C301" s="8"/>
      <c r="D301" s="8"/>
      <c r="E301" s="618"/>
      <c r="F301" s="5"/>
      <c r="G301" s="5"/>
      <c r="H301" s="8"/>
      <c r="I301" s="8"/>
      <c r="J301" s="8"/>
      <c r="K301" s="615"/>
      <c r="L301" s="8"/>
      <c r="M301" s="186"/>
      <c r="N301" s="8"/>
      <c r="O301" s="186"/>
      <c r="P301" s="185"/>
      <c r="Q301" s="8"/>
      <c r="R301" s="8"/>
      <c r="S301" s="8"/>
      <c r="T301" s="8"/>
      <c r="U301" s="8"/>
      <c r="V301" s="8"/>
      <c r="W301" s="8"/>
      <c r="X301" s="5"/>
    </row>
    <row r="302" spans="1:24" s="6" customFormat="1" x14ac:dyDescent="0.2">
      <c r="A302" s="7"/>
      <c r="B302" s="8"/>
      <c r="C302" s="8"/>
      <c r="D302" s="8"/>
      <c r="E302" s="618"/>
      <c r="F302" s="5"/>
      <c r="G302" s="5"/>
      <c r="H302" s="8"/>
      <c r="I302" s="8"/>
      <c r="J302" s="8"/>
      <c r="K302" s="615"/>
      <c r="L302" s="8"/>
      <c r="M302" s="186"/>
      <c r="N302" s="8"/>
      <c r="O302" s="186"/>
      <c r="P302" s="185"/>
      <c r="Q302" s="8"/>
      <c r="R302" s="8"/>
      <c r="S302" s="8"/>
      <c r="T302" s="8"/>
      <c r="U302" s="8"/>
      <c r="V302" s="8"/>
      <c r="W302" s="8"/>
      <c r="X302" s="5"/>
    </row>
    <row r="303" spans="1:24" s="6" customFormat="1" x14ac:dyDescent="0.2">
      <c r="A303" s="7"/>
      <c r="B303" s="8"/>
      <c r="C303" s="8"/>
      <c r="D303" s="8"/>
      <c r="E303" s="618"/>
      <c r="F303" s="5"/>
      <c r="G303" s="5"/>
      <c r="H303" s="8"/>
      <c r="I303" s="8"/>
      <c r="J303" s="8"/>
      <c r="K303" s="615"/>
      <c r="L303" s="8"/>
      <c r="M303" s="186"/>
      <c r="N303" s="8"/>
      <c r="O303" s="186"/>
      <c r="P303" s="185"/>
      <c r="Q303" s="8"/>
      <c r="R303" s="8"/>
      <c r="S303" s="8"/>
      <c r="T303" s="8"/>
      <c r="U303" s="8"/>
      <c r="V303" s="8"/>
      <c r="W303" s="8"/>
      <c r="X303" s="5"/>
    </row>
    <row r="304" spans="1:24" s="6" customFormat="1" x14ac:dyDescent="0.2">
      <c r="A304" s="7"/>
      <c r="B304" s="8"/>
      <c r="C304" s="8"/>
      <c r="D304" s="8"/>
      <c r="E304" s="618"/>
      <c r="F304" s="5"/>
      <c r="G304" s="5"/>
      <c r="H304" s="8"/>
      <c r="I304" s="8"/>
      <c r="J304" s="8"/>
      <c r="K304" s="615"/>
      <c r="L304" s="8"/>
      <c r="M304" s="186"/>
      <c r="N304" s="8"/>
      <c r="O304" s="186"/>
      <c r="P304" s="185"/>
      <c r="Q304" s="8"/>
      <c r="R304" s="8"/>
      <c r="S304" s="8"/>
      <c r="T304" s="8"/>
      <c r="U304" s="8"/>
      <c r="V304" s="8"/>
      <c r="W304" s="8"/>
      <c r="X304" s="5"/>
    </row>
    <row r="305" spans="1:24" s="6" customFormat="1" x14ac:dyDescent="0.2">
      <c r="A305" s="7"/>
      <c r="B305" s="8"/>
      <c r="C305" s="8"/>
      <c r="D305" s="8"/>
      <c r="E305" s="618"/>
      <c r="F305" s="5"/>
      <c r="G305" s="5"/>
      <c r="H305" s="8"/>
      <c r="I305" s="8"/>
      <c r="J305" s="8"/>
      <c r="K305" s="615"/>
      <c r="L305" s="8"/>
      <c r="M305" s="186"/>
      <c r="N305" s="8"/>
      <c r="O305" s="186"/>
      <c r="P305" s="185"/>
      <c r="Q305" s="8"/>
      <c r="R305" s="8"/>
      <c r="S305" s="8"/>
      <c r="T305" s="8"/>
      <c r="U305" s="8"/>
      <c r="V305" s="8"/>
      <c r="W305" s="8"/>
      <c r="X305" s="5"/>
    </row>
    <row r="306" spans="1:24" s="6" customFormat="1" x14ac:dyDescent="0.2">
      <c r="A306" s="7"/>
      <c r="B306" s="8"/>
      <c r="C306" s="8"/>
      <c r="D306" s="8"/>
      <c r="E306" s="618"/>
      <c r="F306" s="5"/>
      <c r="G306" s="5"/>
      <c r="H306" s="8"/>
      <c r="I306" s="8"/>
      <c r="J306" s="8"/>
      <c r="K306" s="615"/>
      <c r="L306" s="8"/>
      <c r="M306" s="186"/>
      <c r="N306" s="8"/>
      <c r="O306" s="186"/>
      <c r="P306" s="185"/>
      <c r="Q306" s="8"/>
      <c r="R306" s="8"/>
      <c r="S306" s="8"/>
      <c r="T306" s="8"/>
      <c r="U306" s="8"/>
      <c r="V306" s="8"/>
      <c r="W306" s="8"/>
      <c r="X306" s="5"/>
    </row>
    <row r="307" spans="1:24" s="6" customFormat="1" x14ac:dyDescent="0.2">
      <c r="A307" s="7"/>
      <c r="B307" s="8"/>
      <c r="C307" s="8"/>
      <c r="D307" s="8"/>
      <c r="E307" s="618"/>
      <c r="F307" s="5"/>
      <c r="G307" s="5"/>
      <c r="H307" s="8"/>
      <c r="I307" s="8"/>
      <c r="J307" s="8"/>
      <c r="K307" s="615"/>
      <c r="L307" s="8"/>
      <c r="M307" s="186"/>
      <c r="N307" s="8"/>
      <c r="O307" s="186"/>
      <c r="P307" s="185"/>
      <c r="Q307" s="8"/>
      <c r="R307" s="8"/>
      <c r="S307" s="8"/>
      <c r="T307" s="8"/>
      <c r="U307" s="8"/>
      <c r="V307" s="8"/>
      <c r="W307" s="8"/>
      <c r="X307" s="5"/>
    </row>
    <row r="308" spans="1:24" s="6" customFormat="1" x14ac:dyDescent="0.2">
      <c r="A308" s="7"/>
      <c r="B308" s="8"/>
      <c r="C308" s="8"/>
      <c r="D308" s="8"/>
      <c r="E308" s="618"/>
      <c r="F308" s="5"/>
      <c r="G308" s="5"/>
      <c r="H308" s="8"/>
      <c r="I308" s="8"/>
      <c r="J308" s="8"/>
      <c r="K308" s="615"/>
      <c r="L308" s="8"/>
      <c r="M308" s="186"/>
      <c r="N308" s="8"/>
      <c r="O308" s="186"/>
      <c r="P308" s="185"/>
      <c r="Q308" s="8"/>
      <c r="R308" s="8"/>
      <c r="S308" s="8"/>
      <c r="T308" s="8"/>
      <c r="U308" s="8"/>
      <c r="V308" s="8"/>
      <c r="W308" s="8"/>
      <c r="X308" s="5"/>
    </row>
    <row r="309" spans="1:24" s="6" customFormat="1" x14ac:dyDescent="0.2">
      <c r="A309" s="7"/>
      <c r="B309" s="8"/>
      <c r="C309" s="8"/>
      <c r="D309" s="8"/>
      <c r="E309" s="618"/>
      <c r="F309" s="5"/>
      <c r="G309" s="5"/>
      <c r="H309" s="8"/>
      <c r="I309" s="8"/>
      <c r="J309" s="8"/>
      <c r="K309" s="615"/>
      <c r="L309" s="8"/>
      <c r="M309" s="186"/>
      <c r="N309" s="8"/>
      <c r="O309" s="186"/>
      <c r="P309" s="185"/>
      <c r="Q309" s="8"/>
      <c r="R309" s="8"/>
      <c r="S309" s="8"/>
      <c r="T309" s="8"/>
      <c r="U309" s="8"/>
      <c r="V309" s="8"/>
      <c r="W309" s="8"/>
      <c r="X309" s="5"/>
    </row>
    <row r="310" spans="1:24" s="6" customFormat="1" x14ac:dyDescent="0.2">
      <c r="A310" s="7"/>
      <c r="B310" s="8"/>
      <c r="C310" s="8"/>
      <c r="D310" s="8"/>
      <c r="E310" s="618"/>
      <c r="F310" s="5"/>
      <c r="G310" s="5"/>
      <c r="H310" s="8"/>
      <c r="I310" s="8"/>
      <c r="J310" s="8"/>
      <c r="K310" s="615"/>
      <c r="L310" s="8"/>
      <c r="M310" s="186"/>
      <c r="N310" s="8"/>
      <c r="O310" s="186"/>
      <c r="P310" s="185"/>
      <c r="Q310" s="8"/>
      <c r="R310" s="8"/>
      <c r="S310" s="8"/>
      <c r="T310" s="8"/>
      <c r="U310" s="8"/>
      <c r="V310" s="8"/>
      <c r="W310" s="8"/>
      <c r="X310" s="5"/>
    </row>
    <row r="311" spans="1:24" s="6" customFormat="1" x14ac:dyDescent="0.2">
      <c r="A311" s="7"/>
      <c r="B311" s="8"/>
      <c r="C311" s="8"/>
      <c r="D311" s="8"/>
      <c r="E311" s="618"/>
      <c r="F311" s="5"/>
      <c r="G311" s="5"/>
      <c r="H311" s="8"/>
      <c r="I311" s="8"/>
      <c r="J311" s="8"/>
      <c r="K311" s="615"/>
      <c r="L311" s="8"/>
      <c r="M311" s="186"/>
      <c r="N311" s="8"/>
      <c r="O311" s="186"/>
      <c r="P311" s="185"/>
      <c r="Q311" s="8"/>
      <c r="R311" s="8"/>
      <c r="S311" s="8"/>
      <c r="T311" s="8"/>
      <c r="U311" s="8"/>
      <c r="V311" s="8"/>
      <c r="W311" s="8"/>
      <c r="X311" s="5"/>
    </row>
    <row r="312" spans="1:24" s="6" customFormat="1" x14ac:dyDescent="0.2">
      <c r="A312" s="7"/>
      <c r="B312" s="8"/>
      <c r="C312" s="8"/>
      <c r="D312" s="8"/>
      <c r="E312" s="618"/>
      <c r="F312" s="5"/>
      <c r="G312" s="5"/>
      <c r="H312" s="8"/>
      <c r="I312" s="8"/>
      <c r="J312" s="8"/>
      <c r="K312" s="615"/>
      <c r="L312" s="8"/>
      <c r="M312" s="186"/>
      <c r="N312" s="8"/>
      <c r="O312" s="186"/>
      <c r="P312" s="185"/>
      <c r="Q312" s="8"/>
      <c r="R312" s="8"/>
      <c r="S312" s="8"/>
      <c r="T312" s="8"/>
      <c r="U312" s="8"/>
      <c r="V312" s="8"/>
      <c r="W312" s="8"/>
      <c r="X312" s="5"/>
    </row>
    <row r="313" spans="1:24" s="6" customFormat="1" x14ac:dyDescent="0.2">
      <c r="A313" s="7"/>
      <c r="B313" s="8"/>
      <c r="C313" s="8"/>
      <c r="D313" s="8"/>
      <c r="E313" s="618"/>
      <c r="F313" s="5"/>
      <c r="G313" s="5"/>
      <c r="H313" s="8"/>
      <c r="I313" s="8"/>
      <c r="J313" s="8"/>
      <c r="K313" s="615"/>
      <c r="L313" s="8"/>
      <c r="M313" s="186"/>
      <c r="N313" s="8"/>
      <c r="O313" s="186"/>
      <c r="P313" s="185"/>
      <c r="Q313" s="8"/>
      <c r="R313" s="8"/>
      <c r="S313" s="8"/>
      <c r="T313" s="8"/>
      <c r="U313" s="8"/>
      <c r="V313" s="8"/>
      <c r="W313" s="8"/>
      <c r="X313" s="5"/>
    </row>
    <row r="314" spans="1:24" s="6" customFormat="1" x14ac:dyDescent="0.2">
      <c r="A314" s="7"/>
      <c r="B314" s="8"/>
      <c r="C314" s="8"/>
      <c r="D314" s="8"/>
      <c r="E314" s="618"/>
      <c r="F314" s="5"/>
      <c r="G314" s="5"/>
      <c r="H314" s="8"/>
      <c r="I314" s="8"/>
      <c r="J314" s="8"/>
      <c r="K314" s="615"/>
      <c r="L314" s="8"/>
      <c r="M314" s="186"/>
      <c r="N314" s="8"/>
      <c r="O314" s="186"/>
      <c r="P314" s="185"/>
      <c r="Q314" s="8"/>
      <c r="R314" s="8"/>
      <c r="S314" s="8"/>
      <c r="T314" s="8"/>
      <c r="U314" s="8"/>
      <c r="V314" s="8"/>
      <c r="W314" s="8"/>
      <c r="X314" s="5"/>
    </row>
    <row r="315" spans="1:24" s="6" customFormat="1" x14ac:dyDescent="0.2">
      <c r="A315" s="7"/>
      <c r="B315" s="8"/>
      <c r="C315" s="8"/>
      <c r="D315" s="8"/>
      <c r="E315" s="618"/>
      <c r="F315" s="5"/>
      <c r="G315" s="5"/>
      <c r="H315" s="8"/>
      <c r="I315" s="8"/>
      <c r="J315" s="8"/>
      <c r="K315" s="615"/>
      <c r="L315" s="8"/>
      <c r="M315" s="186"/>
      <c r="N315" s="8"/>
      <c r="O315" s="186"/>
      <c r="P315" s="185"/>
      <c r="Q315" s="8"/>
      <c r="R315" s="8"/>
      <c r="S315" s="8"/>
      <c r="T315" s="8"/>
      <c r="U315" s="8"/>
      <c r="V315" s="8"/>
      <c r="W315" s="8"/>
      <c r="X315" s="5"/>
    </row>
    <row r="316" spans="1:24" s="6" customFormat="1" x14ac:dyDescent="0.2">
      <c r="A316" s="7"/>
      <c r="B316" s="8"/>
      <c r="C316" s="8"/>
      <c r="D316" s="8"/>
      <c r="E316" s="618"/>
      <c r="F316" s="5"/>
      <c r="G316" s="5"/>
      <c r="H316" s="8"/>
      <c r="I316" s="8"/>
      <c r="J316" s="8"/>
      <c r="K316" s="615"/>
      <c r="L316" s="8"/>
      <c r="M316" s="186"/>
      <c r="N316" s="8"/>
      <c r="O316" s="186"/>
      <c r="P316" s="185"/>
      <c r="Q316" s="8"/>
      <c r="R316" s="8"/>
      <c r="S316" s="8"/>
      <c r="T316" s="8"/>
      <c r="U316" s="8"/>
      <c r="V316" s="8"/>
      <c r="W316" s="8"/>
      <c r="X316" s="5"/>
    </row>
    <row r="317" spans="1:24" s="6" customFormat="1" x14ac:dyDescent="0.2">
      <c r="A317" s="7"/>
      <c r="B317" s="8"/>
      <c r="C317" s="8"/>
      <c r="D317" s="8"/>
      <c r="E317" s="618"/>
      <c r="F317" s="5"/>
      <c r="G317" s="5"/>
      <c r="H317" s="8"/>
      <c r="I317" s="8"/>
      <c r="J317" s="8"/>
      <c r="K317" s="615"/>
      <c r="L317" s="8"/>
      <c r="M317" s="186"/>
      <c r="N317" s="8"/>
      <c r="O317" s="186"/>
      <c r="P317" s="185"/>
      <c r="Q317" s="8"/>
      <c r="R317" s="8"/>
      <c r="S317" s="8"/>
      <c r="T317" s="8"/>
      <c r="U317" s="8"/>
      <c r="V317" s="8"/>
      <c r="W317" s="8"/>
      <c r="X317" s="5"/>
    </row>
    <row r="318" spans="1:24" s="6" customFormat="1" x14ac:dyDescent="0.2">
      <c r="A318" s="7"/>
      <c r="B318" s="8"/>
      <c r="C318" s="8"/>
      <c r="D318" s="8"/>
      <c r="E318" s="618"/>
      <c r="F318" s="5"/>
      <c r="G318" s="5"/>
      <c r="H318" s="8"/>
      <c r="I318" s="8"/>
      <c r="J318" s="8"/>
      <c r="K318" s="615"/>
      <c r="L318" s="8"/>
      <c r="M318" s="186"/>
      <c r="N318" s="8"/>
      <c r="O318" s="186"/>
      <c r="P318" s="185"/>
      <c r="Q318" s="8"/>
      <c r="R318" s="8"/>
      <c r="S318" s="8"/>
      <c r="T318" s="8"/>
      <c r="U318" s="8"/>
      <c r="V318" s="8"/>
      <c r="W318" s="8"/>
      <c r="X318" s="5"/>
    </row>
    <row r="319" spans="1:24" s="6" customFormat="1" x14ac:dyDescent="0.2">
      <c r="A319" s="7"/>
      <c r="B319" s="8"/>
      <c r="C319" s="8"/>
      <c r="D319" s="8"/>
      <c r="E319" s="618"/>
      <c r="F319" s="5"/>
      <c r="G319" s="5"/>
      <c r="H319" s="8"/>
      <c r="I319" s="8"/>
      <c r="J319" s="8"/>
      <c r="K319" s="615"/>
      <c r="L319" s="8"/>
      <c r="M319" s="186"/>
      <c r="N319" s="8"/>
      <c r="O319" s="186"/>
      <c r="P319" s="185"/>
      <c r="Q319" s="8"/>
      <c r="R319" s="8"/>
      <c r="S319" s="8"/>
      <c r="T319" s="8"/>
      <c r="U319" s="8"/>
      <c r="V319" s="8"/>
      <c r="W319" s="8"/>
      <c r="X319" s="5"/>
    </row>
    <row r="320" spans="1:24" s="6" customFormat="1" x14ac:dyDescent="0.2">
      <c r="A320" s="7"/>
      <c r="B320" s="8"/>
      <c r="C320" s="8"/>
      <c r="D320" s="8"/>
      <c r="E320" s="618"/>
      <c r="F320" s="5"/>
      <c r="G320" s="5"/>
      <c r="H320" s="8"/>
      <c r="I320" s="8"/>
      <c r="J320" s="8"/>
      <c r="K320" s="615"/>
      <c r="L320" s="8"/>
      <c r="M320" s="186"/>
      <c r="N320" s="8"/>
      <c r="O320" s="186"/>
      <c r="P320" s="185"/>
      <c r="Q320" s="8"/>
      <c r="R320" s="8"/>
      <c r="S320" s="8"/>
      <c r="T320" s="8"/>
      <c r="U320" s="8"/>
      <c r="V320" s="8"/>
      <c r="W320" s="8"/>
      <c r="X320" s="5"/>
    </row>
    <row r="321" spans="1:24" s="6" customFormat="1" x14ac:dyDescent="0.2">
      <c r="A321" s="7"/>
      <c r="B321" s="8"/>
      <c r="C321" s="8"/>
      <c r="D321" s="8"/>
      <c r="E321" s="618"/>
      <c r="F321" s="5"/>
      <c r="G321" s="5"/>
      <c r="H321" s="8"/>
      <c r="I321" s="8"/>
      <c r="J321" s="8"/>
      <c r="K321" s="615"/>
      <c r="L321" s="8"/>
      <c r="M321" s="186"/>
      <c r="N321" s="8"/>
      <c r="O321" s="186"/>
      <c r="P321" s="185"/>
      <c r="Q321" s="8"/>
      <c r="R321" s="8"/>
      <c r="S321" s="8"/>
      <c r="T321" s="8"/>
      <c r="U321" s="8"/>
      <c r="V321" s="8"/>
      <c r="W321" s="8"/>
      <c r="X321" s="5"/>
    </row>
    <row r="322" spans="1:24" s="6" customFormat="1" x14ac:dyDescent="0.2">
      <c r="A322" s="7"/>
      <c r="B322" s="8"/>
      <c r="C322" s="8"/>
      <c r="D322" s="8"/>
      <c r="E322" s="618"/>
      <c r="F322" s="5"/>
      <c r="G322" s="5"/>
      <c r="H322" s="8"/>
      <c r="I322" s="8"/>
      <c r="J322" s="8"/>
      <c r="K322" s="615"/>
      <c r="L322" s="8"/>
      <c r="M322" s="186"/>
      <c r="N322" s="8"/>
      <c r="O322" s="186"/>
      <c r="P322" s="185"/>
      <c r="Q322" s="8"/>
      <c r="R322" s="8"/>
      <c r="S322" s="8"/>
      <c r="T322" s="8"/>
      <c r="U322" s="8"/>
      <c r="V322" s="8"/>
      <c r="W322" s="8"/>
      <c r="X322" s="5"/>
    </row>
    <row r="323" spans="1:24" s="6" customFormat="1" x14ac:dyDescent="0.2">
      <c r="A323" s="7"/>
      <c r="B323" s="8"/>
      <c r="C323" s="8"/>
      <c r="D323" s="8"/>
      <c r="E323" s="618"/>
      <c r="F323" s="5"/>
      <c r="G323" s="5"/>
      <c r="H323" s="8"/>
      <c r="I323" s="8"/>
      <c r="J323" s="8"/>
      <c r="K323" s="615"/>
      <c r="L323" s="8"/>
      <c r="M323" s="186"/>
      <c r="N323" s="8"/>
      <c r="O323" s="186"/>
      <c r="P323" s="185"/>
      <c r="Q323" s="8"/>
      <c r="R323" s="8"/>
      <c r="S323" s="8"/>
      <c r="T323" s="8"/>
      <c r="U323" s="8"/>
      <c r="V323" s="8"/>
      <c r="W323" s="8"/>
      <c r="X323" s="5"/>
    </row>
    <row r="324" spans="1:24" s="6" customFormat="1" x14ac:dyDescent="0.2">
      <c r="A324" s="7"/>
      <c r="B324" s="8"/>
      <c r="C324" s="8"/>
      <c r="D324" s="8"/>
      <c r="E324" s="618"/>
      <c r="F324" s="5"/>
      <c r="G324" s="5"/>
      <c r="H324" s="8"/>
      <c r="I324" s="8"/>
      <c r="J324" s="8"/>
      <c r="K324" s="615"/>
      <c r="L324" s="8"/>
      <c r="M324" s="186"/>
      <c r="N324" s="8"/>
      <c r="O324" s="186"/>
      <c r="P324" s="185"/>
      <c r="Q324" s="8"/>
      <c r="R324" s="8"/>
      <c r="S324" s="8"/>
      <c r="T324" s="8"/>
      <c r="U324" s="8"/>
      <c r="V324" s="8"/>
      <c r="W324" s="8"/>
      <c r="X324" s="5"/>
    </row>
    <row r="325" spans="1:24" s="6" customFormat="1" x14ac:dyDescent="0.2">
      <c r="A325" s="7"/>
      <c r="B325" s="8"/>
      <c r="C325" s="8"/>
      <c r="D325" s="8"/>
      <c r="E325" s="618"/>
      <c r="F325" s="5"/>
      <c r="G325" s="5"/>
      <c r="H325" s="8"/>
      <c r="I325" s="8"/>
      <c r="J325" s="8"/>
      <c r="K325" s="615"/>
      <c r="L325" s="8"/>
      <c r="M325" s="186"/>
      <c r="N325" s="8"/>
      <c r="O325" s="186"/>
      <c r="P325" s="185"/>
      <c r="Q325" s="8"/>
      <c r="R325" s="8"/>
      <c r="S325" s="8"/>
      <c r="T325" s="8"/>
      <c r="U325" s="8"/>
      <c r="V325" s="8"/>
      <c r="W325" s="8"/>
      <c r="X325" s="5"/>
    </row>
    <row r="326" spans="1:24" s="6" customFormat="1" x14ac:dyDescent="0.2">
      <c r="A326" s="7"/>
      <c r="B326" s="8"/>
      <c r="C326" s="8"/>
      <c r="D326" s="8"/>
      <c r="E326" s="618"/>
      <c r="F326" s="5"/>
      <c r="G326" s="5"/>
      <c r="H326" s="8"/>
      <c r="I326" s="8"/>
      <c r="J326" s="8"/>
      <c r="K326" s="615"/>
      <c r="L326" s="8"/>
      <c r="M326" s="186"/>
      <c r="N326" s="8"/>
      <c r="O326" s="186"/>
      <c r="P326" s="185"/>
      <c r="Q326" s="8"/>
      <c r="R326" s="8"/>
      <c r="S326" s="8"/>
      <c r="T326" s="8"/>
      <c r="U326" s="8"/>
      <c r="V326" s="8"/>
      <c r="W326" s="8"/>
      <c r="X326" s="5"/>
    </row>
    <row r="327" spans="1:24" s="6" customFormat="1" x14ac:dyDescent="0.2">
      <c r="A327" s="7"/>
      <c r="B327" s="8"/>
      <c r="C327" s="8"/>
      <c r="D327" s="8"/>
      <c r="E327" s="618"/>
      <c r="F327" s="5"/>
      <c r="G327" s="5"/>
      <c r="H327" s="8"/>
      <c r="I327" s="8"/>
      <c r="J327" s="8"/>
      <c r="K327" s="615"/>
      <c r="L327" s="8"/>
      <c r="M327" s="186"/>
      <c r="N327" s="8"/>
      <c r="O327" s="186"/>
      <c r="P327" s="185"/>
      <c r="Q327" s="8"/>
      <c r="R327" s="8"/>
      <c r="S327" s="8"/>
      <c r="T327" s="8"/>
      <c r="U327" s="8"/>
      <c r="V327" s="8"/>
      <c r="W327" s="8"/>
      <c r="X327" s="5"/>
    </row>
    <row r="328" spans="1:24" s="6" customFormat="1" x14ac:dyDescent="0.2">
      <c r="A328" s="7"/>
      <c r="B328" s="8"/>
      <c r="C328" s="8"/>
      <c r="D328" s="8"/>
      <c r="E328" s="618"/>
      <c r="F328" s="5"/>
      <c r="G328" s="5"/>
      <c r="H328" s="8"/>
      <c r="I328" s="8"/>
      <c r="J328" s="8"/>
      <c r="K328" s="615"/>
      <c r="L328" s="8"/>
      <c r="M328" s="186"/>
      <c r="N328" s="8"/>
      <c r="O328" s="186"/>
      <c r="P328" s="185"/>
      <c r="Q328" s="8"/>
      <c r="R328" s="8"/>
      <c r="S328" s="8"/>
      <c r="T328" s="8"/>
      <c r="U328" s="8"/>
      <c r="V328" s="8"/>
      <c r="W328" s="8"/>
      <c r="X328" s="5"/>
    </row>
    <row r="329" spans="1:24" s="6" customFormat="1" x14ac:dyDescent="0.2">
      <c r="A329" s="7"/>
      <c r="B329" s="8"/>
      <c r="C329" s="8"/>
      <c r="D329" s="8"/>
      <c r="E329" s="618"/>
      <c r="F329" s="5"/>
      <c r="G329" s="5"/>
      <c r="H329" s="8"/>
      <c r="I329" s="8"/>
      <c r="J329" s="8"/>
      <c r="K329" s="615"/>
      <c r="L329" s="8"/>
      <c r="M329" s="186"/>
      <c r="N329" s="8"/>
      <c r="O329" s="186"/>
      <c r="P329" s="185"/>
      <c r="Q329" s="8"/>
      <c r="R329" s="8"/>
      <c r="S329" s="8"/>
      <c r="T329" s="8"/>
      <c r="U329" s="8"/>
      <c r="V329" s="8"/>
      <c r="W329" s="8"/>
      <c r="X329" s="5"/>
    </row>
    <row r="330" spans="1:24" s="6" customFormat="1" x14ac:dyDescent="0.2">
      <c r="A330" s="7"/>
      <c r="B330" s="8"/>
      <c r="C330" s="8"/>
      <c r="D330" s="8"/>
      <c r="E330" s="618"/>
      <c r="F330" s="5"/>
      <c r="G330" s="5"/>
      <c r="H330" s="8"/>
      <c r="I330" s="8"/>
      <c r="J330" s="8"/>
      <c r="K330" s="615"/>
      <c r="L330" s="8"/>
      <c r="M330" s="186"/>
      <c r="N330" s="8"/>
      <c r="O330" s="186"/>
      <c r="P330" s="185"/>
      <c r="Q330" s="8"/>
      <c r="R330" s="8"/>
      <c r="S330" s="8"/>
      <c r="T330" s="8"/>
      <c r="U330" s="8"/>
      <c r="V330" s="8"/>
      <c r="W330" s="8"/>
      <c r="X330" s="5"/>
    </row>
    <row r="331" spans="1:24" s="6" customFormat="1" x14ac:dyDescent="0.2">
      <c r="A331" s="7"/>
      <c r="B331" s="8"/>
      <c r="C331" s="8"/>
      <c r="D331" s="8"/>
      <c r="E331" s="618"/>
      <c r="F331" s="5"/>
      <c r="G331" s="5"/>
      <c r="H331" s="8"/>
      <c r="I331" s="8"/>
      <c r="J331" s="8"/>
      <c r="K331" s="615"/>
      <c r="L331" s="8"/>
      <c r="M331" s="186"/>
      <c r="N331" s="8"/>
      <c r="O331" s="186"/>
      <c r="P331" s="185"/>
      <c r="Q331" s="8"/>
      <c r="R331" s="8"/>
      <c r="S331" s="8"/>
      <c r="T331" s="8"/>
      <c r="U331" s="8"/>
      <c r="V331" s="8"/>
      <c r="W331" s="8"/>
      <c r="X331" s="5"/>
    </row>
    <row r="332" spans="1:24" s="6" customFormat="1" x14ac:dyDescent="0.2">
      <c r="A332" s="7"/>
      <c r="B332" s="8"/>
      <c r="C332" s="8"/>
      <c r="D332" s="8"/>
      <c r="E332" s="618"/>
      <c r="F332" s="5"/>
      <c r="G332" s="5"/>
      <c r="H332" s="8"/>
      <c r="I332" s="8"/>
      <c r="J332" s="8"/>
      <c r="K332" s="615"/>
      <c r="L332" s="8"/>
      <c r="M332" s="186"/>
      <c r="N332" s="8"/>
      <c r="O332" s="186"/>
      <c r="P332" s="185"/>
      <c r="Q332" s="8"/>
      <c r="R332" s="8"/>
      <c r="S332" s="8"/>
      <c r="T332" s="8"/>
      <c r="U332" s="8"/>
      <c r="V332" s="8"/>
      <c r="W332" s="8"/>
      <c r="X332" s="5"/>
    </row>
    <row r="333" spans="1:24" s="6" customFormat="1" x14ac:dyDescent="0.2">
      <c r="A333" s="7"/>
      <c r="B333" s="8"/>
      <c r="C333" s="8"/>
      <c r="D333" s="8"/>
      <c r="E333" s="618"/>
      <c r="F333" s="5"/>
      <c r="G333" s="5"/>
      <c r="H333" s="8"/>
      <c r="I333" s="8"/>
      <c r="J333" s="8"/>
      <c r="K333" s="615"/>
      <c r="L333" s="8"/>
      <c r="M333" s="186"/>
      <c r="N333" s="8"/>
      <c r="O333" s="186"/>
      <c r="P333" s="185"/>
      <c r="Q333" s="8"/>
      <c r="R333" s="8"/>
      <c r="S333" s="8"/>
      <c r="T333" s="8"/>
      <c r="U333" s="8"/>
      <c r="V333" s="8"/>
      <c r="W333" s="8"/>
      <c r="X333" s="5"/>
    </row>
    <row r="334" spans="1:24" s="6" customFormat="1" x14ac:dyDescent="0.2">
      <c r="A334" s="7"/>
      <c r="B334" s="8"/>
      <c r="C334" s="8"/>
      <c r="D334" s="8"/>
      <c r="E334" s="618"/>
      <c r="F334" s="5"/>
      <c r="G334" s="5"/>
      <c r="H334" s="8"/>
      <c r="I334" s="8"/>
      <c r="J334" s="8"/>
      <c r="K334" s="615"/>
      <c r="L334" s="8"/>
      <c r="M334" s="186"/>
      <c r="N334" s="8"/>
      <c r="O334" s="186"/>
      <c r="P334" s="185"/>
      <c r="Q334" s="8"/>
      <c r="R334" s="8"/>
      <c r="S334" s="8"/>
      <c r="T334" s="8"/>
      <c r="U334" s="8"/>
      <c r="V334" s="8"/>
      <c r="W334" s="8"/>
      <c r="X334" s="5"/>
    </row>
    <row r="335" spans="1:24" s="6" customFormat="1" x14ac:dyDescent="0.2">
      <c r="A335" s="7"/>
      <c r="B335" s="8"/>
      <c r="C335" s="8"/>
      <c r="D335" s="8"/>
      <c r="E335" s="618"/>
      <c r="F335" s="5"/>
      <c r="G335" s="5"/>
      <c r="H335" s="8"/>
      <c r="I335" s="8"/>
      <c r="J335" s="8"/>
      <c r="K335" s="615"/>
      <c r="L335" s="8"/>
      <c r="M335" s="186"/>
      <c r="N335" s="8"/>
      <c r="O335" s="186"/>
      <c r="P335" s="185"/>
      <c r="Q335" s="8"/>
      <c r="R335" s="8"/>
      <c r="S335" s="8"/>
      <c r="T335" s="8"/>
      <c r="U335" s="8"/>
      <c r="V335" s="8"/>
      <c r="W335" s="8"/>
      <c r="X335" s="5"/>
    </row>
    <row r="336" spans="1:24" s="6" customFormat="1" x14ac:dyDescent="0.2">
      <c r="A336" s="7"/>
      <c r="B336" s="8"/>
      <c r="C336" s="8"/>
      <c r="D336" s="8"/>
      <c r="E336" s="618"/>
      <c r="F336" s="5"/>
      <c r="G336" s="5"/>
      <c r="H336" s="8"/>
      <c r="I336" s="8"/>
      <c r="J336" s="8"/>
      <c r="K336" s="615"/>
      <c r="L336" s="8"/>
      <c r="M336" s="186"/>
      <c r="N336" s="8"/>
      <c r="O336" s="186"/>
      <c r="P336" s="185"/>
      <c r="Q336" s="8"/>
      <c r="R336" s="8"/>
      <c r="S336" s="8"/>
      <c r="T336" s="8"/>
      <c r="U336" s="8"/>
      <c r="V336" s="8"/>
      <c r="W336" s="8"/>
      <c r="X336" s="5"/>
    </row>
    <row r="337" spans="1:24" s="6" customFormat="1" x14ac:dyDescent="0.2">
      <c r="A337" s="7"/>
      <c r="B337" s="8"/>
      <c r="C337" s="8"/>
      <c r="D337" s="8"/>
      <c r="E337" s="618"/>
      <c r="F337" s="5"/>
      <c r="G337" s="5"/>
      <c r="H337" s="8"/>
      <c r="I337" s="8"/>
      <c r="J337" s="8"/>
      <c r="K337" s="615"/>
      <c r="L337" s="8"/>
      <c r="M337" s="186"/>
      <c r="N337" s="8"/>
      <c r="O337" s="186"/>
      <c r="P337" s="185"/>
      <c r="Q337" s="8"/>
      <c r="R337" s="8"/>
      <c r="S337" s="8"/>
      <c r="T337" s="8"/>
      <c r="U337" s="8"/>
      <c r="V337" s="8"/>
      <c r="W337" s="8"/>
      <c r="X337" s="5"/>
    </row>
    <row r="338" spans="1:24" s="6" customFormat="1" x14ac:dyDescent="0.2">
      <c r="A338" s="7"/>
      <c r="B338" s="8"/>
      <c r="C338" s="8"/>
      <c r="D338" s="8"/>
      <c r="E338" s="618"/>
      <c r="F338" s="5"/>
      <c r="G338" s="5"/>
      <c r="H338" s="8"/>
      <c r="I338" s="8"/>
      <c r="J338" s="8"/>
      <c r="K338" s="615"/>
      <c r="L338" s="8"/>
      <c r="M338" s="186"/>
      <c r="N338" s="8"/>
      <c r="O338" s="186"/>
      <c r="P338" s="185"/>
      <c r="Q338" s="8"/>
      <c r="R338" s="8"/>
      <c r="S338" s="8"/>
      <c r="T338" s="8"/>
      <c r="U338" s="8"/>
      <c r="V338" s="8"/>
      <c r="W338" s="8"/>
      <c r="X338" s="5"/>
    </row>
    <row r="339" spans="1:24" s="6" customFormat="1" x14ac:dyDescent="0.2">
      <c r="A339" s="7"/>
      <c r="B339" s="8"/>
      <c r="C339" s="8"/>
      <c r="D339" s="8"/>
      <c r="E339" s="618"/>
      <c r="F339" s="5"/>
      <c r="G339" s="5"/>
      <c r="H339" s="8"/>
      <c r="I339" s="8"/>
      <c r="J339" s="8"/>
      <c r="K339" s="615"/>
      <c r="L339" s="8"/>
      <c r="M339" s="186"/>
      <c r="N339" s="8"/>
      <c r="O339" s="186"/>
      <c r="P339" s="185"/>
      <c r="Q339" s="8"/>
      <c r="R339" s="8"/>
      <c r="S339" s="8"/>
      <c r="T339" s="8"/>
      <c r="U339" s="8"/>
      <c r="V339" s="8"/>
      <c r="W339" s="8"/>
      <c r="X339" s="5"/>
    </row>
    <row r="340" spans="1:24" s="6" customFormat="1" x14ac:dyDescent="0.2">
      <c r="A340" s="7"/>
      <c r="B340" s="8"/>
      <c r="C340" s="8"/>
      <c r="D340" s="8"/>
      <c r="E340" s="618"/>
      <c r="F340" s="5"/>
      <c r="G340" s="5"/>
      <c r="H340" s="8"/>
      <c r="I340" s="8"/>
      <c r="J340" s="8"/>
      <c r="K340" s="615"/>
      <c r="L340" s="8"/>
      <c r="M340" s="186"/>
      <c r="N340" s="8"/>
      <c r="O340" s="186"/>
      <c r="P340" s="185"/>
      <c r="Q340" s="8"/>
      <c r="R340" s="8"/>
      <c r="S340" s="8"/>
      <c r="T340" s="8"/>
      <c r="U340" s="8"/>
      <c r="V340" s="8"/>
      <c r="W340" s="8"/>
      <c r="X340" s="5"/>
    </row>
    <row r="341" spans="1:24" s="6" customFormat="1" x14ac:dyDescent="0.2">
      <c r="A341" s="7"/>
      <c r="B341" s="8"/>
      <c r="C341" s="8"/>
      <c r="D341" s="8"/>
      <c r="E341" s="618"/>
      <c r="F341" s="5"/>
      <c r="G341" s="5"/>
      <c r="H341" s="8"/>
      <c r="I341" s="8"/>
      <c r="J341" s="8"/>
      <c r="K341" s="615"/>
      <c r="L341" s="8"/>
      <c r="M341" s="186"/>
      <c r="N341" s="8"/>
      <c r="O341" s="186"/>
      <c r="P341" s="185"/>
      <c r="Q341" s="8"/>
      <c r="R341" s="8"/>
      <c r="S341" s="8"/>
      <c r="T341" s="8"/>
      <c r="U341" s="8"/>
      <c r="V341" s="8"/>
      <c r="W341" s="8"/>
      <c r="X341" s="5"/>
    </row>
    <row r="342" spans="1:24" s="6" customFormat="1" x14ac:dyDescent="0.2">
      <c r="A342" s="7"/>
      <c r="B342" s="8"/>
      <c r="C342" s="8"/>
      <c r="D342" s="8"/>
      <c r="E342" s="618"/>
      <c r="F342" s="5"/>
      <c r="G342" s="5"/>
      <c r="H342" s="8"/>
      <c r="I342" s="8"/>
      <c r="J342" s="8"/>
      <c r="K342" s="615"/>
      <c r="L342" s="8"/>
      <c r="M342" s="186"/>
      <c r="N342" s="8"/>
      <c r="O342" s="186"/>
      <c r="P342" s="185"/>
      <c r="Q342" s="8"/>
      <c r="R342" s="8"/>
      <c r="S342" s="8"/>
      <c r="T342" s="8"/>
      <c r="U342" s="8"/>
      <c r="V342" s="8"/>
      <c r="W342" s="8"/>
      <c r="X342" s="5"/>
    </row>
    <row r="343" spans="1:24" s="6" customFormat="1" x14ac:dyDescent="0.2">
      <c r="A343" s="7"/>
      <c r="B343" s="8"/>
      <c r="C343" s="8"/>
      <c r="D343" s="8"/>
      <c r="E343" s="618"/>
      <c r="F343" s="5"/>
      <c r="G343" s="5"/>
      <c r="H343" s="8"/>
      <c r="I343" s="8"/>
      <c r="J343" s="8"/>
      <c r="K343" s="615"/>
      <c r="L343" s="8"/>
      <c r="M343" s="186"/>
      <c r="N343" s="8"/>
      <c r="O343" s="186"/>
      <c r="P343" s="185"/>
      <c r="Q343" s="8"/>
      <c r="R343" s="8"/>
      <c r="S343" s="8"/>
      <c r="T343" s="8"/>
      <c r="U343" s="8"/>
      <c r="V343" s="8"/>
      <c r="W343" s="8"/>
      <c r="X343" s="5"/>
    </row>
    <row r="344" spans="1:24" s="6" customFormat="1" x14ac:dyDescent="0.2">
      <c r="A344" s="7"/>
      <c r="B344" s="8"/>
      <c r="C344" s="8"/>
      <c r="D344" s="8"/>
      <c r="E344" s="618"/>
      <c r="F344" s="5"/>
      <c r="G344" s="5"/>
      <c r="H344" s="8"/>
      <c r="I344" s="8"/>
      <c r="J344" s="8"/>
      <c r="K344" s="615"/>
      <c r="L344" s="8"/>
      <c r="M344" s="186"/>
      <c r="N344" s="8"/>
      <c r="O344" s="186"/>
      <c r="P344" s="185"/>
      <c r="Q344" s="8"/>
      <c r="R344" s="8"/>
      <c r="S344" s="8"/>
      <c r="T344" s="8"/>
      <c r="U344" s="8"/>
      <c r="V344" s="8"/>
      <c r="W344" s="8"/>
      <c r="X344" s="5"/>
    </row>
    <row r="345" spans="1:24" s="6" customFormat="1" x14ac:dyDescent="0.2">
      <c r="A345" s="7"/>
      <c r="B345" s="8"/>
      <c r="C345" s="8"/>
      <c r="D345" s="8"/>
      <c r="E345" s="618"/>
      <c r="F345" s="5"/>
      <c r="G345" s="5"/>
      <c r="H345" s="8"/>
      <c r="I345" s="8"/>
      <c r="J345" s="8"/>
      <c r="K345" s="615"/>
      <c r="L345" s="8"/>
      <c r="M345" s="186"/>
      <c r="N345" s="8"/>
      <c r="O345" s="186"/>
      <c r="P345" s="185"/>
      <c r="Q345" s="8"/>
      <c r="R345" s="8"/>
      <c r="S345" s="8"/>
      <c r="T345" s="8"/>
      <c r="U345" s="8"/>
      <c r="V345" s="8"/>
      <c r="W345" s="8"/>
      <c r="X345" s="5"/>
    </row>
    <row r="346" spans="1:24" s="6" customFormat="1" x14ac:dyDescent="0.2">
      <c r="A346" s="7"/>
      <c r="B346" s="8"/>
      <c r="C346" s="8"/>
      <c r="D346" s="8"/>
      <c r="E346" s="618"/>
      <c r="F346" s="5"/>
      <c r="G346" s="5"/>
      <c r="H346" s="8"/>
      <c r="I346" s="8"/>
      <c r="J346" s="8"/>
      <c r="K346" s="615"/>
      <c r="L346" s="8"/>
      <c r="M346" s="186"/>
      <c r="N346" s="8"/>
      <c r="O346" s="186"/>
      <c r="P346" s="185"/>
      <c r="Q346" s="8"/>
      <c r="R346" s="8"/>
      <c r="S346" s="8"/>
      <c r="T346" s="8"/>
      <c r="U346" s="8"/>
      <c r="V346" s="8"/>
      <c r="W346" s="8"/>
      <c r="X346" s="5"/>
    </row>
    <row r="347" spans="1:24" s="6" customFormat="1" x14ac:dyDescent="0.2">
      <c r="A347" s="7"/>
      <c r="B347" s="8"/>
      <c r="C347" s="8"/>
      <c r="D347" s="8"/>
      <c r="E347" s="618"/>
      <c r="F347" s="5"/>
      <c r="G347" s="5"/>
      <c r="H347" s="8"/>
      <c r="I347" s="8"/>
      <c r="J347" s="8"/>
      <c r="K347" s="615"/>
      <c r="L347" s="8"/>
      <c r="M347" s="186"/>
      <c r="N347" s="8"/>
      <c r="O347" s="186"/>
      <c r="P347" s="185"/>
      <c r="Q347" s="8"/>
      <c r="R347" s="8"/>
      <c r="S347" s="8"/>
      <c r="T347" s="8"/>
      <c r="U347" s="8"/>
      <c r="V347" s="8"/>
      <c r="W347" s="8"/>
      <c r="X347" s="5"/>
    </row>
    <row r="348" spans="1:24" s="6" customFormat="1" x14ac:dyDescent="0.2">
      <c r="A348" s="7"/>
      <c r="B348" s="8"/>
      <c r="C348" s="8"/>
      <c r="D348" s="8"/>
      <c r="E348" s="618"/>
      <c r="F348" s="5"/>
      <c r="G348" s="5"/>
      <c r="H348" s="8"/>
      <c r="I348" s="8"/>
      <c r="J348" s="8"/>
      <c r="K348" s="615"/>
      <c r="L348" s="8"/>
      <c r="M348" s="186"/>
      <c r="N348" s="8"/>
      <c r="O348" s="186"/>
      <c r="P348" s="185"/>
      <c r="Q348" s="8"/>
      <c r="R348" s="8"/>
      <c r="S348" s="8"/>
      <c r="T348" s="8"/>
      <c r="U348" s="8"/>
      <c r="V348" s="8"/>
      <c r="W348" s="8"/>
      <c r="X348" s="5"/>
    </row>
    <row r="349" spans="1:24" s="6" customFormat="1" x14ac:dyDescent="0.2">
      <c r="A349" s="7"/>
      <c r="B349" s="8"/>
      <c r="C349" s="8"/>
      <c r="D349" s="8"/>
      <c r="E349" s="618"/>
      <c r="F349" s="5"/>
      <c r="G349" s="5"/>
      <c r="H349" s="8"/>
      <c r="I349" s="8"/>
      <c r="J349" s="8"/>
      <c r="K349" s="615"/>
      <c r="L349" s="8"/>
      <c r="M349" s="186"/>
      <c r="N349" s="8"/>
      <c r="O349" s="186"/>
      <c r="P349" s="185"/>
      <c r="Q349" s="8"/>
      <c r="R349" s="8"/>
      <c r="S349" s="8"/>
      <c r="T349" s="8"/>
      <c r="U349" s="8"/>
      <c r="V349" s="8"/>
      <c r="W349" s="8"/>
      <c r="X349" s="5"/>
    </row>
    <row r="350" spans="1:24" s="6" customFormat="1" x14ac:dyDescent="0.2">
      <c r="A350" s="7"/>
      <c r="B350" s="8"/>
      <c r="C350" s="8"/>
      <c r="D350" s="8"/>
      <c r="E350" s="618"/>
      <c r="F350" s="5"/>
      <c r="G350" s="5"/>
      <c r="H350" s="8"/>
      <c r="I350" s="8"/>
      <c r="J350" s="8"/>
      <c r="K350" s="615"/>
      <c r="L350" s="8"/>
      <c r="M350" s="186"/>
      <c r="N350" s="8"/>
      <c r="O350" s="186"/>
      <c r="P350" s="185"/>
      <c r="Q350" s="8"/>
      <c r="R350" s="8"/>
      <c r="S350" s="8"/>
      <c r="T350" s="8"/>
      <c r="U350" s="8"/>
      <c r="V350" s="8"/>
      <c r="W350" s="8"/>
      <c r="X350" s="5"/>
    </row>
    <row r="351" spans="1:24" s="6" customFormat="1" x14ac:dyDescent="0.2">
      <c r="A351" s="7"/>
      <c r="B351" s="8"/>
      <c r="C351" s="8"/>
      <c r="D351" s="8"/>
      <c r="E351" s="618"/>
      <c r="F351" s="5"/>
      <c r="G351" s="5"/>
      <c r="H351" s="8"/>
      <c r="I351" s="8"/>
      <c r="J351" s="8"/>
      <c r="K351" s="615"/>
      <c r="L351" s="8"/>
      <c r="M351" s="186"/>
      <c r="N351" s="8"/>
      <c r="O351" s="186"/>
      <c r="P351" s="185"/>
      <c r="Q351" s="8"/>
      <c r="R351" s="8"/>
      <c r="S351" s="8"/>
      <c r="T351" s="8"/>
      <c r="U351" s="8"/>
      <c r="V351" s="8"/>
      <c r="W351" s="8"/>
      <c r="X351" s="5"/>
    </row>
    <row r="352" spans="1:24" s="6" customFormat="1" x14ac:dyDescent="0.2">
      <c r="A352" s="7"/>
      <c r="B352" s="8"/>
      <c r="C352" s="8"/>
      <c r="D352" s="8"/>
      <c r="E352" s="618"/>
      <c r="F352" s="5"/>
      <c r="G352" s="5"/>
      <c r="H352" s="8"/>
      <c r="I352" s="8"/>
      <c r="J352" s="8"/>
      <c r="K352" s="615"/>
      <c r="L352" s="8"/>
      <c r="M352" s="186"/>
      <c r="N352" s="8"/>
      <c r="O352" s="186"/>
      <c r="P352" s="185"/>
      <c r="Q352" s="8"/>
      <c r="R352" s="8"/>
      <c r="S352" s="8"/>
      <c r="T352" s="8"/>
      <c r="U352" s="8"/>
      <c r="V352" s="8"/>
      <c r="W352" s="8"/>
      <c r="X352" s="5"/>
    </row>
    <row r="353" spans="1:24" s="6" customFormat="1" x14ac:dyDescent="0.2">
      <c r="A353" s="7"/>
      <c r="B353" s="8"/>
      <c r="C353" s="8"/>
      <c r="D353" s="8"/>
      <c r="E353" s="618"/>
      <c r="F353" s="5"/>
      <c r="G353" s="5"/>
      <c r="H353" s="8"/>
      <c r="I353" s="8"/>
      <c r="J353" s="8"/>
      <c r="K353" s="615"/>
      <c r="L353" s="8"/>
      <c r="M353" s="186"/>
      <c r="N353" s="8"/>
      <c r="O353" s="186"/>
      <c r="P353" s="185"/>
      <c r="Q353" s="8"/>
      <c r="R353" s="8"/>
      <c r="S353" s="8"/>
      <c r="T353" s="8"/>
      <c r="U353" s="8"/>
      <c r="V353" s="8"/>
      <c r="W353" s="8"/>
      <c r="X353" s="5"/>
    </row>
    <row r="354" spans="1:24" s="6" customFormat="1" x14ac:dyDescent="0.2">
      <c r="A354" s="7"/>
      <c r="B354" s="8"/>
      <c r="C354" s="8"/>
      <c r="D354" s="8"/>
      <c r="E354" s="618"/>
      <c r="F354" s="5"/>
      <c r="G354" s="5"/>
      <c r="H354" s="8"/>
      <c r="I354" s="8"/>
      <c r="J354" s="8"/>
      <c r="K354" s="615"/>
      <c r="L354" s="8"/>
      <c r="M354" s="186"/>
      <c r="N354" s="8"/>
      <c r="O354" s="186"/>
      <c r="P354" s="185"/>
      <c r="Q354" s="8"/>
      <c r="R354" s="8"/>
      <c r="S354" s="8"/>
      <c r="T354" s="8"/>
      <c r="U354" s="8"/>
      <c r="V354" s="8"/>
      <c r="W354" s="8"/>
      <c r="X354" s="5"/>
    </row>
    <row r="355" spans="1:24" s="6" customFormat="1" x14ac:dyDescent="0.2">
      <c r="A355" s="7"/>
      <c r="B355" s="8"/>
      <c r="C355" s="8"/>
      <c r="D355" s="8"/>
      <c r="E355" s="618"/>
      <c r="F355" s="5"/>
      <c r="G355" s="5"/>
      <c r="H355" s="8"/>
      <c r="I355" s="8"/>
      <c r="J355" s="8"/>
      <c r="K355" s="615"/>
      <c r="L355" s="8"/>
      <c r="M355" s="186"/>
      <c r="N355" s="8"/>
      <c r="O355" s="186"/>
      <c r="P355" s="185"/>
      <c r="Q355" s="8"/>
      <c r="R355" s="8"/>
      <c r="S355" s="8"/>
      <c r="T355" s="8"/>
      <c r="U355" s="8"/>
      <c r="V355" s="8"/>
      <c r="W355" s="8"/>
      <c r="X355" s="5"/>
    </row>
    <row r="356" spans="1:24" s="6" customFormat="1" x14ac:dyDescent="0.2">
      <c r="A356" s="7"/>
      <c r="B356" s="8"/>
      <c r="C356" s="8"/>
      <c r="D356" s="8"/>
      <c r="E356" s="618"/>
      <c r="F356" s="5"/>
      <c r="G356" s="5"/>
      <c r="H356" s="8"/>
      <c r="I356" s="8"/>
      <c r="J356" s="8"/>
      <c r="K356" s="615"/>
      <c r="L356" s="8"/>
      <c r="M356" s="186"/>
      <c r="N356" s="8"/>
      <c r="O356" s="186"/>
      <c r="P356" s="185"/>
      <c r="Q356" s="8"/>
      <c r="R356" s="8"/>
      <c r="S356" s="8"/>
      <c r="T356" s="8"/>
      <c r="U356" s="8"/>
      <c r="V356" s="8"/>
      <c r="W356" s="8"/>
      <c r="X356" s="5"/>
    </row>
    <row r="357" spans="1:24" s="6" customFormat="1" x14ac:dyDescent="0.2">
      <c r="A357" s="7"/>
      <c r="B357" s="8"/>
      <c r="C357" s="8"/>
      <c r="D357" s="8"/>
      <c r="E357" s="618"/>
      <c r="F357" s="5"/>
      <c r="G357" s="5"/>
      <c r="H357" s="8"/>
      <c r="I357" s="8"/>
      <c r="J357" s="8"/>
      <c r="K357" s="615"/>
      <c r="L357" s="8"/>
      <c r="M357" s="186"/>
      <c r="N357" s="8"/>
      <c r="O357" s="186"/>
      <c r="P357" s="185"/>
      <c r="Q357" s="8"/>
      <c r="R357" s="8"/>
      <c r="S357" s="8"/>
      <c r="T357" s="8"/>
      <c r="U357" s="8"/>
      <c r="V357" s="8"/>
      <c r="W357" s="8"/>
      <c r="X357" s="5"/>
    </row>
    <row r="358" spans="1:24" s="6" customFormat="1" x14ac:dyDescent="0.2">
      <c r="A358" s="7"/>
      <c r="B358" s="8"/>
      <c r="C358" s="8"/>
      <c r="D358" s="8"/>
      <c r="E358" s="618"/>
      <c r="F358" s="5"/>
      <c r="G358" s="5"/>
      <c r="H358" s="8"/>
      <c r="I358" s="8"/>
      <c r="J358" s="8"/>
      <c r="K358" s="615"/>
      <c r="L358" s="8"/>
      <c r="M358" s="186"/>
      <c r="N358" s="8"/>
      <c r="O358" s="186"/>
      <c r="P358" s="185"/>
      <c r="Q358" s="8"/>
      <c r="R358" s="8"/>
      <c r="S358" s="8"/>
      <c r="T358" s="8"/>
      <c r="U358" s="8"/>
      <c r="V358" s="8"/>
      <c r="W358" s="8"/>
      <c r="X358" s="5"/>
    </row>
    <row r="359" spans="1:24" s="6" customFormat="1" x14ac:dyDescent="0.2">
      <c r="A359" s="7"/>
      <c r="B359" s="8"/>
      <c r="C359" s="8"/>
      <c r="D359" s="8"/>
      <c r="E359" s="618"/>
      <c r="F359" s="5"/>
      <c r="G359" s="5"/>
      <c r="H359" s="8"/>
      <c r="I359" s="8"/>
      <c r="J359" s="8"/>
      <c r="K359" s="615"/>
      <c r="L359" s="8"/>
      <c r="M359" s="186"/>
      <c r="N359" s="8"/>
      <c r="O359" s="186"/>
      <c r="P359" s="185"/>
      <c r="Q359" s="8"/>
      <c r="R359" s="8"/>
      <c r="S359" s="8"/>
      <c r="T359" s="8"/>
      <c r="U359" s="8"/>
      <c r="V359" s="8"/>
      <c r="W359" s="8"/>
      <c r="X359" s="5"/>
    </row>
    <row r="360" spans="1:24" s="6" customFormat="1" x14ac:dyDescent="0.2">
      <c r="A360" s="7"/>
      <c r="B360" s="8"/>
      <c r="C360" s="8"/>
      <c r="D360" s="8"/>
      <c r="E360" s="618"/>
      <c r="F360" s="5"/>
      <c r="G360" s="5"/>
      <c r="H360" s="8"/>
      <c r="I360" s="8"/>
      <c r="J360" s="8"/>
      <c r="K360" s="615"/>
      <c r="L360" s="8"/>
      <c r="M360" s="186"/>
      <c r="N360" s="8"/>
      <c r="O360" s="186"/>
      <c r="P360" s="185"/>
      <c r="Q360" s="8"/>
      <c r="R360" s="8"/>
      <c r="S360" s="8"/>
      <c r="T360" s="8"/>
      <c r="U360" s="8"/>
      <c r="V360" s="8"/>
      <c r="W360" s="8"/>
      <c r="X360" s="5"/>
    </row>
    <row r="361" spans="1:24" s="6" customFormat="1" x14ac:dyDescent="0.2">
      <c r="A361" s="7"/>
      <c r="B361" s="8"/>
      <c r="C361" s="8"/>
      <c r="D361" s="8"/>
      <c r="E361" s="618"/>
      <c r="F361" s="5"/>
      <c r="G361" s="5"/>
      <c r="H361" s="8"/>
      <c r="I361" s="8"/>
      <c r="J361" s="8"/>
      <c r="K361" s="615"/>
      <c r="L361" s="8"/>
      <c r="M361" s="186"/>
      <c r="N361" s="8"/>
      <c r="O361" s="186"/>
      <c r="P361" s="185"/>
      <c r="Q361" s="8"/>
      <c r="R361" s="8"/>
      <c r="S361" s="8"/>
      <c r="T361" s="8"/>
      <c r="U361" s="8"/>
      <c r="V361" s="8"/>
      <c r="W361" s="8"/>
      <c r="X361" s="5"/>
    </row>
    <row r="362" spans="1:24" s="6" customFormat="1" x14ac:dyDescent="0.2">
      <c r="A362" s="7"/>
      <c r="B362" s="8"/>
      <c r="C362" s="8"/>
      <c r="D362" s="8"/>
      <c r="E362" s="618"/>
      <c r="F362" s="5"/>
      <c r="G362" s="5"/>
      <c r="H362" s="8"/>
      <c r="I362" s="8"/>
      <c r="J362" s="8"/>
      <c r="K362" s="615"/>
      <c r="L362" s="8"/>
      <c r="M362" s="186"/>
      <c r="N362" s="8"/>
      <c r="O362" s="186"/>
      <c r="P362" s="185"/>
      <c r="Q362" s="8"/>
      <c r="R362" s="8"/>
      <c r="S362" s="8"/>
      <c r="T362" s="8"/>
      <c r="U362" s="8"/>
      <c r="V362" s="8"/>
      <c r="W362" s="8"/>
      <c r="X362" s="5"/>
    </row>
    <row r="363" spans="1:24" s="6" customFormat="1" x14ac:dyDescent="0.2">
      <c r="A363" s="7"/>
      <c r="B363" s="8"/>
      <c r="C363" s="8"/>
      <c r="D363" s="8"/>
      <c r="E363" s="618"/>
      <c r="F363" s="5"/>
      <c r="G363" s="5"/>
      <c r="H363" s="8"/>
      <c r="I363" s="8"/>
      <c r="J363" s="8"/>
      <c r="K363" s="615"/>
      <c r="L363" s="8"/>
      <c r="M363" s="186"/>
      <c r="N363" s="8"/>
      <c r="O363" s="186"/>
      <c r="P363" s="185"/>
      <c r="Q363" s="8"/>
      <c r="R363" s="8"/>
      <c r="S363" s="8"/>
      <c r="T363" s="8"/>
      <c r="U363" s="8"/>
      <c r="V363" s="8"/>
      <c r="W363" s="8"/>
      <c r="X363" s="5"/>
    </row>
    <row r="364" spans="1:24" s="6" customFormat="1" x14ac:dyDescent="0.2">
      <c r="A364" s="7"/>
      <c r="B364" s="8"/>
      <c r="C364" s="8"/>
      <c r="D364" s="8"/>
      <c r="E364" s="618"/>
      <c r="F364" s="5"/>
      <c r="G364" s="5"/>
      <c r="H364" s="8"/>
      <c r="I364" s="8"/>
      <c r="J364" s="8"/>
      <c r="K364" s="615"/>
      <c r="L364" s="8"/>
      <c r="M364" s="186"/>
      <c r="N364" s="8"/>
      <c r="O364" s="186"/>
      <c r="P364" s="185"/>
      <c r="Q364" s="8"/>
      <c r="R364" s="8"/>
      <c r="S364" s="8"/>
      <c r="T364" s="8"/>
      <c r="U364" s="8"/>
      <c r="V364" s="8"/>
      <c r="W364" s="8"/>
      <c r="X364" s="5"/>
    </row>
    <row r="365" spans="1:24" s="6" customFormat="1" x14ac:dyDescent="0.2">
      <c r="A365" s="7"/>
      <c r="B365" s="8"/>
      <c r="C365" s="8"/>
      <c r="D365" s="8"/>
      <c r="E365" s="618"/>
      <c r="F365" s="5"/>
      <c r="G365" s="5"/>
      <c r="H365" s="8"/>
      <c r="I365" s="8"/>
      <c r="J365" s="8"/>
      <c r="K365" s="615"/>
      <c r="L365" s="8"/>
      <c r="M365" s="186"/>
      <c r="N365" s="8"/>
      <c r="O365" s="186"/>
      <c r="P365" s="185"/>
      <c r="Q365" s="8"/>
      <c r="R365" s="8"/>
      <c r="S365" s="8"/>
      <c r="T365" s="8"/>
      <c r="U365" s="8"/>
      <c r="V365" s="8"/>
      <c r="W365" s="8"/>
      <c r="X365" s="5"/>
    </row>
    <row r="366" spans="1:24" s="6" customFormat="1" x14ac:dyDescent="0.2">
      <c r="A366" s="7"/>
      <c r="B366" s="8"/>
      <c r="C366" s="8"/>
      <c r="D366" s="8"/>
      <c r="E366" s="618"/>
      <c r="F366" s="5"/>
      <c r="G366" s="5"/>
      <c r="H366" s="8"/>
      <c r="I366" s="8"/>
      <c r="J366" s="8"/>
      <c r="K366" s="615"/>
      <c r="L366" s="8"/>
      <c r="M366" s="186"/>
      <c r="N366" s="8"/>
      <c r="O366" s="186"/>
      <c r="P366" s="185"/>
      <c r="Q366" s="8"/>
      <c r="R366" s="8"/>
      <c r="S366" s="8"/>
      <c r="T366" s="8"/>
      <c r="U366" s="8"/>
      <c r="V366" s="8"/>
      <c r="W366" s="8"/>
      <c r="X366" s="5"/>
    </row>
    <row r="367" spans="1:24" s="6" customFormat="1" x14ac:dyDescent="0.2">
      <c r="A367" s="7"/>
      <c r="B367" s="8"/>
      <c r="C367" s="8"/>
      <c r="D367" s="8"/>
      <c r="E367" s="618"/>
      <c r="F367" s="5"/>
      <c r="G367" s="5"/>
      <c r="H367" s="8"/>
      <c r="I367" s="8"/>
      <c r="J367" s="8"/>
      <c r="K367" s="615"/>
      <c r="L367" s="8"/>
      <c r="M367" s="186"/>
      <c r="N367" s="8"/>
      <c r="O367" s="186"/>
      <c r="P367" s="185"/>
      <c r="Q367" s="8"/>
      <c r="R367" s="8"/>
      <c r="S367" s="8"/>
      <c r="T367" s="8"/>
      <c r="U367" s="8"/>
      <c r="V367" s="8"/>
      <c r="W367" s="8"/>
      <c r="X367" s="5"/>
    </row>
    <row r="368" spans="1:24" s="6" customFormat="1" x14ac:dyDescent="0.2">
      <c r="A368" s="7"/>
      <c r="B368" s="8"/>
      <c r="C368" s="8"/>
      <c r="D368" s="8"/>
      <c r="E368" s="618"/>
      <c r="F368" s="5"/>
      <c r="G368" s="5"/>
      <c r="H368" s="8"/>
      <c r="I368" s="8"/>
      <c r="J368" s="8"/>
      <c r="K368" s="615"/>
      <c r="L368" s="8"/>
      <c r="M368" s="186"/>
      <c r="N368" s="8"/>
      <c r="O368" s="186"/>
      <c r="P368" s="185"/>
      <c r="Q368" s="8"/>
      <c r="R368" s="8"/>
      <c r="S368" s="8"/>
      <c r="T368" s="8"/>
      <c r="U368" s="8"/>
      <c r="V368" s="8"/>
      <c r="W368" s="8"/>
      <c r="X368" s="5"/>
    </row>
    <row r="369" spans="1:24" s="6" customFormat="1" x14ac:dyDescent="0.2">
      <c r="A369" s="7"/>
      <c r="B369" s="8"/>
      <c r="C369" s="8"/>
      <c r="D369" s="8"/>
      <c r="E369" s="618"/>
      <c r="F369" s="5"/>
      <c r="G369" s="5"/>
      <c r="H369" s="8"/>
      <c r="I369" s="8"/>
      <c r="J369" s="8"/>
      <c r="K369" s="615"/>
      <c r="L369" s="8"/>
      <c r="M369" s="186"/>
      <c r="N369" s="8"/>
      <c r="O369" s="186"/>
      <c r="P369" s="185"/>
      <c r="Q369" s="8"/>
      <c r="R369" s="8"/>
      <c r="S369" s="8"/>
      <c r="T369" s="8"/>
      <c r="U369" s="8"/>
      <c r="V369" s="8"/>
      <c r="W369" s="8"/>
      <c r="X369" s="5"/>
    </row>
    <row r="370" spans="1:24" s="6" customFormat="1" x14ac:dyDescent="0.2">
      <c r="A370" s="7"/>
      <c r="B370" s="8"/>
      <c r="C370" s="8"/>
      <c r="D370" s="8"/>
      <c r="E370" s="618"/>
      <c r="F370" s="5"/>
      <c r="G370" s="5"/>
      <c r="H370" s="8"/>
      <c r="I370" s="8"/>
      <c r="J370" s="8"/>
      <c r="K370" s="615"/>
      <c r="L370" s="8"/>
      <c r="M370" s="186"/>
      <c r="N370" s="8"/>
      <c r="O370" s="186"/>
      <c r="P370" s="185"/>
      <c r="Q370" s="8"/>
      <c r="R370" s="8"/>
      <c r="S370" s="8"/>
      <c r="T370" s="8"/>
      <c r="U370" s="8"/>
      <c r="V370" s="8"/>
      <c r="W370" s="8"/>
      <c r="X370" s="5"/>
    </row>
    <row r="371" spans="1:24" s="6" customFormat="1" x14ac:dyDescent="0.2">
      <c r="A371" s="7"/>
      <c r="B371" s="8"/>
      <c r="C371" s="8"/>
      <c r="D371" s="8"/>
      <c r="E371" s="618"/>
      <c r="F371" s="5"/>
      <c r="G371" s="5"/>
      <c r="H371" s="8"/>
      <c r="I371" s="8"/>
      <c r="J371" s="8"/>
      <c r="K371" s="615"/>
      <c r="L371" s="8"/>
      <c r="M371" s="186"/>
      <c r="N371" s="8"/>
      <c r="O371" s="186"/>
      <c r="P371" s="185"/>
      <c r="Q371" s="8"/>
      <c r="R371" s="8"/>
      <c r="S371" s="8"/>
      <c r="T371" s="8"/>
      <c r="U371" s="8"/>
      <c r="V371" s="8"/>
      <c r="W371" s="8"/>
      <c r="X371" s="5"/>
    </row>
    <row r="372" spans="1:24" s="6" customFormat="1" x14ac:dyDescent="0.2">
      <c r="A372" s="7"/>
      <c r="B372" s="8"/>
      <c r="C372" s="8"/>
      <c r="D372" s="8"/>
      <c r="E372" s="618"/>
      <c r="F372" s="5"/>
      <c r="G372" s="5"/>
      <c r="H372" s="8"/>
      <c r="I372" s="8"/>
      <c r="J372" s="8"/>
      <c r="K372" s="615"/>
      <c r="L372" s="8"/>
      <c r="M372" s="186"/>
      <c r="N372" s="8"/>
      <c r="O372" s="186"/>
      <c r="P372" s="185"/>
      <c r="Q372" s="8"/>
      <c r="R372" s="8"/>
      <c r="S372" s="8"/>
      <c r="T372" s="8"/>
      <c r="U372" s="8"/>
      <c r="V372" s="8"/>
      <c r="W372" s="8"/>
      <c r="X372" s="5"/>
    </row>
    <row r="373" spans="1:24" s="6" customFormat="1" x14ac:dyDescent="0.2">
      <c r="A373" s="7"/>
      <c r="B373" s="8"/>
      <c r="C373" s="8"/>
      <c r="D373" s="8"/>
      <c r="E373" s="618"/>
      <c r="F373" s="5"/>
      <c r="G373" s="5"/>
      <c r="H373" s="8"/>
      <c r="I373" s="8"/>
      <c r="J373" s="8"/>
      <c r="K373" s="615"/>
      <c r="L373" s="8"/>
      <c r="M373" s="186"/>
      <c r="N373" s="8"/>
      <c r="O373" s="186"/>
      <c r="P373" s="185"/>
      <c r="Q373" s="8"/>
      <c r="R373" s="8"/>
      <c r="S373" s="8"/>
      <c r="T373" s="8"/>
      <c r="U373" s="8"/>
      <c r="V373" s="8"/>
      <c r="W373" s="8"/>
      <c r="X373" s="5"/>
    </row>
    <row r="374" spans="1:24" s="6" customFormat="1" x14ac:dyDescent="0.2">
      <c r="A374" s="7"/>
      <c r="B374" s="8"/>
      <c r="C374" s="8"/>
      <c r="D374" s="8"/>
      <c r="E374" s="618"/>
      <c r="F374" s="5"/>
      <c r="G374" s="5"/>
      <c r="H374" s="8"/>
      <c r="I374" s="8"/>
      <c r="J374" s="8"/>
      <c r="K374" s="615"/>
      <c r="L374" s="8"/>
      <c r="M374" s="186"/>
      <c r="N374" s="8"/>
      <c r="O374" s="186"/>
      <c r="P374" s="185"/>
      <c r="Q374" s="8"/>
      <c r="R374" s="8"/>
      <c r="S374" s="8"/>
      <c r="T374" s="8"/>
      <c r="U374" s="8"/>
      <c r="V374" s="8"/>
      <c r="W374" s="8"/>
      <c r="X374" s="5"/>
    </row>
    <row r="375" spans="1:24" s="6" customFormat="1" x14ac:dyDescent="0.2">
      <c r="A375" s="7"/>
      <c r="B375" s="8"/>
      <c r="C375" s="8"/>
      <c r="D375" s="8"/>
      <c r="E375" s="618"/>
      <c r="F375" s="5"/>
      <c r="G375" s="5"/>
      <c r="H375" s="8"/>
      <c r="I375" s="8"/>
      <c r="J375" s="8"/>
      <c r="K375" s="615"/>
      <c r="L375" s="8"/>
      <c r="M375" s="186"/>
      <c r="N375" s="8"/>
      <c r="O375" s="186"/>
      <c r="P375" s="185"/>
      <c r="Q375" s="8"/>
      <c r="R375" s="8"/>
      <c r="S375" s="8"/>
      <c r="T375" s="8"/>
      <c r="U375" s="8"/>
      <c r="V375" s="8"/>
      <c r="W375" s="8"/>
      <c r="X375" s="5"/>
    </row>
    <row r="376" spans="1:24" s="6" customFormat="1" x14ac:dyDescent="0.2">
      <c r="A376" s="7"/>
      <c r="B376" s="8"/>
      <c r="C376" s="8"/>
      <c r="D376" s="8"/>
      <c r="E376" s="618"/>
      <c r="F376" s="5"/>
      <c r="G376" s="5"/>
      <c r="H376" s="8"/>
      <c r="I376" s="8"/>
      <c r="J376" s="8"/>
      <c r="K376" s="615"/>
      <c r="L376" s="8"/>
      <c r="M376" s="186"/>
      <c r="N376" s="8"/>
      <c r="O376" s="186"/>
      <c r="P376" s="185"/>
      <c r="Q376" s="8"/>
      <c r="R376" s="8"/>
      <c r="S376" s="8"/>
      <c r="T376" s="8"/>
      <c r="U376" s="8"/>
      <c r="V376" s="8"/>
      <c r="W376" s="8"/>
      <c r="X376" s="5"/>
    </row>
    <row r="377" spans="1:24" s="6" customFormat="1" x14ac:dyDescent="0.2">
      <c r="A377" s="7"/>
      <c r="B377" s="8"/>
      <c r="C377" s="8"/>
      <c r="D377" s="8"/>
      <c r="E377" s="618"/>
      <c r="F377" s="5"/>
      <c r="G377" s="5"/>
      <c r="H377" s="8"/>
      <c r="I377" s="8"/>
      <c r="J377" s="8"/>
      <c r="K377" s="615"/>
      <c r="L377" s="8"/>
      <c r="M377" s="186"/>
      <c r="N377" s="8"/>
      <c r="O377" s="186"/>
      <c r="P377" s="185"/>
      <c r="Q377" s="8"/>
      <c r="R377" s="8"/>
      <c r="S377" s="8"/>
      <c r="T377" s="8"/>
      <c r="U377" s="8"/>
      <c r="V377" s="8"/>
      <c r="W377" s="8"/>
      <c r="X377" s="5"/>
    </row>
    <row r="378" spans="1:24" s="6" customFormat="1" x14ac:dyDescent="0.2">
      <c r="A378" s="7"/>
      <c r="B378" s="8"/>
      <c r="C378" s="8"/>
      <c r="D378" s="8"/>
      <c r="E378" s="618"/>
      <c r="F378" s="5"/>
      <c r="G378" s="5"/>
      <c r="H378" s="8"/>
      <c r="I378" s="8"/>
      <c r="J378" s="8"/>
      <c r="K378" s="615"/>
      <c r="L378" s="8"/>
      <c r="M378" s="186"/>
      <c r="N378" s="8"/>
      <c r="O378" s="186"/>
      <c r="P378" s="185"/>
      <c r="Q378" s="8"/>
      <c r="R378" s="8"/>
      <c r="S378" s="8"/>
      <c r="T378" s="8"/>
      <c r="U378" s="8"/>
      <c r="V378" s="8"/>
      <c r="W378" s="8"/>
      <c r="X378" s="5"/>
    </row>
    <row r="379" spans="1:24" s="6" customFormat="1" x14ac:dyDescent="0.2">
      <c r="A379" s="7"/>
      <c r="B379" s="8"/>
      <c r="C379" s="8"/>
      <c r="D379" s="8"/>
      <c r="E379" s="618"/>
      <c r="F379" s="5"/>
      <c r="G379" s="5"/>
      <c r="H379" s="8"/>
      <c r="I379" s="8"/>
      <c r="J379" s="8"/>
      <c r="K379" s="615"/>
      <c r="L379" s="8"/>
      <c r="M379" s="186"/>
      <c r="N379" s="8"/>
      <c r="O379" s="186"/>
      <c r="P379" s="185"/>
      <c r="Q379" s="8"/>
      <c r="R379" s="8"/>
      <c r="S379" s="8"/>
      <c r="T379" s="8"/>
      <c r="U379" s="8"/>
      <c r="V379" s="8"/>
      <c r="W379" s="8"/>
      <c r="X379" s="5"/>
    </row>
    <row r="380" spans="1:24" s="6" customFormat="1" x14ac:dyDescent="0.2">
      <c r="A380" s="7"/>
      <c r="B380" s="8"/>
      <c r="C380" s="8"/>
      <c r="D380" s="8"/>
      <c r="E380" s="618"/>
      <c r="F380" s="5"/>
      <c r="G380" s="5"/>
      <c r="H380" s="8"/>
      <c r="I380" s="8"/>
      <c r="J380" s="8"/>
      <c r="K380" s="615"/>
      <c r="L380" s="8"/>
      <c r="M380" s="186"/>
      <c r="N380" s="8"/>
      <c r="O380" s="186"/>
      <c r="P380" s="185"/>
      <c r="Q380" s="8"/>
      <c r="R380" s="8"/>
      <c r="S380" s="8"/>
      <c r="T380" s="8"/>
      <c r="U380" s="8"/>
      <c r="V380" s="8"/>
      <c r="W380" s="8"/>
      <c r="X380" s="5"/>
    </row>
    <row r="381" spans="1:24" s="6" customFormat="1" x14ac:dyDescent="0.2">
      <c r="A381" s="7"/>
      <c r="B381" s="8"/>
      <c r="C381" s="8"/>
      <c r="D381" s="8"/>
      <c r="E381" s="618"/>
      <c r="F381" s="5"/>
      <c r="G381" s="5"/>
      <c r="H381" s="8"/>
      <c r="I381" s="8"/>
      <c r="J381" s="8"/>
      <c r="K381" s="615"/>
      <c r="L381" s="8"/>
      <c r="M381" s="186"/>
      <c r="N381" s="8"/>
      <c r="O381" s="186"/>
      <c r="P381" s="185"/>
      <c r="Q381" s="8"/>
      <c r="R381" s="8"/>
      <c r="S381" s="8"/>
      <c r="T381" s="8"/>
      <c r="U381" s="8"/>
      <c r="V381" s="8"/>
      <c r="W381" s="8"/>
      <c r="X381" s="5"/>
    </row>
    <row r="382" spans="1:24" s="6" customFormat="1" x14ac:dyDescent="0.2">
      <c r="A382" s="7"/>
      <c r="B382" s="8"/>
      <c r="C382" s="8"/>
      <c r="D382" s="8"/>
      <c r="E382" s="618"/>
      <c r="F382" s="5"/>
      <c r="G382" s="5"/>
      <c r="H382" s="8"/>
      <c r="I382" s="8"/>
      <c r="J382" s="8"/>
      <c r="K382" s="615"/>
      <c r="L382" s="8"/>
      <c r="M382" s="186"/>
      <c r="N382" s="8"/>
      <c r="O382" s="186"/>
      <c r="P382" s="185"/>
      <c r="Q382" s="8"/>
      <c r="R382" s="8"/>
      <c r="S382" s="8"/>
      <c r="T382" s="8"/>
      <c r="U382" s="8"/>
      <c r="V382" s="8"/>
      <c r="W382" s="8"/>
      <c r="X382" s="5"/>
    </row>
    <row r="383" spans="1:24" s="6" customFormat="1" x14ac:dyDescent="0.2">
      <c r="A383" s="7"/>
      <c r="B383" s="8"/>
      <c r="C383" s="8"/>
      <c r="D383" s="8"/>
      <c r="E383" s="618"/>
      <c r="F383" s="5"/>
      <c r="G383" s="5"/>
      <c r="H383" s="8"/>
      <c r="I383" s="8"/>
      <c r="J383" s="8"/>
      <c r="K383" s="615"/>
      <c r="L383" s="8"/>
      <c r="M383" s="186"/>
      <c r="N383" s="8"/>
      <c r="O383" s="186"/>
      <c r="P383" s="185"/>
      <c r="Q383" s="8"/>
      <c r="R383" s="8"/>
      <c r="S383" s="8"/>
      <c r="T383" s="8"/>
      <c r="U383" s="8"/>
      <c r="V383" s="8"/>
      <c r="W383" s="8"/>
      <c r="X383" s="5"/>
    </row>
    <row r="384" spans="1:24" s="6" customFormat="1" x14ac:dyDescent="0.2">
      <c r="A384" s="7"/>
      <c r="B384" s="8"/>
      <c r="C384" s="8"/>
      <c r="D384" s="8"/>
      <c r="E384" s="618"/>
      <c r="F384" s="5"/>
      <c r="G384" s="5"/>
      <c r="H384" s="8"/>
      <c r="I384" s="8"/>
      <c r="J384" s="8"/>
      <c r="K384" s="615"/>
      <c r="L384" s="8"/>
      <c r="M384" s="186"/>
      <c r="N384" s="8"/>
      <c r="O384" s="186"/>
      <c r="P384" s="185"/>
      <c r="Q384" s="8"/>
      <c r="R384" s="8"/>
      <c r="S384" s="8"/>
      <c r="T384" s="8"/>
      <c r="U384" s="8"/>
      <c r="V384" s="8"/>
      <c r="W384" s="8"/>
      <c r="X384" s="5"/>
    </row>
    <row r="385" spans="1:24" s="6" customFormat="1" x14ac:dyDescent="0.2">
      <c r="A385" s="7"/>
      <c r="B385" s="8"/>
      <c r="C385" s="8"/>
      <c r="D385" s="8"/>
      <c r="E385" s="618"/>
      <c r="F385" s="5"/>
      <c r="G385" s="5"/>
      <c r="H385" s="8"/>
      <c r="I385" s="8"/>
      <c r="J385" s="8"/>
      <c r="K385" s="615"/>
      <c r="L385" s="8"/>
      <c r="M385" s="186"/>
      <c r="N385" s="8"/>
      <c r="O385" s="186"/>
      <c r="P385" s="185"/>
      <c r="Q385" s="8"/>
      <c r="R385" s="8"/>
      <c r="S385" s="8"/>
      <c r="T385" s="8"/>
      <c r="U385" s="8"/>
      <c r="V385" s="8"/>
      <c r="W385" s="8"/>
      <c r="X385" s="5"/>
    </row>
    <row r="386" spans="1:24" s="6" customFormat="1" x14ac:dyDescent="0.2">
      <c r="A386" s="7"/>
      <c r="B386" s="8"/>
      <c r="C386" s="8"/>
      <c r="D386" s="8"/>
      <c r="E386" s="618"/>
      <c r="F386" s="5"/>
      <c r="G386" s="5"/>
      <c r="H386" s="8"/>
      <c r="I386" s="8"/>
      <c r="J386" s="8"/>
      <c r="K386" s="615"/>
      <c r="L386" s="8"/>
      <c r="M386" s="186"/>
      <c r="N386" s="8"/>
      <c r="O386" s="186"/>
      <c r="P386" s="185"/>
      <c r="Q386" s="8"/>
      <c r="R386" s="8"/>
      <c r="S386" s="8"/>
      <c r="T386" s="8"/>
      <c r="U386" s="8"/>
      <c r="V386" s="8"/>
      <c r="W386" s="8"/>
      <c r="X386" s="5"/>
    </row>
    <row r="387" spans="1:24" s="6" customFormat="1" x14ac:dyDescent="0.2">
      <c r="A387" s="7"/>
      <c r="B387" s="8"/>
      <c r="C387" s="8"/>
      <c r="D387" s="8"/>
      <c r="E387" s="618"/>
      <c r="F387" s="5"/>
      <c r="G387" s="5"/>
      <c r="H387" s="8"/>
      <c r="I387" s="8"/>
      <c r="J387" s="8"/>
      <c r="K387" s="615"/>
      <c r="L387" s="8"/>
      <c r="M387" s="186"/>
      <c r="N387" s="8"/>
      <c r="O387" s="186"/>
      <c r="P387" s="185"/>
      <c r="Q387" s="8"/>
      <c r="R387" s="8"/>
      <c r="S387" s="8"/>
      <c r="T387" s="8"/>
      <c r="U387" s="8"/>
      <c r="V387" s="8"/>
      <c r="W387" s="8"/>
      <c r="X387" s="5"/>
    </row>
    <row r="388" spans="1:24" s="6" customFormat="1" x14ac:dyDescent="0.2">
      <c r="A388" s="7"/>
      <c r="B388" s="8"/>
      <c r="C388" s="8"/>
      <c r="D388" s="8"/>
      <c r="E388" s="618"/>
      <c r="F388" s="5"/>
      <c r="G388" s="5"/>
      <c r="H388" s="8"/>
      <c r="I388" s="8"/>
      <c r="J388" s="8"/>
      <c r="K388" s="615"/>
      <c r="L388" s="8"/>
      <c r="M388" s="186"/>
      <c r="N388" s="8"/>
      <c r="O388" s="186"/>
      <c r="P388" s="185"/>
      <c r="Q388" s="8"/>
      <c r="R388" s="8"/>
      <c r="S388" s="8"/>
      <c r="T388" s="8"/>
      <c r="U388" s="8"/>
      <c r="V388" s="8"/>
      <c r="W388" s="8"/>
      <c r="X388" s="5"/>
    </row>
    <row r="389" spans="1:24" s="6" customFormat="1" x14ac:dyDescent="0.2">
      <c r="A389" s="7"/>
      <c r="B389" s="8"/>
      <c r="C389" s="8"/>
      <c r="D389" s="8"/>
      <c r="E389" s="618"/>
      <c r="F389" s="5"/>
      <c r="G389" s="5"/>
      <c r="H389" s="8"/>
      <c r="I389" s="8"/>
      <c r="J389" s="8"/>
      <c r="K389" s="615"/>
      <c r="L389" s="8"/>
      <c r="M389" s="186"/>
      <c r="N389" s="8"/>
      <c r="O389" s="186"/>
      <c r="P389" s="185"/>
      <c r="Q389" s="8"/>
      <c r="R389" s="8"/>
      <c r="S389" s="8"/>
      <c r="T389" s="8"/>
      <c r="U389" s="8"/>
      <c r="V389" s="8"/>
      <c r="W389" s="8"/>
      <c r="X389" s="5"/>
    </row>
    <row r="390" spans="1:24" s="6" customFormat="1" x14ac:dyDescent="0.2">
      <c r="A390" s="7"/>
      <c r="B390" s="8"/>
      <c r="C390" s="8"/>
      <c r="D390" s="8"/>
      <c r="E390" s="618"/>
      <c r="F390" s="5"/>
      <c r="G390" s="5"/>
      <c r="H390" s="8"/>
      <c r="I390" s="8"/>
      <c r="J390" s="8"/>
      <c r="K390" s="615"/>
      <c r="L390" s="8"/>
      <c r="M390" s="186"/>
      <c r="N390" s="8"/>
      <c r="O390" s="186"/>
      <c r="P390" s="185"/>
      <c r="Q390" s="8"/>
      <c r="R390" s="8"/>
      <c r="S390" s="8"/>
      <c r="T390" s="8"/>
      <c r="U390" s="8"/>
      <c r="V390" s="8"/>
      <c r="W390" s="8"/>
      <c r="X390" s="5"/>
    </row>
    <row r="391" spans="1:24" s="6" customFormat="1" x14ac:dyDescent="0.2">
      <c r="A391" s="7"/>
      <c r="B391" s="8"/>
      <c r="C391" s="8"/>
      <c r="D391" s="8"/>
      <c r="E391" s="618"/>
      <c r="F391" s="5"/>
      <c r="G391" s="5"/>
      <c r="H391" s="8"/>
      <c r="I391" s="8"/>
      <c r="J391" s="8"/>
      <c r="K391" s="615"/>
      <c r="L391" s="8"/>
      <c r="M391" s="186"/>
      <c r="N391" s="8"/>
      <c r="O391" s="186"/>
      <c r="P391" s="185"/>
      <c r="Q391" s="8"/>
      <c r="R391" s="8"/>
      <c r="S391" s="8"/>
      <c r="T391" s="8"/>
      <c r="U391" s="8"/>
      <c r="V391" s="8"/>
      <c r="W391" s="8"/>
      <c r="X391" s="5"/>
    </row>
    <row r="392" spans="1:24" s="6" customFormat="1" x14ac:dyDescent="0.2">
      <c r="A392" s="7"/>
      <c r="B392" s="8"/>
      <c r="C392" s="8"/>
      <c r="D392" s="8"/>
      <c r="E392" s="618"/>
      <c r="F392" s="5"/>
      <c r="G392" s="5"/>
      <c r="H392" s="8"/>
      <c r="I392" s="8"/>
      <c r="J392" s="8"/>
      <c r="K392" s="615"/>
      <c r="L392" s="8"/>
      <c r="M392" s="186"/>
      <c r="N392" s="8"/>
      <c r="O392" s="186"/>
      <c r="P392" s="185"/>
      <c r="Q392" s="8"/>
      <c r="R392" s="8"/>
      <c r="S392" s="8"/>
      <c r="T392" s="8"/>
      <c r="U392" s="8"/>
      <c r="V392" s="8"/>
      <c r="W392" s="8"/>
      <c r="X392" s="5"/>
    </row>
    <row r="393" spans="1:24" s="6" customFormat="1" x14ac:dyDescent="0.2">
      <c r="A393" s="7"/>
      <c r="B393" s="8"/>
      <c r="C393" s="8"/>
      <c r="D393" s="8"/>
      <c r="E393" s="618"/>
      <c r="F393" s="5"/>
      <c r="G393" s="5"/>
      <c r="H393" s="8"/>
      <c r="I393" s="8"/>
      <c r="J393" s="8"/>
      <c r="K393" s="615"/>
      <c r="L393" s="8"/>
      <c r="M393" s="186"/>
      <c r="N393" s="8"/>
      <c r="O393" s="186"/>
      <c r="P393" s="185"/>
      <c r="Q393" s="8"/>
      <c r="R393" s="8"/>
      <c r="S393" s="8"/>
      <c r="T393" s="8"/>
      <c r="U393" s="8"/>
      <c r="V393" s="8"/>
      <c r="W393" s="8"/>
      <c r="X393" s="5"/>
    </row>
    <row r="394" spans="1:24" s="6" customFormat="1" x14ac:dyDescent="0.2">
      <c r="A394" s="7"/>
      <c r="B394" s="8"/>
      <c r="C394" s="8"/>
      <c r="D394" s="8"/>
      <c r="E394" s="618"/>
      <c r="F394" s="5"/>
      <c r="G394" s="5"/>
      <c r="H394" s="8"/>
      <c r="I394" s="8"/>
      <c r="J394" s="8"/>
      <c r="K394" s="615"/>
      <c r="L394" s="8"/>
      <c r="M394" s="186"/>
      <c r="N394" s="8"/>
      <c r="O394" s="186"/>
      <c r="P394" s="185"/>
      <c r="Q394" s="8"/>
      <c r="R394" s="8"/>
      <c r="S394" s="8"/>
      <c r="T394" s="8"/>
      <c r="U394" s="8"/>
      <c r="V394" s="8"/>
      <c r="W394" s="8"/>
      <c r="X394" s="5"/>
    </row>
    <row r="395" spans="1:24" s="6" customFormat="1" x14ac:dyDescent="0.2">
      <c r="A395" s="7"/>
      <c r="B395" s="8"/>
      <c r="C395" s="8"/>
      <c r="D395" s="8"/>
      <c r="E395" s="618"/>
      <c r="F395" s="5"/>
      <c r="G395" s="5"/>
      <c r="H395" s="8"/>
      <c r="I395" s="8"/>
      <c r="J395" s="8"/>
      <c r="K395" s="615"/>
      <c r="L395" s="8"/>
      <c r="M395" s="186"/>
      <c r="N395" s="8"/>
      <c r="O395" s="186"/>
      <c r="P395" s="185"/>
      <c r="Q395" s="8"/>
      <c r="R395" s="8"/>
      <c r="S395" s="8"/>
      <c r="T395" s="8"/>
      <c r="U395" s="8"/>
      <c r="V395" s="8"/>
      <c r="W395" s="8"/>
      <c r="X395" s="5"/>
    </row>
    <row r="396" spans="1:24" s="6" customFormat="1" x14ac:dyDescent="0.2">
      <c r="A396" s="7"/>
      <c r="B396" s="8"/>
      <c r="C396" s="8"/>
      <c r="D396" s="8"/>
      <c r="E396" s="618"/>
      <c r="F396" s="5"/>
      <c r="G396" s="5"/>
      <c r="H396" s="8"/>
      <c r="I396" s="8"/>
      <c r="J396" s="8"/>
      <c r="K396" s="615"/>
      <c r="L396" s="8"/>
      <c r="M396" s="186"/>
      <c r="N396" s="8"/>
      <c r="O396" s="186"/>
      <c r="P396" s="185"/>
      <c r="Q396" s="8"/>
      <c r="R396" s="8"/>
      <c r="S396" s="8"/>
      <c r="T396" s="8"/>
      <c r="U396" s="8"/>
      <c r="V396" s="8"/>
      <c r="W396" s="8"/>
      <c r="X396" s="5"/>
    </row>
    <row r="397" spans="1:24" s="6" customFormat="1" x14ac:dyDescent="0.2">
      <c r="A397" s="7"/>
      <c r="B397" s="8"/>
      <c r="C397" s="8"/>
      <c r="D397" s="8"/>
      <c r="E397" s="618"/>
      <c r="F397" s="5"/>
      <c r="G397" s="5"/>
      <c r="H397" s="8"/>
      <c r="I397" s="8"/>
      <c r="J397" s="8"/>
      <c r="K397" s="615"/>
      <c r="L397" s="8"/>
      <c r="M397" s="186"/>
      <c r="N397" s="8"/>
      <c r="O397" s="186"/>
      <c r="P397" s="185"/>
      <c r="Q397" s="8"/>
      <c r="R397" s="8"/>
      <c r="S397" s="8"/>
      <c r="T397" s="8"/>
      <c r="U397" s="8"/>
      <c r="V397" s="8"/>
      <c r="W397" s="8"/>
      <c r="X397" s="5"/>
    </row>
    <row r="398" spans="1:24" s="6" customFormat="1" x14ac:dyDescent="0.2">
      <c r="A398" s="7"/>
      <c r="B398" s="8"/>
      <c r="C398" s="8"/>
      <c r="D398" s="8"/>
      <c r="E398" s="618"/>
      <c r="F398" s="5"/>
      <c r="G398" s="5"/>
      <c r="H398" s="8"/>
      <c r="I398" s="8"/>
      <c r="J398" s="8"/>
      <c r="K398" s="615"/>
      <c r="L398" s="8"/>
      <c r="M398" s="186"/>
      <c r="N398" s="8"/>
      <c r="O398" s="186"/>
      <c r="P398" s="185"/>
      <c r="Q398" s="8"/>
      <c r="R398" s="8"/>
      <c r="S398" s="8"/>
      <c r="T398" s="8"/>
      <c r="U398" s="8"/>
      <c r="V398" s="8"/>
      <c r="W398" s="8"/>
      <c r="X398" s="5"/>
    </row>
    <row r="399" spans="1:24" s="6" customFormat="1" x14ac:dyDescent="0.2">
      <c r="A399" s="7"/>
      <c r="B399" s="8"/>
      <c r="C399" s="8"/>
      <c r="D399" s="8"/>
      <c r="E399" s="618"/>
      <c r="F399" s="5"/>
      <c r="G399" s="5"/>
      <c r="H399" s="8"/>
      <c r="I399" s="8"/>
      <c r="J399" s="8"/>
      <c r="K399" s="615"/>
      <c r="L399" s="8"/>
      <c r="M399" s="186"/>
      <c r="N399" s="8"/>
      <c r="O399" s="186"/>
      <c r="P399" s="185"/>
      <c r="Q399" s="8"/>
      <c r="R399" s="8"/>
      <c r="S399" s="8"/>
      <c r="T399" s="8"/>
      <c r="U399" s="8"/>
      <c r="V399" s="8"/>
      <c r="W399" s="8"/>
      <c r="X399" s="5"/>
    </row>
    <row r="400" spans="1:24" s="6" customFormat="1" x14ac:dyDescent="0.2">
      <c r="A400" s="7"/>
      <c r="B400" s="8"/>
      <c r="C400" s="8"/>
      <c r="D400" s="8"/>
      <c r="E400" s="618"/>
      <c r="F400" s="5"/>
      <c r="G400" s="5"/>
      <c r="H400" s="8"/>
      <c r="I400" s="8"/>
      <c r="J400" s="8"/>
      <c r="K400" s="615"/>
      <c r="L400" s="8"/>
      <c r="M400" s="186"/>
      <c r="N400" s="8"/>
      <c r="O400" s="186"/>
      <c r="P400" s="185"/>
      <c r="Q400" s="8"/>
      <c r="R400" s="8"/>
      <c r="S400" s="8"/>
      <c r="T400" s="8"/>
      <c r="U400" s="8"/>
      <c r="V400" s="8"/>
      <c r="W400" s="8"/>
      <c r="X400" s="5"/>
    </row>
    <row r="401" spans="1:24" s="6" customFormat="1" x14ac:dyDescent="0.2">
      <c r="A401" s="7"/>
      <c r="B401" s="8"/>
      <c r="C401" s="8"/>
      <c r="D401" s="8"/>
      <c r="E401" s="618"/>
      <c r="F401" s="5"/>
      <c r="G401" s="5"/>
      <c r="H401" s="8"/>
      <c r="I401" s="8"/>
      <c r="J401" s="8"/>
      <c r="K401" s="615"/>
      <c r="L401" s="8"/>
      <c r="M401" s="186"/>
      <c r="N401" s="8"/>
      <c r="O401" s="186"/>
      <c r="P401" s="185"/>
      <c r="Q401" s="8"/>
      <c r="R401" s="8"/>
      <c r="S401" s="8"/>
      <c r="T401" s="8"/>
      <c r="U401" s="8"/>
      <c r="V401" s="8"/>
      <c r="W401" s="8"/>
      <c r="X401" s="5"/>
    </row>
    <row r="402" spans="1:24" s="6" customFormat="1" x14ac:dyDescent="0.2">
      <c r="A402" s="7"/>
      <c r="B402" s="8"/>
      <c r="C402" s="8"/>
      <c r="D402" s="8"/>
      <c r="E402" s="618"/>
      <c r="F402" s="5"/>
      <c r="G402" s="5"/>
      <c r="H402" s="8"/>
      <c r="I402" s="8"/>
      <c r="J402" s="8"/>
      <c r="K402" s="615"/>
      <c r="L402" s="8"/>
      <c r="M402" s="186"/>
      <c r="N402" s="8"/>
      <c r="O402" s="186"/>
      <c r="P402" s="185"/>
      <c r="Q402" s="8"/>
      <c r="R402" s="8"/>
      <c r="S402" s="8"/>
      <c r="T402" s="8"/>
      <c r="U402" s="8"/>
      <c r="V402" s="8"/>
      <c r="W402" s="8"/>
      <c r="X402" s="5"/>
    </row>
    <row r="403" spans="1:24" s="6" customFormat="1" x14ac:dyDescent="0.2">
      <c r="A403" s="7"/>
      <c r="B403" s="8"/>
      <c r="C403" s="8"/>
      <c r="D403" s="8"/>
      <c r="E403" s="618"/>
      <c r="F403" s="5"/>
      <c r="G403" s="5"/>
      <c r="H403" s="8"/>
      <c r="I403" s="8"/>
      <c r="J403" s="8"/>
      <c r="K403" s="615"/>
      <c r="L403" s="8"/>
      <c r="M403" s="186"/>
      <c r="N403" s="8"/>
      <c r="O403" s="186"/>
      <c r="P403" s="185"/>
      <c r="Q403" s="8"/>
      <c r="R403" s="8"/>
      <c r="S403" s="8"/>
      <c r="T403" s="8"/>
      <c r="U403" s="8"/>
      <c r="V403" s="8"/>
      <c r="W403" s="8"/>
      <c r="X403" s="5"/>
    </row>
    <row r="404" spans="1:24" s="6" customFormat="1" x14ac:dyDescent="0.2">
      <c r="A404" s="7"/>
      <c r="B404" s="8"/>
      <c r="C404" s="8"/>
      <c r="D404" s="8"/>
      <c r="E404" s="618"/>
      <c r="F404" s="5"/>
      <c r="G404" s="5"/>
      <c r="H404" s="8"/>
      <c r="I404" s="8"/>
      <c r="J404" s="8"/>
      <c r="K404" s="615"/>
      <c r="L404" s="8"/>
      <c r="M404" s="186"/>
      <c r="N404" s="8"/>
      <c r="O404" s="186"/>
      <c r="P404" s="185"/>
      <c r="Q404" s="8"/>
      <c r="R404" s="8"/>
      <c r="S404" s="8"/>
      <c r="T404" s="8"/>
      <c r="U404" s="8"/>
      <c r="V404" s="8"/>
      <c r="W404" s="8"/>
      <c r="X404" s="5"/>
    </row>
    <row r="405" spans="1:24" s="6" customFormat="1" x14ac:dyDescent="0.2">
      <c r="A405" s="7"/>
      <c r="B405" s="8"/>
      <c r="C405" s="8"/>
      <c r="D405" s="8"/>
      <c r="E405" s="618"/>
      <c r="F405" s="5"/>
      <c r="G405" s="5"/>
      <c r="H405" s="8"/>
      <c r="I405" s="8"/>
      <c r="J405" s="8"/>
      <c r="K405" s="615"/>
      <c r="L405" s="8"/>
      <c r="M405" s="186"/>
      <c r="N405" s="8"/>
      <c r="O405" s="186"/>
      <c r="P405" s="185"/>
      <c r="Q405" s="8"/>
      <c r="R405" s="8"/>
      <c r="S405" s="8"/>
      <c r="T405" s="8"/>
      <c r="U405" s="8"/>
      <c r="V405" s="8"/>
      <c r="W405" s="8"/>
      <c r="X405" s="5"/>
    </row>
    <row r="406" spans="1:24" s="6" customFormat="1" x14ac:dyDescent="0.2">
      <c r="A406" s="7"/>
      <c r="B406" s="8"/>
      <c r="C406" s="8"/>
      <c r="D406" s="8"/>
      <c r="E406" s="618"/>
      <c r="F406" s="5"/>
      <c r="G406" s="5"/>
      <c r="H406" s="8"/>
      <c r="I406" s="8"/>
      <c r="J406" s="8"/>
      <c r="K406" s="615"/>
      <c r="L406" s="8"/>
      <c r="M406" s="186"/>
      <c r="N406" s="8"/>
      <c r="O406" s="186"/>
      <c r="P406" s="185"/>
      <c r="Q406" s="8"/>
      <c r="R406" s="8"/>
      <c r="S406" s="8"/>
      <c r="T406" s="8"/>
      <c r="U406" s="8"/>
      <c r="V406" s="8"/>
      <c r="W406" s="8"/>
      <c r="X406" s="5"/>
    </row>
    <row r="407" spans="1:24" s="6" customFormat="1" x14ac:dyDescent="0.2">
      <c r="A407" s="7"/>
      <c r="B407" s="8"/>
      <c r="C407" s="8"/>
      <c r="D407" s="8"/>
      <c r="E407" s="618"/>
      <c r="F407" s="5"/>
      <c r="G407" s="5"/>
      <c r="H407" s="8"/>
      <c r="I407" s="8"/>
      <c r="J407" s="8"/>
      <c r="K407" s="615"/>
      <c r="L407" s="8"/>
      <c r="M407" s="186"/>
      <c r="N407" s="8"/>
      <c r="O407" s="186"/>
      <c r="P407" s="185"/>
      <c r="Q407" s="8"/>
      <c r="R407" s="8"/>
      <c r="S407" s="8"/>
      <c r="T407" s="8"/>
      <c r="U407" s="8"/>
      <c r="V407" s="8"/>
      <c r="W407" s="8"/>
      <c r="X407" s="5"/>
    </row>
    <row r="408" spans="1:24" s="6" customFormat="1" x14ac:dyDescent="0.2">
      <c r="A408" s="7"/>
      <c r="B408" s="8"/>
      <c r="C408" s="8"/>
      <c r="D408" s="8"/>
      <c r="E408" s="618"/>
      <c r="F408" s="5"/>
      <c r="G408" s="5"/>
      <c r="H408" s="8"/>
      <c r="I408" s="8"/>
      <c r="J408" s="8"/>
      <c r="K408" s="615"/>
      <c r="L408" s="8"/>
      <c r="M408" s="186"/>
      <c r="N408" s="8"/>
      <c r="O408" s="186"/>
      <c r="P408" s="185"/>
      <c r="Q408" s="8"/>
      <c r="R408" s="8"/>
      <c r="S408" s="8"/>
      <c r="T408" s="8"/>
      <c r="U408" s="8"/>
      <c r="V408" s="8"/>
      <c r="W408" s="8"/>
      <c r="X408" s="5"/>
    </row>
    <row r="409" spans="1:24" s="6" customFormat="1" x14ac:dyDescent="0.2">
      <c r="A409" s="7"/>
      <c r="B409" s="8"/>
      <c r="C409" s="8"/>
      <c r="D409" s="8"/>
      <c r="E409" s="618"/>
      <c r="F409" s="5"/>
      <c r="G409" s="5"/>
      <c r="H409" s="8"/>
      <c r="I409" s="8"/>
      <c r="J409" s="8"/>
      <c r="K409" s="615"/>
      <c r="L409" s="8"/>
      <c r="M409" s="186"/>
      <c r="N409" s="8"/>
      <c r="O409" s="186"/>
      <c r="P409" s="185"/>
      <c r="Q409" s="8"/>
      <c r="R409" s="8"/>
      <c r="S409" s="8"/>
      <c r="T409" s="8"/>
      <c r="U409" s="8"/>
      <c r="V409" s="8"/>
      <c r="W409" s="8"/>
      <c r="X409" s="5"/>
    </row>
    <row r="410" spans="1:24" s="6" customFormat="1" x14ac:dyDescent="0.2">
      <c r="A410" s="7"/>
      <c r="B410" s="8"/>
      <c r="C410" s="8"/>
      <c r="D410" s="8"/>
      <c r="E410" s="618"/>
      <c r="F410" s="5"/>
      <c r="G410" s="5"/>
      <c r="H410" s="8"/>
      <c r="I410" s="8"/>
      <c r="J410" s="8"/>
      <c r="K410" s="615"/>
      <c r="L410" s="8"/>
      <c r="M410" s="186"/>
      <c r="N410" s="8"/>
      <c r="O410" s="186"/>
      <c r="P410" s="185"/>
      <c r="Q410" s="8"/>
      <c r="R410" s="8"/>
      <c r="S410" s="8"/>
      <c r="T410" s="8"/>
      <c r="U410" s="8"/>
      <c r="V410" s="8"/>
      <c r="W410" s="8"/>
      <c r="X410" s="5"/>
    </row>
    <row r="411" spans="1:24" s="6" customFormat="1" x14ac:dyDescent="0.2">
      <c r="A411" s="7"/>
      <c r="B411" s="8"/>
      <c r="C411" s="8"/>
      <c r="D411" s="8"/>
      <c r="E411" s="618"/>
      <c r="F411" s="5"/>
      <c r="G411" s="5"/>
      <c r="H411" s="8"/>
      <c r="I411" s="8"/>
      <c r="J411" s="8"/>
      <c r="K411" s="615"/>
      <c r="L411" s="8"/>
      <c r="M411" s="186"/>
      <c r="N411" s="8"/>
      <c r="O411" s="186"/>
      <c r="P411" s="185"/>
      <c r="Q411" s="8"/>
      <c r="R411" s="8"/>
      <c r="S411" s="8"/>
      <c r="T411" s="8"/>
      <c r="U411" s="8"/>
      <c r="V411" s="8"/>
      <c r="W411" s="8"/>
      <c r="X411" s="5"/>
    </row>
    <row r="412" spans="1:24" s="6" customFormat="1" x14ac:dyDescent="0.2">
      <c r="A412" s="7"/>
      <c r="B412" s="8"/>
      <c r="C412" s="8"/>
      <c r="D412" s="8"/>
      <c r="E412" s="618"/>
      <c r="F412" s="5"/>
      <c r="G412" s="5"/>
      <c r="H412" s="8"/>
      <c r="I412" s="8"/>
      <c r="J412" s="8"/>
      <c r="K412" s="615"/>
      <c r="L412" s="8"/>
      <c r="M412" s="186"/>
      <c r="N412" s="8"/>
      <c r="O412" s="186"/>
      <c r="P412" s="185"/>
      <c r="Q412" s="8"/>
      <c r="R412" s="8"/>
      <c r="S412" s="8"/>
      <c r="T412" s="8"/>
      <c r="U412" s="8"/>
      <c r="V412" s="8"/>
      <c r="W412" s="8"/>
      <c r="X412" s="5"/>
    </row>
    <row r="413" spans="1:24" s="6" customFormat="1" x14ac:dyDescent="0.2">
      <c r="A413" s="7"/>
      <c r="B413" s="8"/>
      <c r="C413" s="8"/>
      <c r="D413" s="8"/>
      <c r="E413" s="618"/>
      <c r="F413" s="5"/>
      <c r="G413" s="5"/>
      <c r="H413" s="8"/>
      <c r="I413" s="8"/>
      <c r="J413" s="8"/>
      <c r="K413" s="615"/>
      <c r="L413" s="8"/>
      <c r="M413" s="186"/>
      <c r="N413" s="8"/>
      <c r="O413" s="186"/>
      <c r="P413" s="185"/>
      <c r="Q413" s="8"/>
      <c r="R413" s="8"/>
      <c r="S413" s="8"/>
      <c r="T413" s="8"/>
      <c r="U413" s="8"/>
      <c r="V413" s="8"/>
      <c r="W413" s="8"/>
      <c r="X413" s="5"/>
    </row>
    <row r="414" spans="1:24" s="6" customFormat="1" x14ac:dyDescent="0.2">
      <c r="A414" s="7"/>
      <c r="B414" s="8"/>
      <c r="C414" s="8"/>
      <c r="D414" s="8"/>
      <c r="E414" s="618"/>
      <c r="F414" s="5"/>
      <c r="G414" s="5"/>
      <c r="H414" s="8"/>
      <c r="I414" s="8"/>
      <c r="J414" s="8"/>
      <c r="K414" s="615"/>
      <c r="L414" s="8"/>
      <c r="M414" s="186"/>
      <c r="N414" s="8"/>
      <c r="O414" s="186"/>
      <c r="P414" s="185"/>
      <c r="Q414" s="8"/>
      <c r="R414" s="8"/>
      <c r="S414" s="8"/>
      <c r="T414" s="8"/>
      <c r="U414" s="8"/>
      <c r="V414" s="8"/>
      <c r="W414" s="8"/>
      <c r="X414" s="5"/>
    </row>
    <row r="415" spans="1:24" s="6" customFormat="1" x14ac:dyDescent="0.2">
      <c r="A415" s="7"/>
      <c r="B415" s="8"/>
      <c r="C415" s="8"/>
      <c r="D415" s="8"/>
      <c r="E415" s="618"/>
      <c r="F415" s="5"/>
      <c r="G415" s="5"/>
      <c r="H415" s="8"/>
      <c r="I415" s="8"/>
      <c r="J415" s="8"/>
      <c r="K415" s="615"/>
      <c r="L415" s="8"/>
      <c r="M415" s="186"/>
      <c r="N415" s="8"/>
      <c r="O415" s="186"/>
      <c r="P415" s="185"/>
      <c r="Q415" s="8"/>
      <c r="R415" s="8"/>
      <c r="S415" s="8"/>
      <c r="T415" s="8"/>
      <c r="U415" s="8"/>
      <c r="V415" s="8"/>
      <c r="W415" s="8"/>
      <c r="X415" s="5"/>
    </row>
    <row r="416" spans="1:24" s="6" customFormat="1" x14ac:dyDescent="0.2">
      <c r="A416" s="7"/>
      <c r="B416" s="8"/>
      <c r="C416" s="8"/>
      <c r="D416" s="8"/>
      <c r="E416" s="618"/>
      <c r="F416" s="5"/>
      <c r="G416" s="5"/>
      <c r="H416" s="8"/>
      <c r="I416" s="8"/>
      <c r="J416" s="8"/>
      <c r="K416" s="615"/>
      <c r="L416" s="8"/>
      <c r="M416" s="186"/>
      <c r="N416" s="8"/>
      <c r="O416" s="186"/>
      <c r="P416" s="185"/>
      <c r="Q416" s="8"/>
      <c r="R416" s="8"/>
      <c r="S416" s="8"/>
      <c r="T416" s="8"/>
      <c r="U416" s="8"/>
      <c r="V416" s="8"/>
      <c r="W416" s="8"/>
      <c r="X416" s="5"/>
    </row>
    <row r="417" spans="1:24" s="6" customFormat="1" x14ac:dyDescent="0.2">
      <c r="A417" s="7"/>
      <c r="B417" s="8"/>
      <c r="C417" s="8"/>
      <c r="D417" s="8"/>
      <c r="E417" s="618"/>
      <c r="F417" s="5"/>
      <c r="G417" s="5"/>
      <c r="H417" s="8"/>
      <c r="I417" s="8"/>
      <c r="J417" s="8"/>
      <c r="K417" s="615"/>
      <c r="L417" s="8"/>
      <c r="M417" s="186"/>
      <c r="N417" s="8"/>
      <c r="O417" s="186"/>
      <c r="P417" s="185"/>
      <c r="Q417" s="8"/>
      <c r="R417" s="8"/>
      <c r="S417" s="8"/>
      <c r="T417" s="8"/>
      <c r="U417" s="8"/>
      <c r="V417" s="8"/>
      <c r="W417" s="8"/>
      <c r="X417" s="5"/>
    </row>
    <row r="418" spans="1:24" s="6" customFormat="1" x14ac:dyDescent="0.2">
      <c r="A418" s="7"/>
      <c r="B418" s="8"/>
      <c r="C418" s="8"/>
      <c r="D418" s="8"/>
      <c r="E418" s="618"/>
      <c r="F418" s="5"/>
      <c r="G418" s="5"/>
      <c r="H418" s="8"/>
      <c r="I418" s="8"/>
      <c r="J418" s="8"/>
      <c r="K418" s="615"/>
      <c r="L418" s="8"/>
      <c r="M418" s="186"/>
      <c r="N418" s="8"/>
      <c r="O418" s="186"/>
      <c r="P418" s="185"/>
      <c r="Q418" s="8"/>
      <c r="R418" s="8"/>
      <c r="S418" s="8"/>
      <c r="T418" s="8"/>
      <c r="U418" s="8"/>
      <c r="V418" s="8"/>
      <c r="W418" s="8"/>
      <c r="X418" s="5"/>
    </row>
    <row r="419" spans="1:24" s="6" customFormat="1" x14ac:dyDescent="0.2">
      <c r="A419" s="7"/>
      <c r="B419" s="8"/>
      <c r="C419" s="8"/>
      <c r="D419" s="8"/>
      <c r="E419" s="618"/>
      <c r="H419" s="7"/>
      <c r="I419" s="7"/>
      <c r="J419" s="7"/>
      <c r="K419" s="622"/>
      <c r="L419" s="7"/>
      <c r="M419" s="182"/>
      <c r="N419" s="7"/>
      <c r="O419" s="182"/>
      <c r="P419" s="183"/>
      <c r="Q419" s="7"/>
      <c r="R419" s="7"/>
      <c r="S419" s="7"/>
      <c r="T419" s="7"/>
      <c r="U419" s="7"/>
      <c r="V419" s="7"/>
      <c r="W419" s="7"/>
    </row>
    <row r="420" spans="1:24" s="6" customFormat="1" x14ac:dyDescent="0.2">
      <c r="A420" s="7"/>
      <c r="B420" s="8"/>
      <c r="C420" s="8"/>
      <c r="D420" s="8"/>
      <c r="E420" s="618"/>
      <c r="H420" s="7"/>
      <c r="I420" s="7"/>
      <c r="J420" s="7"/>
      <c r="K420" s="622"/>
      <c r="L420" s="7"/>
      <c r="M420" s="182"/>
      <c r="N420" s="7"/>
      <c r="O420" s="182"/>
      <c r="P420" s="183"/>
      <c r="Q420" s="7"/>
      <c r="R420" s="7"/>
      <c r="S420" s="7"/>
      <c r="T420" s="7"/>
      <c r="U420" s="7"/>
      <c r="V420" s="7"/>
      <c r="W420" s="7"/>
    </row>
    <row r="421" spans="1:24" s="6" customFormat="1" x14ac:dyDescent="0.2">
      <c r="A421" s="7"/>
      <c r="B421" s="8"/>
      <c r="C421" s="8"/>
      <c r="D421" s="8"/>
      <c r="E421" s="618"/>
      <c r="H421" s="7"/>
      <c r="I421" s="7"/>
      <c r="J421" s="7"/>
      <c r="K421" s="622"/>
      <c r="L421" s="7"/>
      <c r="M421" s="182"/>
      <c r="N421" s="7"/>
      <c r="O421" s="182"/>
      <c r="P421" s="183"/>
      <c r="Q421" s="7"/>
      <c r="R421" s="7"/>
      <c r="S421" s="7"/>
      <c r="T421" s="7"/>
      <c r="U421" s="7"/>
      <c r="V421" s="7"/>
      <c r="W421" s="7"/>
    </row>
    <row r="422" spans="1:24" x14ac:dyDescent="0.2">
      <c r="F422" s="6"/>
      <c r="G422" s="6"/>
    </row>
    <row r="423" spans="1:24" x14ac:dyDescent="0.2">
      <c r="F423" s="6"/>
      <c r="G423" s="6"/>
    </row>
    <row r="424" spans="1:24" x14ac:dyDescent="0.2">
      <c r="F424" s="6"/>
      <c r="G424" s="6"/>
    </row>
    <row r="425" spans="1:24" x14ac:dyDescent="0.2">
      <c r="F425" s="6"/>
      <c r="G425" s="6"/>
    </row>
    <row r="426" spans="1:24" x14ac:dyDescent="0.2">
      <c r="F426" s="6"/>
      <c r="G426" s="6"/>
    </row>
    <row r="427" spans="1:24" x14ac:dyDescent="0.2">
      <c r="F427" s="6"/>
      <c r="G427" s="6"/>
    </row>
    <row r="428" spans="1:24" x14ac:dyDescent="0.2">
      <c r="F428" s="6"/>
      <c r="G428" s="6"/>
    </row>
    <row r="429" spans="1:24" x14ac:dyDescent="0.2">
      <c r="F429" s="6"/>
      <c r="G429" s="6"/>
    </row>
    <row r="430" spans="1:24" x14ac:dyDescent="0.2">
      <c r="F430" s="6"/>
      <c r="G430" s="6"/>
    </row>
    <row r="431" spans="1:24" x14ac:dyDescent="0.2">
      <c r="F431" s="6"/>
      <c r="G431" s="6"/>
    </row>
    <row r="432" spans="1:24" x14ac:dyDescent="0.2">
      <c r="F432" s="6"/>
      <c r="G432" s="6"/>
    </row>
    <row r="433" spans="6:7" x14ac:dyDescent="0.2">
      <c r="F433" s="6"/>
      <c r="G433" s="6"/>
    </row>
    <row r="434" spans="6:7" x14ac:dyDescent="0.2">
      <c r="F434" s="6"/>
      <c r="G434" s="6"/>
    </row>
    <row r="435" spans="6:7" x14ac:dyDescent="0.2">
      <c r="F435" s="6"/>
      <c r="G435" s="6"/>
    </row>
    <row r="436" spans="6:7" x14ac:dyDescent="0.2">
      <c r="F436" s="6"/>
      <c r="G436" s="6"/>
    </row>
    <row r="437" spans="6:7" x14ac:dyDescent="0.2">
      <c r="F437" s="6"/>
      <c r="G437" s="6"/>
    </row>
    <row r="438" spans="6:7" x14ac:dyDescent="0.2">
      <c r="F438" s="6"/>
      <c r="G438" s="6"/>
    </row>
    <row r="439" spans="6:7" x14ac:dyDescent="0.2">
      <c r="F439" s="6"/>
      <c r="G439" s="6"/>
    </row>
    <row r="440" spans="6:7" x14ac:dyDescent="0.2">
      <c r="F440" s="6"/>
      <c r="G440" s="6"/>
    </row>
    <row r="441" spans="6:7" x14ac:dyDescent="0.2">
      <c r="F441" s="6"/>
      <c r="G441" s="6"/>
    </row>
    <row r="442" spans="6:7" x14ac:dyDescent="0.2">
      <c r="F442" s="6"/>
      <c r="G442" s="6"/>
    </row>
    <row r="443" spans="6:7" x14ac:dyDescent="0.2">
      <c r="F443" s="6"/>
      <c r="G443" s="6"/>
    </row>
    <row r="444" spans="6:7" x14ac:dyDescent="0.2">
      <c r="F444" s="6"/>
      <c r="G444" s="6"/>
    </row>
    <row r="445" spans="6:7" x14ac:dyDescent="0.2">
      <c r="F445" s="6"/>
      <c r="G445" s="6"/>
    </row>
    <row r="446" spans="6:7" x14ac:dyDescent="0.2">
      <c r="F446" s="6"/>
      <c r="G446" s="6"/>
    </row>
    <row r="447" spans="6:7" x14ac:dyDescent="0.2">
      <c r="F447" s="6"/>
      <c r="G447" s="6"/>
    </row>
    <row r="448" spans="6:7" x14ac:dyDescent="0.2">
      <c r="F448" s="6"/>
      <c r="G448" s="6"/>
    </row>
    <row r="449" spans="6:7" x14ac:dyDescent="0.2">
      <c r="F449" s="6"/>
      <c r="G449" s="6"/>
    </row>
    <row r="450" spans="6:7" x14ac:dyDescent="0.2">
      <c r="F450" s="6"/>
      <c r="G450" s="6"/>
    </row>
    <row r="451" spans="6:7" x14ac:dyDescent="0.2">
      <c r="F451" s="6"/>
      <c r="G451" s="6"/>
    </row>
    <row r="452" spans="6:7" x14ac:dyDescent="0.2">
      <c r="F452" s="6"/>
      <c r="G452" s="6"/>
    </row>
    <row r="453" spans="6:7" x14ac:dyDescent="0.2">
      <c r="F453" s="6"/>
      <c r="G453" s="6"/>
    </row>
    <row r="454" spans="6:7" x14ac:dyDescent="0.2">
      <c r="F454" s="6"/>
      <c r="G454" s="6"/>
    </row>
    <row r="455" spans="6:7" x14ac:dyDescent="0.2">
      <c r="F455" s="6"/>
      <c r="G455" s="6"/>
    </row>
    <row r="456" spans="6:7" x14ac:dyDescent="0.2">
      <c r="F456" s="6"/>
      <c r="G456" s="6"/>
    </row>
    <row r="457" spans="6:7" x14ac:dyDescent="0.2">
      <c r="F457" s="6"/>
      <c r="G457" s="6"/>
    </row>
    <row r="458" spans="6:7" x14ac:dyDescent="0.2">
      <c r="F458" s="6"/>
      <c r="G458" s="6"/>
    </row>
    <row r="459" spans="6:7" x14ac:dyDescent="0.2">
      <c r="F459" s="6"/>
      <c r="G459" s="6"/>
    </row>
    <row r="460" spans="6:7" x14ac:dyDescent="0.2">
      <c r="F460" s="6"/>
      <c r="G460" s="6"/>
    </row>
    <row r="461" spans="6:7" x14ac:dyDescent="0.2">
      <c r="F461" s="6"/>
      <c r="G461" s="6"/>
    </row>
    <row r="462" spans="6:7" x14ac:dyDescent="0.2">
      <c r="F462" s="6"/>
      <c r="G462" s="6"/>
    </row>
    <row r="463" spans="6:7" x14ac:dyDescent="0.2">
      <c r="F463" s="6"/>
      <c r="G463" s="6"/>
    </row>
    <row r="464" spans="6:7" x14ac:dyDescent="0.2">
      <c r="F464" s="6"/>
      <c r="G464" s="6"/>
    </row>
    <row r="465" spans="6:7" x14ac:dyDescent="0.2">
      <c r="F465" s="6"/>
      <c r="G465" s="6"/>
    </row>
    <row r="466" spans="6:7" x14ac:dyDescent="0.2">
      <c r="F466" s="6"/>
      <c r="G466" s="6"/>
    </row>
    <row r="467" spans="6:7" x14ac:dyDescent="0.2">
      <c r="F467" s="6"/>
      <c r="G467" s="6"/>
    </row>
    <row r="468" spans="6:7" x14ac:dyDescent="0.2">
      <c r="F468" s="6"/>
      <c r="G468" s="6"/>
    </row>
    <row r="469" spans="6:7" x14ac:dyDescent="0.2">
      <c r="F469" s="6"/>
      <c r="G469" s="6"/>
    </row>
    <row r="470" spans="6:7" x14ac:dyDescent="0.2">
      <c r="F470" s="6"/>
      <c r="G470" s="6"/>
    </row>
    <row r="471" spans="6:7" x14ac:dyDescent="0.2">
      <c r="F471" s="6"/>
      <c r="G471" s="6"/>
    </row>
    <row r="472" spans="6:7" x14ac:dyDescent="0.2">
      <c r="F472" s="6"/>
      <c r="G472" s="6"/>
    </row>
    <row r="473" spans="6:7" x14ac:dyDescent="0.2">
      <c r="F473" s="6"/>
      <c r="G473" s="6"/>
    </row>
    <row r="474" spans="6:7" x14ac:dyDescent="0.2">
      <c r="F474" s="6"/>
      <c r="G474" s="6"/>
    </row>
    <row r="475" spans="6:7" x14ac:dyDescent="0.2">
      <c r="F475" s="6"/>
      <c r="G475" s="6"/>
    </row>
    <row r="476" spans="6:7" x14ac:dyDescent="0.2">
      <c r="F476" s="6"/>
      <c r="G476" s="6"/>
    </row>
    <row r="477" spans="6:7" x14ac:dyDescent="0.2">
      <c r="F477" s="6"/>
      <c r="G477" s="6"/>
    </row>
    <row r="478" spans="6:7" x14ac:dyDescent="0.2">
      <c r="F478" s="6"/>
      <c r="G478" s="6"/>
    </row>
    <row r="479" spans="6:7" x14ac:dyDescent="0.2">
      <c r="F479" s="6"/>
      <c r="G479" s="6"/>
    </row>
    <row r="480" spans="6:7" x14ac:dyDescent="0.2">
      <c r="F480" s="6"/>
      <c r="G480" s="6"/>
    </row>
    <row r="481" spans="6:7" x14ac:dyDescent="0.2">
      <c r="F481" s="6"/>
      <c r="G481" s="6"/>
    </row>
    <row r="482" spans="6:7" x14ac:dyDescent="0.2">
      <c r="F482" s="6"/>
      <c r="G482" s="6"/>
    </row>
    <row r="483" spans="6:7" x14ac:dyDescent="0.2">
      <c r="F483" s="6"/>
      <c r="G483" s="6"/>
    </row>
    <row r="484" spans="6:7" x14ac:dyDescent="0.2">
      <c r="F484" s="6"/>
      <c r="G484" s="6"/>
    </row>
    <row r="485" spans="6:7" x14ac:dyDescent="0.2">
      <c r="F485" s="6"/>
      <c r="G485" s="6"/>
    </row>
    <row r="486" spans="6:7" x14ac:dyDescent="0.2">
      <c r="F486" s="6"/>
      <c r="G486" s="6"/>
    </row>
    <row r="487" spans="6:7" x14ac:dyDescent="0.2">
      <c r="F487" s="6"/>
      <c r="G487" s="6"/>
    </row>
    <row r="488" spans="6:7" x14ac:dyDescent="0.2">
      <c r="F488" s="6"/>
      <c r="G488" s="6"/>
    </row>
    <row r="489" spans="6:7" x14ac:dyDescent="0.2">
      <c r="F489" s="6"/>
      <c r="G489" s="6"/>
    </row>
    <row r="490" spans="6:7" x14ac:dyDescent="0.2">
      <c r="F490" s="6"/>
      <c r="G490" s="6"/>
    </row>
    <row r="491" spans="6:7" x14ac:dyDescent="0.2">
      <c r="F491" s="6"/>
      <c r="G491" s="6"/>
    </row>
    <row r="492" spans="6:7" x14ac:dyDescent="0.2">
      <c r="F492" s="6"/>
      <c r="G492" s="6"/>
    </row>
    <row r="493" spans="6:7" x14ac:dyDescent="0.2">
      <c r="F493" s="6"/>
      <c r="G493" s="6"/>
    </row>
    <row r="494" spans="6:7" x14ac:dyDescent="0.2">
      <c r="F494" s="6"/>
      <c r="G494" s="6"/>
    </row>
    <row r="495" spans="6:7" x14ac:dyDescent="0.2">
      <c r="F495" s="6"/>
      <c r="G495" s="6"/>
    </row>
    <row r="496" spans="6:7" x14ac:dyDescent="0.2">
      <c r="F496" s="6"/>
      <c r="G496" s="6"/>
    </row>
    <row r="497" spans="6:7" x14ac:dyDescent="0.2">
      <c r="F497" s="6"/>
      <c r="G497" s="6"/>
    </row>
    <row r="498" spans="6:7" x14ac:dyDescent="0.2">
      <c r="F498" s="6"/>
      <c r="G498" s="6"/>
    </row>
    <row r="499" spans="6:7" x14ac:dyDescent="0.2">
      <c r="F499" s="6"/>
      <c r="G499" s="6"/>
    </row>
    <row r="500" spans="6:7" x14ac:dyDescent="0.2">
      <c r="F500" s="6"/>
      <c r="G500" s="6"/>
    </row>
    <row r="501" spans="6:7" x14ac:dyDescent="0.2">
      <c r="F501" s="6"/>
      <c r="G501" s="6"/>
    </row>
    <row r="502" spans="6:7" x14ac:dyDescent="0.2">
      <c r="F502" s="6"/>
      <c r="G502" s="6"/>
    </row>
    <row r="503" spans="6:7" x14ac:dyDescent="0.2">
      <c r="F503" s="6"/>
      <c r="G503" s="6"/>
    </row>
    <row r="504" spans="6:7" x14ac:dyDescent="0.2">
      <c r="F504" s="6"/>
      <c r="G504" s="6"/>
    </row>
    <row r="505" spans="6:7" x14ac:dyDescent="0.2">
      <c r="F505" s="6"/>
      <c r="G505" s="6"/>
    </row>
    <row r="506" spans="6:7" x14ac:dyDescent="0.2">
      <c r="F506" s="6"/>
      <c r="G506" s="6"/>
    </row>
    <row r="507" spans="6:7" x14ac:dyDescent="0.2">
      <c r="F507" s="6"/>
      <c r="G507" s="6"/>
    </row>
    <row r="508" spans="6:7" x14ac:dyDescent="0.2">
      <c r="F508" s="6"/>
      <c r="G508" s="6"/>
    </row>
    <row r="509" spans="6:7" x14ac:dyDescent="0.2">
      <c r="F509" s="6"/>
      <c r="G509" s="6"/>
    </row>
    <row r="510" spans="6:7" x14ac:dyDescent="0.2">
      <c r="F510" s="6"/>
      <c r="G510" s="6"/>
    </row>
    <row r="511" spans="6:7" x14ac:dyDescent="0.2">
      <c r="F511" s="6"/>
      <c r="G511" s="6"/>
    </row>
    <row r="512" spans="6:7" x14ac:dyDescent="0.2">
      <c r="F512" s="6"/>
      <c r="G512" s="6"/>
    </row>
    <row r="513" spans="6:7" x14ac:dyDescent="0.2">
      <c r="F513" s="6"/>
      <c r="G513" s="6"/>
    </row>
    <row r="514" spans="6:7" x14ac:dyDescent="0.2">
      <c r="F514" s="6"/>
      <c r="G514" s="6"/>
    </row>
    <row r="515" spans="6:7" x14ac:dyDescent="0.2">
      <c r="F515" s="6"/>
      <c r="G515" s="6"/>
    </row>
    <row r="516" spans="6:7" x14ac:dyDescent="0.2">
      <c r="F516" s="6"/>
      <c r="G516" s="6"/>
    </row>
    <row r="517" spans="6:7" x14ac:dyDescent="0.2">
      <c r="F517" s="6"/>
      <c r="G517" s="6"/>
    </row>
    <row r="518" spans="6:7" x14ac:dyDescent="0.2">
      <c r="F518" s="6"/>
      <c r="G518" s="6"/>
    </row>
    <row r="519" spans="6:7" x14ac:dyDescent="0.2">
      <c r="F519" s="6"/>
      <c r="G519" s="6"/>
    </row>
    <row r="520" spans="6:7" x14ac:dyDescent="0.2">
      <c r="F520" s="6"/>
      <c r="G520" s="6"/>
    </row>
    <row r="521" spans="6:7" x14ac:dyDescent="0.2">
      <c r="F521" s="6"/>
      <c r="G521" s="6"/>
    </row>
    <row r="522" spans="6:7" x14ac:dyDescent="0.2">
      <c r="F522" s="6"/>
      <c r="G522" s="6"/>
    </row>
    <row r="523" spans="6:7" x14ac:dyDescent="0.2">
      <c r="F523" s="6"/>
      <c r="G523" s="6"/>
    </row>
    <row r="524" spans="6:7" x14ac:dyDescent="0.2">
      <c r="F524" s="6"/>
      <c r="G524" s="6"/>
    </row>
    <row r="525" spans="6:7" x14ac:dyDescent="0.2">
      <c r="F525" s="6"/>
      <c r="G525" s="6"/>
    </row>
    <row r="526" spans="6:7" x14ac:dyDescent="0.2">
      <c r="F526" s="6"/>
      <c r="G526" s="6"/>
    </row>
    <row r="527" spans="6:7" x14ac:dyDescent="0.2">
      <c r="F527" s="6"/>
      <c r="G527" s="6"/>
    </row>
    <row r="528" spans="6:7" x14ac:dyDescent="0.2">
      <c r="F528" s="6"/>
      <c r="G528" s="6"/>
    </row>
    <row r="529" spans="6:7" x14ac:dyDescent="0.2">
      <c r="F529" s="6"/>
      <c r="G529" s="6"/>
    </row>
    <row r="530" spans="6:7" x14ac:dyDescent="0.2">
      <c r="F530" s="6"/>
      <c r="G530" s="6"/>
    </row>
    <row r="531" spans="6:7" x14ac:dyDescent="0.2">
      <c r="F531" s="6"/>
      <c r="G531" s="6"/>
    </row>
    <row r="532" spans="6:7" x14ac:dyDescent="0.2">
      <c r="F532" s="6"/>
      <c r="G532" s="6"/>
    </row>
    <row r="533" spans="6:7" x14ac:dyDescent="0.2">
      <c r="F533" s="6"/>
      <c r="G533" s="6"/>
    </row>
    <row r="534" spans="6:7" x14ac:dyDescent="0.2">
      <c r="F534" s="6"/>
      <c r="G534" s="6"/>
    </row>
    <row r="535" spans="6:7" x14ac:dyDescent="0.2">
      <c r="F535" s="6"/>
      <c r="G535" s="6"/>
    </row>
    <row r="536" spans="6:7" x14ac:dyDescent="0.2">
      <c r="F536" s="6"/>
      <c r="G536" s="6"/>
    </row>
    <row r="537" spans="6:7" x14ac:dyDescent="0.2">
      <c r="F537" s="6"/>
      <c r="G537" s="6"/>
    </row>
    <row r="538" spans="6:7" x14ac:dyDescent="0.2">
      <c r="F538" s="6"/>
      <c r="G538" s="6"/>
    </row>
    <row r="539" spans="6:7" x14ac:dyDescent="0.2">
      <c r="F539" s="6"/>
      <c r="G539" s="6"/>
    </row>
    <row r="540" spans="6:7" x14ac:dyDescent="0.2">
      <c r="F540" s="6"/>
      <c r="G540" s="6"/>
    </row>
    <row r="541" spans="6:7" x14ac:dyDescent="0.2">
      <c r="F541" s="6"/>
      <c r="G541" s="6"/>
    </row>
    <row r="542" spans="6:7" x14ac:dyDescent="0.2">
      <c r="F542" s="6"/>
      <c r="G542" s="6"/>
    </row>
    <row r="543" spans="6:7" x14ac:dyDescent="0.2">
      <c r="F543" s="6"/>
      <c r="G543" s="6"/>
    </row>
    <row r="544" spans="6:7" x14ac:dyDescent="0.2">
      <c r="F544" s="6"/>
      <c r="G544" s="6"/>
    </row>
    <row r="545" spans="6:7" x14ac:dyDescent="0.2">
      <c r="F545" s="6"/>
      <c r="G545" s="6"/>
    </row>
    <row r="546" spans="6:7" x14ac:dyDescent="0.2">
      <c r="F546" s="6"/>
      <c r="G546" s="6"/>
    </row>
    <row r="547" spans="6:7" x14ac:dyDescent="0.2">
      <c r="F547" s="6"/>
      <c r="G547" s="6"/>
    </row>
    <row r="548" spans="6:7" x14ac:dyDescent="0.2">
      <c r="F548" s="6"/>
      <c r="G548" s="6"/>
    </row>
    <row r="549" spans="6:7" x14ac:dyDescent="0.2">
      <c r="F549" s="6"/>
      <c r="G549" s="6"/>
    </row>
    <row r="550" spans="6:7" x14ac:dyDescent="0.2">
      <c r="F550" s="6"/>
      <c r="G550" s="6"/>
    </row>
    <row r="551" spans="6:7" x14ac:dyDescent="0.2">
      <c r="F551" s="6"/>
      <c r="G551" s="6"/>
    </row>
    <row r="552" spans="6:7" x14ac:dyDescent="0.2">
      <c r="F552" s="6"/>
      <c r="G552" s="6"/>
    </row>
    <row r="553" spans="6:7" x14ac:dyDescent="0.2">
      <c r="F553" s="6"/>
      <c r="G553" s="6"/>
    </row>
    <row r="554" spans="6:7" x14ac:dyDescent="0.2">
      <c r="F554" s="6"/>
      <c r="G554" s="6"/>
    </row>
    <row r="555" spans="6:7" x14ac:dyDescent="0.2">
      <c r="F555" s="6"/>
      <c r="G555" s="6"/>
    </row>
    <row r="556" spans="6:7" x14ac:dyDescent="0.2">
      <c r="F556" s="6"/>
      <c r="G556" s="6"/>
    </row>
    <row r="557" spans="6:7" x14ac:dyDescent="0.2">
      <c r="F557" s="6"/>
      <c r="G557" s="6"/>
    </row>
    <row r="558" spans="6:7" x14ac:dyDescent="0.2">
      <c r="F558" s="6"/>
      <c r="G558" s="6"/>
    </row>
    <row r="559" spans="6:7" x14ac:dyDescent="0.2">
      <c r="F559" s="6"/>
      <c r="G559" s="6"/>
    </row>
    <row r="560" spans="6:7" x14ac:dyDescent="0.2">
      <c r="F560" s="6"/>
      <c r="G560" s="6"/>
    </row>
    <row r="561" spans="6:7" x14ac:dyDescent="0.2">
      <c r="F561" s="6"/>
      <c r="G561" s="6"/>
    </row>
    <row r="562" spans="6:7" x14ac:dyDescent="0.2">
      <c r="F562" s="6"/>
      <c r="G562" s="6"/>
    </row>
    <row r="563" spans="6:7" x14ac:dyDescent="0.2">
      <c r="F563" s="6"/>
      <c r="G563" s="6"/>
    </row>
    <row r="564" spans="6:7" x14ac:dyDescent="0.2">
      <c r="F564" s="6"/>
      <c r="G564" s="6"/>
    </row>
    <row r="565" spans="6:7" x14ac:dyDescent="0.2">
      <c r="F565" s="6"/>
      <c r="G565" s="6"/>
    </row>
    <row r="566" spans="6:7" x14ac:dyDescent="0.2">
      <c r="F566" s="6"/>
      <c r="G566" s="6"/>
    </row>
    <row r="567" spans="6:7" x14ac:dyDescent="0.2">
      <c r="F567" s="6"/>
      <c r="G567" s="6"/>
    </row>
    <row r="568" spans="6:7" x14ac:dyDescent="0.2">
      <c r="F568" s="6"/>
      <c r="G568" s="6"/>
    </row>
    <row r="569" spans="6:7" x14ac:dyDescent="0.2">
      <c r="F569" s="6"/>
      <c r="G569" s="6"/>
    </row>
    <row r="570" spans="6:7" x14ac:dyDescent="0.2">
      <c r="F570" s="6"/>
      <c r="G570" s="6"/>
    </row>
    <row r="571" spans="6:7" x14ac:dyDescent="0.2">
      <c r="F571" s="6"/>
      <c r="G571" s="6"/>
    </row>
    <row r="572" spans="6:7" x14ac:dyDescent="0.2">
      <c r="F572" s="6"/>
      <c r="G572" s="6"/>
    </row>
    <row r="573" spans="6:7" x14ac:dyDescent="0.2">
      <c r="F573" s="6"/>
      <c r="G573" s="6"/>
    </row>
    <row r="574" spans="6:7" x14ac:dyDescent="0.2">
      <c r="F574" s="6"/>
      <c r="G574" s="6"/>
    </row>
    <row r="575" spans="6:7" x14ac:dyDescent="0.2">
      <c r="F575" s="6"/>
      <c r="G575" s="6"/>
    </row>
    <row r="576" spans="6:7" x14ac:dyDescent="0.2">
      <c r="F576" s="6"/>
      <c r="G576" s="6"/>
    </row>
    <row r="577" spans="6:7" x14ac:dyDescent="0.2">
      <c r="F577" s="6"/>
      <c r="G577" s="6"/>
    </row>
    <row r="578" spans="6:7" x14ac:dyDescent="0.2">
      <c r="F578" s="6"/>
      <c r="G578" s="6"/>
    </row>
    <row r="579" spans="6:7" x14ac:dyDescent="0.2">
      <c r="F579" s="6"/>
      <c r="G579" s="6"/>
    </row>
    <row r="580" spans="6:7" x14ac:dyDescent="0.2">
      <c r="F580" s="6"/>
      <c r="G580" s="6"/>
    </row>
    <row r="581" spans="6:7" x14ac:dyDescent="0.2">
      <c r="F581" s="6"/>
      <c r="G581" s="6"/>
    </row>
    <row r="582" spans="6:7" x14ac:dyDescent="0.2">
      <c r="F582" s="6"/>
      <c r="G582" s="6"/>
    </row>
    <row r="583" spans="6:7" x14ac:dyDescent="0.2">
      <c r="F583" s="6"/>
      <c r="G583" s="6"/>
    </row>
    <row r="584" spans="6:7" x14ac:dyDescent="0.2">
      <c r="F584" s="6"/>
      <c r="G584" s="6"/>
    </row>
    <row r="585" spans="6:7" x14ac:dyDescent="0.2">
      <c r="F585" s="6"/>
      <c r="G585" s="6"/>
    </row>
    <row r="586" spans="6:7" x14ac:dyDescent="0.2">
      <c r="F586" s="6"/>
      <c r="G586" s="6"/>
    </row>
    <row r="587" spans="6:7" x14ac:dyDescent="0.2">
      <c r="F587" s="6"/>
      <c r="G587" s="6"/>
    </row>
    <row r="588" spans="6:7" x14ac:dyDescent="0.2">
      <c r="F588" s="6"/>
      <c r="G588" s="6"/>
    </row>
    <row r="589" spans="6:7" x14ac:dyDescent="0.2">
      <c r="F589" s="6"/>
      <c r="G589" s="6"/>
    </row>
    <row r="590" spans="6:7" x14ac:dyDescent="0.2">
      <c r="F590" s="6"/>
      <c r="G590" s="6"/>
    </row>
    <row r="591" spans="6:7" x14ac:dyDescent="0.2">
      <c r="F591" s="6"/>
      <c r="G591" s="6"/>
    </row>
    <row r="592" spans="6:7" x14ac:dyDescent="0.2">
      <c r="F592" s="6"/>
      <c r="G592" s="6"/>
    </row>
    <row r="593" spans="6:7" x14ac:dyDescent="0.2">
      <c r="F593" s="6"/>
      <c r="G593" s="6"/>
    </row>
    <row r="594" spans="6:7" x14ac:dyDescent="0.2">
      <c r="F594" s="6"/>
      <c r="G594" s="6"/>
    </row>
    <row r="595" spans="6:7" x14ac:dyDescent="0.2">
      <c r="F595" s="6"/>
      <c r="G595" s="6"/>
    </row>
    <row r="596" spans="6:7" x14ac:dyDescent="0.2">
      <c r="F596" s="6"/>
      <c r="G596" s="6"/>
    </row>
    <row r="597" spans="6:7" x14ac:dyDescent="0.2">
      <c r="F597" s="6"/>
      <c r="G597" s="6"/>
    </row>
    <row r="598" spans="6:7" x14ac:dyDescent="0.2">
      <c r="F598" s="6"/>
      <c r="G598" s="6"/>
    </row>
    <row r="599" spans="6:7" x14ac:dyDescent="0.2">
      <c r="F599" s="6"/>
      <c r="G599" s="6"/>
    </row>
    <row r="600" spans="6:7" x14ac:dyDescent="0.2">
      <c r="F600" s="6"/>
      <c r="G600" s="6"/>
    </row>
    <row r="601" spans="6:7" x14ac:dyDescent="0.2">
      <c r="F601" s="6"/>
      <c r="G601" s="6"/>
    </row>
    <row r="602" spans="6:7" x14ac:dyDescent="0.2">
      <c r="F602" s="6"/>
      <c r="G602" s="6"/>
    </row>
    <row r="603" spans="6:7" x14ac:dyDescent="0.2">
      <c r="F603" s="6"/>
      <c r="G603" s="6"/>
    </row>
    <row r="604" spans="6:7" x14ac:dyDescent="0.2">
      <c r="F604" s="6"/>
      <c r="G604" s="6"/>
    </row>
    <row r="605" spans="6:7" x14ac:dyDescent="0.2">
      <c r="F605" s="6"/>
      <c r="G605" s="6"/>
    </row>
    <row r="606" spans="6:7" x14ac:dyDescent="0.2">
      <c r="F606" s="6"/>
      <c r="G606" s="6"/>
    </row>
    <row r="607" spans="6:7" x14ac:dyDescent="0.2">
      <c r="F607" s="6"/>
      <c r="G607" s="6"/>
    </row>
    <row r="608" spans="6:7" x14ac:dyDescent="0.2">
      <c r="F608" s="6"/>
      <c r="G608" s="6"/>
    </row>
    <row r="609" spans="6:7" x14ac:dyDescent="0.2">
      <c r="F609" s="6"/>
      <c r="G609" s="6"/>
    </row>
    <row r="610" spans="6:7" x14ac:dyDescent="0.2">
      <c r="F610" s="6"/>
      <c r="G610" s="6"/>
    </row>
    <row r="611" spans="6:7" x14ac:dyDescent="0.2">
      <c r="F611" s="6"/>
      <c r="G611" s="6"/>
    </row>
    <row r="612" spans="6:7" x14ac:dyDescent="0.2">
      <c r="F612" s="6"/>
      <c r="G612" s="6"/>
    </row>
    <row r="613" spans="6:7" x14ac:dyDescent="0.2">
      <c r="F613" s="6"/>
      <c r="G613" s="6"/>
    </row>
    <row r="614" spans="6:7" x14ac:dyDescent="0.2">
      <c r="F614" s="6"/>
      <c r="G614" s="6"/>
    </row>
    <row r="615" spans="6:7" x14ac:dyDescent="0.2">
      <c r="F615" s="6"/>
      <c r="G615" s="6"/>
    </row>
    <row r="616" spans="6:7" x14ac:dyDescent="0.2">
      <c r="F616" s="6"/>
      <c r="G616" s="6"/>
    </row>
    <row r="617" spans="6:7" x14ac:dyDescent="0.2">
      <c r="F617" s="6"/>
      <c r="G617" s="6"/>
    </row>
    <row r="618" spans="6:7" x14ac:dyDescent="0.2">
      <c r="F618" s="6"/>
      <c r="G618" s="6"/>
    </row>
    <row r="619" spans="6:7" x14ac:dyDescent="0.2">
      <c r="F619" s="6"/>
      <c r="G619" s="6"/>
    </row>
    <row r="620" spans="6:7" x14ac:dyDescent="0.2">
      <c r="F620" s="6"/>
      <c r="G620" s="6"/>
    </row>
    <row r="621" spans="6:7" x14ac:dyDescent="0.2">
      <c r="F621" s="6"/>
      <c r="G621" s="6"/>
    </row>
    <row r="622" spans="6:7" x14ac:dyDescent="0.2">
      <c r="F622" s="6"/>
      <c r="G622" s="6"/>
    </row>
    <row r="623" spans="6:7" x14ac:dyDescent="0.2">
      <c r="F623" s="6"/>
      <c r="G623" s="6"/>
    </row>
    <row r="624" spans="6:7" x14ac:dyDescent="0.2">
      <c r="F624" s="6"/>
      <c r="G624" s="6"/>
    </row>
    <row r="625" spans="6:7" x14ac:dyDescent="0.2">
      <c r="F625" s="6"/>
      <c r="G625" s="6"/>
    </row>
    <row r="626" spans="6:7" x14ac:dyDescent="0.2">
      <c r="F626" s="6"/>
      <c r="G626" s="6"/>
    </row>
    <row r="627" spans="6:7" x14ac:dyDescent="0.2">
      <c r="F627" s="6"/>
      <c r="G627" s="6"/>
    </row>
    <row r="628" spans="6:7" x14ac:dyDescent="0.2">
      <c r="F628" s="6"/>
      <c r="G628" s="6"/>
    </row>
    <row r="629" spans="6:7" x14ac:dyDescent="0.2">
      <c r="F629" s="6"/>
      <c r="G629" s="6"/>
    </row>
    <row r="630" spans="6:7" x14ac:dyDescent="0.2">
      <c r="F630" s="6"/>
      <c r="G630" s="6"/>
    </row>
    <row r="631" spans="6:7" x14ac:dyDescent="0.2">
      <c r="F631" s="6"/>
      <c r="G631" s="6"/>
    </row>
    <row r="632" spans="6:7" x14ac:dyDescent="0.2">
      <c r="F632" s="6"/>
      <c r="G632" s="6"/>
    </row>
    <row r="633" spans="6:7" x14ac:dyDescent="0.2">
      <c r="F633" s="6"/>
      <c r="G633" s="6"/>
    </row>
    <row r="634" spans="6:7" x14ac:dyDescent="0.2">
      <c r="F634" s="6"/>
      <c r="G634" s="6"/>
    </row>
    <row r="635" spans="6:7" x14ac:dyDescent="0.2">
      <c r="F635" s="6"/>
      <c r="G635" s="6"/>
    </row>
    <row r="636" spans="6:7" x14ac:dyDescent="0.2">
      <c r="F636" s="6"/>
      <c r="G636" s="6"/>
    </row>
    <row r="637" spans="6:7" x14ac:dyDescent="0.2">
      <c r="F637" s="6"/>
      <c r="G637" s="6"/>
    </row>
    <row r="638" spans="6:7" x14ac:dyDescent="0.2">
      <c r="F638" s="6"/>
      <c r="G638" s="6"/>
    </row>
    <row r="639" spans="6:7" x14ac:dyDescent="0.2">
      <c r="F639" s="6"/>
      <c r="G639" s="6"/>
    </row>
    <row r="640" spans="6:7" x14ac:dyDescent="0.2">
      <c r="F640" s="6"/>
      <c r="G640" s="6"/>
    </row>
    <row r="641" spans="6:7" x14ac:dyDescent="0.2">
      <c r="F641" s="6"/>
      <c r="G641" s="6"/>
    </row>
    <row r="642" spans="6:7" x14ac:dyDescent="0.2">
      <c r="F642" s="6"/>
      <c r="G642" s="6"/>
    </row>
    <row r="643" spans="6:7" x14ac:dyDescent="0.2">
      <c r="F643" s="6"/>
      <c r="G643" s="6"/>
    </row>
    <row r="644" spans="6:7" x14ac:dyDescent="0.2">
      <c r="F644" s="6"/>
      <c r="G644" s="6"/>
    </row>
    <row r="645" spans="6:7" x14ac:dyDescent="0.2">
      <c r="F645" s="6"/>
      <c r="G645" s="6"/>
    </row>
    <row r="646" spans="6:7" x14ac:dyDescent="0.2">
      <c r="F646" s="6"/>
      <c r="G646" s="6"/>
    </row>
    <row r="647" spans="6:7" x14ac:dyDescent="0.2">
      <c r="F647" s="6"/>
      <c r="G647" s="6"/>
    </row>
    <row r="648" spans="6:7" x14ac:dyDescent="0.2">
      <c r="F648" s="6"/>
      <c r="G648" s="6"/>
    </row>
    <row r="649" spans="6:7" x14ac:dyDescent="0.2">
      <c r="F649" s="6"/>
      <c r="G649" s="6"/>
    </row>
    <row r="650" spans="6:7" x14ac:dyDescent="0.2">
      <c r="F650" s="6"/>
      <c r="G650" s="6"/>
    </row>
    <row r="651" spans="6:7" x14ac:dyDescent="0.2">
      <c r="F651" s="6"/>
      <c r="G651" s="6"/>
    </row>
    <row r="652" spans="6:7" x14ac:dyDescent="0.2">
      <c r="F652" s="6"/>
      <c r="G652" s="6"/>
    </row>
    <row r="653" spans="6:7" x14ac:dyDescent="0.2">
      <c r="F653" s="6"/>
      <c r="G653" s="6"/>
    </row>
    <row r="654" spans="6:7" x14ac:dyDescent="0.2">
      <c r="F654" s="6"/>
      <c r="G654" s="6"/>
    </row>
    <row r="655" spans="6:7" x14ac:dyDescent="0.2">
      <c r="F655" s="6"/>
      <c r="G655" s="6"/>
    </row>
    <row r="656" spans="6:7" x14ac:dyDescent="0.2">
      <c r="F656" s="6"/>
      <c r="G656" s="6"/>
    </row>
    <row r="657" spans="6:7" x14ac:dyDescent="0.2">
      <c r="F657" s="6"/>
      <c r="G657" s="6"/>
    </row>
    <row r="658" spans="6:7" x14ac:dyDescent="0.2">
      <c r="F658" s="6"/>
      <c r="G658" s="6"/>
    </row>
    <row r="659" spans="6:7" x14ac:dyDescent="0.2">
      <c r="F659" s="6"/>
      <c r="G659" s="6"/>
    </row>
    <row r="660" spans="6:7" x14ac:dyDescent="0.2">
      <c r="F660" s="6"/>
      <c r="G660" s="6"/>
    </row>
    <row r="661" spans="6:7" x14ac:dyDescent="0.2">
      <c r="F661" s="6"/>
      <c r="G661" s="6"/>
    </row>
    <row r="662" spans="6:7" x14ac:dyDescent="0.2">
      <c r="F662" s="6"/>
      <c r="G662" s="6"/>
    </row>
    <row r="663" spans="6:7" x14ac:dyDescent="0.2">
      <c r="F663" s="6"/>
      <c r="G663" s="6"/>
    </row>
    <row r="664" spans="6:7" x14ac:dyDescent="0.2">
      <c r="F664" s="6"/>
      <c r="G664" s="6"/>
    </row>
    <row r="665" spans="6:7" x14ac:dyDescent="0.2">
      <c r="F665" s="6"/>
      <c r="G665" s="6"/>
    </row>
    <row r="666" spans="6:7" x14ac:dyDescent="0.2">
      <c r="F666" s="6"/>
      <c r="G666" s="6"/>
    </row>
    <row r="667" spans="6:7" x14ac:dyDescent="0.2">
      <c r="F667" s="6"/>
      <c r="G667" s="6"/>
    </row>
    <row r="668" spans="6:7" x14ac:dyDescent="0.2">
      <c r="F668" s="6"/>
      <c r="G668" s="6"/>
    </row>
    <row r="669" spans="6:7" x14ac:dyDescent="0.2">
      <c r="F669" s="6"/>
      <c r="G669" s="6"/>
    </row>
    <row r="670" spans="6:7" x14ac:dyDescent="0.2">
      <c r="F670" s="6"/>
      <c r="G670" s="6"/>
    </row>
    <row r="671" spans="6:7" x14ac:dyDescent="0.2">
      <c r="F671" s="6"/>
      <c r="G671" s="6"/>
    </row>
    <row r="672" spans="6:7" x14ac:dyDescent="0.2">
      <c r="F672" s="6"/>
      <c r="G672" s="6"/>
    </row>
    <row r="673" spans="6:7" x14ac:dyDescent="0.2">
      <c r="F673" s="6"/>
      <c r="G673" s="6"/>
    </row>
    <row r="674" spans="6:7" x14ac:dyDescent="0.2">
      <c r="F674" s="6"/>
      <c r="G674" s="6"/>
    </row>
    <row r="675" spans="6:7" x14ac:dyDescent="0.2">
      <c r="F675" s="6"/>
      <c r="G675" s="6"/>
    </row>
    <row r="676" spans="6:7" x14ac:dyDescent="0.2">
      <c r="F676" s="6"/>
      <c r="G676" s="6"/>
    </row>
    <row r="677" spans="6:7" x14ac:dyDescent="0.2">
      <c r="F677" s="6"/>
      <c r="G677" s="6"/>
    </row>
    <row r="678" spans="6:7" x14ac:dyDescent="0.2">
      <c r="F678" s="6"/>
      <c r="G678" s="6"/>
    </row>
    <row r="679" spans="6:7" x14ac:dyDescent="0.2">
      <c r="F679" s="6"/>
      <c r="G679" s="6"/>
    </row>
    <row r="680" spans="6:7" x14ac:dyDescent="0.2">
      <c r="F680" s="6"/>
      <c r="G680" s="6"/>
    </row>
    <row r="681" spans="6:7" x14ac:dyDescent="0.2">
      <c r="F681" s="6"/>
      <c r="G681" s="6"/>
    </row>
    <row r="682" spans="6:7" x14ac:dyDescent="0.2">
      <c r="F682" s="6"/>
      <c r="G682" s="6"/>
    </row>
    <row r="683" spans="6:7" x14ac:dyDescent="0.2">
      <c r="F683" s="6"/>
      <c r="G683" s="6"/>
    </row>
    <row r="684" spans="6:7" x14ac:dyDescent="0.2">
      <c r="F684" s="6"/>
      <c r="G684" s="6"/>
    </row>
    <row r="685" spans="6:7" x14ac:dyDescent="0.2">
      <c r="F685" s="6"/>
      <c r="G685" s="6"/>
    </row>
    <row r="686" spans="6:7" x14ac:dyDescent="0.2">
      <c r="F686" s="6"/>
      <c r="G686" s="6"/>
    </row>
    <row r="687" spans="6:7" x14ac:dyDescent="0.2">
      <c r="F687" s="6"/>
      <c r="G687" s="6"/>
    </row>
    <row r="688" spans="6:7" x14ac:dyDescent="0.2">
      <c r="F688" s="6"/>
      <c r="G688" s="6"/>
    </row>
    <row r="689" spans="6:7" x14ac:dyDescent="0.2">
      <c r="F689" s="6"/>
      <c r="G689" s="6"/>
    </row>
    <row r="690" spans="6:7" x14ac:dyDescent="0.2">
      <c r="F690" s="6"/>
      <c r="G690" s="6"/>
    </row>
    <row r="691" spans="6:7" x14ac:dyDescent="0.2">
      <c r="F691" s="6"/>
      <c r="G691" s="6"/>
    </row>
    <row r="692" spans="6:7" x14ac:dyDescent="0.2">
      <c r="F692" s="6"/>
      <c r="G692" s="6"/>
    </row>
    <row r="693" spans="6:7" x14ac:dyDescent="0.2">
      <c r="F693" s="6"/>
      <c r="G693" s="6"/>
    </row>
    <row r="694" spans="6:7" x14ac:dyDescent="0.2">
      <c r="F694" s="6"/>
      <c r="G694" s="6"/>
    </row>
    <row r="695" spans="6:7" x14ac:dyDescent="0.2">
      <c r="F695" s="6"/>
      <c r="G695" s="6"/>
    </row>
    <row r="696" spans="6:7" x14ac:dyDescent="0.2">
      <c r="F696" s="6"/>
      <c r="G696" s="6"/>
    </row>
    <row r="697" spans="6:7" x14ac:dyDescent="0.2">
      <c r="F697" s="6"/>
      <c r="G697" s="6"/>
    </row>
    <row r="698" spans="6:7" x14ac:dyDescent="0.2">
      <c r="F698" s="6"/>
      <c r="G698" s="6"/>
    </row>
    <row r="699" spans="6:7" x14ac:dyDescent="0.2">
      <c r="F699" s="6"/>
      <c r="G699" s="6"/>
    </row>
    <row r="700" spans="6:7" x14ac:dyDescent="0.2">
      <c r="F700" s="6"/>
      <c r="G700" s="6"/>
    </row>
    <row r="701" spans="6:7" x14ac:dyDescent="0.2">
      <c r="F701" s="6"/>
      <c r="G701" s="6"/>
    </row>
    <row r="702" spans="6:7" x14ac:dyDescent="0.2">
      <c r="F702" s="6"/>
      <c r="G702" s="6"/>
    </row>
    <row r="703" spans="6:7" x14ac:dyDescent="0.2">
      <c r="F703" s="6"/>
      <c r="G703" s="6"/>
    </row>
    <row r="704" spans="6:7" x14ac:dyDescent="0.2">
      <c r="F704" s="6"/>
      <c r="G704" s="6"/>
    </row>
    <row r="705" spans="6:7" x14ac:dyDescent="0.2">
      <c r="F705" s="6"/>
      <c r="G705" s="6"/>
    </row>
    <row r="706" spans="6:7" x14ac:dyDescent="0.2">
      <c r="F706" s="6"/>
      <c r="G706" s="6"/>
    </row>
    <row r="707" spans="6:7" x14ac:dyDescent="0.2">
      <c r="F707" s="6"/>
      <c r="G707" s="6"/>
    </row>
    <row r="708" spans="6:7" x14ac:dyDescent="0.2">
      <c r="F708" s="6"/>
      <c r="G708" s="6"/>
    </row>
    <row r="709" spans="6:7" x14ac:dyDescent="0.2">
      <c r="F709" s="6"/>
      <c r="G709" s="6"/>
    </row>
    <row r="710" spans="6:7" x14ac:dyDescent="0.2">
      <c r="F710" s="6"/>
      <c r="G710" s="6"/>
    </row>
    <row r="711" spans="6:7" x14ac:dyDescent="0.2">
      <c r="F711" s="6"/>
      <c r="G711" s="6"/>
    </row>
    <row r="712" spans="6:7" x14ac:dyDescent="0.2">
      <c r="F712" s="6"/>
      <c r="G712" s="6"/>
    </row>
    <row r="713" spans="6:7" x14ac:dyDescent="0.2">
      <c r="F713" s="6"/>
      <c r="G713" s="6"/>
    </row>
    <row r="714" spans="6:7" x14ac:dyDescent="0.2">
      <c r="F714" s="6"/>
      <c r="G714" s="6"/>
    </row>
    <row r="715" spans="6:7" x14ac:dyDescent="0.2">
      <c r="F715" s="6"/>
      <c r="G715" s="6"/>
    </row>
    <row r="716" spans="6:7" x14ac:dyDescent="0.2">
      <c r="F716" s="6"/>
      <c r="G716" s="6"/>
    </row>
    <row r="717" spans="6:7" x14ac:dyDescent="0.2">
      <c r="F717" s="6"/>
      <c r="G717" s="6"/>
    </row>
    <row r="718" spans="6:7" x14ac:dyDescent="0.2">
      <c r="F718" s="6"/>
      <c r="G718" s="6"/>
    </row>
    <row r="719" spans="6:7" x14ac:dyDescent="0.2">
      <c r="F719" s="6"/>
      <c r="G719" s="6"/>
    </row>
    <row r="720" spans="6:7" x14ac:dyDescent="0.2">
      <c r="F720" s="6"/>
      <c r="G720" s="6"/>
    </row>
    <row r="721" spans="6:7" x14ac:dyDescent="0.2">
      <c r="F721" s="6"/>
      <c r="G721" s="6"/>
    </row>
    <row r="722" spans="6:7" x14ac:dyDescent="0.2">
      <c r="F722" s="6"/>
      <c r="G722" s="6"/>
    </row>
    <row r="723" spans="6:7" x14ac:dyDescent="0.2">
      <c r="F723" s="6"/>
      <c r="G723" s="6"/>
    </row>
    <row r="724" spans="6:7" x14ac:dyDescent="0.2">
      <c r="F724" s="6"/>
      <c r="G724" s="6"/>
    </row>
    <row r="725" spans="6:7" x14ac:dyDescent="0.2">
      <c r="F725" s="6"/>
      <c r="G725" s="6"/>
    </row>
    <row r="726" spans="6:7" x14ac:dyDescent="0.2">
      <c r="F726" s="6"/>
      <c r="G726" s="6"/>
    </row>
    <row r="727" spans="6:7" x14ac:dyDescent="0.2">
      <c r="F727" s="6"/>
      <c r="G727" s="6"/>
    </row>
    <row r="728" spans="6:7" x14ac:dyDescent="0.2">
      <c r="F728" s="6"/>
      <c r="G728" s="6"/>
    </row>
    <row r="729" spans="6:7" x14ac:dyDescent="0.2">
      <c r="F729" s="6"/>
      <c r="G729" s="6"/>
    </row>
    <row r="730" spans="6:7" x14ac:dyDescent="0.2">
      <c r="F730" s="6"/>
      <c r="G730" s="6"/>
    </row>
    <row r="731" spans="6:7" x14ac:dyDescent="0.2">
      <c r="F731" s="6"/>
      <c r="G731" s="6"/>
    </row>
    <row r="732" spans="6:7" x14ac:dyDescent="0.2">
      <c r="F732" s="6"/>
      <c r="G732" s="6"/>
    </row>
    <row r="733" spans="6:7" x14ac:dyDescent="0.2">
      <c r="F733" s="6"/>
      <c r="G733" s="6"/>
    </row>
    <row r="734" spans="6:7" x14ac:dyDescent="0.2">
      <c r="F734" s="6"/>
      <c r="G734" s="6"/>
    </row>
    <row r="735" spans="6:7" x14ac:dyDescent="0.2">
      <c r="F735" s="6"/>
      <c r="G735" s="6"/>
    </row>
    <row r="736" spans="6:7" x14ac:dyDescent="0.2">
      <c r="F736" s="6"/>
      <c r="G736" s="6"/>
    </row>
    <row r="737" spans="6:7" x14ac:dyDescent="0.2">
      <c r="F737" s="6"/>
      <c r="G737" s="6"/>
    </row>
    <row r="738" spans="6:7" x14ac:dyDescent="0.2">
      <c r="F738" s="6"/>
      <c r="G738" s="6"/>
    </row>
    <row r="739" spans="6:7" x14ac:dyDescent="0.2">
      <c r="F739" s="6"/>
      <c r="G739" s="6"/>
    </row>
    <row r="740" spans="6:7" x14ac:dyDescent="0.2">
      <c r="F740" s="6"/>
      <c r="G740" s="6"/>
    </row>
    <row r="741" spans="6:7" x14ac:dyDescent="0.2">
      <c r="F741" s="6"/>
      <c r="G741" s="6"/>
    </row>
    <row r="742" spans="6:7" x14ac:dyDescent="0.2">
      <c r="F742" s="6"/>
      <c r="G742" s="6"/>
    </row>
    <row r="743" spans="6:7" x14ac:dyDescent="0.2">
      <c r="F743" s="6"/>
      <c r="G743" s="6"/>
    </row>
    <row r="744" spans="6:7" x14ac:dyDescent="0.2">
      <c r="F744" s="6"/>
      <c r="G744" s="6"/>
    </row>
    <row r="745" spans="6:7" x14ac:dyDescent="0.2">
      <c r="F745" s="6"/>
      <c r="G745" s="6"/>
    </row>
    <row r="746" spans="6:7" x14ac:dyDescent="0.2">
      <c r="F746" s="6"/>
      <c r="G746" s="6"/>
    </row>
    <row r="747" spans="6:7" x14ac:dyDescent="0.2">
      <c r="F747" s="6"/>
      <c r="G747" s="6"/>
    </row>
    <row r="748" spans="6:7" x14ac:dyDescent="0.2">
      <c r="F748" s="6"/>
      <c r="G748" s="6"/>
    </row>
    <row r="749" spans="6:7" x14ac:dyDescent="0.2">
      <c r="F749" s="6"/>
      <c r="G749" s="6"/>
    </row>
    <row r="750" spans="6:7" x14ac:dyDescent="0.2">
      <c r="F750" s="6"/>
      <c r="G750" s="6"/>
    </row>
    <row r="751" spans="6:7" x14ac:dyDescent="0.2">
      <c r="F751" s="6"/>
      <c r="G751" s="6"/>
    </row>
    <row r="752" spans="6:7" x14ac:dyDescent="0.2">
      <c r="F752" s="6"/>
      <c r="G752" s="6"/>
    </row>
    <row r="753" spans="6:7" x14ac:dyDescent="0.2">
      <c r="F753" s="6"/>
      <c r="G753" s="6"/>
    </row>
    <row r="754" spans="6:7" x14ac:dyDescent="0.2">
      <c r="F754" s="6"/>
      <c r="G754" s="6"/>
    </row>
    <row r="755" spans="6:7" x14ac:dyDescent="0.2">
      <c r="F755" s="6"/>
      <c r="G755" s="6"/>
    </row>
    <row r="756" spans="6:7" x14ac:dyDescent="0.2">
      <c r="F756" s="6"/>
      <c r="G756" s="6"/>
    </row>
    <row r="757" spans="6:7" x14ac:dyDescent="0.2">
      <c r="F757" s="6"/>
      <c r="G757" s="6"/>
    </row>
    <row r="758" spans="6:7" x14ac:dyDescent="0.2">
      <c r="F758" s="6"/>
      <c r="G758" s="6"/>
    </row>
    <row r="759" spans="6:7" x14ac:dyDescent="0.2">
      <c r="F759" s="6"/>
      <c r="G759" s="6"/>
    </row>
    <row r="760" spans="6:7" x14ac:dyDescent="0.2">
      <c r="F760" s="6"/>
      <c r="G760" s="6"/>
    </row>
    <row r="761" spans="6:7" x14ac:dyDescent="0.2">
      <c r="F761" s="6"/>
      <c r="G761" s="6"/>
    </row>
    <row r="762" spans="6:7" x14ac:dyDescent="0.2">
      <c r="F762" s="6"/>
      <c r="G762" s="6"/>
    </row>
    <row r="763" spans="6:7" x14ac:dyDescent="0.2">
      <c r="F763" s="6"/>
      <c r="G763" s="6"/>
    </row>
    <row r="764" spans="6:7" x14ac:dyDescent="0.2">
      <c r="F764" s="6"/>
      <c r="G764" s="6"/>
    </row>
    <row r="765" spans="6:7" x14ac:dyDescent="0.2">
      <c r="F765" s="6"/>
      <c r="G765" s="6"/>
    </row>
    <row r="766" spans="6:7" x14ac:dyDescent="0.2">
      <c r="F766" s="6"/>
      <c r="G766" s="6"/>
    </row>
    <row r="767" spans="6:7" x14ac:dyDescent="0.2">
      <c r="F767" s="6"/>
      <c r="G767" s="6"/>
    </row>
    <row r="768" spans="6:7" x14ac:dyDescent="0.2">
      <c r="F768" s="6"/>
      <c r="G768" s="6"/>
    </row>
    <row r="769" spans="6:7" x14ac:dyDescent="0.2">
      <c r="F769" s="6"/>
      <c r="G769" s="6"/>
    </row>
    <row r="770" spans="6:7" x14ac:dyDescent="0.2">
      <c r="F770" s="6"/>
      <c r="G770" s="6"/>
    </row>
    <row r="771" spans="6:7" x14ac:dyDescent="0.2">
      <c r="F771" s="6"/>
      <c r="G771" s="6"/>
    </row>
    <row r="772" spans="6:7" x14ac:dyDescent="0.2">
      <c r="F772" s="6"/>
      <c r="G772" s="6"/>
    </row>
    <row r="773" spans="6:7" x14ac:dyDescent="0.2">
      <c r="F773" s="6"/>
      <c r="G773" s="6"/>
    </row>
    <row r="774" spans="6:7" x14ac:dyDescent="0.2">
      <c r="F774" s="6"/>
      <c r="G774" s="6"/>
    </row>
    <row r="775" spans="6:7" x14ac:dyDescent="0.2">
      <c r="F775" s="6"/>
      <c r="G775" s="6"/>
    </row>
    <row r="776" spans="6:7" x14ac:dyDescent="0.2">
      <c r="F776" s="6"/>
      <c r="G776" s="6"/>
    </row>
    <row r="777" spans="6:7" x14ac:dyDescent="0.2">
      <c r="F777" s="6"/>
      <c r="G777" s="6"/>
    </row>
    <row r="778" spans="6:7" x14ac:dyDescent="0.2">
      <c r="F778" s="6"/>
      <c r="G778" s="6"/>
    </row>
    <row r="779" spans="6:7" x14ac:dyDescent="0.2">
      <c r="F779" s="6"/>
      <c r="G779" s="6"/>
    </row>
    <row r="780" spans="6:7" x14ac:dyDescent="0.2">
      <c r="F780" s="6"/>
      <c r="G780" s="6"/>
    </row>
    <row r="781" spans="6:7" x14ac:dyDescent="0.2">
      <c r="F781" s="6"/>
      <c r="G781" s="6"/>
    </row>
    <row r="782" spans="6:7" x14ac:dyDescent="0.2">
      <c r="F782" s="6"/>
      <c r="G782" s="6"/>
    </row>
    <row r="783" spans="6:7" x14ac:dyDescent="0.2">
      <c r="F783" s="6"/>
      <c r="G783" s="6"/>
    </row>
    <row r="784" spans="6:7" x14ac:dyDescent="0.2">
      <c r="F784" s="6"/>
      <c r="G784" s="6"/>
    </row>
    <row r="785" spans="6:7" x14ac:dyDescent="0.2">
      <c r="F785" s="6"/>
      <c r="G785" s="6"/>
    </row>
    <row r="786" spans="6:7" x14ac:dyDescent="0.2">
      <c r="F786" s="6"/>
      <c r="G786" s="6"/>
    </row>
    <row r="787" spans="6:7" x14ac:dyDescent="0.2">
      <c r="F787" s="6"/>
      <c r="G787" s="6"/>
    </row>
    <row r="788" spans="6:7" x14ac:dyDescent="0.2">
      <c r="F788" s="6"/>
      <c r="G788" s="6"/>
    </row>
    <row r="789" spans="6:7" x14ac:dyDescent="0.2">
      <c r="F789" s="6"/>
      <c r="G789" s="6"/>
    </row>
    <row r="790" spans="6:7" x14ac:dyDescent="0.2">
      <c r="F790" s="6"/>
      <c r="G790" s="6"/>
    </row>
    <row r="791" spans="6:7" x14ac:dyDescent="0.2">
      <c r="F791" s="6"/>
      <c r="G791" s="6"/>
    </row>
    <row r="792" spans="6:7" x14ac:dyDescent="0.2">
      <c r="F792" s="6"/>
      <c r="G792" s="6"/>
    </row>
    <row r="793" spans="6:7" x14ac:dyDescent="0.2">
      <c r="F793" s="6"/>
      <c r="G793" s="6"/>
    </row>
    <row r="794" spans="6:7" x14ac:dyDescent="0.2">
      <c r="F794" s="6"/>
      <c r="G794" s="6"/>
    </row>
    <row r="795" spans="6:7" x14ac:dyDescent="0.2">
      <c r="F795" s="6"/>
      <c r="G795" s="6"/>
    </row>
    <row r="796" spans="6:7" x14ac:dyDescent="0.2">
      <c r="F796" s="6"/>
      <c r="G796" s="6"/>
    </row>
    <row r="797" spans="6:7" x14ac:dyDescent="0.2">
      <c r="F797" s="6"/>
      <c r="G797" s="6"/>
    </row>
    <row r="798" spans="6:7" x14ac:dyDescent="0.2">
      <c r="F798" s="6"/>
      <c r="G798" s="6"/>
    </row>
    <row r="799" spans="6:7" x14ac:dyDescent="0.2">
      <c r="F799" s="6"/>
      <c r="G799" s="6"/>
    </row>
    <row r="800" spans="6:7" x14ac:dyDescent="0.2">
      <c r="F800" s="6"/>
      <c r="G800" s="6"/>
    </row>
    <row r="801" spans="6:7" x14ac:dyDescent="0.2">
      <c r="F801" s="6"/>
      <c r="G801" s="6"/>
    </row>
    <row r="802" spans="6:7" x14ac:dyDescent="0.2">
      <c r="F802" s="6"/>
      <c r="G802" s="6"/>
    </row>
    <row r="803" spans="6:7" x14ac:dyDescent="0.2">
      <c r="F803" s="6"/>
      <c r="G803" s="6"/>
    </row>
    <row r="804" spans="6:7" x14ac:dyDescent="0.2">
      <c r="F804" s="6"/>
      <c r="G804" s="6"/>
    </row>
    <row r="805" spans="6:7" x14ac:dyDescent="0.2">
      <c r="F805" s="6"/>
      <c r="G805" s="6"/>
    </row>
    <row r="806" spans="6:7" x14ac:dyDescent="0.2">
      <c r="F806" s="6"/>
      <c r="G806" s="6"/>
    </row>
    <row r="807" spans="6:7" x14ac:dyDescent="0.2">
      <c r="F807" s="6"/>
      <c r="G807" s="6"/>
    </row>
    <row r="808" spans="6:7" x14ac:dyDescent="0.2">
      <c r="F808" s="6"/>
      <c r="G808" s="6"/>
    </row>
    <row r="809" spans="6:7" x14ac:dyDescent="0.2">
      <c r="F809" s="6"/>
      <c r="G809" s="6"/>
    </row>
    <row r="810" spans="6:7" x14ac:dyDescent="0.2">
      <c r="F810" s="6"/>
      <c r="G810" s="6"/>
    </row>
    <row r="811" spans="6:7" x14ac:dyDescent="0.2">
      <c r="F811" s="6"/>
      <c r="G811" s="6"/>
    </row>
    <row r="812" spans="6:7" x14ac:dyDescent="0.2">
      <c r="F812" s="6"/>
      <c r="G812" s="6"/>
    </row>
    <row r="813" spans="6:7" x14ac:dyDescent="0.2">
      <c r="F813" s="6"/>
      <c r="G813" s="6"/>
    </row>
    <row r="814" spans="6:7" x14ac:dyDescent="0.2">
      <c r="F814" s="6"/>
      <c r="G814" s="6"/>
    </row>
    <row r="815" spans="6:7" x14ac:dyDescent="0.2">
      <c r="F815" s="6"/>
      <c r="G815" s="6"/>
    </row>
    <row r="816" spans="6:7" x14ac:dyDescent="0.2">
      <c r="F816" s="6"/>
      <c r="G816" s="6"/>
    </row>
    <row r="817" spans="6:7" x14ac:dyDescent="0.2">
      <c r="F817" s="6"/>
      <c r="G817" s="6"/>
    </row>
    <row r="818" spans="6:7" x14ac:dyDescent="0.2">
      <c r="F818" s="6"/>
      <c r="G818" s="6"/>
    </row>
    <row r="819" spans="6:7" x14ac:dyDescent="0.2">
      <c r="F819" s="6"/>
      <c r="G819" s="6"/>
    </row>
    <row r="820" spans="6:7" x14ac:dyDescent="0.2">
      <c r="F820" s="6"/>
      <c r="G820" s="6"/>
    </row>
    <row r="821" spans="6:7" x14ac:dyDescent="0.2">
      <c r="F821" s="6"/>
      <c r="G821" s="6"/>
    </row>
    <row r="822" spans="6:7" x14ac:dyDescent="0.2">
      <c r="F822" s="6"/>
      <c r="G822" s="6"/>
    </row>
    <row r="823" spans="6:7" x14ac:dyDescent="0.2">
      <c r="F823" s="6"/>
      <c r="G823" s="6"/>
    </row>
    <row r="824" spans="6:7" x14ac:dyDescent="0.2">
      <c r="F824" s="6"/>
      <c r="G824" s="6"/>
    </row>
    <row r="825" spans="6:7" x14ac:dyDescent="0.2">
      <c r="F825" s="6"/>
      <c r="G825" s="6"/>
    </row>
    <row r="826" spans="6:7" x14ac:dyDescent="0.2">
      <c r="F826" s="6"/>
      <c r="G826" s="6"/>
    </row>
    <row r="827" spans="6:7" x14ac:dyDescent="0.2">
      <c r="F827" s="6"/>
      <c r="G827" s="6"/>
    </row>
    <row r="828" spans="6:7" x14ac:dyDescent="0.2">
      <c r="F828" s="6"/>
      <c r="G828" s="6"/>
    </row>
    <row r="829" spans="6:7" x14ac:dyDescent="0.2">
      <c r="F829" s="6"/>
      <c r="G829" s="6"/>
    </row>
    <row r="830" spans="6:7" x14ac:dyDescent="0.2">
      <c r="F830" s="6"/>
      <c r="G830" s="6"/>
    </row>
    <row r="831" spans="6:7" x14ac:dyDescent="0.2">
      <c r="F831" s="6"/>
      <c r="G831" s="6"/>
    </row>
    <row r="832" spans="6:7" x14ac:dyDescent="0.2">
      <c r="F832" s="6"/>
      <c r="G832" s="6"/>
    </row>
    <row r="833" spans="6:7" x14ac:dyDescent="0.2">
      <c r="F833" s="6"/>
      <c r="G833" s="6"/>
    </row>
    <row r="834" spans="6:7" x14ac:dyDescent="0.2">
      <c r="F834" s="6"/>
      <c r="G834" s="6"/>
    </row>
    <row r="835" spans="6:7" x14ac:dyDescent="0.2">
      <c r="F835" s="6"/>
      <c r="G835" s="6"/>
    </row>
    <row r="836" spans="6:7" x14ac:dyDescent="0.2">
      <c r="F836" s="6"/>
      <c r="G836" s="6"/>
    </row>
    <row r="837" spans="6:7" x14ac:dyDescent="0.2">
      <c r="F837" s="6"/>
      <c r="G837" s="6"/>
    </row>
    <row r="838" spans="6:7" x14ac:dyDescent="0.2">
      <c r="F838" s="6"/>
      <c r="G838" s="6"/>
    </row>
    <row r="839" spans="6:7" x14ac:dyDescent="0.2">
      <c r="F839" s="6"/>
      <c r="G839" s="6"/>
    </row>
    <row r="840" spans="6:7" x14ac:dyDescent="0.2">
      <c r="F840" s="6"/>
      <c r="G840" s="6"/>
    </row>
    <row r="841" spans="6:7" x14ac:dyDescent="0.2">
      <c r="F841" s="6"/>
      <c r="G841" s="6"/>
    </row>
    <row r="842" spans="6:7" x14ac:dyDescent="0.2">
      <c r="F842" s="6"/>
      <c r="G842" s="6"/>
    </row>
    <row r="843" spans="6:7" x14ac:dyDescent="0.2">
      <c r="F843" s="6"/>
      <c r="G843" s="6"/>
    </row>
    <row r="844" spans="6:7" x14ac:dyDescent="0.2">
      <c r="F844" s="6"/>
      <c r="G844" s="6"/>
    </row>
    <row r="845" spans="6:7" x14ac:dyDescent="0.2">
      <c r="F845" s="6"/>
      <c r="G845" s="6"/>
    </row>
    <row r="846" spans="6:7" x14ac:dyDescent="0.2">
      <c r="F846" s="6"/>
      <c r="G846" s="6"/>
    </row>
    <row r="847" spans="6:7" x14ac:dyDescent="0.2">
      <c r="F847" s="6"/>
      <c r="G847" s="6"/>
    </row>
    <row r="848" spans="6:7" x14ac:dyDescent="0.2">
      <c r="F848" s="6"/>
      <c r="G848" s="6"/>
    </row>
    <row r="849" spans="6:7" x14ac:dyDescent="0.2">
      <c r="F849" s="6"/>
      <c r="G849" s="6"/>
    </row>
    <row r="850" spans="6:7" x14ac:dyDescent="0.2">
      <c r="F850" s="6"/>
      <c r="G850" s="6"/>
    </row>
    <row r="851" spans="6:7" x14ac:dyDescent="0.2">
      <c r="F851" s="6"/>
      <c r="G851" s="6"/>
    </row>
    <row r="852" spans="6:7" x14ac:dyDescent="0.2">
      <c r="F852" s="6"/>
      <c r="G852" s="6"/>
    </row>
    <row r="853" spans="6:7" x14ac:dyDescent="0.2">
      <c r="F853" s="6"/>
      <c r="G853" s="6"/>
    </row>
    <row r="854" spans="6:7" x14ac:dyDescent="0.2">
      <c r="F854" s="6"/>
      <c r="G854" s="6"/>
    </row>
    <row r="855" spans="6:7" x14ac:dyDescent="0.2">
      <c r="F855" s="6"/>
      <c r="G855" s="6"/>
    </row>
    <row r="856" spans="6:7" x14ac:dyDescent="0.2">
      <c r="F856" s="6"/>
      <c r="G856" s="6"/>
    </row>
    <row r="857" spans="6:7" x14ac:dyDescent="0.2">
      <c r="F857" s="6"/>
      <c r="G857" s="6"/>
    </row>
    <row r="858" spans="6:7" x14ac:dyDescent="0.2">
      <c r="F858" s="6"/>
      <c r="G858" s="6"/>
    </row>
    <row r="859" spans="6:7" x14ac:dyDescent="0.2">
      <c r="F859" s="6"/>
      <c r="G859" s="6"/>
    </row>
    <row r="860" spans="6:7" x14ac:dyDescent="0.2">
      <c r="F860" s="6"/>
      <c r="G860" s="6"/>
    </row>
    <row r="861" spans="6:7" x14ac:dyDescent="0.2">
      <c r="F861" s="6"/>
      <c r="G861" s="6"/>
    </row>
    <row r="862" spans="6:7" x14ac:dyDescent="0.2">
      <c r="F862" s="6"/>
      <c r="G862" s="6"/>
    </row>
    <row r="863" spans="6:7" x14ac:dyDescent="0.2">
      <c r="F863" s="6"/>
      <c r="G863" s="6"/>
    </row>
    <row r="864" spans="6:7" x14ac:dyDescent="0.2">
      <c r="F864" s="6"/>
      <c r="G864" s="6"/>
    </row>
    <row r="865" spans="6:7" x14ac:dyDescent="0.2">
      <c r="F865" s="6"/>
      <c r="G865" s="6"/>
    </row>
    <row r="866" spans="6:7" x14ac:dyDescent="0.2">
      <c r="F866" s="6"/>
      <c r="G866" s="6"/>
    </row>
    <row r="867" spans="6:7" x14ac:dyDescent="0.2">
      <c r="F867" s="6"/>
      <c r="G867" s="6"/>
    </row>
    <row r="868" spans="6:7" x14ac:dyDescent="0.2">
      <c r="F868" s="6"/>
      <c r="G868" s="6"/>
    </row>
    <row r="869" spans="6:7" x14ac:dyDescent="0.2">
      <c r="F869" s="6"/>
      <c r="G869" s="6"/>
    </row>
    <row r="870" spans="6:7" x14ac:dyDescent="0.2">
      <c r="F870" s="6"/>
      <c r="G870" s="6"/>
    </row>
    <row r="871" spans="6:7" x14ac:dyDescent="0.2">
      <c r="F871" s="6"/>
      <c r="G871" s="6"/>
    </row>
    <row r="872" spans="6:7" x14ac:dyDescent="0.2">
      <c r="F872" s="6"/>
      <c r="G872" s="6"/>
    </row>
    <row r="873" spans="6:7" x14ac:dyDescent="0.2">
      <c r="F873" s="6"/>
      <c r="G873" s="6"/>
    </row>
    <row r="874" spans="6:7" x14ac:dyDescent="0.2">
      <c r="F874" s="6"/>
      <c r="G874" s="6"/>
    </row>
    <row r="875" spans="6:7" x14ac:dyDescent="0.2">
      <c r="F875" s="6"/>
      <c r="G875" s="6"/>
    </row>
    <row r="876" spans="6:7" x14ac:dyDescent="0.2">
      <c r="F876" s="6"/>
      <c r="G876" s="6"/>
    </row>
    <row r="877" spans="6:7" x14ac:dyDescent="0.2">
      <c r="F877" s="6"/>
      <c r="G877" s="6"/>
    </row>
    <row r="878" spans="6:7" x14ac:dyDescent="0.2">
      <c r="F878" s="6"/>
      <c r="G878" s="6"/>
    </row>
    <row r="879" spans="6:7" x14ac:dyDescent="0.2">
      <c r="F879" s="6"/>
      <c r="G879" s="6"/>
    </row>
    <row r="880" spans="6:7" x14ac:dyDescent="0.2">
      <c r="F880" s="6"/>
      <c r="G880" s="6"/>
    </row>
    <row r="881" spans="6:7" x14ac:dyDescent="0.2">
      <c r="F881" s="6"/>
      <c r="G881" s="6"/>
    </row>
    <row r="882" spans="6:7" x14ac:dyDescent="0.2">
      <c r="F882" s="6"/>
      <c r="G882" s="6"/>
    </row>
    <row r="883" spans="6:7" x14ac:dyDescent="0.2">
      <c r="F883" s="6"/>
      <c r="G883" s="6"/>
    </row>
    <row r="884" spans="6:7" x14ac:dyDescent="0.2">
      <c r="F884" s="6"/>
      <c r="G884" s="6"/>
    </row>
    <row r="885" spans="6:7" x14ac:dyDescent="0.2">
      <c r="F885" s="6"/>
      <c r="G885" s="6"/>
    </row>
    <row r="886" spans="6:7" x14ac:dyDescent="0.2">
      <c r="F886" s="6"/>
      <c r="G886" s="6"/>
    </row>
    <row r="887" spans="6:7" x14ac:dyDescent="0.2">
      <c r="F887" s="6"/>
      <c r="G887" s="6"/>
    </row>
    <row r="888" spans="6:7" x14ac:dyDescent="0.2">
      <c r="F888" s="6"/>
      <c r="G888" s="6"/>
    </row>
    <row r="889" spans="6:7" x14ac:dyDescent="0.2">
      <c r="F889" s="6"/>
      <c r="G889" s="6"/>
    </row>
    <row r="890" spans="6:7" x14ac:dyDescent="0.2">
      <c r="F890" s="6"/>
      <c r="G890" s="6"/>
    </row>
    <row r="891" spans="6:7" x14ac:dyDescent="0.2">
      <c r="F891" s="6"/>
      <c r="G891" s="6"/>
    </row>
    <row r="892" spans="6:7" x14ac:dyDescent="0.2">
      <c r="F892" s="6"/>
      <c r="G892" s="6"/>
    </row>
    <row r="893" spans="6:7" x14ac:dyDescent="0.2">
      <c r="F893" s="6"/>
      <c r="G893" s="6"/>
    </row>
    <row r="894" spans="6:7" x14ac:dyDescent="0.2">
      <c r="F894" s="6"/>
      <c r="G894" s="6"/>
    </row>
    <row r="895" spans="6:7" x14ac:dyDescent="0.2">
      <c r="F895" s="6"/>
      <c r="G895" s="6"/>
    </row>
    <row r="896" spans="6:7" x14ac:dyDescent="0.2">
      <c r="F896" s="6"/>
      <c r="G896" s="6"/>
    </row>
    <row r="897" spans="6:7" x14ac:dyDescent="0.2">
      <c r="F897" s="6"/>
      <c r="G897" s="6"/>
    </row>
    <row r="898" spans="6:7" x14ac:dyDescent="0.2">
      <c r="F898" s="6"/>
      <c r="G898" s="6"/>
    </row>
    <row r="899" spans="6:7" x14ac:dyDescent="0.2">
      <c r="F899" s="6"/>
      <c r="G899" s="6"/>
    </row>
    <row r="900" spans="6:7" x14ac:dyDescent="0.2">
      <c r="F900" s="6"/>
      <c r="G900" s="6"/>
    </row>
    <row r="901" spans="6:7" x14ac:dyDescent="0.2">
      <c r="F901" s="6"/>
      <c r="G901" s="6"/>
    </row>
    <row r="902" spans="6:7" x14ac:dyDescent="0.2">
      <c r="F902" s="6"/>
      <c r="G902" s="6"/>
    </row>
    <row r="903" spans="6:7" x14ac:dyDescent="0.2">
      <c r="F903" s="6"/>
      <c r="G903" s="6"/>
    </row>
    <row r="904" spans="6:7" x14ac:dyDescent="0.2">
      <c r="F904" s="6"/>
      <c r="G904" s="6"/>
    </row>
    <row r="905" spans="6:7" x14ac:dyDescent="0.2">
      <c r="F905" s="6"/>
      <c r="G905" s="6"/>
    </row>
    <row r="906" spans="6:7" x14ac:dyDescent="0.2">
      <c r="F906" s="6"/>
      <c r="G906" s="6"/>
    </row>
    <row r="907" spans="6:7" x14ac:dyDescent="0.2">
      <c r="F907" s="6"/>
      <c r="G907" s="6"/>
    </row>
    <row r="908" spans="6:7" x14ac:dyDescent="0.2">
      <c r="F908" s="6"/>
      <c r="G908" s="6"/>
    </row>
    <row r="909" spans="6:7" x14ac:dyDescent="0.2">
      <c r="F909" s="6"/>
      <c r="G909" s="6"/>
    </row>
    <row r="910" spans="6:7" x14ac:dyDescent="0.2">
      <c r="F910" s="6"/>
      <c r="G910" s="6"/>
    </row>
    <row r="911" spans="6:7" x14ac:dyDescent="0.2">
      <c r="F911" s="6"/>
      <c r="G911" s="6"/>
    </row>
    <row r="912" spans="6:7" x14ac:dyDescent="0.2">
      <c r="F912" s="6"/>
      <c r="G912" s="6"/>
    </row>
    <row r="913" spans="6:7" x14ac:dyDescent="0.2">
      <c r="F913" s="6"/>
      <c r="G913" s="6"/>
    </row>
    <row r="914" spans="6:7" x14ac:dyDescent="0.2">
      <c r="F914" s="6"/>
      <c r="G914" s="6"/>
    </row>
    <row r="915" spans="6:7" x14ac:dyDescent="0.2">
      <c r="F915" s="6"/>
      <c r="G915" s="6"/>
    </row>
    <row r="916" spans="6:7" x14ac:dyDescent="0.2">
      <c r="F916" s="6"/>
      <c r="G916" s="6"/>
    </row>
    <row r="917" spans="6:7" x14ac:dyDescent="0.2">
      <c r="F917" s="6"/>
      <c r="G917" s="6"/>
    </row>
    <row r="918" spans="6:7" x14ac:dyDescent="0.2">
      <c r="F918" s="6"/>
      <c r="G918" s="6"/>
    </row>
    <row r="919" spans="6:7" x14ac:dyDescent="0.2">
      <c r="F919" s="6"/>
      <c r="G919" s="6"/>
    </row>
    <row r="920" spans="6:7" x14ac:dyDescent="0.2">
      <c r="F920" s="6"/>
      <c r="G920" s="6"/>
    </row>
    <row r="921" spans="6:7" x14ac:dyDescent="0.2">
      <c r="F921" s="6"/>
      <c r="G921" s="6"/>
    </row>
    <row r="922" spans="6:7" x14ac:dyDescent="0.2">
      <c r="F922" s="6"/>
      <c r="G922" s="6"/>
    </row>
    <row r="923" spans="6:7" x14ac:dyDescent="0.2">
      <c r="F923" s="6"/>
      <c r="G923" s="6"/>
    </row>
    <row r="924" spans="6:7" x14ac:dyDescent="0.2">
      <c r="F924" s="6"/>
      <c r="G924" s="6"/>
    </row>
    <row r="925" spans="6:7" x14ac:dyDescent="0.2">
      <c r="F925" s="6"/>
      <c r="G925" s="6"/>
    </row>
    <row r="926" spans="6:7" x14ac:dyDescent="0.2">
      <c r="F926" s="6"/>
      <c r="G926" s="6"/>
    </row>
    <row r="927" spans="6:7" x14ac:dyDescent="0.2">
      <c r="F927" s="6"/>
      <c r="G927" s="6"/>
    </row>
    <row r="928" spans="6:7" x14ac:dyDescent="0.2">
      <c r="F928" s="6"/>
      <c r="G928" s="6"/>
    </row>
    <row r="929" spans="6:7" x14ac:dyDescent="0.2">
      <c r="F929" s="6"/>
      <c r="G929" s="6"/>
    </row>
    <row r="930" spans="6:7" x14ac:dyDescent="0.2">
      <c r="F930" s="6"/>
      <c r="G930" s="6"/>
    </row>
    <row r="931" spans="6:7" x14ac:dyDescent="0.2">
      <c r="F931" s="6"/>
      <c r="G931" s="6"/>
    </row>
    <row r="932" spans="6:7" x14ac:dyDescent="0.2">
      <c r="F932" s="6"/>
      <c r="G932" s="6"/>
    </row>
    <row r="933" spans="6:7" x14ac:dyDescent="0.2">
      <c r="F933" s="6"/>
      <c r="G933" s="6"/>
    </row>
    <row r="934" spans="6:7" x14ac:dyDescent="0.2">
      <c r="F934" s="6"/>
      <c r="G934" s="6"/>
    </row>
    <row r="935" spans="6:7" x14ac:dyDescent="0.2">
      <c r="F935" s="6"/>
      <c r="G935" s="6"/>
    </row>
    <row r="936" spans="6:7" x14ac:dyDescent="0.2">
      <c r="F936" s="6"/>
      <c r="G936" s="6"/>
    </row>
    <row r="937" spans="6:7" x14ac:dyDescent="0.2">
      <c r="F937" s="6"/>
      <c r="G937" s="6"/>
    </row>
    <row r="938" spans="6:7" x14ac:dyDescent="0.2">
      <c r="F938" s="6"/>
      <c r="G938" s="6"/>
    </row>
    <row r="939" spans="6:7" x14ac:dyDescent="0.2">
      <c r="F939" s="6"/>
      <c r="G939" s="6"/>
    </row>
    <row r="940" spans="6:7" x14ac:dyDescent="0.2">
      <c r="F940" s="6"/>
      <c r="G940" s="6"/>
    </row>
    <row r="941" spans="6:7" x14ac:dyDescent="0.2">
      <c r="F941" s="6"/>
      <c r="G941" s="6"/>
    </row>
    <row r="942" spans="6:7" x14ac:dyDescent="0.2">
      <c r="F942" s="6"/>
      <c r="G942" s="6"/>
    </row>
    <row r="943" spans="6:7" x14ac:dyDescent="0.2">
      <c r="F943" s="6"/>
      <c r="G943" s="6"/>
    </row>
    <row r="944" spans="6:7" x14ac:dyDescent="0.2">
      <c r="F944" s="6"/>
      <c r="G944" s="6"/>
    </row>
    <row r="945" spans="6:7" x14ac:dyDescent="0.2">
      <c r="F945" s="6"/>
      <c r="G945" s="6"/>
    </row>
    <row r="946" spans="6:7" x14ac:dyDescent="0.2">
      <c r="F946" s="6"/>
      <c r="G946" s="6"/>
    </row>
    <row r="947" spans="6:7" x14ac:dyDescent="0.2">
      <c r="F947" s="6"/>
      <c r="G947" s="6"/>
    </row>
    <row r="948" spans="6:7" x14ac:dyDescent="0.2">
      <c r="F948" s="6"/>
      <c r="G948" s="6"/>
    </row>
    <row r="949" spans="6:7" x14ac:dyDescent="0.2">
      <c r="F949" s="6"/>
      <c r="G949" s="6"/>
    </row>
    <row r="950" spans="6:7" x14ac:dyDescent="0.2">
      <c r="F950" s="6"/>
      <c r="G950" s="6"/>
    </row>
    <row r="951" spans="6:7" x14ac:dyDescent="0.2">
      <c r="F951" s="6"/>
      <c r="G951" s="6"/>
    </row>
    <row r="952" spans="6:7" x14ac:dyDescent="0.2">
      <c r="F952" s="6"/>
      <c r="G952" s="6"/>
    </row>
    <row r="953" spans="6:7" x14ac:dyDescent="0.2">
      <c r="F953" s="6"/>
      <c r="G953" s="6"/>
    </row>
    <row r="954" spans="6:7" x14ac:dyDescent="0.2">
      <c r="F954" s="6"/>
      <c r="G954" s="6"/>
    </row>
    <row r="955" spans="6:7" x14ac:dyDescent="0.2">
      <c r="F955" s="6"/>
      <c r="G955" s="6"/>
    </row>
    <row r="956" spans="6:7" x14ac:dyDescent="0.2">
      <c r="F956" s="6"/>
      <c r="G956" s="6"/>
    </row>
    <row r="957" spans="6:7" x14ac:dyDescent="0.2">
      <c r="F957" s="6"/>
      <c r="G957" s="6"/>
    </row>
    <row r="958" spans="6:7" x14ac:dyDescent="0.2">
      <c r="F958" s="6"/>
      <c r="G958" s="6"/>
    </row>
    <row r="959" spans="6:7" x14ac:dyDescent="0.2">
      <c r="F959" s="6"/>
      <c r="G959" s="6"/>
    </row>
    <row r="960" spans="6:7" x14ac:dyDescent="0.2">
      <c r="F960" s="6"/>
      <c r="G960" s="6"/>
    </row>
    <row r="961" spans="6:7" x14ac:dyDescent="0.2">
      <c r="F961" s="6"/>
      <c r="G961" s="6"/>
    </row>
    <row r="962" spans="6:7" x14ac:dyDescent="0.2">
      <c r="F962" s="6"/>
      <c r="G962" s="6"/>
    </row>
    <row r="963" spans="6:7" x14ac:dyDescent="0.2">
      <c r="F963" s="6"/>
      <c r="G963" s="6"/>
    </row>
    <row r="964" spans="6:7" x14ac:dyDescent="0.2">
      <c r="F964" s="6"/>
      <c r="G964" s="6"/>
    </row>
    <row r="965" spans="6:7" x14ac:dyDescent="0.2">
      <c r="F965" s="6"/>
      <c r="G965" s="6"/>
    </row>
    <row r="966" spans="6:7" x14ac:dyDescent="0.2">
      <c r="F966" s="6"/>
      <c r="G966" s="6"/>
    </row>
    <row r="967" spans="6:7" x14ac:dyDescent="0.2">
      <c r="F967" s="6"/>
      <c r="G967" s="6"/>
    </row>
    <row r="968" spans="6:7" x14ac:dyDescent="0.2">
      <c r="F968" s="6"/>
      <c r="G968" s="6"/>
    </row>
    <row r="969" spans="6:7" x14ac:dyDescent="0.2">
      <c r="F969" s="6"/>
      <c r="G969" s="6"/>
    </row>
    <row r="970" spans="6:7" x14ac:dyDescent="0.2">
      <c r="F970" s="6"/>
      <c r="G970" s="6"/>
    </row>
    <row r="971" spans="6:7" x14ac:dyDescent="0.2">
      <c r="F971" s="6"/>
      <c r="G971" s="6"/>
    </row>
    <row r="972" spans="6:7" x14ac:dyDescent="0.2">
      <c r="F972" s="6"/>
      <c r="G972" s="6"/>
    </row>
    <row r="973" spans="6:7" x14ac:dyDescent="0.2">
      <c r="F973" s="6"/>
      <c r="G973" s="6"/>
    </row>
    <row r="974" spans="6:7" x14ac:dyDescent="0.2">
      <c r="F974" s="6"/>
      <c r="G974" s="6"/>
    </row>
    <row r="975" spans="6:7" x14ac:dyDescent="0.2">
      <c r="F975" s="6"/>
      <c r="G975" s="6"/>
    </row>
    <row r="976" spans="6:7" x14ac:dyDescent="0.2">
      <c r="F976" s="6"/>
      <c r="G976" s="6"/>
    </row>
    <row r="977" spans="6:7" x14ac:dyDescent="0.2">
      <c r="F977" s="6"/>
      <c r="G977" s="6"/>
    </row>
    <row r="978" spans="6:7" x14ac:dyDescent="0.2">
      <c r="F978" s="6"/>
      <c r="G978" s="6"/>
    </row>
    <row r="979" spans="6:7" x14ac:dyDescent="0.2">
      <c r="F979" s="6"/>
      <c r="G979" s="6"/>
    </row>
    <row r="980" spans="6:7" x14ac:dyDescent="0.2">
      <c r="F980" s="6"/>
      <c r="G980" s="6"/>
    </row>
    <row r="981" spans="6:7" x14ac:dyDescent="0.2">
      <c r="F981" s="6"/>
      <c r="G981" s="6"/>
    </row>
    <row r="982" spans="6:7" x14ac:dyDescent="0.2">
      <c r="F982" s="6"/>
      <c r="G982" s="6"/>
    </row>
    <row r="983" spans="6:7" x14ac:dyDescent="0.2">
      <c r="F983" s="6"/>
      <c r="G983" s="6"/>
    </row>
    <row r="984" spans="6:7" x14ac:dyDescent="0.2">
      <c r="F984" s="6"/>
      <c r="G984" s="6"/>
    </row>
    <row r="985" spans="6:7" x14ac:dyDescent="0.2">
      <c r="F985" s="6"/>
      <c r="G985" s="6"/>
    </row>
    <row r="986" spans="6:7" x14ac:dyDescent="0.2">
      <c r="F986" s="6"/>
      <c r="G986" s="6"/>
    </row>
    <row r="987" spans="6:7" x14ac:dyDescent="0.2">
      <c r="F987" s="6"/>
      <c r="G987" s="6"/>
    </row>
    <row r="988" spans="6:7" x14ac:dyDescent="0.2">
      <c r="F988" s="6"/>
      <c r="G988" s="6"/>
    </row>
    <row r="989" spans="6:7" x14ac:dyDescent="0.2">
      <c r="F989" s="6"/>
      <c r="G989" s="6"/>
    </row>
    <row r="990" spans="6:7" x14ac:dyDescent="0.2">
      <c r="F990" s="6"/>
      <c r="G990" s="6"/>
    </row>
    <row r="991" spans="6:7" x14ac:dyDescent="0.2">
      <c r="F991" s="6"/>
      <c r="G991" s="6"/>
    </row>
    <row r="992" spans="6:7" x14ac:dyDescent="0.2">
      <c r="F992" s="6"/>
      <c r="G992" s="6"/>
    </row>
    <row r="993" spans="6:7" x14ac:dyDescent="0.2">
      <c r="F993" s="6"/>
      <c r="G993" s="6"/>
    </row>
    <row r="994" spans="6:7" x14ac:dyDescent="0.2">
      <c r="F994" s="6"/>
      <c r="G994" s="6"/>
    </row>
    <row r="995" spans="6:7" x14ac:dyDescent="0.2">
      <c r="F995" s="6"/>
      <c r="G995" s="6"/>
    </row>
    <row r="996" spans="6:7" x14ac:dyDescent="0.2">
      <c r="F996" s="6"/>
      <c r="G996" s="6"/>
    </row>
    <row r="997" spans="6:7" x14ac:dyDescent="0.2">
      <c r="F997" s="6"/>
      <c r="G997" s="6"/>
    </row>
    <row r="998" spans="6:7" x14ac:dyDescent="0.2">
      <c r="F998" s="6"/>
      <c r="G998" s="6"/>
    </row>
    <row r="999" spans="6:7" x14ac:dyDescent="0.2">
      <c r="F999" s="6"/>
      <c r="G999" s="6"/>
    </row>
    <row r="1000" spans="6:7" x14ac:dyDescent="0.2">
      <c r="F1000" s="6"/>
      <c r="G1000" s="6"/>
    </row>
    <row r="1001" spans="6:7" x14ac:dyDescent="0.2">
      <c r="F1001" s="6"/>
      <c r="G1001" s="6"/>
    </row>
    <row r="1002" spans="6:7" x14ac:dyDescent="0.2">
      <c r="F1002" s="6"/>
      <c r="G1002" s="6"/>
    </row>
    <row r="1003" spans="6:7" x14ac:dyDescent="0.2">
      <c r="F1003" s="6"/>
      <c r="G1003" s="6"/>
    </row>
    <row r="1004" spans="6:7" x14ac:dyDescent="0.2">
      <c r="F1004" s="6"/>
      <c r="G1004" s="6"/>
    </row>
    <row r="1005" spans="6:7" x14ac:dyDescent="0.2">
      <c r="F1005" s="6"/>
      <c r="G1005" s="6"/>
    </row>
    <row r="1006" spans="6:7" x14ac:dyDescent="0.2">
      <c r="F1006" s="6"/>
      <c r="G1006" s="6"/>
    </row>
    <row r="1007" spans="6:7" x14ac:dyDescent="0.2">
      <c r="F1007" s="6"/>
      <c r="G1007" s="6"/>
    </row>
    <row r="1008" spans="6:7" x14ac:dyDescent="0.2">
      <c r="F1008" s="6"/>
      <c r="G1008" s="6"/>
    </row>
    <row r="1009" spans="6:7" x14ac:dyDescent="0.2">
      <c r="F1009" s="6"/>
      <c r="G1009" s="6"/>
    </row>
    <row r="1010" spans="6:7" x14ac:dyDescent="0.2">
      <c r="F1010" s="6"/>
      <c r="G1010" s="6"/>
    </row>
    <row r="1011" spans="6:7" x14ac:dyDescent="0.2">
      <c r="F1011" s="6"/>
      <c r="G1011" s="6"/>
    </row>
    <row r="1012" spans="6:7" x14ac:dyDescent="0.2">
      <c r="F1012" s="6"/>
      <c r="G1012" s="6"/>
    </row>
    <row r="1013" spans="6:7" x14ac:dyDescent="0.2">
      <c r="F1013" s="6"/>
      <c r="G1013" s="6"/>
    </row>
    <row r="1014" spans="6:7" x14ac:dyDescent="0.2">
      <c r="F1014" s="6"/>
      <c r="G1014" s="6"/>
    </row>
    <row r="1015" spans="6:7" x14ac:dyDescent="0.2">
      <c r="F1015" s="6"/>
      <c r="G1015" s="6"/>
    </row>
    <row r="1016" spans="6:7" x14ac:dyDescent="0.2">
      <c r="F1016" s="6"/>
      <c r="G1016" s="6"/>
    </row>
    <row r="1017" spans="6:7" x14ac:dyDescent="0.2">
      <c r="F1017" s="6"/>
      <c r="G1017" s="6"/>
    </row>
    <row r="1018" spans="6:7" x14ac:dyDescent="0.2">
      <c r="F1018" s="6"/>
      <c r="G1018" s="6"/>
    </row>
    <row r="1019" spans="6:7" x14ac:dyDescent="0.2">
      <c r="F1019" s="6"/>
      <c r="G1019" s="6"/>
    </row>
    <row r="1020" spans="6:7" x14ac:dyDescent="0.2">
      <c r="F1020" s="6"/>
      <c r="G1020" s="6"/>
    </row>
    <row r="1021" spans="6:7" x14ac:dyDescent="0.2">
      <c r="F1021" s="6"/>
      <c r="G1021" s="6"/>
    </row>
    <row r="1022" spans="6:7" x14ac:dyDescent="0.2">
      <c r="F1022" s="6"/>
      <c r="G1022" s="6"/>
    </row>
    <row r="1023" spans="6:7" x14ac:dyDescent="0.2">
      <c r="F1023" s="6"/>
      <c r="G1023" s="6"/>
    </row>
    <row r="1024" spans="6:7" x14ac:dyDescent="0.2">
      <c r="F1024" s="6"/>
      <c r="G1024" s="6"/>
    </row>
    <row r="1025" spans="6:7" x14ac:dyDescent="0.2">
      <c r="F1025" s="6"/>
      <c r="G1025" s="6"/>
    </row>
    <row r="1026" spans="6:7" x14ac:dyDescent="0.2">
      <c r="F1026" s="6"/>
      <c r="G1026" s="6"/>
    </row>
    <row r="1027" spans="6:7" x14ac:dyDescent="0.2">
      <c r="F1027" s="6"/>
      <c r="G1027" s="6"/>
    </row>
    <row r="1028" spans="6:7" x14ac:dyDescent="0.2">
      <c r="F1028" s="6"/>
      <c r="G1028" s="6"/>
    </row>
    <row r="1029" spans="6:7" x14ac:dyDescent="0.2">
      <c r="F1029" s="6"/>
      <c r="G1029" s="6"/>
    </row>
    <row r="1030" spans="6:7" x14ac:dyDescent="0.2">
      <c r="F1030" s="6"/>
      <c r="G1030" s="6"/>
    </row>
    <row r="1031" spans="6:7" x14ac:dyDescent="0.2">
      <c r="F1031" s="6"/>
      <c r="G1031" s="6"/>
    </row>
    <row r="1032" spans="6:7" x14ac:dyDescent="0.2">
      <c r="F1032" s="6"/>
      <c r="G1032" s="6"/>
    </row>
    <row r="1033" spans="6:7" x14ac:dyDescent="0.2">
      <c r="F1033" s="6"/>
      <c r="G1033" s="6"/>
    </row>
    <row r="1034" spans="6:7" x14ac:dyDescent="0.2">
      <c r="F1034" s="6"/>
      <c r="G1034" s="6"/>
    </row>
    <row r="1035" spans="6:7" x14ac:dyDescent="0.2">
      <c r="F1035" s="6"/>
      <c r="G1035" s="6"/>
    </row>
    <row r="1036" spans="6:7" x14ac:dyDescent="0.2">
      <c r="F1036" s="6"/>
      <c r="G1036" s="6"/>
    </row>
    <row r="1037" spans="6:7" x14ac:dyDescent="0.2">
      <c r="F1037" s="6"/>
      <c r="G1037" s="6"/>
    </row>
    <row r="1038" spans="6:7" x14ac:dyDescent="0.2">
      <c r="F1038" s="6"/>
      <c r="G1038" s="6"/>
    </row>
    <row r="1039" spans="6:7" x14ac:dyDescent="0.2">
      <c r="F1039" s="6"/>
      <c r="G1039" s="6"/>
    </row>
    <row r="1040" spans="6:7" x14ac:dyDescent="0.2">
      <c r="F1040" s="6"/>
      <c r="G1040" s="6"/>
    </row>
    <row r="1041" spans="6:7" x14ac:dyDescent="0.2">
      <c r="F1041" s="6"/>
      <c r="G1041" s="6"/>
    </row>
    <row r="1042" spans="6:7" x14ac:dyDescent="0.2">
      <c r="F1042" s="6"/>
      <c r="G1042" s="6"/>
    </row>
    <row r="1043" spans="6:7" x14ac:dyDescent="0.2">
      <c r="F1043" s="6"/>
      <c r="G1043" s="6"/>
    </row>
    <row r="1044" spans="6:7" x14ac:dyDescent="0.2">
      <c r="F1044" s="6"/>
      <c r="G1044" s="6"/>
    </row>
    <row r="1045" spans="6:7" x14ac:dyDescent="0.2">
      <c r="F1045" s="6"/>
      <c r="G1045" s="6"/>
    </row>
    <row r="1046" spans="6:7" x14ac:dyDescent="0.2">
      <c r="F1046" s="6"/>
      <c r="G1046" s="6"/>
    </row>
    <row r="1047" spans="6:7" x14ac:dyDescent="0.2">
      <c r="F1047" s="6"/>
      <c r="G1047" s="6"/>
    </row>
    <row r="1048" spans="6:7" x14ac:dyDescent="0.2">
      <c r="F1048" s="6"/>
      <c r="G1048" s="6"/>
    </row>
    <row r="1049" spans="6:7" x14ac:dyDescent="0.2">
      <c r="F1049" s="6"/>
      <c r="G1049" s="6"/>
    </row>
    <row r="1050" spans="6:7" x14ac:dyDescent="0.2">
      <c r="F1050" s="6"/>
      <c r="G1050" s="6"/>
    </row>
    <row r="1051" spans="6:7" x14ac:dyDescent="0.2">
      <c r="F1051" s="6"/>
      <c r="G1051" s="6"/>
    </row>
    <row r="1052" spans="6:7" x14ac:dyDescent="0.2">
      <c r="F1052" s="6"/>
      <c r="G1052" s="6"/>
    </row>
    <row r="1053" spans="6:7" x14ac:dyDescent="0.2">
      <c r="F1053" s="6"/>
      <c r="G1053" s="6"/>
    </row>
    <row r="1054" spans="6:7" x14ac:dyDescent="0.2">
      <c r="F1054" s="6"/>
      <c r="G1054" s="6"/>
    </row>
    <row r="1055" spans="6:7" x14ac:dyDescent="0.2">
      <c r="F1055" s="6"/>
      <c r="G1055" s="6"/>
    </row>
    <row r="1056" spans="6:7" x14ac:dyDescent="0.2">
      <c r="F1056" s="6"/>
      <c r="G1056" s="6"/>
    </row>
    <row r="1057" spans="6:7" x14ac:dyDescent="0.2">
      <c r="F1057" s="6"/>
      <c r="G1057" s="6"/>
    </row>
    <row r="1058" spans="6:7" x14ac:dyDescent="0.2">
      <c r="F1058" s="6"/>
      <c r="G1058" s="6"/>
    </row>
    <row r="1059" spans="6:7" x14ac:dyDescent="0.2">
      <c r="F1059" s="6"/>
      <c r="G1059" s="6"/>
    </row>
    <row r="1060" spans="6:7" x14ac:dyDescent="0.2">
      <c r="F1060" s="6"/>
      <c r="G1060" s="6"/>
    </row>
    <row r="1061" spans="6:7" x14ac:dyDescent="0.2">
      <c r="F1061" s="6"/>
      <c r="G1061" s="6"/>
    </row>
    <row r="1062" spans="6:7" x14ac:dyDescent="0.2">
      <c r="F1062" s="6"/>
      <c r="G1062" s="6"/>
    </row>
    <row r="1063" spans="6:7" x14ac:dyDescent="0.2">
      <c r="F1063" s="6"/>
      <c r="G1063" s="6"/>
    </row>
    <row r="1064" spans="6:7" x14ac:dyDescent="0.2">
      <c r="F1064" s="6"/>
      <c r="G1064" s="6"/>
    </row>
    <row r="1065" spans="6:7" x14ac:dyDescent="0.2">
      <c r="F1065" s="6"/>
      <c r="G1065" s="6"/>
    </row>
    <row r="1066" spans="6:7" x14ac:dyDescent="0.2">
      <c r="F1066" s="6"/>
      <c r="G1066" s="6"/>
    </row>
    <row r="1067" spans="6:7" x14ac:dyDescent="0.2">
      <c r="F1067" s="6"/>
      <c r="G1067" s="6"/>
    </row>
    <row r="1068" spans="6:7" x14ac:dyDescent="0.2">
      <c r="F1068" s="6"/>
      <c r="G1068" s="6"/>
    </row>
    <row r="1069" spans="6:7" x14ac:dyDescent="0.2">
      <c r="F1069" s="6"/>
      <c r="G1069" s="6"/>
    </row>
    <row r="1070" spans="6:7" x14ac:dyDescent="0.2">
      <c r="F1070" s="6"/>
      <c r="G1070" s="6"/>
    </row>
    <row r="1071" spans="6:7" x14ac:dyDescent="0.2">
      <c r="F1071" s="6"/>
      <c r="G1071" s="6"/>
    </row>
    <row r="1072" spans="6:7" x14ac:dyDescent="0.2">
      <c r="F1072" s="6"/>
      <c r="G1072" s="6"/>
    </row>
    <row r="1073" spans="6:7" x14ac:dyDescent="0.2">
      <c r="F1073" s="6"/>
      <c r="G1073" s="6"/>
    </row>
    <row r="1074" spans="6:7" x14ac:dyDescent="0.2">
      <c r="F1074" s="6"/>
      <c r="G1074" s="6"/>
    </row>
    <row r="1075" spans="6:7" x14ac:dyDescent="0.2">
      <c r="F1075" s="6"/>
      <c r="G1075" s="6"/>
    </row>
    <row r="1076" spans="6:7" x14ac:dyDescent="0.2">
      <c r="F1076" s="6"/>
      <c r="G1076" s="6"/>
    </row>
    <row r="1077" spans="6:7" x14ac:dyDescent="0.2">
      <c r="F1077" s="6"/>
      <c r="G1077" s="6"/>
    </row>
    <row r="1078" spans="6:7" x14ac:dyDescent="0.2">
      <c r="F1078" s="6"/>
      <c r="G1078" s="6"/>
    </row>
    <row r="1079" spans="6:7" x14ac:dyDescent="0.2">
      <c r="F1079" s="6"/>
      <c r="G1079" s="6"/>
    </row>
    <row r="1080" spans="6:7" x14ac:dyDescent="0.2">
      <c r="F1080" s="6"/>
      <c r="G1080" s="6"/>
    </row>
    <row r="1081" spans="6:7" x14ac:dyDescent="0.2">
      <c r="F1081" s="6"/>
      <c r="G1081" s="6"/>
    </row>
    <row r="1082" spans="6:7" x14ac:dyDescent="0.2">
      <c r="F1082" s="6"/>
      <c r="G1082" s="6"/>
    </row>
    <row r="1083" spans="6:7" x14ac:dyDescent="0.2">
      <c r="F1083" s="6"/>
      <c r="G1083" s="6"/>
    </row>
    <row r="1084" spans="6:7" x14ac:dyDescent="0.2">
      <c r="F1084" s="6"/>
      <c r="G1084" s="6"/>
    </row>
    <row r="1085" spans="6:7" x14ac:dyDescent="0.2">
      <c r="F1085" s="6"/>
      <c r="G1085" s="6"/>
    </row>
    <row r="1086" spans="6:7" x14ac:dyDescent="0.2">
      <c r="F1086" s="6"/>
      <c r="G1086" s="6"/>
    </row>
    <row r="1087" spans="6:7" x14ac:dyDescent="0.2">
      <c r="F1087" s="6"/>
      <c r="G1087" s="6"/>
    </row>
    <row r="1088" spans="6:7" x14ac:dyDescent="0.2">
      <c r="F1088" s="6"/>
      <c r="G1088" s="6"/>
    </row>
    <row r="1089" spans="6:7" x14ac:dyDescent="0.2">
      <c r="F1089" s="6"/>
      <c r="G1089" s="6"/>
    </row>
    <row r="1090" spans="6:7" x14ac:dyDescent="0.2">
      <c r="F1090" s="6"/>
      <c r="G1090" s="6"/>
    </row>
    <row r="1091" spans="6:7" x14ac:dyDescent="0.2">
      <c r="F1091" s="6"/>
      <c r="G1091" s="6"/>
    </row>
    <row r="1092" spans="6:7" x14ac:dyDescent="0.2">
      <c r="F1092" s="6"/>
      <c r="G1092" s="6"/>
    </row>
    <row r="1093" spans="6:7" x14ac:dyDescent="0.2">
      <c r="F1093" s="6"/>
      <c r="G1093" s="6"/>
    </row>
    <row r="1094" spans="6:7" x14ac:dyDescent="0.2">
      <c r="F1094" s="6"/>
      <c r="G1094" s="6"/>
    </row>
    <row r="1095" spans="6:7" x14ac:dyDescent="0.2">
      <c r="F1095" s="6"/>
      <c r="G1095" s="6"/>
    </row>
    <row r="1096" spans="6:7" x14ac:dyDescent="0.2">
      <c r="F1096" s="6"/>
      <c r="G1096" s="6"/>
    </row>
    <row r="1097" spans="6:7" x14ac:dyDescent="0.2">
      <c r="F1097" s="6"/>
      <c r="G1097" s="6"/>
    </row>
    <row r="1098" spans="6:7" x14ac:dyDescent="0.2">
      <c r="F1098" s="6"/>
      <c r="G1098" s="6"/>
    </row>
    <row r="1099" spans="6:7" x14ac:dyDescent="0.2">
      <c r="F1099" s="6"/>
      <c r="G1099" s="6"/>
    </row>
    <row r="1100" spans="6:7" x14ac:dyDescent="0.2">
      <c r="F1100" s="6"/>
      <c r="G1100" s="6"/>
    </row>
    <row r="1101" spans="6:7" x14ac:dyDescent="0.2">
      <c r="F1101" s="6"/>
      <c r="G1101" s="6"/>
    </row>
    <row r="1102" spans="6:7" x14ac:dyDescent="0.2">
      <c r="F1102" s="6"/>
      <c r="G1102" s="6"/>
    </row>
    <row r="1103" spans="6:7" x14ac:dyDescent="0.2">
      <c r="F1103" s="6"/>
      <c r="G1103" s="6"/>
    </row>
    <row r="1104" spans="6:7" x14ac:dyDescent="0.2">
      <c r="F1104" s="6"/>
      <c r="G1104" s="6"/>
    </row>
    <row r="1105" spans="6:7" x14ac:dyDescent="0.2">
      <c r="F1105" s="6"/>
      <c r="G1105" s="6"/>
    </row>
    <row r="1106" spans="6:7" x14ac:dyDescent="0.2">
      <c r="F1106" s="6"/>
      <c r="G1106" s="6"/>
    </row>
    <row r="1107" spans="6:7" x14ac:dyDescent="0.2">
      <c r="F1107" s="6"/>
      <c r="G1107" s="6"/>
    </row>
    <row r="1108" spans="6:7" x14ac:dyDescent="0.2">
      <c r="F1108" s="6"/>
      <c r="G1108" s="6"/>
    </row>
    <row r="1109" spans="6:7" x14ac:dyDescent="0.2">
      <c r="F1109" s="6"/>
      <c r="G1109" s="6"/>
    </row>
    <row r="1110" spans="6:7" x14ac:dyDescent="0.2">
      <c r="F1110" s="6"/>
      <c r="G1110" s="6"/>
    </row>
    <row r="1111" spans="6:7" x14ac:dyDescent="0.2">
      <c r="F1111" s="6"/>
      <c r="G1111" s="6"/>
    </row>
    <row r="1112" spans="6:7" x14ac:dyDescent="0.2">
      <c r="F1112" s="6"/>
      <c r="G1112" s="6"/>
    </row>
    <row r="1113" spans="6:7" x14ac:dyDescent="0.2">
      <c r="F1113" s="6"/>
      <c r="G1113" s="6"/>
    </row>
    <row r="1114" spans="6:7" x14ac:dyDescent="0.2">
      <c r="F1114" s="6"/>
      <c r="G1114" s="6"/>
    </row>
    <row r="1115" spans="6:7" x14ac:dyDescent="0.2">
      <c r="F1115" s="6"/>
      <c r="G1115" s="6"/>
    </row>
    <row r="1116" spans="6:7" x14ac:dyDescent="0.2">
      <c r="F1116" s="6"/>
      <c r="G1116" s="6"/>
    </row>
    <row r="1117" spans="6:7" x14ac:dyDescent="0.2">
      <c r="F1117" s="6"/>
      <c r="G1117" s="6"/>
    </row>
    <row r="1118" spans="6:7" x14ac:dyDescent="0.2">
      <c r="F1118" s="6"/>
      <c r="G1118" s="6"/>
    </row>
    <row r="1119" spans="6:7" x14ac:dyDescent="0.2">
      <c r="F1119" s="6"/>
      <c r="G1119" s="6"/>
    </row>
    <row r="1120" spans="6:7" x14ac:dyDescent="0.2">
      <c r="F1120" s="6"/>
      <c r="G1120" s="6"/>
    </row>
    <row r="1121" spans="6:7" x14ac:dyDescent="0.2">
      <c r="F1121" s="6"/>
      <c r="G1121" s="6"/>
    </row>
    <row r="1122" spans="6:7" x14ac:dyDescent="0.2">
      <c r="F1122" s="6"/>
      <c r="G1122" s="6"/>
    </row>
    <row r="1123" spans="6:7" x14ac:dyDescent="0.2">
      <c r="F1123" s="6"/>
      <c r="G1123" s="6"/>
    </row>
    <row r="1124" spans="6:7" x14ac:dyDescent="0.2">
      <c r="F1124" s="6"/>
      <c r="G1124" s="6"/>
    </row>
    <row r="1125" spans="6:7" x14ac:dyDescent="0.2">
      <c r="F1125" s="6"/>
      <c r="G1125" s="6"/>
    </row>
    <row r="1126" spans="6:7" x14ac:dyDescent="0.2">
      <c r="F1126" s="6"/>
      <c r="G1126" s="6"/>
    </row>
    <row r="1127" spans="6:7" x14ac:dyDescent="0.2">
      <c r="F1127" s="6"/>
      <c r="G1127" s="6"/>
    </row>
    <row r="1128" spans="6:7" x14ac:dyDescent="0.2">
      <c r="F1128" s="6"/>
      <c r="G1128" s="6"/>
    </row>
    <row r="1129" spans="6:7" x14ac:dyDescent="0.2">
      <c r="F1129" s="6"/>
      <c r="G1129" s="6"/>
    </row>
    <row r="1130" spans="6:7" x14ac:dyDescent="0.2">
      <c r="F1130" s="6"/>
      <c r="G1130" s="6"/>
    </row>
    <row r="1131" spans="6:7" x14ac:dyDescent="0.2">
      <c r="F1131" s="6"/>
      <c r="G1131" s="6"/>
    </row>
    <row r="1132" spans="6:7" x14ac:dyDescent="0.2">
      <c r="F1132" s="6"/>
      <c r="G1132" s="6"/>
    </row>
    <row r="1133" spans="6:7" x14ac:dyDescent="0.2">
      <c r="F1133" s="6"/>
      <c r="G1133" s="6"/>
    </row>
    <row r="1134" spans="6:7" x14ac:dyDescent="0.2">
      <c r="F1134" s="6"/>
      <c r="G1134" s="6"/>
    </row>
    <row r="1135" spans="6:7" x14ac:dyDescent="0.2">
      <c r="F1135" s="6"/>
      <c r="G1135" s="6"/>
    </row>
    <row r="1136" spans="6:7" x14ac:dyDescent="0.2">
      <c r="F1136" s="6"/>
      <c r="G1136" s="6"/>
    </row>
    <row r="1137" spans="6:7" x14ac:dyDescent="0.2">
      <c r="F1137" s="6"/>
      <c r="G1137" s="6"/>
    </row>
    <row r="1138" spans="6:7" x14ac:dyDescent="0.2">
      <c r="F1138" s="6"/>
      <c r="G1138" s="6"/>
    </row>
    <row r="1139" spans="6:7" x14ac:dyDescent="0.2">
      <c r="F1139" s="6"/>
      <c r="G1139" s="6"/>
    </row>
    <row r="1140" spans="6:7" x14ac:dyDescent="0.2">
      <c r="F1140" s="6"/>
      <c r="G1140" s="6"/>
    </row>
    <row r="1141" spans="6:7" x14ac:dyDescent="0.2">
      <c r="F1141" s="6"/>
      <c r="G1141" s="6"/>
    </row>
    <row r="1142" spans="6:7" x14ac:dyDescent="0.2">
      <c r="F1142" s="6"/>
      <c r="G1142" s="6"/>
    </row>
    <row r="1143" spans="6:7" x14ac:dyDescent="0.2">
      <c r="F1143" s="6"/>
      <c r="G1143" s="6"/>
    </row>
    <row r="1144" spans="6:7" x14ac:dyDescent="0.2">
      <c r="F1144" s="6"/>
      <c r="G1144" s="6"/>
    </row>
    <row r="1145" spans="6:7" x14ac:dyDescent="0.2">
      <c r="F1145" s="6"/>
      <c r="G1145" s="6"/>
    </row>
    <row r="1146" spans="6:7" x14ac:dyDescent="0.2">
      <c r="F1146" s="6"/>
      <c r="G1146" s="6"/>
    </row>
    <row r="1147" spans="6:7" x14ac:dyDescent="0.2">
      <c r="F1147" s="6"/>
      <c r="G1147" s="6"/>
    </row>
    <row r="1148" spans="6:7" x14ac:dyDescent="0.2">
      <c r="F1148" s="6"/>
      <c r="G1148" s="6"/>
    </row>
    <row r="1149" spans="6:7" x14ac:dyDescent="0.2">
      <c r="F1149" s="6"/>
      <c r="G1149" s="6"/>
    </row>
    <row r="1150" spans="6:7" x14ac:dyDescent="0.2">
      <c r="F1150" s="6"/>
      <c r="G1150" s="6"/>
    </row>
    <row r="1151" spans="6:7" x14ac:dyDescent="0.2">
      <c r="F1151" s="6"/>
      <c r="G1151" s="6"/>
    </row>
    <row r="1152" spans="6:7" x14ac:dyDescent="0.2">
      <c r="F1152" s="6"/>
      <c r="G1152" s="6"/>
    </row>
    <row r="1153" spans="6:7" x14ac:dyDescent="0.2">
      <c r="F1153" s="6"/>
      <c r="G1153" s="6"/>
    </row>
    <row r="1154" spans="6:7" x14ac:dyDescent="0.2">
      <c r="F1154" s="6"/>
      <c r="G1154" s="6"/>
    </row>
    <row r="1155" spans="6:7" x14ac:dyDescent="0.2">
      <c r="F1155" s="6"/>
      <c r="G1155" s="6"/>
    </row>
    <row r="1156" spans="6:7" x14ac:dyDescent="0.2">
      <c r="F1156" s="6"/>
      <c r="G1156" s="6"/>
    </row>
    <row r="1157" spans="6:7" x14ac:dyDescent="0.2">
      <c r="F1157" s="6"/>
      <c r="G1157" s="6"/>
    </row>
    <row r="1158" spans="6:7" x14ac:dyDescent="0.2">
      <c r="F1158" s="6"/>
      <c r="G1158" s="6"/>
    </row>
    <row r="1159" spans="6:7" x14ac:dyDescent="0.2">
      <c r="F1159" s="6"/>
      <c r="G1159" s="6"/>
    </row>
    <row r="1160" spans="6:7" x14ac:dyDescent="0.2">
      <c r="F1160" s="6"/>
      <c r="G1160" s="6"/>
    </row>
    <row r="1161" spans="6:7" x14ac:dyDescent="0.2">
      <c r="F1161" s="6"/>
      <c r="G1161" s="6"/>
    </row>
    <row r="1162" spans="6:7" x14ac:dyDescent="0.2">
      <c r="F1162" s="6"/>
      <c r="G1162" s="6"/>
    </row>
    <row r="1163" spans="6:7" x14ac:dyDescent="0.2">
      <c r="F1163" s="6"/>
      <c r="G1163" s="6"/>
    </row>
    <row r="1164" spans="6:7" x14ac:dyDescent="0.2">
      <c r="F1164" s="6"/>
      <c r="G1164" s="6"/>
    </row>
    <row r="1165" spans="6:7" x14ac:dyDescent="0.2">
      <c r="F1165" s="6"/>
      <c r="G1165" s="6"/>
    </row>
    <row r="1166" spans="6:7" x14ac:dyDescent="0.2">
      <c r="F1166" s="6"/>
      <c r="G1166" s="6"/>
    </row>
    <row r="1167" spans="6:7" x14ac:dyDescent="0.2">
      <c r="F1167" s="6"/>
      <c r="G1167" s="6"/>
    </row>
    <row r="1168" spans="6:7" x14ac:dyDescent="0.2">
      <c r="F1168" s="6"/>
      <c r="G1168" s="6"/>
    </row>
    <row r="1169" spans="6:7" x14ac:dyDescent="0.2">
      <c r="F1169" s="6"/>
      <c r="G1169" s="6"/>
    </row>
    <row r="1170" spans="6:7" x14ac:dyDescent="0.2">
      <c r="F1170" s="6"/>
      <c r="G1170" s="6"/>
    </row>
    <row r="1171" spans="6:7" x14ac:dyDescent="0.2">
      <c r="F1171" s="6"/>
      <c r="G1171" s="6"/>
    </row>
    <row r="1172" spans="6:7" x14ac:dyDescent="0.2">
      <c r="F1172" s="6"/>
      <c r="G1172" s="6"/>
    </row>
    <row r="1173" spans="6:7" x14ac:dyDescent="0.2">
      <c r="F1173" s="6"/>
      <c r="G1173" s="6"/>
    </row>
    <row r="1174" spans="6:7" x14ac:dyDescent="0.2">
      <c r="F1174" s="6"/>
      <c r="G1174" s="6"/>
    </row>
    <row r="1175" spans="6:7" x14ac:dyDescent="0.2">
      <c r="F1175" s="6"/>
      <c r="G1175" s="6"/>
    </row>
    <row r="1176" spans="6:7" x14ac:dyDescent="0.2">
      <c r="F1176" s="6"/>
      <c r="G1176" s="6"/>
    </row>
    <row r="1177" spans="6:7" x14ac:dyDescent="0.2">
      <c r="F1177" s="6"/>
      <c r="G1177" s="6"/>
    </row>
    <row r="1178" spans="6:7" x14ac:dyDescent="0.2">
      <c r="F1178" s="6"/>
      <c r="G1178" s="6"/>
    </row>
    <row r="1179" spans="6:7" x14ac:dyDescent="0.2">
      <c r="F1179" s="6"/>
      <c r="G1179" s="6"/>
    </row>
    <row r="1180" spans="6:7" x14ac:dyDescent="0.2">
      <c r="F1180" s="6"/>
      <c r="G1180" s="6"/>
    </row>
    <row r="1181" spans="6:7" x14ac:dyDescent="0.2">
      <c r="F1181" s="6"/>
      <c r="G1181" s="6"/>
    </row>
    <row r="1182" spans="6:7" x14ac:dyDescent="0.2">
      <c r="F1182" s="6"/>
      <c r="G1182" s="6"/>
    </row>
    <row r="1183" spans="6:7" x14ac:dyDescent="0.2">
      <c r="F1183" s="6"/>
      <c r="G1183" s="6"/>
    </row>
    <row r="1184" spans="6:7" x14ac:dyDescent="0.2">
      <c r="F1184" s="6"/>
      <c r="G1184" s="6"/>
    </row>
    <row r="1185" spans="6:7" x14ac:dyDescent="0.2">
      <c r="F1185" s="6"/>
      <c r="G1185" s="6"/>
    </row>
    <row r="1186" spans="6:7" x14ac:dyDescent="0.2">
      <c r="F1186" s="6"/>
      <c r="G1186" s="6"/>
    </row>
    <row r="1187" spans="6:7" x14ac:dyDescent="0.2">
      <c r="F1187" s="6"/>
      <c r="G1187" s="6"/>
    </row>
    <row r="1188" spans="6:7" x14ac:dyDescent="0.2">
      <c r="F1188" s="6"/>
      <c r="G1188" s="6"/>
    </row>
    <row r="1189" spans="6:7" x14ac:dyDescent="0.2">
      <c r="F1189" s="6"/>
      <c r="G1189" s="6"/>
    </row>
    <row r="1190" spans="6:7" x14ac:dyDescent="0.2">
      <c r="F1190" s="6"/>
      <c r="G1190" s="6"/>
    </row>
    <row r="1191" spans="6:7" x14ac:dyDescent="0.2">
      <c r="F1191" s="6"/>
      <c r="G1191" s="6"/>
    </row>
    <row r="1192" spans="6:7" x14ac:dyDescent="0.2">
      <c r="F1192" s="6"/>
      <c r="G1192" s="6"/>
    </row>
    <row r="1193" spans="6:7" x14ac:dyDescent="0.2">
      <c r="F1193" s="6"/>
      <c r="G1193" s="6"/>
    </row>
    <row r="1194" spans="6:7" x14ac:dyDescent="0.2">
      <c r="F1194" s="6"/>
      <c r="G1194" s="6"/>
    </row>
    <row r="1195" spans="6:7" x14ac:dyDescent="0.2">
      <c r="F1195" s="6"/>
      <c r="G1195" s="6"/>
    </row>
    <row r="1196" spans="6:7" x14ac:dyDescent="0.2">
      <c r="F1196" s="6"/>
      <c r="G1196" s="6"/>
    </row>
    <row r="1197" spans="6:7" x14ac:dyDescent="0.2">
      <c r="F1197" s="6"/>
      <c r="G1197" s="6"/>
    </row>
    <row r="1198" spans="6:7" x14ac:dyDescent="0.2">
      <c r="F1198" s="6"/>
      <c r="G1198" s="6"/>
    </row>
    <row r="1199" spans="6:7" x14ac:dyDescent="0.2">
      <c r="F1199" s="6"/>
      <c r="G1199" s="6"/>
    </row>
    <row r="1200" spans="6:7" x14ac:dyDescent="0.2">
      <c r="F1200" s="6"/>
      <c r="G1200" s="6"/>
    </row>
    <row r="1201" spans="6:7" x14ac:dyDescent="0.2">
      <c r="F1201" s="6"/>
      <c r="G1201" s="6"/>
    </row>
    <row r="1202" spans="6:7" x14ac:dyDescent="0.2">
      <c r="F1202" s="6"/>
      <c r="G1202" s="6"/>
    </row>
    <row r="1203" spans="6:7" x14ac:dyDescent="0.2">
      <c r="F1203" s="6"/>
      <c r="G1203" s="6"/>
    </row>
    <row r="1204" spans="6:7" x14ac:dyDescent="0.2">
      <c r="F1204" s="6"/>
      <c r="G1204" s="6"/>
    </row>
    <row r="1205" spans="6:7" x14ac:dyDescent="0.2">
      <c r="F1205" s="6"/>
      <c r="G1205" s="6"/>
    </row>
    <row r="1206" spans="6:7" x14ac:dyDescent="0.2">
      <c r="F1206" s="6"/>
      <c r="G1206" s="6"/>
    </row>
    <row r="1207" spans="6:7" x14ac:dyDescent="0.2">
      <c r="F1207" s="6"/>
      <c r="G1207" s="6"/>
    </row>
    <row r="1208" spans="6:7" x14ac:dyDescent="0.2">
      <c r="F1208" s="6"/>
      <c r="G1208" s="6"/>
    </row>
    <row r="1209" spans="6:7" x14ac:dyDescent="0.2">
      <c r="F1209" s="6"/>
      <c r="G1209" s="6"/>
    </row>
    <row r="1210" spans="6:7" x14ac:dyDescent="0.2">
      <c r="F1210" s="6"/>
      <c r="G1210" s="6"/>
    </row>
    <row r="1211" spans="6:7" x14ac:dyDescent="0.2">
      <c r="F1211" s="6"/>
      <c r="G1211" s="6"/>
    </row>
    <row r="1212" spans="6:7" x14ac:dyDescent="0.2">
      <c r="F1212" s="6"/>
      <c r="G1212" s="6"/>
    </row>
    <row r="1213" spans="6:7" x14ac:dyDescent="0.2">
      <c r="F1213" s="6"/>
      <c r="G1213" s="6"/>
    </row>
    <row r="1214" spans="6:7" x14ac:dyDescent="0.2">
      <c r="F1214" s="6"/>
      <c r="G1214" s="6"/>
    </row>
    <row r="1215" spans="6:7" x14ac:dyDescent="0.2">
      <c r="F1215" s="6"/>
      <c r="G1215" s="6"/>
    </row>
    <row r="1216" spans="6:7" x14ac:dyDescent="0.2">
      <c r="F1216" s="6"/>
      <c r="G1216" s="6"/>
    </row>
    <row r="1217" spans="6:7" x14ac:dyDescent="0.2">
      <c r="F1217" s="6"/>
      <c r="G1217" s="6"/>
    </row>
    <row r="1218" spans="6:7" x14ac:dyDescent="0.2">
      <c r="F1218" s="6"/>
      <c r="G1218" s="6"/>
    </row>
    <row r="1219" spans="6:7" x14ac:dyDescent="0.2">
      <c r="F1219" s="6"/>
      <c r="G1219" s="6"/>
    </row>
    <row r="1220" spans="6:7" x14ac:dyDescent="0.2">
      <c r="F1220" s="6"/>
      <c r="G1220" s="6"/>
    </row>
    <row r="1221" spans="6:7" x14ac:dyDescent="0.2">
      <c r="F1221" s="6"/>
      <c r="G1221" s="6"/>
    </row>
    <row r="1222" spans="6:7" x14ac:dyDescent="0.2">
      <c r="F1222" s="6"/>
      <c r="G1222" s="6"/>
    </row>
    <row r="1223" spans="6:7" x14ac:dyDescent="0.2">
      <c r="F1223" s="6"/>
      <c r="G1223" s="6"/>
    </row>
    <row r="1224" spans="6:7" x14ac:dyDescent="0.2">
      <c r="F1224" s="6"/>
      <c r="G1224" s="6"/>
    </row>
    <row r="1225" spans="6:7" x14ac:dyDescent="0.2">
      <c r="F1225" s="6"/>
      <c r="G1225" s="6"/>
    </row>
    <row r="1226" spans="6:7" x14ac:dyDescent="0.2">
      <c r="F1226" s="6"/>
      <c r="G1226" s="6"/>
    </row>
    <row r="1227" spans="6:7" x14ac:dyDescent="0.2">
      <c r="F1227" s="6"/>
      <c r="G1227" s="6"/>
    </row>
    <row r="1228" spans="6:7" x14ac:dyDescent="0.2">
      <c r="F1228" s="6"/>
      <c r="G1228" s="6"/>
    </row>
    <row r="1229" spans="6:7" x14ac:dyDescent="0.2">
      <c r="F1229" s="6"/>
      <c r="G1229" s="6"/>
    </row>
    <row r="1230" spans="6:7" x14ac:dyDescent="0.2">
      <c r="F1230" s="6"/>
      <c r="G1230" s="6"/>
    </row>
    <row r="1231" spans="6:7" x14ac:dyDescent="0.2">
      <c r="F1231" s="6"/>
      <c r="G1231" s="6"/>
    </row>
    <row r="1232" spans="6:7" x14ac:dyDescent="0.2">
      <c r="F1232" s="6"/>
      <c r="G1232" s="6"/>
    </row>
    <row r="1233" spans="6:7" x14ac:dyDescent="0.2">
      <c r="F1233" s="6"/>
      <c r="G1233" s="6"/>
    </row>
    <row r="1234" spans="6:7" x14ac:dyDescent="0.2">
      <c r="F1234" s="6"/>
      <c r="G1234" s="6"/>
    </row>
    <row r="1235" spans="6:7" x14ac:dyDescent="0.2">
      <c r="F1235" s="6"/>
      <c r="G1235" s="6"/>
    </row>
    <row r="1236" spans="6:7" x14ac:dyDescent="0.2">
      <c r="F1236" s="6"/>
      <c r="G1236" s="6"/>
    </row>
    <row r="1237" spans="6:7" x14ac:dyDescent="0.2">
      <c r="F1237" s="6"/>
      <c r="G1237" s="6"/>
    </row>
    <row r="1238" spans="6:7" x14ac:dyDescent="0.2">
      <c r="F1238" s="6"/>
      <c r="G1238" s="6"/>
    </row>
    <row r="1239" spans="6:7" x14ac:dyDescent="0.2">
      <c r="F1239" s="6"/>
      <c r="G1239" s="6"/>
    </row>
    <row r="1240" spans="6:7" x14ac:dyDescent="0.2">
      <c r="F1240" s="6"/>
      <c r="G1240" s="6"/>
    </row>
    <row r="1241" spans="6:7" x14ac:dyDescent="0.2">
      <c r="F1241" s="6"/>
      <c r="G1241" s="6"/>
    </row>
    <row r="1242" spans="6:7" x14ac:dyDescent="0.2">
      <c r="F1242" s="6"/>
      <c r="G1242" s="6"/>
    </row>
    <row r="1243" spans="6:7" x14ac:dyDescent="0.2">
      <c r="F1243" s="6"/>
      <c r="G1243" s="6"/>
    </row>
    <row r="1244" spans="6:7" x14ac:dyDescent="0.2">
      <c r="F1244" s="6"/>
      <c r="G1244" s="6"/>
    </row>
    <row r="1245" spans="6:7" x14ac:dyDescent="0.2">
      <c r="F1245" s="6"/>
      <c r="G1245" s="6"/>
    </row>
    <row r="1246" spans="6:7" x14ac:dyDescent="0.2">
      <c r="F1246" s="6"/>
      <c r="G1246" s="6"/>
    </row>
    <row r="1247" spans="6:7" x14ac:dyDescent="0.2">
      <c r="F1247" s="6"/>
      <c r="G1247" s="6"/>
    </row>
    <row r="1248" spans="6:7" x14ac:dyDescent="0.2">
      <c r="F1248" s="6"/>
      <c r="G1248" s="6"/>
    </row>
    <row r="1249" spans="6:7" x14ac:dyDescent="0.2">
      <c r="F1249" s="6"/>
      <c r="G1249" s="6"/>
    </row>
    <row r="1250" spans="6:7" x14ac:dyDescent="0.2">
      <c r="F1250" s="6"/>
      <c r="G1250" s="6"/>
    </row>
    <row r="1251" spans="6:7" x14ac:dyDescent="0.2">
      <c r="F1251" s="6"/>
      <c r="G1251" s="6"/>
    </row>
    <row r="1252" spans="6:7" x14ac:dyDescent="0.2">
      <c r="F1252" s="6"/>
      <c r="G1252" s="6"/>
    </row>
    <row r="1253" spans="6:7" x14ac:dyDescent="0.2">
      <c r="F1253" s="6"/>
      <c r="G1253" s="6"/>
    </row>
    <row r="1254" spans="6:7" x14ac:dyDescent="0.2">
      <c r="F1254" s="6"/>
      <c r="G1254" s="6"/>
    </row>
    <row r="1255" spans="6:7" x14ac:dyDescent="0.2">
      <c r="F1255" s="6"/>
      <c r="G1255" s="6"/>
    </row>
    <row r="1256" spans="6:7" x14ac:dyDescent="0.2">
      <c r="F1256" s="6"/>
      <c r="G1256" s="6"/>
    </row>
    <row r="1257" spans="6:7" x14ac:dyDescent="0.2">
      <c r="F1257" s="6"/>
      <c r="G1257" s="6"/>
    </row>
    <row r="1258" spans="6:7" x14ac:dyDescent="0.2">
      <c r="F1258" s="6"/>
      <c r="G1258" s="6"/>
    </row>
    <row r="1259" spans="6:7" x14ac:dyDescent="0.2">
      <c r="F1259" s="6"/>
      <c r="G1259" s="6"/>
    </row>
    <row r="1260" spans="6:7" x14ac:dyDescent="0.2">
      <c r="F1260" s="6"/>
      <c r="G1260" s="6"/>
    </row>
    <row r="1261" spans="6:7" x14ac:dyDescent="0.2">
      <c r="F1261" s="6"/>
      <c r="G1261" s="6"/>
    </row>
    <row r="1262" spans="6:7" x14ac:dyDescent="0.2">
      <c r="F1262" s="6"/>
      <c r="G1262" s="6"/>
    </row>
    <row r="1263" spans="6:7" x14ac:dyDescent="0.2">
      <c r="F1263" s="6"/>
      <c r="G1263" s="6"/>
    </row>
    <row r="1264" spans="6:7" x14ac:dyDescent="0.2">
      <c r="F1264" s="6"/>
      <c r="G1264" s="6"/>
    </row>
    <row r="1265" spans="6:7" x14ac:dyDescent="0.2">
      <c r="F1265" s="6"/>
      <c r="G1265" s="6"/>
    </row>
    <row r="1266" spans="6:7" x14ac:dyDescent="0.2">
      <c r="F1266" s="6"/>
      <c r="G1266" s="6"/>
    </row>
    <row r="1267" spans="6:7" x14ac:dyDescent="0.2">
      <c r="F1267" s="6"/>
      <c r="G1267" s="6"/>
    </row>
    <row r="1268" spans="6:7" x14ac:dyDescent="0.2">
      <c r="F1268" s="6"/>
      <c r="G1268" s="6"/>
    </row>
    <row r="1269" spans="6:7" x14ac:dyDescent="0.2">
      <c r="F1269" s="6"/>
      <c r="G1269" s="6"/>
    </row>
    <row r="1270" spans="6:7" x14ac:dyDescent="0.2">
      <c r="F1270" s="6"/>
      <c r="G1270" s="6"/>
    </row>
    <row r="1271" spans="6:7" x14ac:dyDescent="0.2">
      <c r="F1271" s="6"/>
      <c r="G1271" s="6"/>
    </row>
    <row r="1272" spans="6:7" x14ac:dyDescent="0.2">
      <c r="F1272" s="6"/>
      <c r="G1272" s="6"/>
    </row>
    <row r="1273" spans="6:7" x14ac:dyDescent="0.2">
      <c r="F1273" s="6"/>
      <c r="G1273" s="6"/>
    </row>
    <row r="1274" spans="6:7" x14ac:dyDescent="0.2">
      <c r="F1274" s="6"/>
      <c r="G1274" s="6"/>
    </row>
    <row r="1275" spans="6:7" x14ac:dyDescent="0.2">
      <c r="F1275" s="6"/>
      <c r="G1275" s="6"/>
    </row>
    <row r="1276" spans="6:7" x14ac:dyDescent="0.2">
      <c r="F1276" s="6"/>
      <c r="G1276" s="6"/>
    </row>
    <row r="1277" spans="6:7" x14ac:dyDescent="0.2">
      <c r="F1277" s="6"/>
      <c r="G1277" s="6"/>
    </row>
    <row r="1278" spans="6:7" x14ac:dyDescent="0.2">
      <c r="F1278" s="6"/>
      <c r="G1278" s="6"/>
    </row>
    <row r="1279" spans="6:7" x14ac:dyDescent="0.2">
      <c r="F1279" s="6"/>
      <c r="G1279" s="6"/>
    </row>
    <row r="1280" spans="6:7" x14ac:dyDescent="0.2">
      <c r="F1280" s="6"/>
      <c r="G1280" s="6"/>
    </row>
    <row r="1281" spans="6:7" x14ac:dyDescent="0.2">
      <c r="F1281" s="6"/>
      <c r="G1281" s="6"/>
    </row>
    <row r="1282" spans="6:7" x14ac:dyDescent="0.2">
      <c r="F1282" s="6"/>
      <c r="G1282" s="6"/>
    </row>
    <row r="1283" spans="6:7" x14ac:dyDescent="0.2">
      <c r="F1283" s="6"/>
      <c r="G1283" s="6"/>
    </row>
    <row r="1284" spans="6:7" x14ac:dyDescent="0.2">
      <c r="F1284" s="6"/>
      <c r="G1284" s="6"/>
    </row>
    <row r="1285" spans="6:7" x14ac:dyDescent="0.2">
      <c r="F1285" s="6"/>
      <c r="G1285" s="6"/>
    </row>
    <row r="1286" spans="6:7" x14ac:dyDescent="0.2">
      <c r="F1286" s="6"/>
      <c r="G1286" s="6"/>
    </row>
    <row r="1287" spans="6:7" x14ac:dyDescent="0.2">
      <c r="F1287" s="6"/>
      <c r="G1287" s="6"/>
    </row>
    <row r="1288" spans="6:7" x14ac:dyDescent="0.2">
      <c r="F1288" s="6"/>
      <c r="G1288" s="6"/>
    </row>
    <row r="1289" spans="6:7" x14ac:dyDescent="0.2">
      <c r="F1289" s="6"/>
      <c r="G1289" s="6"/>
    </row>
    <row r="1290" spans="6:7" x14ac:dyDescent="0.2">
      <c r="F1290" s="6"/>
      <c r="G1290" s="6"/>
    </row>
    <row r="1291" spans="6:7" x14ac:dyDescent="0.2">
      <c r="F1291" s="6"/>
      <c r="G1291" s="6"/>
    </row>
    <row r="1292" spans="6:7" x14ac:dyDescent="0.2">
      <c r="F1292" s="6"/>
      <c r="G1292" s="6"/>
    </row>
    <row r="1293" spans="6:7" x14ac:dyDescent="0.2">
      <c r="F1293" s="6"/>
      <c r="G1293" s="6"/>
    </row>
    <row r="1294" spans="6:7" x14ac:dyDescent="0.2">
      <c r="F1294" s="6"/>
      <c r="G1294" s="6"/>
    </row>
    <row r="1295" spans="6:7" x14ac:dyDescent="0.2">
      <c r="F1295" s="6"/>
      <c r="G1295" s="6"/>
    </row>
    <row r="1296" spans="6:7" x14ac:dyDescent="0.2">
      <c r="F1296" s="6"/>
      <c r="G1296" s="6"/>
    </row>
    <row r="1297" spans="6:7" x14ac:dyDescent="0.2">
      <c r="F1297" s="6"/>
      <c r="G1297" s="6"/>
    </row>
    <row r="1298" spans="6:7" x14ac:dyDescent="0.2">
      <c r="F1298" s="6"/>
      <c r="G1298" s="6"/>
    </row>
    <row r="1299" spans="6:7" x14ac:dyDescent="0.2">
      <c r="F1299" s="6"/>
      <c r="G1299" s="6"/>
    </row>
    <row r="1300" spans="6:7" x14ac:dyDescent="0.2">
      <c r="F1300" s="6"/>
      <c r="G1300" s="6"/>
    </row>
    <row r="1301" spans="6:7" x14ac:dyDescent="0.2">
      <c r="F1301" s="6"/>
      <c r="G1301" s="6"/>
    </row>
    <row r="1302" spans="6:7" x14ac:dyDescent="0.2">
      <c r="F1302" s="6"/>
      <c r="G1302" s="6"/>
    </row>
    <row r="1303" spans="6:7" x14ac:dyDescent="0.2">
      <c r="F1303" s="6"/>
      <c r="G1303" s="6"/>
    </row>
    <row r="1304" spans="6:7" x14ac:dyDescent="0.2">
      <c r="F1304" s="6"/>
      <c r="G1304" s="6"/>
    </row>
    <row r="1305" spans="6:7" x14ac:dyDescent="0.2">
      <c r="F1305" s="6"/>
      <c r="G1305" s="6"/>
    </row>
    <row r="1306" spans="6:7" x14ac:dyDescent="0.2">
      <c r="F1306" s="6"/>
      <c r="G1306" s="6"/>
    </row>
    <row r="1307" spans="6:7" x14ac:dyDescent="0.2">
      <c r="F1307" s="6"/>
      <c r="G1307" s="6"/>
    </row>
    <row r="1308" spans="6:7" x14ac:dyDescent="0.2">
      <c r="F1308" s="6"/>
      <c r="G1308" s="6"/>
    </row>
    <row r="1309" spans="6:7" x14ac:dyDescent="0.2">
      <c r="F1309" s="6"/>
      <c r="G1309" s="6"/>
    </row>
    <row r="1310" spans="6:7" x14ac:dyDescent="0.2">
      <c r="F1310" s="6"/>
      <c r="G1310" s="6"/>
    </row>
    <row r="1311" spans="6:7" x14ac:dyDescent="0.2">
      <c r="F1311" s="6"/>
      <c r="G1311" s="6"/>
    </row>
    <row r="1312" spans="6:7" x14ac:dyDescent="0.2">
      <c r="F1312" s="6"/>
      <c r="G1312" s="6"/>
    </row>
    <row r="1313" spans="6:7" x14ac:dyDescent="0.2">
      <c r="F1313" s="6"/>
      <c r="G1313" s="6"/>
    </row>
    <row r="1314" spans="6:7" x14ac:dyDescent="0.2">
      <c r="F1314" s="6"/>
      <c r="G1314" s="6"/>
    </row>
    <row r="1315" spans="6:7" x14ac:dyDescent="0.2">
      <c r="F1315" s="6"/>
      <c r="G1315" s="6"/>
    </row>
    <row r="1316" spans="6:7" x14ac:dyDescent="0.2">
      <c r="F1316" s="6"/>
      <c r="G1316" s="6"/>
    </row>
    <row r="1317" spans="6:7" x14ac:dyDescent="0.2">
      <c r="F1317" s="6"/>
      <c r="G1317" s="6"/>
    </row>
    <row r="1318" spans="6:7" x14ac:dyDescent="0.2">
      <c r="F1318" s="6"/>
      <c r="G1318" s="6"/>
    </row>
    <row r="1319" spans="6:7" x14ac:dyDescent="0.2">
      <c r="F1319" s="6"/>
      <c r="G1319" s="6"/>
    </row>
    <row r="1320" spans="6:7" x14ac:dyDescent="0.2">
      <c r="F1320" s="6"/>
      <c r="G1320" s="6"/>
    </row>
    <row r="1321" spans="6:7" x14ac:dyDescent="0.2">
      <c r="F1321" s="6"/>
      <c r="G1321" s="6"/>
    </row>
    <row r="1322" spans="6:7" x14ac:dyDescent="0.2">
      <c r="F1322" s="6"/>
      <c r="G1322" s="6"/>
    </row>
    <row r="1323" spans="6:7" x14ac:dyDescent="0.2">
      <c r="F1323" s="6"/>
      <c r="G1323" s="6"/>
    </row>
    <row r="1324" spans="6:7" x14ac:dyDescent="0.2">
      <c r="F1324" s="6"/>
      <c r="G1324" s="6"/>
    </row>
    <row r="1325" spans="6:7" x14ac:dyDescent="0.2">
      <c r="F1325" s="6"/>
      <c r="G1325" s="6"/>
    </row>
    <row r="1326" spans="6:7" x14ac:dyDescent="0.2">
      <c r="F1326" s="6"/>
      <c r="G1326" s="6"/>
    </row>
    <row r="1327" spans="6:7" x14ac:dyDescent="0.2">
      <c r="F1327" s="6"/>
      <c r="G1327" s="6"/>
    </row>
    <row r="1328" spans="6:7" x14ac:dyDescent="0.2">
      <c r="F1328" s="6"/>
      <c r="G1328" s="6"/>
    </row>
    <row r="1329" spans="6:7" x14ac:dyDescent="0.2">
      <c r="F1329" s="6"/>
      <c r="G1329" s="6"/>
    </row>
    <row r="1330" spans="6:7" x14ac:dyDescent="0.2">
      <c r="F1330" s="6"/>
      <c r="G1330" s="6"/>
    </row>
    <row r="1331" spans="6:7" x14ac:dyDescent="0.2">
      <c r="F1331" s="6"/>
      <c r="G1331" s="6"/>
    </row>
    <row r="1332" spans="6:7" x14ac:dyDescent="0.2">
      <c r="F1332" s="6"/>
      <c r="G1332" s="6"/>
    </row>
    <row r="1333" spans="6:7" x14ac:dyDescent="0.2">
      <c r="F1333" s="6"/>
      <c r="G1333" s="6"/>
    </row>
    <row r="1334" spans="6:7" x14ac:dyDescent="0.2">
      <c r="F1334" s="6"/>
      <c r="G1334" s="6"/>
    </row>
    <row r="1335" spans="6:7" x14ac:dyDescent="0.2">
      <c r="F1335" s="6"/>
      <c r="G1335" s="6"/>
    </row>
    <row r="1336" spans="6:7" x14ac:dyDescent="0.2">
      <c r="F1336" s="6"/>
      <c r="G1336" s="6"/>
    </row>
    <row r="1337" spans="6:7" x14ac:dyDescent="0.2">
      <c r="F1337" s="6"/>
      <c r="G1337" s="6"/>
    </row>
    <row r="1338" spans="6:7" x14ac:dyDescent="0.2">
      <c r="F1338" s="6"/>
      <c r="G1338" s="6"/>
    </row>
    <row r="1339" spans="6:7" x14ac:dyDescent="0.2">
      <c r="F1339" s="6"/>
      <c r="G1339" s="6"/>
    </row>
    <row r="1340" spans="6:7" x14ac:dyDescent="0.2">
      <c r="F1340" s="6"/>
      <c r="G1340" s="6"/>
    </row>
    <row r="1341" spans="6:7" x14ac:dyDescent="0.2">
      <c r="F1341" s="6"/>
      <c r="G1341" s="6"/>
    </row>
    <row r="1342" spans="6:7" x14ac:dyDescent="0.2">
      <c r="F1342" s="6"/>
      <c r="G1342" s="6"/>
    </row>
    <row r="1343" spans="6:7" x14ac:dyDescent="0.2">
      <c r="F1343" s="6"/>
      <c r="G1343" s="6"/>
    </row>
    <row r="1344" spans="6:7" x14ac:dyDescent="0.2">
      <c r="F1344" s="6"/>
      <c r="G1344" s="6"/>
    </row>
    <row r="1345" spans="6:7" x14ac:dyDescent="0.2">
      <c r="F1345" s="6"/>
      <c r="G1345" s="6"/>
    </row>
    <row r="1346" spans="6:7" x14ac:dyDescent="0.2">
      <c r="F1346" s="6"/>
      <c r="G1346" s="6"/>
    </row>
    <row r="1347" spans="6:7" x14ac:dyDescent="0.2">
      <c r="F1347" s="6"/>
      <c r="G1347" s="6"/>
    </row>
    <row r="1348" spans="6:7" x14ac:dyDescent="0.2">
      <c r="F1348" s="6"/>
      <c r="G1348" s="6"/>
    </row>
    <row r="1349" spans="6:7" x14ac:dyDescent="0.2">
      <c r="F1349" s="6"/>
      <c r="G1349" s="6"/>
    </row>
    <row r="1350" spans="6:7" x14ac:dyDescent="0.2">
      <c r="F1350" s="6"/>
      <c r="G1350" s="6"/>
    </row>
    <row r="1351" spans="6:7" x14ac:dyDescent="0.2">
      <c r="F1351" s="6"/>
      <c r="G1351" s="6"/>
    </row>
    <row r="1352" spans="6:7" x14ac:dyDescent="0.2">
      <c r="F1352" s="6"/>
      <c r="G1352" s="6"/>
    </row>
    <row r="1353" spans="6:7" x14ac:dyDescent="0.2">
      <c r="F1353" s="6"/>
      <c r="G1353" s="6"/>
    </row>
    <row r="1354" spans="6:7" x14ac:dyDescent="0.2">
      <c r="F1354" s="6"/>
      <c r="G1354" s="6"/>
    </row>
    <row r="1355" spans="6:7" x14ac:dyDescent="0.2">
      <c r="F1355" s="6"/>
      <c r="G1355" s="6"/>
    </row>
    <row r="1356" spans="6:7" x14ac:dyDescent="0.2">
      <c r="F1356" s="6"/>
      <c r="G1356" s="6"/>
    </row>
    <row r="1357" spans="6:7" x14ac:dyDescent="0.2">
      <c r="F1357" s="6"/>
      <c r="G1357" s="6"/>
    </row>
    <row r="1358" spans="6:7" x14ac:dyDescent="0.2">
      <c r="F1358" s="6"/>
      <c r="G1358" s="6"/>
    </row>
    <row r="1359" spans="6:7" x14ac:dyDescent="0.2">
      <c r="F1359" s="6"/>
      <c r="G1359" s="6"/>
    </row>
    <row r="1360" spans="6:7" x14ac:dyDescent="0.2">
      <c r="F1360" s="6"/>
      <c r="G1360" s="6"/>
    </row>
    <row r="1361" spans="6:7" x14ac:dyDescent="0.2">
      <c r="F1361" s="6"/>
      <c r="G1361" s="6"/>
    </row>
    <row r="1362" spans="6:7" x14ac:dyDescent="0.2">
      <c r="F1362" s="6"/>
      <c r="G1362" s="6"/>
    </row>
    <row r="1363" spans="6:7" x14ac:dyDescent="0.2">
      <c r="F1363" s="6"/>
      <c r="G1363" s="6"/>
    </row>
    <row r="1364" spans="6:7" x14ac:dyDescent="0.2">
      <c r="F1364" s="6"/>
      <c r="G1364" s="6"/>
    </row>
    <row r="1365" spans="6:7" x14ac:dyDescent="0.2">
      <c r="F1365" s="6"/>
      <c r="G1365" s="6"/>
    </row>
    <row r="1366" spans="6:7" x14ac:dyDescent="0.2">
      <c r="F1366" s="6"/>
      <c r="G1366" s="6"/>
    </row>
    <row r="1367" spans="6:7" x14ac:dyDescent="0.2">
      <c r="F1367" s="6"/>
      <c r="G1367" s="6"/>
    </row>
    <row r="1368" spans="6:7" x14ac:dyDescent="0.2">
      <c r="F1368" s="6"/>
      <c r="G1368" s="6"/>
    </row>
    <row r="1369" spans="6:7" x14ac:dyDescent="0.2">
      <c r="F1369" s="6"/>
      <c r="G1369" s="6"/>
    </row>
    <row r="1370" spans="6:7" x14ac:dyDescent="0.2">
      <c r="F1370" s="6"/>
      <c r="G1370" s="6"/>
    </row>
    <row r="1371" spans="6:7" x14ac:dyDescent="0.2">
      <c r="F1371" s="6"/>
      <c r="G1371" s="6"/>
    </row>
    <row r="1372" spans="6:7" x14ac:dyDescent="0.2">
      <c r="F1372" s="6"/>
      <c r="G1372" s="6"/>
    </row>
    <row r="1373" spans="6:7" x14ac:dyDescent="0.2">
      <c r="F1373" s="6"/>
      <c r="G1373" s="6"/>
    </row>
    <row r="1374" spans="6:7" x14ac:dyDescent="0.2">
      <c r="F1374" s="6"/>
      <c r="G1374" s="6"/>
    </row>
    <row r="1375" spans="6:7" x14ac:dyDescent="0.2">
      <c r="F1375" s="6"/>
      <c r="G1375" s="6"/>
    </row>
    <row r="1376" spans="6:7" x14ac:dyDescent="0.2">
      <c r="F1376" s="6"/>
      <c r="G1376" s="6"/>
    </row>
    <row r="1377" spans="6:7" x14ac:dyDescent="0.2">
      <c r="F1377" s="6"/>
      <c r="G1377" s="6"/>
    </row>
    <row r="1378" spans="6:7" x14ac:dyDescent="0.2">
      <c r="F1378" s="6"/>
      <c r="G1378" s="6"/>
    </row>
    <row r="1379" spans="6:7" x14ac:dyDescent="0.2">
      <c r="F1379" s="6"/>
      <c r="G1379" s="6"/>
    </row>
    <row r="1380" spans="6:7" x14ac:dyDescent="0.2">
      <c r="F1380" s="6"/>
      <c r="G1380" s="6"/>
    </row>
    <row r="1381" spans="6:7" x14ac:dyDescent="0.2">
      <c r="F1381" s="6"/>
      <c r="G1381" s="6"/>
    </row>
    <row r="1382" spans="6:7" x14ac:dyDescent="0.2">
      <c r="F1382" s="6"/>
      <c r="G1382" s="6"/>
    </row>
    <row r="1383" spans="6:7" x14ac:dyDescent="0.2">
      <c r="F1383" s="6"/>
      <c r="G1383" s="6"/>
    </row>
    <row r="1384" spans="6:7" x14ac:dyDescent="0.2">
      <c r="F1384" s="6"/>
      <c r="G1384" s="6"/>
    </row>
    <row r="1385" spans="6:7" x14ac:dyDescent="0.2">
      <c r="F1385" s="6"/>
      <c r="G1385" s="6"/>
    </row>
    <row r="1386" spans="6:7" x14ac:dyDescent="0.2">
      <c r="F1386" s="6"/>
      <c r="G1386" s="6"/>
    </row>
    <row r="1387" spans="6:7" x14ac:dyDescent="0.2">
      <c r="F1387" s="6"/>
      <c r="G1387" s="6"/>
    </row>
    <row r="1388" spans="6:7" x14ac:dyDescent="0.2">
      <c r="F1388" s="6"/>
      <c r="G1388" s="6"/>
    </row>
    <row r="1389" spans="6:7" x14ac:dyDescent="0.2">
      <c r="F1389" s="6"/>
      <c r="G1389" s="6"/>
    </row>
    <row r="1390" spans="6:7" x14ac:dyDescent="0.2">
      <c r="F1390" s="6"/>
      <c r="G1390" s="6"/>
    </row>
    <row r="1391" spans="6:7" x14ac:dyDescent="0.2">
      <c r="F1391" s="6"/>
      <c r="G1391" s="6"/>
    </row>
    <row r="1392" spans="6:7" x14ac:dyDescent="0.2">
      <c r="F1392" s="6"/>
      <c r="G1392" s="6"/>
    </row>
    <row r="1393" spans="6:7" x14ac:dyDescent="0.2">
      <c r="F1393" s="6"/>
      <c r="G1393" s="6"/>
    </row>
    <row r="1394" spans="6:7" x14ac:dyDescent="0.2">
      <c r="F1394" s="6"/>
      <c r="G1394" s="6"/>
    </row>
    <row r="1395" spans="6:7" x14ac:dyDescent="0.2">
      <c r="F1395" s="6"/>
      <c r="G1395" s="6"/>
    </row>
    <row r="1396" spans="6:7" x14ac:dyDescent="0.2">
      <c r="F1396" s="6"/>
      <c r="G1396" s="6"/>
    </row>
    <row r="1397" spans="6:7" x14ac:dyDescent="0.2">
      <c r="F1397" s="6"/>
      <c r="G1397" s="6"/>
    </row>
    <row r="1398" spans="6:7" x14ac:dyDescent="0.2">
      <c r="F1398" s="6"/>
      <c r="G1398" s="6"/>
    </row>
    <row r="1399" spans="6:7" x14ac:dyDescent="0.2">
      <c r="F1399" s="6"/>
      <c r="G1399" s="6"/>
    </row>
    <row r="1400" spans="6:7" x14ac:dyDescent="0.2">
      <c r="F1400" s="6"/>
      <c r="G1400" s="6"/>
    </row>
    <row r="1401" spans="6:7" x14ac:dyDescent="0.2">
      <c r="F1401" s="6"/>
      <c r="G1401" s="6"/>
    </row>
    <row r="1402" spans="6:7" x14ac:dyDescent="0.2">
      <c r="F1402" s="6"/>
      <c r="G1402" s="6"/>
    </row>
    <row r="1403" spans="6:7" x14ac:dyDescent="0.2">
      <c r="F1403" s="6"/>
      <c r="G1403" s="6"/>
    </row>
    <row r="1404" spans="6:7" x14ac:dyDescent="0.2">
      <c r="F1404" s="6"/>
      <c r="G1404" s="6"/>
    </row>
    <row r="1405" spans="6:7" x14ac:dyDescent="0.2">
      <c r="F1405" s="6"/>
      <c r="G1405" s="6"/>
    </row>
    <row r="1406" spans="6:7" x14ac:dyDescent="0.2">
      <c r="F1406" s="6"/>
      <c r="G1406" s="6"/>
    </row>
    <row r="1407" spans="6:7" x14ac:dyDescent="0.2">
      <c r="F1407" s="6"/>
      <c r="G1407" s="6"/>
    </row>
    <row r="1408" spans="6:7" x14ac:dyDescent="0.2">
      <c r="F1408" s="6"/>
      <c r="G1408" s="6"/>
    </row>
    <row r="1409" spans="6:7" x14ac:dyDescent="0.2">
      <c r="F1409" s="6"/>
      <c r="G1409" s="6"/>
    </row>
    <row r="1410" spans="6:7" x14ac:dyDescent="0.2">
      <c r="F1410" s="6"/>
      <c r="G1410" s="6"/>
    </row>
    <row r="1411" spans="6:7" x14ac:dyDescent="0.2">
      <c r="F1411" s="6"/>
      <c r="G1411" s="6"/>
    </row>
    <row r="1412" spans="6:7" x14ac:dyDescent="0.2">
      <c r="F1412" s="6"/>
      <c r="G1412" s="6"/>
    </row>
    <row r="1413" spans="6:7" x14ac:dyDescent="0.2">
      <c r="F1413" s="6"/>
      <c r="G1413" s="6"/>
    </row>
    <row r="1414" spans="6:7" x14ac:dyDescent="0.2">
      <c r="F1414" s="6"/>
      <c r="G1414" s="6"/>
    </row>
    <row r="1415" spans="6:7" x14ac:dyDescent="0.2">
      <c r="F1415" s="6"/>
      <c r="G1415" s="6"/>
    </row>
    <row r="1416" spans="6:7" x14ac:dyDescent="0.2">
      <c r="F1416" s="6"/>
      <c r="G1416" s="6"/>
    </row>
    <row r="1417" spans="6:7" x14ac:dyDescent="0.2">
      <c r="F1417" s="6"/>
      <c r="G1417" s="6"/>
    </row>
    <row r="1418" spans="6:7" x14ac:dyDescent="0.2">
      <c r="F1418" s="6"/>
      <c r="G1418" s="6"/>
    </row>
    <row r="1419" spans="6:7" x14ac:dyDescent="0.2">
      <c r="F1419" s="6"/>
      <c r="G1419" s="6"/>
    </row>
    <row r="1420" spans="6:7" x14ac:dyDescent="0.2">
      <c r="F1420" s="6"/>
      <c r="G1420" s="6"/>
    </row>
    <row r="1421" spans="6:7" x14ac:dyDescent="0.2">
      <c r="F1421" s="6"/>
      <c r="G1421" s="6"/>
    </row>
    <row r="1422" spans="6:7" x14ac:dyDescent="0.2">
      <c r="F1422" s="6"/>
      <c r="G1422" s="6"/>
    </row>
    <row r="1423" spans="6:7" x14ac:dyDescent="0.2">
      <c r="F1423" s="6"/>
      <c r="G1423" s="6"/>
    </row>
    <row r="1424" spans="6:7" x14ac:dyDescent="0.2">
      <c r="F1424" s="6"/>
      <c r="G1424" s="6"/>
    </row>
    <row r="1425" spans="6:7" x14ac:dyDescent="0.2">
      <c r="F1425" s="6"/>
      <c r="G1425" s="6"/>
    </row>
    <row r="1426" spans="6:7" x14ac:dyDescent="0.2">
      <c r="F1426" s="6"/>
      <c r="G1426" s="6"/>
    </row>
    <row r="1427" spans="6:7" x14ac:dyDescent="0.2">
      <c r="F1427" s="6"/>
      <c r="G1427" s="6"/>
    </row>
    <row r="1428" spans="6:7" x14ac:dyDescent="0.2">
      <c r="F1428" s="6"/>
      <c r="G1428" s="6"/>
    </row>
    <row r="1429" spans="6:7" x14ac:dyDescent="0.2">
      <c r="F1429" s="6"/>
      <c r="G1429" s="6"/>
    </row>
    <row r="1430" spans="6:7" x14ac:dyDescent="0.2">
      <c r="F1430" s="6"/>
      <c r="G1430" s="6"/>
    </row>
    <row r="1431" spans="6:7" x14ac:dyDescent="0.2">
      <c r="F1431" s="6"/>
      <c r="G1431" s="6"/>
    </row>
    <row r="1432" spans="6:7" x14ac:dyDescent="0.2">
      <c r="F1432" s="6"/>
      <c r="G1432" s="6"/>
    </row>
    <row r="1433" spans="6:7" x14ac:dyDescent="0.2">
      <c r="F1433" s="6"/>
      <c r="G1433" s="6"/>
    </row>
    <row r="1434" spans="6:7" x14ac:dyDescent="0.2">
      <c r="F1434" s="6"/>
      <c r="G1434" s="6"/>
    </row>
    <row r="1435" spans="6:7" x14ac:dyDescent="0.2">
      <c r="F1435" s="6"/>
      <c r="G1435" s="6"/>
    </row>
    <row r="1436" spans="6:7" x14ac:dyDescent="0.2">
      <c r="F1436" s="6"/>
      <c r="G1436" s="6"/>
    </row>
    <row r="1437" spans="6:7" x14ac:dyDescent="0.2">
      <c r="F1437" s="6"/>
      <c r="G1437" s="6"/>
    </row>
    <row r="1438" spans="6:7" x14ac:dyDescent="0.2">
      <c r="F1438" s="6"/>
      <c r="G1438" s="6"/>
    </row>
    <row r="1439" spans="6:7" x14ac:dyDescent="0.2">
      <c r="F1439" s="6"/>
      <c r="G1439" s="6"/>
    </row>
    <row r="1440" spans="6:7" x14ac:dyDescent="0.2">
      <c r="F1440" s="6"/>
      <c r="G1440" s="6"/>
    </row>
    <row r="1441" spans="6:7" x14ac:dyDescent="0.2">
      <c r="F1441" s="6"/>
      <c r="G1441" s="6"/>
    </row>
    <row r="1442" spans="6:7" x14ac:dyDescent="0.2">
      <c r="F1442" s="6"/>
      <c r="G1442" s="6"/>
    </row>
    <row r="1443" spans="6:7" x14ac:dyDescent="0.2">
      <c r="F1443" s="6"/>
      <c r="G1443" s="6"/>
    </row>
    <row r="1444" spans="6:7" x14ac:dyDescent="0.2">
      <c r="F1444" s="6"/>
      <c r="G1444" s="6"/>
    </row>
    <row r="1445" spans="6:7" x14ac:dyDescent="0.2">
      <c r="F1445" s="6"/>
      <c r="G1445" s="6"/>
    </row>
    <row r="1446" spans="6:7" x14ac:dyDescent="0.2">
      <c r="F1446" s="6"/>
      <c r="G1446" s="6"/>
    </row>
    <row r="1447" spans="6:7" x14ac:dyDescent="0.2">
      <c r="F1447" s="6"/>
      <c r="G1447" s="6"/>
    </row>
    <row r="1448" spans="6:7" x14ac:dyDescent="0.2">
      <c r="F1448" s="6"/>
      <c r="G1448" s="6"/>
    </row>
    <row r="1449" spans="6:7" x14ac:dyDescent="0.2">
      <c r="F1449" s="6"/>
      <c r="G1449" s="6"/>
    </row>
    <row r="1450" spans="6:7" x14ac:dyDescent="0.2">
      <c r="F1450" s="6"/>
      <c r="G1450" s="6"/>
    </row>
    <row r="1451" spans="6:7" x14ac:dyDescent="0.2">
      <c r="F1451" s="6"/>
      <c r="G1451" s="6"/>
    </row>
    <row r="1452" spans="6:7" x14ac:dyDescent="0.2">
      <c r="F1452" s="6"/>
      <c r="G1452" s="6"/>
    </row>
    <row r="1453" spans="6:7" x14ac:dyDescent="0.2">
      <c r="F1453" s="6"/>
      <c r="G1453" s="6"/>
    </row>
    <row r="1454" spans="6:7" x14ac:dyDescent="0.2">
      <c r="F1454" s="6"/>
      <c r="G1454" s="6"/>
    </row>
    <row r="1455" spans="6:7" x14ac:dyDescent="0.2">
      <c r="F1455" s="6"/>
      <c r="G1455" s="6"/>
    </row>
    <row r="1456" spans="6:7" x14ac:dyDescent="0.2">
      <c r="F1456" s="6"/>
      <c r="G1456" s="6"/>
    </row>
    <row r="1457" spans="6:7" x14ac:dyDescent="0.2">
      <c r="F1457" s="6"/>
      <c r="G1457" s="6"/>
    </row>
    <row r="1458" spans="6:7" x14ac:dyDescent="0.2">
      <c r="F1458" s="6"/>
      <c r="G1458" s="6"/>
    </row>
    <row r="1459" spans="6:7" x14ac:dyDescent="0.2">
      <c r="F1459" s="6"/>
      <c r="G1459" s="6"/>
    </row>
    <row r="1460" spans="6:7" x14ac:dyDescent="0.2">
      <c r="F1460" s="6"/>
      <c r="G1460" s="6"/>
    </row>
    <row r="1461" spans="6:7" x14ac:dyDescent="0.2">
      <c r="F1461" s="6"/>
      <c r="G1461" s="6"/>
    </row>
    <row r="1462" spans="6:7" x14ac:dyDescent="0.2">
      <c r="F1462" s="6"/>
      <c r="G1462" s="6"/>
    </row>
    <row r="1463" spans="6:7" x14ac:dyDescent="0.2">
      <c r="F1463" s="6"/>
      <c r="G1463" s="6"/>
    </row>
    <row r="1464" spans="6:7" x14ac:dyDescent="0.2">
      <c r="F1464" s="6"/>
      <c r="G1464" s="6"/>
    </row>
    <row r="1465" spans="6:7" x14ac:dyDescent="0.2">
      <c r="F1465" s="6"/>
      <c r="G1465" s="6"/>
    </row>
    <row r="1466" spans="6:7" x14ac:dyDescent="0.2">
      <c r="F1466" s="6"/>
      <c r="G1466" s="6"/>
    </row>
    <row r="1467" spans="6:7" x14ac:dyDescent="0.2">
      <c r="F1467" s="6"/>
      <c r="G1467" s="6"/>
    </row>
    <row r="1468" spans="6:7" x14ac:dyDescent="0.2">
      <c r="F1468" s="6"/>
      <c r="G1468" s="6"/>
    </row>
    <row r="1469" spans="6:7" x14ac:dyDescent="0.2">
      <c r="F1469" s="6"/>
      <c r="G1469" s="6"/>
    </row>
    <row r="1470" spans="6:7" x14ac:dyDescent="0.2">
      <c r="F1470" s="6"/>
      <c r="G1470" s="6"/>
    </row>
    <row r="1471" spans="6:7" x14ac:dyDescent="0.2">
      <c r="F1471" s="6"/>
      <c r="G1471" s="6"/>
    </row>
    <row r="1472" spans="6:7" x14ac:dyDescent="0.2">
      <c r="F1472" s="6"/>
      <c r="G1472" s="6"/>
    </row>
    <row r="1473" spans="6:7" x14ac:dyDescent="0.2">
      <c r="F1473" s="6"/>
      <c r="G1473" s="6"/>
    </row>
    <row r="1474" spans="6:7" x14ac:dyDescent="0.2">
      <c r="F1474" s="6"/>
      <c r="G1474" s="6"/>
    </row>
    <row r="1475" spans="6:7" x14ac:dyDescent="0.2">
      <c r="F1475" s="6"/>
      <c r="G1475" s="6"/>
    </row>
    <row r="1476" spans="6:7" x14ac:dyDescent="0.2">
      <c r="F1476" s="6"/>
      <c r="G1476" s="6"/>
    </row>
    <row r="1477" spans="6:7" x14ac:dyDescent="0.2">
      <c r="F1477" s="6"/>
      <c r="G1477" s="6"/>
    </row>
    <row r="1478" spans="6:7" x14ac:dyDescent="0.2">
      <c r="F1478" s="6"/>
      <c r="G1478" s="6"/>
    </row>
    <row r="1479" spans="6:7" x14ac:dyDescent="0.2">
      <c r="F1479" s="6"/>
      <c r="G1479" s="6"/>
    </row>
    <row r="1480" spans="6:7" x14ac:dyDescent="0.2">
      <c r="F1480" s="6"/>
      <c r="G1480" s="6"/>
    </row>
    <row r="1481" spans="6:7" x14ac:dyDescent="0.2">
      <c r="F1481" s="6"/>
      <c r="G1481" s="6"/>
    </row>
    <row r="1482" spans="6:7" x14ac:dyDescent="0.2">
      <c r="F1482" s="6"/>
      <c r="G1482" s="6"/>
    </row>
    <row r="1483" spans="6:7" x14ac:dyDescent="0.2">
      <c r="F1483" s="6"/>
      <c r="G1483" s="6"/>
    </row>
    <row r="1484" spans="6:7" x14ac:dyDescent="0.2">
      <c r="F1484" s="6"/>
      <c r="G1484" s="6"/>
    </row>
    <row r="1485" spans="6:7" x14ac:dyDescent="0.2">
      <c r="F1485" s="6"/>
      <c r="G1485" s="6"/>
    </row>
    <row r="1486" spans="6:7" x14ac:dyDescent="0.2">
      <c r="F1486" s="6"/>
      <c r="G1486" s="6"/>
    </row>
    <row r="1487" spans="6:7" x14ac:dyDescent="0.2">
      <c r="F1487" s="6"/>
      <c r="G1487" s="6"/>
    </row>
    <row r="1488" spans="6:7" x14ac:dyDescent="0.2">
      <c r="F1488" s="6"/>
      <c r="G1488" s="6"/>
    </row>
    <row r="1489" spans="6:7" x14ac:dyDescent="0.2">
      <c r="F1489" s="6"/>
      <c r="G1489" s="6"/>
    </row>
    <row r="1490" spans="6:7" x14ac:dyDescent="0.2">
      <c r="F1490" s="6"/>
      <c r="G1490" s="6"/>
    </row>
    <row r="1491" spans="6:7" x14ac:dyDescent="0.2">
      <c r="F1491" s="6"/>
      <c r="G1491" s="6"/>
    </row>
    <row r="1492" spans="6:7" x14ac:dyDescent="0.2">
      <c r="F1492" s="6"/>
      <c r="G1492" s="6"/>
    </row>
    <row r="1493" spans="6:7" x14ac:dyDescent="0.2">
      <c r="F1493" s="6"/>
      <c r="G1493" s="6"/>
    </row>
    <row r="1494" spans="6:7" x14ac:dyDescent="0.2">
      <c r="F1494" s="6"/>
      <c r="G1494" s="6"/>
    </row>
    <row r="1495" spans="6:7" x14ac:dyDescent="0.2">
      <c r="F1495" s="6"/>
      <c r="G1495" s="6"/>
    </row>
    <row r="1496" spans="6:7" x14ac:dyDescent="0.2">
      <c r="F1496" s="6"/>
      <c r="G1496" s="6"/>
    </row>
    <row r="1497" spans="6:7" x14ac:dyDescent="0.2">
      <c r="F1497" s="6"/>
      <c r="G1497" s="6"/>
    </row>
    <row r="1498" spans="6:7" x14ac:dyDescent="0.2">
      <c r="F1498" s="6"/>
      <c r="G1498" s="6"/>
    </row>
    <row r="1499" spans="6:7" x14ac:dyDescent="0.2">
      <c r="F1499" s="6"/>
      <c r="G1499" s="6"/>
    </row>
    <row r="1500" spans="6:7" x14ac:dyDescent="0.2">
      <c r="F1500" s="6"/>
      <c r="G1500" s="6"/>
    </row>
    <row r="1501" spans="6:7" x14ac:dyDescent="0.2">
      <c r="F1501" s="6"/>
      <c r="G1501" s="6"/>
    </row>
    <row r="1502" spans="6:7" x14ac:dyDescent="0.2">
      <c r="F1502" s="6"/>
      <c r="G1502" s="6"/>
    </row>
    <row r="1503" spans="6:7" x14ac:dyDescent="0.2">
      <c r="F1503" s="6"/>
      <c r="G1503" s="6"/>
    </row>
    <row r="1504" spans="6:7" x14ac:dyDescent="0.2">
      <c r="F1504" s="6"/>
      <c r="G1504" s="6"/>
    </row>
    <row r="1505" spans="6:7" x14ac:dyDescent="0.2">
      <c r="F1505" s="6"/>
      <c r="G1505" s="6"/>
    </row>
    <row r="1506" spans="6:7" x14ac:dyDescent="0.2">
      <c r="F1506" s="6"/>
      <c r="G1506" s="6"/>
    </row>
    <row r="1507" spans="6:7" x14ac:dyDescent="0.2">
      <c r="F1507" s="6"/>
      <c r="G1507" s="6"/>
    </row>
    <row r="1508" spans="6:7" x14ac:dyDescent="0.2">
      <c r="F1508" s="6"/>
      <c r="G1508" s="6"/>
    </row>
    <row r="1509" spans="6:7" x14ac:dyDescent="0.2">
      <c r="F1509" s="6"/>
      <c r="G1509" s="6"/>
    </row>
    <row r="1510" spans="6:7" x14ac:dyDescent="0.2">
      <c r="F1510" s="6"/>
      <c r="G1510" s="6"/>
    </row>
    <row r="1511" spans="6:7" x14ac:dyDescent="0.2">
      <c r="F1511" s="6"/>
      <c r="G1511" s="6"/>
    </row>
    <row r="1512" spans="6:7" x14ac:dyDescent="0.2">
      <c r="F1512" s="6"/>
      <c r="G1512" s="6"/>
    </row>
    <row r="1513" spans="6:7" x14ac:dyDescent="0.2">
      <c r="F1513" s="6"/>
      <c r="G1513" s="6"/>
    </row>
    <row r="1514" spans="6:7" x14ac:dyDescent="0.2">
      <c r="F1514" s="6"/>
      <c r="G1514" s="6"/>
    </row>
    <row r="1515" spans="6:7" x14ac:dyDescent="0.2">
      <c r="F1515" s="6"/>
      <c r="G1515" s="6"/>
    </row>
    <row r="1516" spans="6:7" x14ac:dyDescent="0.2">
      <c r="F1516" s="6"/>
      <c r="G1516" s="6"/>
    </row>
    <row r="1517" spans="6:7" x14ac:dyDescent="0.2">
      <c r="F1517" s="6"/>
      <c r="G1517" s="6"/>
    </row>
    <row r="1518" spans="6:7" x14ac:dyDescent="0.2">
      <c r="F1518" s="6"/>
      <c r="G1518" s="6"/>
    </row>
    <row r="1519" spans="6:7" x14ac:dyDescent="0.2">
      <c r="F1519" s="6"/>
      <c r="G1519" s="6"/>
    </row>
    <row r="1520" spans="6:7" x14ac:dyDescent="0.2">
      <c r="F1520" s="6"/>
      <c r="G1520" s="6"/>
    </row>
    <row r="1521" spans="6:7" x14ac:dyDescent="0.2">
      <c r="F1521" s="6"/>
      <c r="G1521" s="6"/>
    </row>
    <row r="1522" spans="6:7" x14ac:dyDescent="0.2">
      <c r="F1522" s="6"/>
      <c r="G1522" s="6"/>
    </row>
    <row r="1523" spans="6:7" x14ac:dyDescent="0.2">
      <c r="F1523" s="6"/>
      <c r="G1523" s="6"/>
    </row>
    <row r="1524" spans="6:7" x14ac:dyDescent="0.2">
      <c r="F1524" s="6"/>
      <c r="G1524" s="6"/>
    </row>
    <row r="1525" spans="6:7" x14ac:dyDescent="0.2">
      <c r="F1525" s="6"/>
      <c r="G1525" s="6"/>
    </row>
    <row r="1526" spans="6:7" x14ac:dyDescent="0.2">
      <c r="F1526" s="6"/>
      <c r="G1526" s="6"/>
    </row>
    <row r="1527" spans="6:7" x14ac:dyDescent="0.2">
      <c r="F1527" s="6"/>
      <c r="G1527" s="6"/>
    </row>
    <row r="1528" spans="6:7" x14ac:dyDescent="0.2">
      <c r="F1528" s="6"/>
      <c r="G1528" s="6"/>
    </row>
    <row r="1529" spans="6:7" x14ac:dyDescent="0.2">
      <c r="F1529" s="6"/>
      <c r="G1529" s="6"/>
    </row>
    <row r="1530" spans="6:7" x14ac:dyDescent="0.2">
      <c r="F1530" s="6"/>
      <c r="G1530" s="6"/>
    </row>
    <row r="1531" spans="6:7" x14ac:dyDescent="0.2">
      <c r="F1531" s="6"/>
      <c r="G1531" s="6"/>
    </row>
    <row r="1532" spans="6:7" x14ac:dyDescent="0.2">
      <c r="F1532" s="6"/>
      <c r="G1532" s="6"/>
    </row>
    <row r="1533" spans="6:7" x14ac:dyDescent="0.2">
      <c r="F1533" s="6"/>
      <c r="G1533" s="6"/>
    </row>
    <row r="1534" spans="6:7" x14ac:dyDescent="0.2">
      <c r="F1534" s="6"/>
      <c r="G1534" s="6"/>
    </row>
    <row r="1535" spans="6:7" x14ac:dyDescent="0.2">
      <c r="F1535" s="6"/>
      <c r="G1535" s="6"/>
    </row>
    <row r="1536" spans="6:7" x14ac:dyDescent="0.2">
      <c r="F1536" s="6"/>
      <c r="G1536" s="6"/>
    </row>
    <row r="1537" spans="6:7" x14ac:dyDescent="0.2">
      <c r="F1537" s="6"/>
      <c r="G1537" s="6"/>
    </row>
    <row r="1538" spans="6:7" x14ac:dyDescent="0.2">
      <c r="F1538" s="6"/>
      <c r="G1538" s="6"/>
    </row>
    <row r="1539" spans="6:7" x14ac:dyDescent="0.2">
      <c r="F1539" s="6"/>
      <c r="G1539" s="6"/>
    </row>
    <row r="1540" spans="6:7" x14ac:dyDescent="0.2">
      <c r="F1540" s="6"/>
      <c r="G1540" s="6"/>
    </row>
    <row r="1541" spans="6:7" x14ac:dyDescent="0.2">
      <c r="F1541" s="6"/>
      <c r="G1541" s="6"/>
    </row>
    <row r="1542" spans="6:7" x14ac:dyDescent="0.2">
      <c r="F1542" s="6"/>
      <c r="G1542" s="6"/>
    </row>
    <row r="1543" spans="6:7" x14ac:dyDescent="0.2">
      <c r="F1543" s="6"/>
      <c r="G1543" s="6"/>
    </row>
    <row r="1544" spans="6:7" x14ac:dyDescent="0.2">
      <c r="F1544" s="6"/>
      <c r="G1544" s="6"/>
    </row>
    <row r="1545" spans="6:7" x14ac:dyDescent="0.2">
      <c r="F1545" s="6"/>
      <c r="G1545" s="6"/>
    </row>
    <row r="1546" spans="6:7" x14ac:dyDescent="0.2">
      <c r="F1546" s="6"/>
      <c r="G1546" s="6"/>
    </row>
    <row r="1547" spans="6:7" x14ac:dyDescent="0.2">
      <c r="F1547" s="6"/>
      <c r="G1547" s="6"/>
    </row>
    <row r="1548" spans="6:7" x14ac:dyDescent="0.2">
      <c r="F1548" s="6"/>
      <c r="G1548" s="6"/>
    </row>
    <row r="1549" spans="6:7" x14ac:dyDescent="0.2">
      <c r="F1549" s="6"/>
      <c r="G1549" s="6"/>
    </row>
    <row r="1550" spans="6:7" x14ac:dyDescent="0.2">
      <c r="F1550" s="6"/>
      <c r="G1550" s="6"/>
    </row>
    <row r="1551" spans="6:7" x14ac:dyDescent="0.2">
      <c r="F1551" s="6"/>
      <c r="G1551" s="6"/>
    </row>
    <row r="1552" spans="6:7" x14ac:dyDescent="0.2">
      <c r="F1552" s="6"/>
      <c r="G1552" s="6"/>
    </row>
    <row r="1553" spans="6:7" x14ac:dyDescent="0.2">
      <c r="F1553" s="6"/>
      <c r="G1553" s="6"/>
    </row>
    <row r="1554" spans="6:7" x14ac:dyDescent="0.2">
      <c r="F1554" s="6"/>
      <c r="G1554" s="6"/>
    </row>
    <row r="1555" spans="6:7" x14ac:dyDescent="0.2">
      <c r="F1555" s="6"/>
      <c r="G1555" s="6"/>
    </row>
    <row r="1556" spans="6:7" x14ac:dyDescent="0.2">
      <c r="F1556" s="6"/>
      <c r="G1556" s="6"/>
    </row>
    <row r="1557" spans="6:7" x14ac:dyDescent="0.2">
      <c r="F1557" s="6"/>
      <c r="G1557" s="6"/>
    </row>
    <row r="1558" spans="6:7" x14ac:dyDescent="0.2">
      <c r="F1558" s="6"/>
      <c r="G1558" s="6"/>
    </row>
    <row r="1559" spans="6:7" x14ac:dyDescent="0.2">
      <c r="F1559" s="6"/>
      <c r="G1559" s="6"/>
    </row>
    <row r="1560" spans="6:7" x14ac:dyDescent="0.2">
      <c r="F1560" s="6"/>
      <c r="G1560" s="6"/>
    </row>
    <row r="1561" spans="6:7" x14ac:dyDescent="0.2">
      <c r="F1561" s="6"/>
      <c r="G1561" s="6"/>
    </row>
    <row r="1562" spans="6:7" x14ac:dyDescent="0.2">
      <c r="F1562" s="6"/>
      <c r="G1562" s="6"/>
    </row>
    <row r="1563" spans="6:7" x14ac:dyDescent="0.2">
      <c r="F1563" s="6"/>
      <c r="G1563" s="6"/>
    </row>
    <row r="1564" spans="6:7" x14ac:dyDescent="0.2">
      <c r="F1564" s="6"/>
      <c r="G1564" s="6"/>
    </row>
    <row r="1565" spans="6:7" x14ac:dyDescent="0.2">
      <c r="F1565" s="6"/>
      <c r="G1565" s="6"/>
    </row>
    <row r="1566" spans="6:7" x14ac:dyDescent="0.2">
      <c r="F1566" s="6"/>
      <c r="G1566" s="6"/>
    </row>
    <row r="1567" spans="6:7" x14ac:dyDescent="0.2">
      <c r="F1567" s="6"/>
      <c r="G1567" s="6"/>
    </row>
    <row r="1568" spans="6:7" x14ac:dyDescent="0.2">
      <c r="F1568" s="6"/>
      <c r="G1568" s="6"/>
    </row>
    <row r="1569" spans="6:7" x14ac:dyDescent="0.2">
      <c r="F1569" s="6"/>
      <c r="G1569" s="6"/>
    </row>
    <row r="1570" spans="6:7" x14ac:dyDescent="0.2">
      <c r="F1570" s="6"/>
      <c r="G1570" s="6"/>
    </row>
    <row r="1571" spans="6:7" x14ac:dyDescent="0.2">
      <c r="F1571" s="6"/>
      <c r="G1571" s="6"/>
    </row>
    <row r="1572" spans="6:7" x14ac:dyDescent="0.2">
      <c r="F1572" s="6"/>
      <c r="G1572" s="6"/>
    </row>
    <row r="1573" spans="6:7" x14ac:dyDescent="0.2">
      <c r="F1573" s="6"/>
      <c r="G1573" s="6"/>
    </row>
    <row r="1574" spans="6:7" x14ac:dyDescent="0.2">
      <c r="F1574" s="6"/>
      <c r="G1574" s="6"/>
    </row>
    <row r="1575" spans="6:7" x14ac:dyDescent="0.2">
      <c r="F1575" s="6"/>
      <c r="G1575" s="6"/>
    </row>
    <row r="1576" spans="6:7" x14ac:dyDescent="0.2">
      <c r="F1576" s="6"/>
      <c r="G1576" s="6"/>
    </row>
    <row r="1577" spans="6:7" x14ac:dyDescent="0.2">
      <c r="F1577" s="6"/>
      <c r="G1577" s="6"/>
    </row>
    <row r="1578" spans="6:7" x14ac:dyDescent="0.2">
      <c r="F1578" s="6"/>
      <c r="G1578" s="6"/>
    </row>
    <row r="1579" spans="6:7" x14ac:dyDescent="0.2">
      <c r="F1579" s="6"/>
      <c r="G1579" s="6"/>
    </row>
    <row r="1580" spans="6:7" x14ac:dyDescent="0.2">
      <c r="F1580" s="6"/>
      <c r="G1580" s="6"/>
    </row>
    <row r="1581" spans="6:7" x14ac:dyDescent="0.2">
      <c r="F1581" s="6"/>
      <c r="G1581" s="6"/>
    </row>
    <row r="1582" spans="6:7" x14ac:dyDescent="0.2">
      <c r="F1582" s="6"/>
      <c r="G1582" s="6"/>
    </row>
    <row r="1583" spans="6:7" x14ac:dyDescent="0.2">
      <c r="F1583" s="6"/>
      <c r="G1583" s="6"/>
    </row>
    <row r="1584" spans="6:7" x14ac:dyDescent="0.2">
      <c r="F1584" s="6"/>
      <c r="G1584" s="6"/>
    </row>
    <row r="1585" spans="6:7" x14ac:dyDescent="0.2">
      <c r="F1585" s="6"/>
      <c r="G1585" s="6"/>
    </row>
    <row r="1586" spans="6:7" x14ac:dyDescent="0.2">
      <c r="F1586" s="6"/>
      <c r="G1586" s="6"/>
    </row>
    <row r="1587" spans="6:7" x14ac:dyDescent="0.2">
      <c r="F1587" s="6"/>
      <c r="G1587" s="6"/>
    </row>
    <row r="1588" spans="6:7" x14ac:dyDescent="0.2">
      <c r="F1588" s="6"/>
      <c r="G1588" s="6"/>
    </row>
    <row r="1589" spans="6:7" x14ac:dyDescent="0.2">
      <c r="F1589" s="6"/>
      <c r="G1589" s="6"/>
    </row>
    <row r="1590" spans="6:7" x14ac:dyDescent="0.2">
      <c r="F1590" s="6"/>
      <c r="G1590" s="6"/>
    </row>
    <row r="1591" spans="6:7" x14ac:dyDescent="0.2">
      <c r="F1591" s="6"/>
      <c r="G1591" s="6"/>
    </row>
    <row r="1592" spans="6:7" x14ac:dyDescent="0.2">
      <c r="F1592" s="6"/>
      <c r="G1592" s="6"/>
    </row>
    <row r="1593" spans="6:7" x14ac:dyDescent="0.2">
      <c r="F1593" s="6"/>
      <c r="G1593" s="6"/>
    </row>
    <row r="1594" spans="6:7" x14ac:dyDescent="0.2">
      <c r="F1594" s="6"/>
      <c r="G1594" s="6"/>
    </row>
    <row r="1595" spans="6:7" x14ac:dyDescent="0.2">
      <c r="F1595" s="6"/>
      <c r="G1595" s="6"/>
    </row>
    <row r="1596" spans="6:7" x14ac:dyDescent="0.2">
      <c r="F1596" s="6"/>
      <c r="G1596" s="6"/>
    </row>
    <row r="1597" spans="6:7" x14ac:dyDescent="0.2">
      <c r="F1597" s="6"/>
      <c r="G1597" s="6"/>
    </row>
    <row r="1598" spans="6:7" x14ac:dyDescent="0.2">
      <c r="F1598" s="6"/>
      <c r="G1598" s="6"/>
    </row>
    <row r="1599" spans="6:7" x14ac:dyDescent="0.2">
      <c r="F1599" s="6"/>
      <c r="G1599" s="6"/>
    </row>
    <row r="1600" spans="6:7" x14ac:dyDescent="0.2">
      <c r="F1600" s="6"/>
      <c r="G1600" s="6"/>
    </row>
    <row r="1601" spans="6:7" x14ac:dyDescent="0.2">
      <c r="F1601" s="6"/>
      <c r="G1601" s="6"/>
    </row>
    <row r="1602" spans="6:7" x14ac:dyDescent="0.2">
      <c r="F1602" s="6"/>
      <c r="G1602" s="6"/>
    </row>
    <row r="1603" spans="6:7" x14ac:dyDescent="0.2">
      <c r="F1603" s="6"/>
      <c r="G1603" s="6"/>
    </row>
    <row r="1604" spans="6:7" x14ac:dyDescent="0.2">
      <c r="F1604" s="6"/>
      <c r="G1604" s="6"/>
    </row>
    <row r="1605" spans="6:7" x14ac:dyDescent="0.2">
      <c r="F1605" s="6"/>
      <c r="G1605" s="6"/>
    </row>
    <row r="1606" spans="6:7" x14ac:dyDescent="0.2">
      <c r="F1606" s="6"/>
      <c r="G1606" s="6"/>
    </row>
    <row r="1607" spans="6:7" x14ac:dyDescent="0.2">
      <c r="F1607" s="6"/>
      <c r="G1607" s="6"/>
    </row>
    <row r="1608" spans="6:7" x14ac:dyDescent="0.2">
      <c r="F1608" s="6"/>
      <c r="G1608" s="6"/>
    </row>
    <row r="1609" spans="6:7" x14ac:dyDescent="0.2">
      <c r="F1609" s="6"/>
      <c r="G1609" s="6"/>
    </row>
    <row r="1610" spans="6:7" x14ac:dyDescent="0.2">
      <c r="F1610" s="6"/>
      <c r="G1610" s="6"/>
    </row>
    <row r="1611" spans="6:7" x14ac:dyDescent="0.2">
      <c r="F1611" s="6"/>
      <c r="G1611" s="6"/>
    </row>
    <row r="1612" spans="6:7" x14ac:dyDescent="0.2">
      <c r="F1612" s="6"/>
      <c r="G1612" s="6"/>
    </row>
    <row r="1613" spans="6:7" x14ac:dyDescent="0.2">
      <c r="F1613" s="6"/>
      <c r="G1613" s="6"/>
    </row>
    <row r="1614" spans="6:7" x14ac:dyDescent="0.2">
      <c r="F1614" s="6"/>
      <c r="G1614" s="6"/>
    </row>
    <row r="1615" spans="6:7" x14ac:dyDescent="0.2">
      <c r="F1615" s="6"/>
      <c r="G1615" s="6"/>
    </row>
    <row r="1616" spans="6:7" x14ac:dyDescent="0.2">
      <c r="F1616" s="6"/>
      <c r="G1616" s="6"/>
    </row>
    <row r="1617" spans="6:7" x14ac:dyDescent="0.2">
      <c r="F1617" s="6"/>
      <c r="G1617" s="6"/>
    </row>
    <row r="1618" spans="6:7" x14ac:dyDescent="0.2">
      <c r="F1618" s="6"/>
      <c r="G1618" s="6"/>
    </row>
    <row r="1619" spans="6:7" x14ac:dyDescent="0.2">
      <c r="F1619" s="6"/>
      <c r="G1619" s="6"/>
    </row>
    <row r="1620" spans="6:7" x14ac:dyDescent="0.2">
      <c r="F1620" s="6"/>
      <c r="G1620" s="6"/>
    </row>
    <row r="1621" spans="6:7" x14ac:dyDescent="0.2">
      <c r="F1621" s="6"/>
      <c r="G1621" s="6"/>
    </row>
    <row r="1622" spans="6:7" x14ac:dyDescent="0.2">
      <c r="F1622" s="6"/>
      <c r="G1622" s="6"/>
    </row>
    <row r="1623" spans="6:7" x14ac:dyDescent="0.2">
      <c r="F1623" s="6"/>
      <c r="G1623" s="6"/>
    </row>
    <row r="1624" spans="6:7" x14ac:dyDescent="0.2">
      <c r="F1624" s="6"/>
      <c r="G1624" s="6"/>
    </row>
    <row r="1625" spans="6:7" x14ac:dyDescent="0.2">
      <c r="F1625" s="6"/>
      <c r="G1625" s="6"/>
    </row>
    <row r="1626" spans="6:7" x14ac:dyDescent="0.2">
      <c r="F1626" s="6"/>
      <c r="G1626" s="6"/>
    </row>
    <row r="1627" spans="6:7" x14ac:dyDescent="0.2">
      <c r="F1627" s="6"/>
      <c r="G1627" s="6"/>
    </row>
    <row r="1628" spans="6:7" x14ac:dyDescent="0.2">
      <c r="F1628" s="6"/>
      <c r="G1628" s="6"/>
    </row>
    <row r="1629" spans="6:7" x14ac:dyDescent="0.2">
      <c r="F1629" s="6"/>
      <c r="G1629" s="6"/>
    </row>
    <row r="1630" spans="6:7" x14ac:dyDescent="0.2">
      <c r="F1630" s="6"/>
      <c r="G1630" s="6"/>
    </row>
    <row r="1631" spans="6:7" x14ac:dyDescent="0.2">
      <c r="F1631" s="6"/>
      <c r="G1631" s="6"/>
    </row>
    <row r="1632" spans="6:7" x14ac:dyDescent="0.2">
      <c r="F1632" s="6"/>
      <c r="G1632" s="6"/>
    </row>
    <row r="1633" spans="6:7" x14ac:dyDescent="0.2">
      <c r="F1633" s="6"/>
      <c r="G1633" s="6"/>
    </row>
    <row r="1634" spans="6:7" x14ac:dyDescent="0.2">
      <c r="F1634" s="6"/>
      <c r="G1634" s="6"/>
    </row>
    <row r="1635" spans="6:7" x14ac:dyDescent="0.2">
      <c r="F1635" s="6"/>
      <c r="G1635" s="6"/>
    </row>
    <row r="1636" spans="6:7" x14ac:dyDescent="0.2">
      <c r="F1636" s="6"/>
      <c r="G1636" s="6"/>
    </row>
    <row r="1637" spans="6:7" x14ac:dyDescent="0.2">
      <c r="F1637" s="6"/>
      <c r="G1637" s="6"/>
    </row>
    <row r="1638" spans="6:7" x14ac:dyDescent="0.2">
      <c r="F1638" s="6"/>
      <c r="G1638" s="6"/>
    </row>
    <row r="1639" spans="6:7" x14ac:dyDescent="0.2">
      <c r="F1639" s="6"/>
      <c r="G1639" s="6"/>
    </row>
    <row r="1640" spans="6:7" x14ac:dyDescent="0.2">
      <c r="F1640" s="6"/>
      <c r="G1640" s="6"/>
    </row>
    <row r="1641" spans="6:7" x14ac:dyDescent="0.2">
      <c r="F1641" s="6"/>
      <c r="G1641" s="6"/>
    </row>
    <row r="1642" spans="6:7" x14ac:dyDescent="0.2">
      <c r="F1642" s="6"/>
      <c r="G1642" s="6"/>
    </row>
    <row r="1643" spans="6:7" x14ac:dyDescent="0.2">
      <c r="F1643" s="6"/>
      <c r="G1643" s="6"/>
    </row>
    <row r="1644" spans="6:7" x14ac:dyDescent="0.2">
      <c r="F1644" s="6"/>
      <c r="G1644" s="6"/>
    </row>
    <row r="1645" spans="6:7" x14ac:dyDescent="0.2">
      <c r="F1645" s="6"/>
      <c r="G1645" s="6"/>
    </row>
    <row r="1646" spans="6:7" x14ac:dyDescent="0.2">
      <c r="F1646" s="6"/>
      <c r="G1646" s="6"/>
    </row>
    <row r="1647" spans="6:7" x14ac:dyDescent="0.2">
      <c r="F1647" s="6"/>
      <c r="G1647" s="6"/>
    </row>
    <row r="1648" spans="6:7" x14ac:dyDescent="0.2">
      <c r="F1648" s="6"/>
      <c r="G1648" s="6"/>
    </row>
    <row r="1649" spans="6:7" x14ac:dyDescent="0.2">
      <c r="F1649" s="6"/>
      <c r="G1649" s="6"/>
    </row>
    <row r="1650" spans="6:7" x14ac:dyDescent="0.2">
      <c r="F1650" s="6"/>
      <c r="G1650" s="6"/>
    </row>
    <row r="1651" spans="6:7" x14ac:dyDescent="0.2">
      <c r="F1651" s="6"/>
      <c r="G1651" s="6"/>
    </row>
    <row r="1652" spans="6:7" x14ac:dyDescent="0.2">
      <c r="F1652" s="6"/>
      <c r="G1652" s="6"/>
    </row>
    <row r="1653" spans="6:7" x14ac:dyDescent="0.2">
      <c r="F1653" s="6"/>
      <c r="G1653" s="6"/>
    </row>
    <row r="1654" spans="6:7" x14ac:dyDescent="0.2">
      <c r="F1654" s="6"/>
      <c r="G1654" s="6"/>
    </row>
    <row r="1655" spans="6:7" x14ac:dyDescent="0.2">
      <c r="F1655" s="6"/>
      <c r="G1655" s="6"/>
    </row>
    <row r="1656" spans="6:7" x14ac:dyDescent="0.2">
      <c r="F1656" s="6"/>
      <c r="G1656" s="6"/>
    </row>
    <row r="1657" spans="6:7" x14ac:dyDescent="0.2">
      <c r="F1657" s="6"/>
      <c r="G1657" s="6"/>
    </row>
    <row r="1658" spans="6:7" x14ac:dyDescent="0.2">
      <c r="F1658" s="6"/>
      <c r="G1658" s="6"/>
    </row>
    <row r="1659" spans="6:7" x14ac:dyDescent="0.2">
      <c r="F1659" s="6"/>
      <c r="G1659" s="6"/>
    </row>
    <row r="1660" spans="6:7" x14ac:dyDescent="0.2">
      <c r="F1660" s="6"/>
      <c r="G1660" s="6"/>
    </row>
    <row r="1661" spans="6:7" x14ac:dyDescent="0.2">
      <c r="F1661" s="6"/>
      <c r="G1661" s="6"/>
    </row>
    <row r="1662" spans="6:7" x14ac:dyDescent="0.2">
      <c r="F1662" s="6"/>
      <c r="G1662" s="6"/>
    </row>
    <row r="1663" spans="6:7" x14ac:dyDescent="0.2">
      <c r="F1663" s="6"/>
      <c r="G1663" s="6"/>
    </row>
    <row r="1664" spans="6:7" x14ac:dyDescent="0.2">
      <c r="F1664" s="6"/>
      <c r="G1664" s="6"/>
    </row>
    <row r="1665" spans="6:7" x14ac:dyDescent="0.2">
      <c r="F1665" s="6"/>
      <c r="G1665" s="6"/>
    </row>
    <row r="1666" spans="6:7" x14ac:dyDescent="0.2">
      <c r="F1666" s="6"/>
      <c r="G1666" s="6"/>
    </row>
    <row r="1667" spans="6:7" x14ac:dyDescent="0.2">
      <c r="F1667" s="6"/>
      <c r="G1667" s="6"/>
    </row>
    <row r="1668" spans="6:7" x14ac:dyDescent="0.2">
      <c r="F1668" s="6"/>
      <c r="G1668" s="6"/>
    </row>
    <row r="1669" spans="6:7" x14ac:dyDescent="0.2">
      <c r="F1669" s="6"/>
      <c r="G1669" s="6"/>
    </row>
    <row r="1670" spans="6:7" x14ac:dyDescent="0.2">
      <c r="F1670" s="6"/>
      <c r="G1670" s="6"/>
    </row>
    <row r="1671" spans="6:7" x14ac:dyDescent="0.2">
      <c r="F1671" s="6"/>
      <c r="G1671" s="6"/>
    </row>
    <row r="1672" spans="6:7" x14ac:dyDescent="0.2">
      <c r="F1672" s="6"/>
      <c r="G1672" s="6"/>
    </row>
    <row r="1673" spans="6:7" x14ac:dyDescent="0.2">
      <c r="F1673" s="6"/>
      <c r="G1673" s="6"/>
    </row>
    <row r="1674" spans="6:7" x14ac:dyDescent="0.2">
      <c r="F1674" s="6"/>
      <c r="G1674" s="6"/>
    </row>
    <row r="1675" spans="6:7" x14ac:dyDescent="0.2">
      <c r="F1675" s="6"/>
      <c r="G1675" s="6"/>
    </row>
    <row r="1676" spans="6:7" x14ac:dyDescent="0.2">
      <c r="F1676" s="6"/>
      <c r="G1676" s="6"/>
    </row>
    <row r="1677" spans="6:7" x14ac:dyDescent="0.2">
      <c r="F1677" s="6"/>
      <c r="G1677" s="6"/>
    </row>
    <row r="1678" spans="6:7" x14ac:dyDescent="0.2">
      <c r="F1678" s="6"/>
      <c r="G1678" s="6"/>
    </row>
    <row r="1679" spans="6:7" x14ac:dyDescent="0.2">
      <c r="F1679" s="6"/>
      <c r="G1679" s="6"/>
    </row>
    <row r="1680" spans="6:7" x14ac:dyDescent="0.2">
      <c r="F1680" s="6"/>
      <c r="G1680" s="6"/>
    </row>
    <row r="1681" spans="6:7" x14ac:dyDescent="0.2">
      <c r="F1681" s="6"/>
      <c r="G1681" s="6"/>
    </row>
    <row r="1682" spans="6:7" x14ac:dyDescent="0.2">
      <c r="F1682" s="6"/>
      <c r="G1682" s="6"/>
    </row>
    <row r="1683" spans="6:7" x14ac:dyDescent="0.2">
      <c r="F1683" s="6"/>
      <c r="G1683" s="6"/>
    </row>
    <row r="1684" spans="6:7" x14ac:dyDescent="0.2">
      <c r="F1684" s="6"/>
      <c r="G1684" s="6"/>
    </row>
    <row r="1685" spans="6:7" x14ac:dyDescent="0.2">
      <c r="F1685" s="6"/>
      <c r="G1685" s="6"/>
    </row>
    <row r="1686" spans="6:7" x14ac:dyDescent="0.2">
      <c r="F1686" s="6"/>
      <c r="G1686" s="6"/>
    </row>
    <row r="1687" spans="6:7" x14ac:dyDescent="0.2">
      <c r="F1687" s="6"/>
      <c r="G1687" s="6"/>
    </row>
    <row r="1688" spans="6:7" x14ac:dyDescent="0.2">
      <c r="F1688" s="6"/>
      <c r="G1688" s="6"/>
    </row>
    <row r="1689" spans="6:7" x14ac:dyDescent="0.2">
      <c r="F1689" s="6"/>
      <c r="G1689" s="6"/>
    </row>
    <row r="1690" spans="6:7" x14ac:dyDescent="0.2">
      <c r="F1690" s="6"/>
      <c r="G1690" s="6"/>
    </row>
    <row r="1691" spans="6:7" x14ac:dyDescent="0.2">
      <c r="F1691" s="6"/>
      <c r="G1691" s="6"/>
    </row>
    <row r="1692" spans="6:7" x14ac:dyDescent="0.2">
      <c r="F1692" s="6"/>
      <c r="G1692" s="6"/>
    </row>
    <row r="1693" spans="6:7" x14ac:dyDescent="0.2">
      <c r="F1693" s="6"/>
      <c r="G1693" s="6"/>
    </row>
    <row r="1694" spans="6:7" x14ac:dyDescent="0.2">
      <c r="F1694" s="6"/>
      <c r="G1694" s="6"/>
    </row>
    <row r="1695" spans="6:7" x14ac:dyDescent="0.2">
      <c r="F1695" s="6"/>
      <c r="G1695" s="6"/>
    </row>
    <row r="1696" spans="6:7" x14ac:dyDescent="0.2">
      <c r="F1696" s="6"/>
      <c r="G1696" s="6"/>
    </row>
    <row r="1697" spans="6:7" x14ac:dyDescent="0.2">
      <c r="F1697" s="6"/>
      <c r="G1697" s="6"/>
    </row>
    <row r="1698" spans="6:7" x14ac:dyDescent="0.2">
      <c r="F1698" s="6"/>
      <c r="G1698" s="6"/>
    </row>
    <row r="1699" spans="6:7" x14ac:dyDescent="0.2">
      <c r="F1699" s="6"/>
      <c r="G1699" s="6"/>
    </row>
    <row r="1700" spans="6:7" x14ac:dyDescent="0.2">
      <c r="F1700" s="6"/>
      <c r="G1700" s="6"/>
    </row>
    <row r="1701" spans="6:7" x14ac:dyDescent="0.2">
      <c r="F1701" s="6"/>
      <c r="G1701" s="6"/>
    </row>
    <row r="1702" spans="6:7" x14ac:dyDescent="0.2">
      <c r="F1702" s="6"/>
      <c r="G1702" s="6"/>
    </row>
    <row r="1703" spans="6:7" x14ac:dyDescent="0.2">
      <c r="F1703" s="6"/>
      <c r="G1703" s="6"/>
    </row>
    <row r="1704" spans="6:7" x14ac:dyDescent="0.2">
      <c r="F1704" s="6"/>
      <c r="G1704" s="6"/>
    </row>
    <row r="1705" spans="6:7" x14ac:dyDescent="0.2">
      <c r="F1705" s="6"/>
      <c r="G1705" s="6"/>
    </row>
    <row r="1706" spans="6:7" x14ac:dyDescent="0.2">
      <c r="F1706" s="6"/>
      <c r="G1706" s="6"/>
    </row>
    <row r="1707" spans="6:7" x14ac:dyDescent="0.2">
      <c r="F1707" s="6"/>
      <c r="G1707" s="6"/>
    </row>
    <row r="1708" spans="6:7" x14ac:dyDescent="0.2">
      <c r="F1708" s="6"/>
      <c r="G1708" s="6"/>
    </row>
    <row r="1709" spans="6:7" x14ac:dyDescent="0.2">
      <c r="F1709" s="6"/>
      <c r="G1709" s="6"/>
    </row>
    <row r="1710" spans="6:7" x14ac:dyDescent="0.2">
      <c r="F1710" s="6"/>
      <c r="G1710" s="6"/>
    </row>
    <row r="1711" spans="6:7" x14ac:dyDescent="0.2">
      <c r="F1711" s="6"/>
      <c r="G1711" s="6"/>
    </row>
    <row r="1712" spans="6:7" x14ac:dyDescent="0.2">
      <c r="F1712" s="6"/>
      <c r="G1712" s="6"/>
    </row>
    <row r="1713" spans="6:7" x14ac:dyDescent="0.2">
      <c r="F1713" s="6"/>
      <c r="G1713" s="6"/>
    </row>
    <row r="1714" spans="6:7" x14ac:dyDescent="0.2">
      <c r="F1714" s="6"/>
      <c r="G1714" s="6"/>
    </row>
    <row r="1715" spans="6:7" x14ac:dyDescent="0.2">
      <c r="F1715" s="6"/>
      <c r="G1715" s="6"/>
    </row>
    <row r="1716" spans="6:7" x14ac:dyDescent="0.2">
      <c r="F1716" s="6"/>
      <c r="G1716" s="6"/>
    </row>
    <row r="1717" spans="6:7" x14ac:dyDescent="0.2">
      <c r="F1717" s="6"/>
      <c r="G1717" s="6"/>
    </row>
    <row r="1718" spans="6:7" x14ac:dyDescent="0.2">
      <c r="F1718" s="6"/>
      <c r="G1718" s="6"/>
    </row>
    <row r="1719" spans="6:7" x14ac:dyDescent="0.2">
      <c r="F1719" s="6"/>
      <c r="G1719" s="6"/>
    </row>
    <row r="1720" spans="6:7" x14ac:dyDescent="0.2">
      <c r="F1720" s="6"/>
      <c r="G1720" s="6"/>
    </row>
    <row r="1721" spans="6:7" x14ac:dyDescent="0.2">
      <c r="F1721" s="6"/>
      <c r="G1721" s="6"/>
    </row>
    <row r="1722" spans="6:7" x14ac:dyDescent="0.2">
      <c r="F1722" s="6"/>
      <c r="G1722" s="6"/>
    </row>
    <row r="1723" spans="6:7" x14ac:dyDescent="0.2">
      <c r="F1723" s="6"/>
      <c r="G1723" s="6"/>
    </row>
    <row r="1724" spans="6:7" x14ac:dyDescent="0.2">
      <c r="F1724" s="6"/>
      <c r="G1724" s="6"/>
    </row>
    <row r="1725" spans="6:7" x14ac:dyDescent="0.2">
      <c r="F1725" s="6"/>
      <c r="G1725" s="6"/>
    </row>
    <row r="1726" spans="6:7" x14ac:dyDescent="0.2">
      <c r="F1726" s="6"/>
      <c r="G1726" s="6"/>
    </row>
    <row r="1727" spans="6:7" x14ac:dyDescent="0.2">
      <c r="F1727" s="6"/>
      <c r="G1727" s="6"/>
    </row>
    <row r="1728" spans="6:7" x14ac:dyDescent="0.2">
      <c r="F1728" s="6"/>
      <c r="G1728" s="6"/>
    </row>
    <row r="1729" spans="6:7" x14ac:dyDescent="0.2">
      <c r="F1729" s="6"/>
      <c r="G1729" s="6"/>
    </row>
    <row r="1730" spans="6:7" x14ac:dyDescent="0.2">
      <c r="F1730" s="6"/>
      <c r="G1730" s="6"/>
    </row>
    <row r="1731" spans="6:7" x14ac:dyDescent="0.2">
      <c r="F1731" s="6"/>
      <c r="G1731" s="6"/>
    </row>
    <row r="1732" spans="6:7" x14ac:dyDescent="0.2">
      <c r="F1732" s="6"/>
      <c r="G1732" s="6"/>
    </row>
    <row r="1733" spans="6:7" x14ac:dyDescent="0.2">
      <c r="F1733" s="6"/>
      <c r="G1733" s="6"/>
    </row>
    <row r="1734" spans="6:7" x14ac:dyDescent="0.2">
      <c r="F1734" s="6"/>
      <c r="G1734" s="6"/>
    </row>
    <row r="1735" spans="6:7" x14ac:dyDescent="0.2">
      <c r="F1735" s="6"/>
      <c r="G1735" s="6"/>
    </row>
    <row r="1736" spans="6:7" x14ac:dyDescent="0.2">
      <c r="F1736" s="6"/>
      <c r="G1736" s="6"/>
    </row>
    <row r="1737" spans="6:7" x14ac:dyDescent="0.2">
      <c r="F1737" s="6"/>
      <c r="G1737" s="6"/>
    </row>
    <row r="1738" spans="6:7" x14ac:dyDescent="0.2">
      <c r="F1738" s="6"/>
      <c r="G1738" s="6"/>
    </row>
    <row r="1739" spans="6:7" x14ac:dyDescent="0.2">
      <c r="F1739" s="6"/>
      <c r="G1739" s="6"/>
    </row>
    <row r="1740" spans="6:7" x14ac:dyDescent="0.2">
      <c r="F1740" s="6"/>
      <c r="G1740" s="6"/>
    </row>
    <row r="1741" spans="6:7" x14ac:dyDescent="0.2">
      <c r="F1741" s="6"/>
      <c r="G1741" s="6"/>
    </row>
    <row r="1742" spans="6:7" x14ac:dyDescent="0.2">
      <c r="F1742" s="6"/>
      <c r="G1742" s="6"/>
    </row>
    <row r="1743" spans="6:7" x14ac:dyDescent="0.2">
      <c r="F1743" s="6"/>
      <c r="G1743" s="6"/>
    </row>
    <row r="1744" spans="6:7" x14ac:dyDescent="0.2">
      <c r="F1744" s="6"/>
      <c r="G1744" s="6"/>
    </row>
    <row r="1745" spans="6:7" x14ac:dyDescent="0.2">
      <c r="F1745" s="6"/>
      <c r="G1745" s="6"/>
    </row>
    <row r="1746" spans="6:7" x14ac:dyDescent="0.2">
      <c r="F1746" s="6"/>
      <c r="G1746" s="6"/>
    </row>
    <row r="1747" spans="6:7" x14ac:dyDescent="0.2">
      <c r="F1747" s="6"/>
      <c r="G1747" s="6"/>
    </row>
    <row r="1748" spans="6:7" x14ac:dyDescent="0.2">
      <c r="F1748" s="6"/>
      <c r="G1748" s="6"/>
    </row>
    <row r="1749" spans="6:7" x14ac:dyDescent="0.2">
      <c r="F1749" s="6"/>
      <c r="G1749" s="6"/>
    </row>
    <row r="1750" spans="6:7" x14ac:dyDescent="0.2">
      <c r="F1750" s="6"/>
      <c r="G1750" s="6"/>
    </row>
    <row r="1751" spans="6:7" x14ac:dyDescent="0.2">
      <c r="F1751" s="6"/>
      <c r="G1751" s="6"/>
    </row>
    <row r="1752" spans="6:7" x14ac:dyDescent="0.2">
      <c r="F1752" s="6"/>
      <c r="G1752" s="6"/>
    </row>
    <row r="1753" spans="6:7" x14ac:dyDescent="0.2">
      <c r="F1753" s="6"/>
      <c r="G1753" s="6"/>
    </row>
    <row r="1754" spans="6:7" x14ac:dyDescent="0.2">
      <c r="F1754" s="6"/>
      <c r="G1754" s="6"/>
    </row>
    <row r="1755" spans="6:7" x14ac:dyDescent="0.2">
      <c r="F1755" s="6"/>
      <c r="G1755" s="6"/>
    </row>
    <row r="1756" spans="6:7" x14ac:dyDescent="0.2">
      <c r="F1756" s="6"/>
      <c r="G1756" s="6"/>
    </row>
    <row r="1757" spans="6:7" x14ac:dyDescent="0.2">
      <c r="F1757" s="6"/>
      <c r="G1757" s="6"/>
    </row>
    <row r="1758" spans="6:7" x14ac:dyDescent="0.2">
      <c r="F1758" s="6"/>
      <c r="G1758" s="6"/>
    </row>
    <row r="1759" spans="6:7" x14ac:dyDescent="0.2">
      <c r="F1759" s="6"/>
      <c r="G1759" s="6"/>
    </row>
    <row r="1760" spans="6:7" x14ac:dyDescent="0.2">
      <c r="F1760" s="6"/>
      <c r="G1760" s="6"/>
    </row>
    <row r="1761" spans="6:7" x14ac:dyDescent="0.2">
      <c r="F1761" s="6"/>
      <c r="G1761" s="6"/>
    </row>
    <row r="1762" spans="6:7" x14ac:dyDescent="0.2">
      <c r="F1762" s="6"/>
      <c r="G1762" s="6"/>
    </row>
    <row r="1763" spans="6:7" x14ac:dyDescent="0.2">
      <c r="F1763" s="6"/>
      <c r="G1763" s="6"/>
    </row>
    <row r="1764" spans="6:7" x14ac:dyDescent="0.2">
      <c r="F1764" s="6"/>
      <c r="G1764" s="6"/>
    </row>
    <row r="1765" spans="6:7" x14ac:dyDescent="0.2">
      <c r="F1765" s="6"/>
      <c r="G1765" s="6"/>
    </row>
    <row r="1766" spans="6:7" x14ac:dyDescent="0.2">
      <c r="F1766" s="6"/>
      <c r="G1766" s="6"/>
    </row>
    <row r="1767" spans="6:7" x14ac:dyDescent="0.2">
      <c r="F1767" s="6"/>
      <c r="G1767" s="6"/>
    </row>
    <row r="1768" spans="6:7" x14ac:dyDescent="0.2">
      <c r="F1768" s="6"/>
      <c r="G1768" s="6"/>
    </row>
    <row r="1769" spans="6:7" x14ac:dyDescent="0.2">
      <c r="F1769" s="6"/>
      <c r="G1769" s="6"/>
    </row>
    <row r="1770" spans="6:7" x14ac:dyDescent="0.2">
      <c r="F1770" s="6"/>
      <c r="G1770" s="6"/>
    </row>
    <row r="1771" spans="6:7" x14ac:dyDescent="0.2">
      <c r="F1771" s="6"/>
      <c r="G1771" s="6"/>
    </row>
    <row r="1772" spans="6:7" x14ac:dyDescent="0.2">
      <c r="F1772" s="6"/>
      <c r="G1772" s="6"/>
    </row>
    <row r="1773" spans="6:7" x14ac:dyDescent="0.2">
      <c r="F1773" s="6"/>
      <c r="G1773" s="6"/>
    </row>
    <row r="1774" spans="6:7" x14ac:dyDescent="0.2">
      <c r="F1774" s="6"/>
      <c r="G1774" s="6"/>
    </row>
    <row r="1775" spans="6:7" x14ac:dyDescent="0.2">
      <c r="F1775" s="6"/>
      <c r="G1775" s="6"/>
    </row>
    <row r="1776" spans="6:7" x14ac:dyDescent="0.2">
      <c r="F1776" s="6"/>
      <c r="G1776" s="6"/>
    </row>
    <row r="1777" spans="6:7" x14ac:dyDescent="0.2">
      <c r="F1777" s="6"/>
      <c r="G1777" s="6"/>
    </row>
    <row r="1778" spans="6:7" x14ac:dyDescent="0.2">
      <c r="F1778" s="6"/>
      <c r="G1778" s="6"/>
    </row>
    <row r="1779" spans="6:7" x14ac:dyDescent="0.2">
      <c r="F1779" s="6"/>
      <c r="G1779" s="6"/>
    </row>
    <row r="1780" spans="6:7" x14ac:dyDescent="0.2">
      <c r="F1780" s="6"/>
      <c r="G1780" s="6"/>
    </row>
    <row r="1781" spans="6:7" x14ac:dyDescent="0.2">
      <c r="F1781" s="6"/>
      <c r="G1781" s="6"/>
    </row>
    <row r="1782" spans="6:7" x14ac:dyDescent="0.2">
      <c r="F1782" s="6"/>
      <c r="G1782" s="6"/>
    </row>
    <row r="1783" spans="6:7" x14ac:dyDescent="0.2">
      <c r="F1783" s="6"/>
      <c r="G1783" s="6"/>
    </row>
    <row r="1784" spans="6:7" x14ac:dyDescent="0.2">
      <c r="F1784" s="6"/>
      <c r="G1784" s="6"/>
    </row>
    <row r="1785" spans="6:7" x14ac:dyDescent="0.2">
      <c r="F1785" s="6"/>
      <c r="G1785" s="6"/>
    </row>
    <row r="1786" spans="6:7" x14ac:dyDescent="0.2">
      <c r="F1786" s="6"/>
      <c r="G1786" s="6"/>
    </row>
    <row r="1787" spans="6:7" x14ac:dyDescent="0.2">
      <c r="F1787" s="6"/>
      <c r="G1787" s="6"/>
    </row>
    <row r="1788" spans="6:7" x14ac:dyDescent="0.2">
      <c r="F1788" s="6"/>
      <c r="G1788" s="6"/>
    </row>
    <row r="1789" spans="6:7" x14ac:dyDescent="0.2">
      <c r="F1789" s="6"/>
      <c r="G1789" s="6"/>
    </row>
    <row r="1790" spans="6:7" x14ac:dyDescent="0.2">
      <c r="F1790" s="6"/>
      <c r="G1790" s="6"/>
    </row>
    <row r="1791" spans="6:7" x14ac:dyDescent="0.2">
      <c r="F1791" s="6"/>
      <c r="G1791" s="6"/>
    </row>
    <row r="1792" spans="6:7" x14ac:dyDescent="0.2">
      <c r="F1792" s="6"/>
      <c r="G1792" s="6"/>
    </row>
    <row r="1793" spans="6:7" x14ac:dyDescent="0.2">
      <c r="F1793" s="6"/>
      <c r="G1793" s="6"/>
    </row>
    <row r="1794" spans="6:7" x14ac:dyDescent="0.2">
      <c r="F1794" s="6"/>
      <c r="G1794" s="6"/>
    </row>
    <row r="1795" spans="6:7" x14ac:dyDescent="0.2">
      <c r="F1795" s="6"/>
      <c r="G1795" s="6"/>
    </row>
    <row r="1796" spans="6:7" x14ac:dyDescent="0.2">
      <c r="F1796" s="6"/>
      <c r="G1796" s="6"/>
    </row>
    <row r="1797" spans="6:7" x14ac:dyDescent="0.2">
      <c r="F1797" s="6"/>
      <c r="G1797" s="6"/>
    </row>
    <row r="1798" spans="6:7" x14ac:dyDescent="0.2">
      <c r="F1798" s="6"/>
      <c r="G1798" s="6"/>
    </row>
    <row r="1799" spans="6:7" x14ac:dyDescent="0.2">
      <c r="F1799" s="6"/>
      <c r="G1799" s="6"/>
    </row>
    <row r="1800" spans="6:7" x14ac:dyDescent="0.2">
      <c r="F1800" s="6"/>
      <c r="G1800" s="6"/>
    </row>
    <row r="1801" spans="6:7" x14ac:dyDescent="0.2">
      <c r="F1801" s="6"/>
      <c r="G1801" s="6"/>
    </row>
    <row r="1802" spans="6:7" x14ac:dyDescent="0.2">
      <c r="F1802" s="6"/>
      <c r="G1802" s="6"/>
    </row>
    <row r="1803" spans="6:7" x14ac:dyDescent="0.2">
      <c r="F1803" s="6"/>
      <c r="G1803" s="6"/>
    </row>
    <row r="1804" spans="6:7" x14ac:dyDescent="0.2">
      <c r="F1804" s="6"/>
      <c r="G1804" s="6"/>
    </row>
    <row r="1805" spans="6:7" x14ac:dyDescent="0.2">
      <c r="F1805" s="6"/>
      <c r="G1805" s="6"/>
    </row>
    <row r="1806" spans="6:7" x14ac:dyDescent="0.2">
      <c r="F1806" s="6"/>
      <c r="G1806" s="6"/>
    </row>
    <row r="1807" spans="6:7" x14ac:dyDescent="0.2">
      <c r="F1807" s="6"/>
      <c r="G1807" s="6"/>
    </row>
    <row r="1808" spans="6:7" x14ac:dyDescent="0.2">
      <c r="F1808" s="6"/>
      <c r="G1808" s="6"/>
    </row>
    <row r="1809" spans="6:7" x14ac:dyDescent="0.2">
      <c r="F1809" s="6"/>
      <c r="G1809" s="6"/>
    </row>
    <row r="1810" spans="6:7" x14ac:dyDescent="0.2">
      <c r="F1810" s="6"/>
      <c r="G1810" s="6"/>
    </row>
    <row r="1811" spans="6:7" x14ac:dyDescent="0.2">
      <c r="F1811" s="6"/>
      <c r="G1811" s="6"/>
    </row>
    <row r="1812" spans="6:7" x14ac:dyDescent="0.2">
      <c r="F1812" s="6"/>
      <c r="G1812" s="6"/>
    </row>
    <row r="1813" spans="6:7" x14ac:dyDescent="0.2">
      <c r="F1813" s="6"/>
      <c r="G1813" s="6"/>
    </row>
    <row r="1814" spans="6:7" x14ac:dyDescent="0.2">
      <c r="F1814" s="6"/>
      <c r="G1814" s="6"/>
    </row>
    <row r="1815" spans="6:7" x14ac:dyDescent="0.2">
      <c r="F1815" s="6"/>
      <c r="G1815" s="6"/>
    </row>
    <row r="1816" spans="6:7" x14ac:dyDescent="0.2">
      <c r="F1816" s="6"/>
      <c r="G1816" s="6"/>
    </row>
    <row r="1817" spans="6:7" x14ac:dyDescent="0.2">
      <c r="F1817" s="6"/>
      <c r="G1817" s="6"/>
    </row>
    <row r="1818" spans="6:7" x14ac:dyDescent="0.2">
      <c r="F1818" s="6"/>
      <c r="G1818" s="6"/>
    </row>
    <row r="1819" spans="6:7" x14ac:dyDescent="0.2">
      <c r="F1819" s="6"/>
      <c r="G1819" s="6"/>
    </row>
    <row r="1820" spans="6:7" x14ac:dyDescent="0.2">
      <c r="F1820" s="6"/>
      <c r="G1820" s="6"/>
    </row>
    <row r="1821" spans="6:7" x14ac:dyDescent="0.2">
      <c r="F1821" s="6"/>
      <c r="G1821" s="6"/>
    </row>
    <row r="1822" spans="6:7" x14ac:dyDescent="0.2">
      <c r="F1822" s="6"/>
      <c r="G1822" s="6"/>
    </row>
    <row r="1823" spans="6:7" x14ac:dyDescent="0.2">
      <c r="F1823" s="6"/>
      <c r="G1823" s="6"/>
    </row>
    <row r="1824" spans="6:7" x14ac:dyDescent="0.2">
      <c r="F1824" s="6"/>
      <c r="G1824" s="6"/>
    </row>
    <row r="1825" spans="6:7" x14ac:dyDescent="0.2">
      <c r="F1825" s="6"/>
      <c r="G1825" s="6"/>
    </row>
    <row r="1826" spans="6:7" x14ac:dyDescent="0.2">
      <c r="F1826" s="6"/>
      <c r="G1826" s="6"/>
    </row>
    <row r="1827" spans="6:7" x14ac:dyDescent="0.2">
      <c r="F1827" s="6"/>
      <c r="G1827" s="6"/>
    </row>
    <row r="1828" spans="6:7" x14ac:dyDescent="0.2">
      <c r="F1828" s="6"/>
      <c r="G1828" s="6"/>
    </row>
    <row r="1829" spans="6:7" x14ac:dyDescent="0.2">
      <c r="F1829" s="6"/>
      <c r="G1829" s="6"/>
    </row>
    <row r="1830" spans="6:7" x14ac:dyDescent="0.2">
      <c r="F1830" s="6"/>
      <c r="G1830" s="6"/>
    </row>
    <row r="1831" spans="6:7" x14ac:dyDescent="0.2">
      <c r="F1831" s="6"/>
      <c r="G1831" s="6"/>
    </row>
    <row r="1832" spans="6:7" x14ac:dyDescent="0.2">
      <c r="F1832" s="6"/>
      <c r="G1832" s="6"/>
    </row>
    <row r="1833" spans="6:7" x14ac:dyDescent="0.2">
      <c r="F1833" s="6"/>
      <c r="G1833" s="6"/>
    </row>
    <row r="1834" spans="6:7" x14ac:dyDescent="0.2">
      <c r="F1834" s="6"/>
      <c r="G1834" s="6"/>
    </row>
    <row r="1835" spans="6:7" x14ac:dyDescent="0.2">
      <c r="F1835" s="6"/>
      <c r="G1835" s="6"/>
    </row>
    <row r="1836" spans="6:7" x14ac:dyDescent="0.2">
      <c r="F1836" s="6"/>
      <c r="G1836" s="6"/>
    </row>
    <row r="1837" spans="6:7" x14ac:dyDescent="0.2">
      <c r="F1837" s="6"/>
      <c r="G1837" s="6"/>
    </row>
    <row r="1838" spans="6:7" x14ac:dyDescent="0.2">
      <c r="F1838" s="6"/>
      <c r="G1838" s="6"/>
    </row>
    <row r="1839" spans="6:7" x14ac:dyDescent="0.2">
      <c r="F1839" s="6"/>
      <c r="G1839" s="6"/>
    </row>
    <row r="1840" spans="6:7" x14ac:dyDescent="0.2">
      <c r="F1840" s="6"/>
      <c r="G1840" s="6"/>
    </row>
    <row r="1841" spans="6:7" x14ac:dyDescent="0.2">
      <c r="F1841" s="6"/>
      <c r="G1841" s="6"/>
    </row>
    <row r="1842" spans="6:7" x14ac:dyDescent="0.2">
      <c r="F1842" s="6"/>
      <c r="G1842" s="6"/>
    </row>
    <row r="1843" spans="6:7" x14ac:dyDescent="0.2">
      <c r="F1843" s="6"/>
      <c r="G1843" s="6"/>
    </row>
    <row r="1844" spans="6:7" x14ac:dyDescent="0.2">
      <c r="F1844" s="6"/>
      <c r="G1844" s="6"/>
    </row>
    <row r="1845" spans="6:7" x14ac:dyDescent="0.2">
      <c r="F1845" s="6"/>
      <c r="G1845" s="6"/>
    </row>
    <row r="1846" spans="6:7" x14ac:dyDescent="0.2">
      <c r="F1846" s="6"/>
      <c r="G1846" s="6"/>
    </row>
    <row r="1847" spans="6:7" x14ac:dyDescent="0.2">
      <c r="F1847" s="6"/>
      <c r="G1847" s="6"/>
    </row>
    <row r="1848" spans="6:7" x14ac:dyDescent="0.2">
      <c r="F1848" s="6"/>
      <c r="G1848" s="6"/>
    </row>
    <row r="1849" spans="6:7" x14ac:dyDescent="0.2">
      <c r="F1849" s="6"/>
      <c r="G1849" s="6"/>
    </row>
    <row r="1850" spans="6:7" x14ac:dyDescent="0.2">
      <c r="F1850" s="6"/>
      <c r="G1850" s="6"/>
    </row>
    <row r="1851" spans="6:7" x14ac:dyDescent="0.2">
      <c r="F1851" s="6"/>
      <c r="G1851" s="6"/>
    </row>
    <row r="1852" spans="6:7" x14ac:dyDescent="0.2">
      <c r="F1852" s="6"/>
      <c r="G1852" s="6"/>
    </row>
    <row r="1853" spans="6:7" x14ac:dyDescent="0.2">
      <c r="F1853" s="6"/>
      <c r="G1853" s="6"/>
    </row>
    <row r="1854" spans="6:7" x14ac:dyDescent="0.2">
      <c r="F1854" s="6"/>
      <c r="G1854" s="6"/>
    </row>
    <row r="1855" spans="6:7" x14ac:dyDescent="0.2">
      <c r="F1855" s="6"/>
      <c r="G1855" s="6"/>
    </row>
    <row r="1856" spans="6:7" x14ac:dyDescent="0.2">
      <c r="F1856" s="6"/>
      <c r="G1856" s="6"/>
    </row>
    <row r="1857" spans="6:7" x14ac:dyDescent="0.2">
      <c r="F1857" s="6"/>
      <c r="G1857" s="6"/>
    </row>
    <row r="1858" spans="6:7" x14ac:dyDescent="0.2">
      <c r="F1858" s="6"/>
      <c r="G1858" s="6"/>
    </row>
    <row r="1859" spans="6:7" x14ac:dyDescent="0.2">
      <c r="F1859" s="6"/>
      <c r="G1859" s="6"/>
    </row>
    <row r="1860" spans="6:7" x14ac:dyDescent="0.2">
      <c r="F1860" s="6"/>
      <c r="G1860" s="6"/>
    </row>
    <row r="1861" spans="6:7" x14ac:dyDescent="0.2">
      <c r="F1861" s="6"/>
      <c r="G1861" s="6"/>
    </row>
    <row r="1862" spans="6:7" x14ac:dyDescent="0.2">
      <c r="F1862" s="6"/>
      <c r="G1862" s="6"/>
    </row>
    <row r="1863" spans="6:7" x14ac:dyDescent="0.2">
      <c r="F1863" s="6"/>
      <c r="G1863" s="6"/>
    </row>
    <row r="1864" spans="6:7" x14ac:dyDescent="0.2">
      <c r="F1864" s="6"/>
      <c r="G1864" s="6"/>
    </row>
    <row r="1865" spans="6:7" x14ac:dyDescent="0.2">
      <c r="F1865" s="6"/>
      <c r="G1865" s="6"/>
    </row>
    <row r="1866" spans="6:7" x14ac:dyDescent="0.2">
      <c r="F1866" s="6"/>
      <c r="G1866" s="6"/>
    </row>
    <row r="1867" spans="6:7" x14ac:dyDescent="0.2">
      <c r="F1867" s="6"/>
      <c r="G1867" s="6"/>
    </row>
    <row r="1868" spans="6:7" x14ac:dyDescent="0.2">
      <c r="F1868" s="6"/>
      <c r="G1868" s="6"/>
    </row>
    <row r="1869" spans="6:7" x14ac:dyDescent="0.2">
      <c r="F1869" s="6"/>
      <c r="G1869" s="6"/>
    </row>
    <row r="1870" spans="6:7" x14ac:dyDescent="0.2">
      <c r="F1870" s="6"/>
      <c r="G1870" s="6"/>
    </row>
    <row r="1871" spans="6:7" x14ac:dyDescent="0.2">
      <c r="F1871" s="6"/>
      <c r="G1871" s="6"/>
    </row>
    <row r="1872" spans="6:7" x14ac:dyDescent="0.2">
      <c r="F1872" s="6"/>
      <c r="G1872" s="6"/>
    </row>
    <row r="1873" spans="6:7" x14ac:dyDescent="0.2">
      <c r="F1873" s="6"/>
      <c r="G1873" s="6"/>
    </row>
    <row r="1874" spans="6:7" x14ac:dyDescent="0.2">
      <c r="F1874" s="6"/>
      <c r="G1874" s="6"/>
    </row>
    <row r="1875" spans="6:7" x14ac:dyDescent="0.2">
      <c r="F1875" s="6"/>
      <c r="G1875" s="6"/>
    </row>
    <row r="1876" spans="6:7" x14ac:dyDescent="0.2">
      <c r="F1876" s="6"/>
      <c r="G1876" s="6"/>
    </row>
    <row r="1877" spans="6:7" x14ac:dyDescent="0.2">
      <c r="F1877" s="6"/>
      <c r="G1877" s="6"/>
    </row>
    <row r="1878" spans="6:7" x14ac:dyDescent="0.2">
      <c r="F1878" s="6"/>
      <c r="G1878" s="6"/>
    </row>
    <row r="1879" spans="6:7" x14ac:dyDescent="0.2">
      <c r="F1879" s="6"/>
      <c r="G1879" s="6"/>
    </row>
    <row r="1880" spans="6:7" x14ac:dyDescent="0.2">
      <c r="F1880" s="6"/>
      <c r="G1880" s="6"/>
    </row>
    <row r="1881" spans="6:7" x14ac:dyDescent="0.2">
      <c r="F1881" s="6"/>
      <c r="G1881" s="6"/>
    </row>
    <row r="1882" spans="6:7" x14ac:dyDescent="0.2">
      <c r="F1882" s="6"/>
      <c r="G1882" s="6"/>
    </row>
    <row r="1883" spans="6:7" x14ac:dyDescent="0.2">
      <c r="F1883" s="6"/>
      <c r="G1883" s="6"/>
    </row>
    <row r="1884" spans="6:7" x14ac:dyDescent="0.2">
      <c r="F1884" s="6"/>
      <c r="G1884" s="6"/>
    </row>
    <row r="1885" spans="6:7" x14ac:dyDescent="0.2">
      <c r="F1885" s="6"/>
      <c r="G1885" s="6"/>
    </row>
    <row r="1886" spans="6:7" x14ac:dyDescent="0.2">
      <c r="F1886" s="6"/>
      <c r="G1886" s="6"/>
    </row>
    <row r="1887" spans="6:7" x14ac:dyDescent="0.2">
      <c r="F1887" s="6"/>
      <c r="G1887" s="6"/>
    </row>
    <row r="1888" spans="6:7" x14ac:dyDescent="0.2">
      <c r="F1888" s="6"/>
      <c r="G1888" s="6"/>
    </row>
    <row r="1889" spans="6:7" x14ac:dyDescent="0.2">
      <c r="F1889" s="6"/>
      <c r="G1889" s="6"/>
    </row>
    <row r="1890" spans="6:7" x14ac:dyDescent="0.2">
      <c r="F1890" s="6"/>
      <c r="G1890" s="6"/>
    </row>
    <row r="1891" spans="6:7" x14ac:dyDescent="0.2">
      <c r="F1891" s="6"/>
      <c r="G1891" s="6"/>
    </row>
    <row r="1892" spans="6:7" x14ac:dyDescent="0.2">
      <c r="F1892" s="6"/>
      <c r="G1892" s="6"/>
    </row>
    <row r="1893" spans="6:7" x14ac:dyDescent="0.2">
      <c r="F1893" s="6"/>
      <c r="G1893" s="6"/>
    </row>
    <row r="1894" spans="6:7" x14ac:dyDescent="0.2">
      <c r="F1894" s="6"/>
      <c r="G1894" s="6"/>
    </row>
    <row r="1895" spans="6:7" x14ac:dyDescent="0.2">
      <c r="F1895" s="6"/>
      <c r="G1895" s="6"/>
    </row>
    <row r="1896" spans="6:7" x14ac:dyDescent="0.2">
      <c r="F1896" s="6"/>
      <c r="G1896" s="6"/>
    </row>
    <row r="1897" spans="6:7" x14ac:dyDescent="0.2">
      <c r="F1897" s="6"/>
      <c r="G1897" s="6"/>
    </row>
    <row r="1898" spans="6:7" x14ac:dyDescent="0.2">
      <c r="F1898" s="6"/>
      <c r="G1898" s="6"/>
    </row>
    <row r="1899" spans="6:7" x14ac:dyDescent="0.2">
      <c r="F1899" s="6"/>
      <c r="G1899" s="6"/>
    </row>
    <row r="1900" spans="6:7" x14ac:dyDescent="0.2">
      <c r="F1900" s="6"/>
      <c r="G1900" s="6"/>
    </row>
    <row r="1901" spans="6:7" x14ac:dyDescent="0.2">
      <c r="F1901" s="6"/>
      <c r="G1901" s="6"/>
    </row>
    <row r="1902" spans="6:7" x14ac:dyDescent="0.2">
      <c r="F1902" s="6"/>
      <c r="G1902" s="6"/>
    </row>
    <row r="1903" spans="6:7" x14ac:dyDescent="0.2">
      <c r="F1903" s="6"/>
      <c r="G1903" s="6"/>
    </row>
    <row r="1904" spans="6:7" x14ac:dyDescent="0.2">
      <c r="F1904" s="6"/>
      <c r="G1904" s="6"/>
    </row>
    <row r="1905" spans="6:7" x14ac:dyDescent="0.2">
      <c r="F1905" s="6"/>
      <c r="G1905" s="6"/>
    </row>
    <row r="1906" spans="6:7" x14ac:dyDescent="0.2">
      <c r="F1906" s="6"/>
      <c r="G1906" s="6"/>
    </row>
    <row r="1907" spans="6:7" x14ac:dyDescent="0.2">
      <c r="F1907" s="6"/>
      <c r="G1907" s="6"/>
    </row>
    <row r="1908" spans="6:7" x14ac:dyDescent="0.2">
      <c r="F1908" s="6"/>
      <c r="G1908" s="6"/>
    </row>
    <row r="1909" spans="6:7" x14ac:dyDescent="0.2">
      <c r="F1909" s="6"/>
      <c r="G1909" s="6"/>
    </row>
    <row r="1910" spans="6:7" x14ac:dyDescent="0.2">
      <c r="F1910" s="6"/>
      <c r="G1910" s="6"/>
    </row>
    <row r="1911" spans="6:7" x14ac:dyDescent="0.2">
      <c r="F1911" s="6"/>
      <c r="G1911" s="6"/>
    </row>
    <row r="1912" spans="6:7" x14ac:dyDescent="0.2">
      <c r="F1912" s="6"/>
      <c r="G1912" s="6"/>
    </row>
    <row r="1913" spans="6:7" x14ac:dyDescent="0.2">
      <c r="F1913" s="6"/>
      <c r="G1913" s="6"/>
    </row>
    <row r="1914" spans="6:7" x14ac:dyDescent="0.2">
      <c r="F1914" s="6"/>
      <c r="G1914" s="6"/>
    </row>
    <row r="1915" spans="6:7" x14ac:dyDescent="0.2">
      <c r="F1915" s="6"/>
      <c r="G1915" s="6"/>
    </row>
    <row r="1916" spans="6:7" x14ac:dyDescent="0.2">
      <c r="F1916" s="6"/>
      <c r="G1916" s="6"/>
    </row>
    <row r="1917" spans="6:7" x14ac:dyDescent="0.2">
      <c r="F1917" s="6"/>
      <c r="G1917" s="6"/>
    </row>
    <row r="1918" spans="6:7" x14ac:dyDescent="0.2">
      <c r="F1918" s="6"/>
      <c r="G1918" s="6"/>
    </row>
    <row r="1919" spans="6:7" x14ac:dyDescent="0.2">
      <c r="F1919" s="6"/>
      <c r="G1919" s="6"/>
    </row>
    <row r="1920" spans="6:7" x14ac:dyDescent="0.2">
      <c r="F1920" s="6"/>
      <c r="G1920" s="6"/>
    </row>
    <row r="1921" spans="6:7" x14ac:dyDescent="0.2">
      <c r="F1921" s="6"/>
      <c r="G1921" s="6"/>
    </row>
    <row r="1922" spans="6:7" x14ac:dyDescent="0.2">
      <c r="F1922" s="6"/>
      <c r="G1922" s="6"/>
    </row>
    <row r="1923" spans="6:7" x14ac:dyDescent="0.2">
      <c r="F1923" s="6"/>
      <c r="G1923" s="6"/>
    </row>
    <row r="1924" spans="6:7" x14ac:dyDescent="0.2">
      <c r="F1924" s="6"/>
      <c r="G1924" s="6"/>
    </row>
    <row r="1925" spans="6:7" x14ac:dyDescent="0.2">
      <c r="F1925" s="6"/>
      <c r="G1925" s="6"/>
    </row>
    <row r="1926" spans="6:7" x14ac:dyDescent="0.2">
      <c r="F1926" s="6"/>
      <c r="G1926" s="6"/>
    </row>
    <row r="1927" spans="6:7" x14ac:dyDescent="0.2">
      <c r="F1927" s="6"/>
      <c r="G1927" s="6"/>
    </row>
    <row r="1928" spans="6:7" x14ac:dyDescent="0.2">
      <c r="F1928" s="6"/>
      <c r="G1928" s="6"/>
    </row>
    <row r="1929" spans="6:7" x14ac:dyDescent="0.2">
      <c r="F1929" s="6"/>
      <c r="G1929" s="6"/>
    </row>
    <row r="1930" spans="6:7" x14ac:dyDescent="0.2">
      <c r="F1930" s="6"/>
      <c r="G1930" s="6"/>
    </row>
    <row r="1931" spans="6:7" x14ac:dyDescent="0.2">
      <c r="F1931" s="6"/>
      <c r="G1931" s="6"/>
    </row>
    <row r="1932" spans="6:7" x14ac:dyDescent="0.2">
      <c r="F1932" s="6"/>
      <c r="G1932" s="6"/>
    </row>
    <row r="1933" spans="6:7" x14ac:dyDescent="0.2">
      <c r="F1933" s="6"/>
      <c r="G1933" s="6"/>
    </row>
    <row r="1934" spans="6:7" x14ac:dyDescent="0.2">
      <c r="F1934" s="6"/>
      <c r="G1934" s="6"/>
    </row>
    <row r="1935" spans="6:7" x14ac:dyDescent="0.2">
      <c r="F1935" s="6"/>
      <c r="G1935" s="6"/>
    </row>
    <row r="1936" spans="6:7" x14ac:dyDescent="0.2">
      <c r="F1936" s="6"/>
      <c r="G1936" s="6"/>
    </row>
    <row r="1937" spans="6:7" x14ac:dyDescent="0.2">
      <c r="F1937" s="6"/>
      <c r="G1937" s="6"/>
    </row>
    <row r="1938" spans="6:7" x14ac:dyDescent="0.2">
      <c r="F1938" s="6"/>
      <c r="G1938" s="6"/>
    </row>
    <row r="1939" spans="6:7" x14ac:dyDescent="0.2">
      <c r="F1939" s="6"/>
      <c r="G1939" s="6"/>
    </row>
    <row r="1940" spans="6:7" x14ac:dyDescent="0.2">
      <c r="F1940" s="6"/>
      <c r="G1940" s="6"/>
    </row>
    <row r="1941" spans="6:7" x14ac:dyDescent="0.2">
      <c r="F1941" s="6"/>
      <c r="G1941" s="6"/>
    </row>
    <row r="1942" spans="6:7" x14ac:dyDescent="0.2">
      <c r="F1942" s="6"/>
      <c r="G1942" s="6"/>
    </row>
    <row r="1943" spans="6:7" x14ac:dyDescent="0.2">
      <c r="F1943" s="6"/>
      <c r="G1943" s="6"/>
    </row>
    <row r="1944" spans="6:7" x14ac:dyDescent="0.2">
      <c r="F1944" s="6"/>
      <c r="G1944" s="6"/>
    </row>
    <row r="1945" spans="6:7" x14ac:dyDescent="0.2">
      <c r="F1945" s="6"/>
      <c r="G1945" s="6"/>
    </row>
    <row r="1946" spans="6:7" x14ac:dyDescent="0.2">
      <c r="F1946" s="6"/>
      <c r="G1946" s="6"/>
    </row>
    <row r="1947" spans="6:7" x14ac:dyDescent="0.2">
      <c r="F1947" s="6"/>
      <c r="G1947" s="6"/>
    </row>
    <row r="1948" spans="6:7" x14ac:dyDescent="0.2">
      <c r="F1948" s="6"/>
      <c r="G1948" s="6"/>
    </row>
    <row r="1949" spans="6:7" x14ac:dyDescent="0.2">
      <c r="F1949" s="6"/>
      <c r="G1949" s="6"/>
    </row>
    <row r="1950" spans="6:7" x14ac:dyDescent="0.2">
      <c r="F1950" s="6"/>
      <c r="G1950" s="6"/>
    </row>
    <row r="1951" spans="6:7" x14ac:dyDescent="0.2">
      <c r="F1951" s="6"/>
      <c r="G1951" s="6"/>
    </row>
    <row r="1952" spans="6:7" x14ac:dyDescent="0.2">
      <c r="F1952" s="6"/>
      <c r="G1952" s="6"/>
    </row>
    <row r="1953" spans="6:7" x14ac:dyDescent="0.2">
      <c r="F1953" s="6"/>
      <c r="G1953" s="6"/>
    </row>
    <row r="1954" spans="6:7" x14ac:dyDescent="0.2">
      <c r="F1954" s="6"/>
      <c r="G1954" s="6"/>
    </row>
    <row r="1955" spans="6:7" x14ac:dyDescent="0.2">
      <c r="F1955" s="6"/>
      <c r="G1955" s="6"/>
    </row>
    <row r="1956" spans="6:7" x14ac:dyDescent="0.2">
      <c r="F1956" s="6"/>
      <c r="G1956" s="6"/>
    </row>
    <row r="1957" spans="6:7" x14ac:dyDescent="0.2">
      <c r="F1957" s="6"/>
      <c r="G1957" s="6"/>
    </row>
    <row r="1958" spans="6:7" x14ac:dyDescent="0.2">
      <c r="F1958" s="6"/>
      <c r="G1958" s="6"/>
    </row>
    <row r="1959" spans="6:7" x14ac:dyDescent="0.2">
      <c r="F1959" s="6"/>
      <c r="G1959" s="6"/>
    </row>
    <row r="1960" spans="6:7" x14ac:dyDescent="0.2">
      <c r="F1960" s="6"/>
      <c r="G1960" s="6"/>
    </row>
    <row r="1961" spans="6:7" x14ac:dyDescent="0.2">
      <c r="F1961" s="6"/>
      <c r="G1961" s="6"/>
    </row>
    <row r="1962" spans="6:7" x14ac:dyDescent="0.2">
      <c r="F1962" s="6"/>
      <c r="G1962" s="6"/>
    </row>
    <row r="1963" spans="6:7" x14ac:dyDescent="0.2">
      <c r="F1963" s="6"/>
      <c r="G1963" s="6"/>
    </row>
    <row r="1964" spans="6:7" x14ac:dyDescent="0.2">
      <c r="F1964" s="6"/>
      <c r="G1964" s="6"/>
    </row>
    <row r="1965" spans="6:7" x14ac:dyDescent="0.2">
      <c r="F1965" s="6"/>
      <c r="G1965" s="6"/>
    </row>
    <row r="1966" spans="6:7" x14ac:dyDescent="0.2">
      <c r="F1966" s="6"/>
      <c r="G1966" s="6"/>
    </row>
    <row r="1967" spans="6:7" x14ac:dyDescent="0.2">
      <c r="F1967" s="6"/>
      <c r="G1967" s="6"/>
    </row>
    <row r="1968" spans="6:7" x14ac:dyDescent="0.2">
      <c r="F1968" s="6"/>
      <c r="G1968" s="6"/>
    </row>
    <row r="1969" spans="6:7" x14ac:dyDescent="0.2">
      <c r="F1969" s="6"/>
      <c r="G1969" s="6"/>
    </row>
    <row r="1970" spans="6:7" x14ac:dyDescent="0.2">
      <c r="F1970" s="6"/>
      <c r="G1970" s="6"/>
    </row>
    <row r="1971" spans="6:7" x14ac:dyDescent="0.2">
      <c r="F1971" s="6"/>
      <c r="G1971" s="6"/>
    </row>
    <row r="1972" spans="6:7" x14ac:dyDescent="0.2">
      <c r="F1972" s="6"/>
      <c r="G1972" s="6"/>
    </row>
    <row r="1973" spans="6:7" x14ac:dyDescent="0.2">
      <c r="F1973" s="6"/>
      <c r="G1973" s="6"/>
    </row>
    <row r="1974" spans="6:7" x14ac:dyDescent="0.2">
      <c r="F1974" s="6"/>
      <c r="G1974" s="6"/>
    </row>
    <row r="1975" spans="6:7" x14ac:dyDescent="0.2">
      <c r="F1975" s="6"/>
      <c r="G1975" s="6"/>
    </row>
    <row r="1976" spans="6:7" x14ac:dyDescent="0.2">
      <c r="F1976" s="6"/>
      <c r="G1976" s="6"/>
    </row>
    <row r="1977" spans="6:7" x14ac:dyDescent="0.2">
      <c r="F1977" s="6"/>
      <c r="G1977" s="6"/>
    </row>
    <row r="1978" spans="6:7" x14ac:dyDescent="0.2">
      <c r="F1978" s="6"/>
      <c r="G1978" s="6"/>
    </row>
    <row r="1979" spans="6:7" x14ac:dyDescent="0.2">
      <c r="F1979" s="6"/>
      <c r="G1979" s="6"/>
    </row>
    <row r="1980" spans="6:7" x14ac:dyDescent="0.2">
      <c r="F1980" s="6"/>
      <c r="G1980" s="6"/>
    </row>
    <row r="1981" spans="6:7" x14ac:dyDescent="0.2">
      <c r="F1981" s="6"/>
      <c r="G1981" s="6"/>
    </row>
    <row r="1982" spans="6:7" x14ac:dyDescent="0.2">
      <c r="F1982" s="6"/>
      <c r="G1982" s="6"/>
    </row>
    <row r="1983" spans="6:7" x14ac:dyDescent="0.2">
      <c r="F1983" s="6"/>
      <c r="G1983" s="6"/>
    </row>
    <row r="1984" spans="6:7" x14ac:dyDescent="0.2">
      <c r="F1984" s="6"/>
      <c r="G1984" s="6"/>
    </row>
    <row r="1985" spans="6:7" x14ac:dyDescent="0.2">
      <c r="F1985" s="6"/>
      <c r="G1985" s="6"/>
    </row>
    <row r="1986" spans="6:7" x14ac:dyDescent="0.2">
      <c r="F1986" s="6"/>
      <c r="G1986" s="6"/>
    </row>
    <row r="1987" spans="6:7" x14ac:dyDescent="0.2">
      <c r="F1987" s="6"/>
      <c r="G1987" s="6"/>
    </row>
    <row r="1988" spans="6:7" x14ac:dyDescent="0.2">
      <c r="F1988" s="6"/>
      <c r="G1988" s="6"/>
    </row>
    <row r="1989" spans="6:7" x14ac:dyDescent="0.2">
      <c r="F1989" s="6"/>
      <c r="G1989" s="6"/>
    </row>
    <row r="1990" spans="6:7" x14ac:dyDescent="0.2">
      <c r="F1990" s="6"/>
      <c r="G1990" s="6"/>
    </row>
    <row r="1991" spans="6:7" x14ac:dyDescent="0.2">
      <c r="F1991" s="6"/>
      <c r="G1991" s="6"/>
    </row>
    <row r="1992" spans="6:7" x14ac:dyDescent="0.2">
      <c r="F1992" s="6"/>
      <c r="G1992" s="6"/>
    </row>
    <row r="1993" spans="6:7" x14ac:dyDescent="0.2">
      <c r="F1993" s="6"/>
      <c r="G1993" s="6"/>
    </row>
    <row r="1994" spans="6:7" x14ac:dyDescent="0.2">
      <c r="F1994" s="6"/>
      <c r="G1994" s="6"/>
    </row>
    <row r="1995" spans="6:7" x14ac:dyDescent="0.2">
      <c r="F1995" s="6"/>
      <c r="G1995" s="6"/>
    </row>
    <row r="1996" spans="6:7" x14ac:dyDescent="0.2">
      <c r="F1996" s="6"/>
      <c r="G1996" s="6"/>
    </row>
    <row r="1997" spans="6:7" x14ac:dyDescent="0.2">
      <c r="F1997" s="6"/>
      <c r="G1997" s="6"/>
    </row>
    <row r="1998" spans="6:7" x14ac:dyDescent="0.2">
      <c r="F1998" s="6"/>
      <c r="G1998" s="6"/>
    </row>
    <row r="1999" spans="6:7" x14ac:dyDescent="0.2">
      <c r="F1999" s="6"/>
      <c r="G1999" s="6"/>
    </row>
    <row r="2000" spans="6:7" x14ac:dyDescent="0.2">
      <c r="F2000" s="6"/>
      <c r="G2000" s="6"/>
    </row>
    <row r="2001" spans="6:7" x14ac:dyDescent="0.2">
      <c r="F2001" s="6"/>
      <c r="G2001" s="6"/>
    </row>
    <row r="2002" spans="6:7" x14ac:dyDescent="0.2">
      <c r="F2002" s="6"/>
      <c r="G2002" s="6"/>
    </row>
    <row r="2003" spans="6:7" x14ac:dyDescent="0.2">
      <c r="F2003" s="6"/>
      <c r="G2003" s="6"/>
    </row>
    <row r="2004" spans="6:7" x14ac:dyDescent="0.2">
      <c r="F2004" s="6"/>
      <c r="G2004" s="6"/>
    </row>
    <row r="2005" spans="6:7" x14ac:dyDescent="0.2">
      <c r="F2005" s="6"/>
      <c r="G2005" s="6"/>
    </row>
    <row r="2006" spans="6:7" x14ac:dyDescent="0.2">
      <c r="F2006" s="6"/>
      <c r="G2006" s="6"/>
    </row>
    <row r="2007" spans="6:7" x14ac:dyDescent="0.2">
      <c r="F2007" s="6"/>
      <c r="G2007" s="6"/>
    </row>
    <row r="2008" spans="6:7" x14ac:dyDescent="0.2">
      <c r="F2008" s="6"/>
      <c r="G2008" s="6"/>
    </row>
    <row r="2009" spans="6:7" x14ac:dyDescent="0.2">
      <c r="F2009" s="6"/>
      <c r="G2009" s="6"/>
    </row>
    <row r="2010" spans="6:7" x14ac:dyDescent="0.2">
      <c r="F2010" s="6"/>
      <c r="G2010" s="6"/>
    </row>
    <row r="2011" spans="6:7" x14ac:dyDescent="0.2">
      <c r="F2011" s="6"/>
      <c r="G2011" s="6"/>
    </row>
    <row r="2012" spans="6:7" x14ac:dyDescent="0.2">
      <c r="F2012" s="6"/>
      <c r="G2012" s="6"/>
    </row>
    <row r="2013" spans="6:7" x14ac:dyDescent="0.2">
      <c r="F2013" s="6"/>
      <c r="G2013" s="6"/>
    </row>
    <row r="2014" spans="6:7" x14ac:dyDescent="0.2">
      <c r="F2014" s="6"/>
      <c r="G2014" s="6"/>
    </row>
    <row r="2015" spans="6:7" x14ac:dyDescent="0.2">
      <c r="F2015" s="6"/>
      <c r="G2015" s="6"/>
    </row>
    <row r="2016" spans="6:7" x14ac:dyDescent="0.2">
      <c r="F2016" s="6"/>
      <c r="G2016" s="6"/>
    </row>
    <row r="2017" spans="6:7" x14ac:dyDescent="0.2">
      <c r="F2017" s="6"/>
      <c r="G2017" s="6"/>
    </row>
    <row r="2018" spans="6:7" x14ac:dyDescent="0.2">
      <c r="F2018" s="6"/>
      <c r="G2018" s="6"/>
    </row>
    <row r="2019" spans="6:7" x14ac:dyDescent="0.2">
      <c r="F2019" s="6"/>
      <c r="G2019" s="6"/>
    </row>
    <row r="2020" spans="6:7" x14ac:dyDescent="0.2">
      <c r="F2020" s="6"/>
      <c r="G2020" s="6"/>
    </row>
    <row r="2021" spans="6:7" x14ac:dyDescent="0.2">
      <c r="F2021" s="6"/>
      <c r="G2021" s="6"/>
    </row>
    <row r="2022" spans="6:7" x14ac:dyDescent="0.2">
      <c r="F2022" s="6"/>
      <c r="G2022" s="6"/>
    </row>
    <row r="2023" spans="6:7" x14ac:dyDescent="0.2">
      <c r="F2023" s="6"/>
      <c r="G2023" s="6"/>
    </row>
    <row r="2024" spans="6:7" x14ac:dyDescent="0.2">
      <c r="F2024" s="6"/>
      <c r="G2024" s="6"/>
    </row>
    <row r="2025" spans="6:7" x14ac:dyDescent="0.2">
      <c r="F2025" s="6"/>
      <c r="G2025" s="6"/>
    </row>
    <row r="2026" spans="6:7" x14ac:dyDescent="0.2">
      <c r="F2026" s="6"/>
      <c r="G2026" s="6"/>
    </row>
    <row r="2027" spans="6:7" x14ac:dyDescent="0.2">
      <c r="F2027" s="6"/>
      <c r="G2027" s="6"/>
    </row>
    <row r="2028" spans="6:7" x14ac:dyDescent="0.2">
      <c r="F2028" s="6"/>
      <c r="G2028" s="6"/>
    </row>
    <row r="2029" spans="6:7" x14ac:dyDescent="0.2">
      <c r="F2029" s="6"/>
      <c r="G2029" s="6"/>
    </row>
    <row r="2030" spans="6:7" x14ac:dyDescent="0.2">
      <c r="F2030" s="6"/>
      <c r="G2030" s="6"/>
    </row>
    <row r="2031" spans="6:7" x14ac:dyDescent="0.2">
      <c r="F2031" s="6"/>
      <c r="G2031" s="6"/>
    </row>
    <row r="2032" spans="6:7" x14ac:dyDescent="0.2">
      <c r="F2032" s="6"/>
      <c r="G2032" s="6"/>
    </row>
    <row r="2033" spans="6:7" x14ac:dyDescent="0.2">
      <c r="F2033" s="6"/>
      <c r="G2033" s="6"/>
    </row>
    <row r="2034" spans="6:7" x14ac:dyDescent="0.2">
      <c r="F2034" s="6"/>
      <c r="G2034" s="6"/>
    </row>
    <row r="2035" spans="6:7" x14ac:dyDescent="0.2">
      <c r="F2035" s="6"/>
      <c r="G2035" s="6"/>
    </row>
    <row r="2036" spans="6:7" x14ac:dyDescent="0.2">
      <c r="F2036" s="6"/>
      <c r="G2036" s="6"/>
    </row>
    <row r="2037" spans="6:7" x14ac:dyDescent="0.2">
      <c r="F2037" s="6"/>
      <c r="G2037" s="6"/>
    </row>
    <row r="2038" spans="6:7" x14ac:dyDescent="0.2">
      <c r="F2038" s="6"/>
      <c r="G2038" s="6"/>
    </row>
    <row r="2039" spans="6:7" x14ac:dyDescent="0.2">
      <c r="F2039" s="6"/>
      <c r="G2039" s="6"/>
    </row>
    <row r="2040" spans="6:7" x14ac:dyDescent="0.2">
      <c r="F2040" s="6"/>
      <c r="G2040" s="6"/>
    </row>
    <row r="2041" spans="6:7" x14ac:dyDescent="0.2">
      <c r="F2041" s="6"/>
      <c r="G2041" s="6"/>
    </row>
    <row r="2042" spans="6:7" x14ac:dyDescent="0.2">
      <c r="F2042" s="6"/>
      <c r="G2042" s="6"/>
    </row>
    <row r="2043" spans="6:7" x14ac:dyDescent="0.2">
      <c r="F2043" s="6"/>
      <c r="G2043" s="6"/>
    </row>
    <row r="2044" spans="6:7" x14ac:dyDescent="0.2">
      <c r="F2044" s="6"/>
      <c r="G2044" s="6"/>
    </row>
    <row r="2045" spans="6:7" x14ac:dyDescent="0.2">
      <c r="F2045" s="6"/>
      <c r="G2045" s="6"/>
    </row>
    <row r="2046" spans="6:7" x14ac:dyDescent="0.2">
      <c r="F2046" s="6"/>
      <c r="G2046" s="6"/>
    </row>
    <row r="2047" spans="6:7" x14ac:dyDescent="0.2">
      <c r="F2047" s="6"/>
      <c r="G2047" s="6"/>
    </row>
    <row r="2048" spans="6:7" x14ac:dyDescent="0.2">
      <c r="F2048" s="6"/>
      <c r="G2048" s="6"/>
    </row>
    <row r="2049" spans="6:7" x14ac:dyDescent="0.2">
      <c r="F2049" s="6"/>
      <c r="G2049" s="6"/>
    </row>
    <row r="2050" spans="6:7" x14ac:dyDescent="0.2">
      <c r="F2050" s="6"/>
      <c r="G2050" s="6"/>
    </row>
    <row r="2051" spans="6:7" x14ac:dyDescent="0.2">
      <c r="F2051" s="6"/>
      <c r="G2051" s="6"/>
    </row>
    <row r="2052" spans="6:7" x14ac:dyDescent="0.2">
      <c r="F2052" s="6"/>
      <c r="G2052" s="6"/>
    </row>
    <row r="2053" spans="6:7" x14ac:dyDescent="0.2">
      <c r="F2053" s="6"/>
      <c r="G2053" s="6"/>
    </row>
    <row r="2054" spans="6:7" x14ac:dyDescent="0.2">
      <c r="F2054" s="6"/>
      <c r="G2054" s="6"/>
    </row>
    <row r="2055" spans="6:7" x14ac:dyDescent="0.2">
      <c r="F2055" s="6"/>
      <c r="G2055" s="6"/>
    </row>
    <row r="2056" spans="6:7" x14ac:dyDescent="0.2">
      <c r="F2056" s="6"/>
      <c r="G2056" s="6"/>
    </row>
    <row r="2057" spans="6:7" x14ac:dyDescent="0.2">
      <c r="F2057" s="6"/>
      <c r="G2057" s="6"/>
    </row>
    <row r="2058" spans="6:7" x14ac:dyDescent="0.2">
      <c r="F2058" s="6"/>
      <c r="G2058" s="6"/>
    </row>
    <row r="2059" spans="6:7" x14ac:dyDescent="0.2">
      <c r="F2059" s="6"/>
      <c r="G2059" s="6"/>
    </row>
    <row r="2060" spans="6:7" x14ac:dyDescent="0.2">
      <c r="F2060" s="6"/>
      <c r="G2060" s="6"/>
    </row>
    <row r="2061" spans="6:7" x14ac:dyDescent="0.2">
      <c r="F2061" s="6"/>
      <c r="G2061" s="6"/>
    </row>
    <row r="2062" spans="6:7" x14ac:dyDescent="0.2">
      <c r="F2062" s="6"/>
      <c r="G2062" s="6"/>
    </row>
    <row r="2063" spans="6:7" x14ac:dyDescent="0.2">
      <c r="F2063" s="6"/>
      <c r="G2063" s="6"/>
    </row>
    <row r="2064" spans="6:7" x14ac:dyDescent="0.2">
      <c r="F2064" s="6"/>
      <c r="G2064" s="6"/>
    </row>
    <row r="2065" spans="6:7" x14ac:dyDescent="0.2">
      <c r="F2065" s="6"/>
      <c r="G2065" s="6"/>
    </row>
    <row r="2066" spans="6:7" x14ac:dyDescent="0.2">
      <c r="F2066" s="6"/>
      <c r="G2066" s="6"/>
    </row>
    <row r="2067" spans="6:7" x14ac:dyDescent="0.2">
      <c r="F2067" s="6"/>
      <c r="G2067" s="6"/>
    </row>
    <row r="2068" spans="6:7" x14ac:dyDescent="0.2">
      <c r="F2068" s="6"/>
      <c r="G2068" s="6"/>
    </row>
    <row r="2069" spans="6:7" x14ac:dyDescent="0.2">
      <c r="F2069" s="6"/>
      <c r="G2069" s="6"/>
    </row>
    <row r="2070" spans="6:7" x14ac:dyDescent="0.2">
      <c r="F2070" s="6"/>
      <c r="G2070" s="6"/>
    </row>
    <row r="2071" spans="6:7" x14ac:dyDescent="0.2">
      <c r="F2071" s="6"/>
      <c r="G2071" s="6"/>
    </row>
    <row r="2072" spans="6:7" x14ac:dyDescent="0.2">
      <c r="F2072" s="6"/>
      <c r="G2072" s="6"/>
    </row>
    <row r="2073" spans="6:7" x14ac:dyDescent="0.2">
      <c r="F2073" s="6"/>
      <c r="G2073" s="6"/>
    </row>
    <row r="2074" spans="6:7" x14ac:dyDescent="0.2">
      <c r="F2074" s="6"/>
      <c r="G2074" s="6"/>
    </row>
    <row r="2075" spans="6:7" x14ac:dyDescent="0.2">
      <c r="F2075" s="6"/>
      <c r="G2075" s="6"/>
    </row>
    <row r="2076" spans="6:7" x14ac:dyDescent="0.2">
      <c r="F2076" s="6"/>
      <c r="G2076" s="6"/>
    </row>
    <row r="2077" spans="6:7" x14ac:dyDescent="0.2">
      <c r="F2077" s="6"/>
      <c r="G2077" s="6"/>
    </row>
    <row r="2078" spans="6:7" x14ac:dyDescent="0.2">
      <c r="F2078" s="6"/>
      <c r="G2078" s="6"/>
    </row>
    <row r="2079" spans="6:7" x14ac:dyDescent="0.2">
      <c r="F2079" s="6"/>
      <c r="G2079" s="6"/>
    </row>
    <row r="2080" spans="6:7" x14ac:dyDescent="0.2">
      <c r="F2080" s="6"/>
      <c r="G2080" s="6"/>
    </row>
    <row r="2081" spans="6:7" x14ac:dyDescent="0.2">
      <c r="F2081" s="6"/>
      <c r="G2081" s="6"/>
    </row>
    <row r="2082" spans="6:7" x14ac:dyDescent="0.2">
      <c r="F2082" s="6"/>
      <c r="G2082" s="6"/>
    </row>
    <row r="2083" spans="6:7" x14ac:dyDescent="0.2">
      <c r="F2083" s="6"/>
      <c r="G2083" s="6"/>
    </row>
    <row r="2084" spans="6:7" x14ac:dyDescent="0.2">
      <c r="F2084" s="6"/>
      <c r="G2084" s="6"/>
    </row>
    <row r="2085" spans="6:7" x14ac:dyDescent="0.2">
      <c r="F2085" s="6"/>
      <c r="G2085" s="6"/>
    </row>
    <row r="2086" spans="6:7" x14ac:dyDescent="0.2">
      <c r="F2086" s="6"/>
      <c r="G2086" s="6"/>
    </row>
    <row r="2087" spans="6:7" x14ac:dyDescent="0.2">
      <c r="F2087" s="6"/>
      <c r="G2087" s="6"/>
    </row>
    <row r="2088" spans="6:7" x14ac:dyDescent="0.2">
      <c r="F2088" s="6"/>
      <c r="G2088" s="6"/>
    </row>
    <row r="2089" spans="6:7" x14ac:dyDescent="0.2">
      <c r="F2089" s="6"/>
      <c r="G2089" s="6"/>
    </row>
    <row r="2090" spans="6:7" x14ac:dyDescent="0.2">
      <c r="F2090" s="6"/>
      <c r="G2090" s="6"/>
    </row>
    <row r="2091" spans="6:7" x14ac:dyDescent="0.2">
      <c r="F2091" s="6"/>
      <c r="G2091" s="6"/>
    </row>
    <row r="2092" spans="6:7" x14ac:dyDescent="0.2">
      <c r="F2092" s="6"/>
      <c r="G2092" s="6"/>
    </row>
    <row r="2093" spans="6:7" x14ac:dyDescent="0.2">
      <c r="F2093" s="6"/>
      <c r="G2093" s="6"/>
    </row>
    <row r="2094" spans="6:7" x14ac:dyDescent="0.2">
      <c r="F2094" s="6"/>
      <c r="G2094" s="6"/>
    </row>
    <row r="2095" spans="6:7" x14ac:dyDescent="0.2">
      <c r="F2095" s="6"/>
      <c r="G2095" s="6"/>
    </row>
    <row r="2096" spans="6:7" x14ac:dyDescent="0.2">
      <c r="F2096" s="6"/>
      <c r="G2096" s="6"/>
    </row>
    <row r="2097" spans="6:7" x14ac:dyDescent="0.2">
      <c r="F2097" s="6"/>
      <c r="G2097" s="6"/>
    </row>
    <row r="2098" spans="6:7" x14ac:dyDescent="0.2">
      <c r="F2098" s="6"/>
      <c r="G2098" s="6"/>
    </row>
    <row r="2099" spans="6:7" x14ac:dyDescent="0.2">
      <c r="F2099" s="6"/>
      <c r="G2099" s="6"/>
    </row>
    <row r="2100" spans="6:7" x14ac:dyDescent="0.2">
      <c r="F2100" s="6"/>
      <c r="G2100" s="6"/>
    </row>
    <row r="2101" spans="6:7" x14ac:dyDescent="0.2">
      <c r="F2101" s="6"/>
      <c r="G2101" s="6"/>
    </row>
    <row r="2102" spans="6:7" x14ac:dyDescent="0.2">
      <c r="F2102" s="6"/>
      <c r="G2102" s="6"/>
    </row>
    <row r="2103" spans="6:7" x14ac:dyDescent="0.2">
      <c r="F2103" s="6"/>
      <c r="G2103" s="6"/>
    </row>
    <row r="2104" spans="6:7" x14ac:dyDescent="0.2">
      <c r="F2104" s="6"/>
      <c r="G2104" s="6"/>
    </row>
    <row r="2105" spans="6:7" x14ac:dyDescent="0.2">
      <c r="F2105" s="6"/>
      <c r="G2105" s="6"/>
    </row>
    <row r="2106" spans="6:7" x14ac:dyDescent="0.2">
      <c r="F2106" s="6"/>
      <c r="G2106" s="6"/>
    </row>
    <row r="2107" spans="6:7" x14ac:dyDescent="0.2">
      <c r="F2107" s="6"/>
      <c r="G2107" s="6"/>
    </row>
    <row r="2108" spans="6:7" x14ac:dyDescent="0.2">
      <c r="F2108" s="6"/>
      <c r="G2108" s="6"/>
    </row>
    <row r="2109" spans="6:7" x14ac:dyDescent="0.2">
      <c r="F2109" s="6"/>
      <c r="G2109" s="6"/>
    </row>
    <row r="2110" spans="6:7" x14ac:dyDescent="0.2">
      <c r="F2110" s="6"/>
      <c r="G2110" s="6"/>
    </row>
    <row r="2111" spans="6:7" x14ac:dyDescent="0.2">
      <c r="F2111" s="6"/>
      <c r="G2111" s="6"/>
    </row>
    <row r="2112" spans="6:7" x14ac:dyDescent="0.2">
      <c r="F2112" s="6"/>
      <c r="G2112" s="6"/>
    </row>
    <row r="2113" spans="6:7" x14ac:dyDescent="0.2">
      <c r="F2113" s="6"/>
      <c r="G2113" s="6"/>
    </row>
    <row r="2114" spans="6:7" x14ac:dyDescent="0.2">
      <c r="F2114" s="6"/>
      <c r="G2114" s="6"/>
    </row>
    <row r="2115" spans="6:7" x14ac:dyDescent="0.2">
      <c r="F2115" s="6"/>
      <c r="G2115" s="6"/>
    </row>
    <row r="2116" spans="6:7" x14ac:dyDescent="0.2">
      <c r="F2116" s="6"/>
      <c r="G2116" s="6"/>
    </row>
    <row r="2117" spans="6:7" x14ac:dyDescent="0.2">
      <c r="F2117" s="6"/>
      <c r="G2117" s="6"/>
    </row>
    <row r="2118" spans="6:7" x14ac:dyDescent="0.2">
      <c r="F2118" s="6"/>
      <c r="G2118" s="6"/>
    </row>
    <row r="2119" spans="6:7" x14ac:dyDescent="0.2">
      <c r="F2119" s="6"/>
      <c r="G2119" s="6"/>
    </row>
    <row r="2120" spans="6:7" x14ac:dyDescent="0.2">
      <c r="F2120" s="6"/>
      <c r="G2120" s="6"/>
    </row>
    <row r="2121" spans="6:7" x14ac:dyDescent="0.2">
      <c r="F2121" s="6"/>
      <c r="G2121" s="6"/>
    </row>
    <row r="2122" spans="6:7" x14ac:dyDescent="0.2">
      <c r="F2122" s="6"/>
      <c r="G2122" s="6"/>
    </row>
    <row r="2123" spans="6:7" x14ac:dyDescent="0.2">
      <c r="F2123" s="6"/>
      <c r="G2123" s="6"/>
    </row>
    <row r="2124" spans="6:7" x14ac:dyDescent="0.2">
      <c r="F2124" s="6"/>
      <c r="G2124" s="6"/>
    </row>
    <row r="2125" spans="6:7" x14ac:dyDescent="0.2">
      <c r="F2125" s="6"/>
      <c r="G2125" s="6"/>
    </row>
    <row r="2126" spans="6:7" x14ac:dyDescent="0.2">
      <c r="F2126" s="6"/>
      <c r="G2126" s="6"/>
    </row>
    <row r="2127" spans="6:7" x14ac:dyDescent="0.2">
      <c r="F2127" s="6"/>
      <c r="G2127" s="6"/>
    </row>
    <row r="2128" spans="6:7" x14ac:dyDescent="0.2">
      <c r="F2128" s="6"/>
      <c r="G2128" s="6"/>
    </row>
    <row r="2129" spans="6:7" x14ac:dyDescent="0.2">
      <c r="F2129" s="6"/>
      <c r="G2129" s="6"/>
    </row>
    <row r="2130" spans="6:7" x14ac:dyDescent="0.2">
      <c r="F2130" s="6"/>
      <c r="G2130" s="6"/>
    </row>
    <row r="2131" spans="6:7" x14ac:dyDescent="0.2">
      <c r="F2131" s="6"/>
      <c r="G2131" s="6"/>
    </row>
    <row r="2132" spans="6:7" x14ac:dyDescent="0.2">
      <c r="F2132" s="6"/>
      <c r="G2132" s="6"/>
    </row>
    <row r="2133" spans="6:7" x14ac:dyDescent="0.2">
      <c r="F2133" s="6"/>
      <c r="G2133" s="6"/>
    </row>
    <row r="2134" spans="6:7" x14ac:dyDescent="0.2">
      <c r="F2134" s="6"/>
      <c r="G2134" s="6"/>
    </row>
    <row r="2135" spans="6:7" x14ac:dyDescent="0.2">
      <c r="F2135" s="6"/>
      <c r="G2135" s="6"/>
    </row>
    <row r="2136" spans="6:7" x14ac:dyDescent="0.2">
      <c r="F2136" s="6"/>
      <c r="G2136" s="6"/>
    </row>
    <row r="2137" spans="6:7" x14ac:dyDescent="0.2">
      <c r="F2137" s="6"/>
      <c r="G2137" s="6"/>
    </row>
    <row r="2138" spans="6:7" x14ac:dyDescent="0.2">
      <c r="F2138" s="6"/>
      <c r="G2138" s="6"/>
    </row>
    <row r="2139" spans="6:7" x14ac:dyDescent="0.2">
      <c r="F2139" s="6"/>
      <c r="G2139" s="6"/>
    </row>
    <row r="2140" spans="6:7" x14ac:dyDescent="0.2">
      <c r="F2140" s="6"/>
      <c r="G2140" s="6"/>
    </row>
    <row r="2141" spans="6:7" x14ac:dyDescent="0.2">
      <c r="F2141" s="6"/>
      <c r="G2141" s="6"/>
    </row>
    <row r="2142" spans="6:7" x14ac:dyDescent="0.2">
      <c r="F2142" s="6"/>
      <c r="G2142" s="6"/>
    </row>
    <row r="2143" spans="6:7" x14ac:dyDescent="0.2">
      <c r="F2143" s="6"/>
      <c r="G2143" s="6"/>
    </row>
    <row r="2144" spans="6:7" x14ac:dyDescent="0.2">
      <c r="F2144" s="6"/>
      <c r="G2144" s="6"/>
    </row>
    <row r="2145" spans="6:7" x14ac:dyDescent="0.2">
      <c r="F2145" s="6"/>
      <c r="G2145" s="6"/>
    </row>
    <row r="2146" spans="6:7" x14ac:dyDescent="0.2">
      <c r="F2146" s="6"/>
      <c r="G2146" s="6"/>
    </row>
    <row r="2147" spans="6:7" x14ac:dyDescent="0.2">
      <c r="F2147" s="6"/>
      <c r="G2147" s="6"/>
    </row>
    <row r="2148" spans="6:7" x14ac:dyDescent="0.2">
      <c r="F2148" s="6"/>
      <c r="G2148" s="6"/>
    </row>
    <row r="2149" spans="6:7" x14ac:dyDescent="0.2">
      <c r="F2149" s="6"/>
      <c r="G2149" s="6"/>
    </row>
    <row r="2150" spans="6:7" x14ac:dyDescent="0.2">
      <c r="F2150" s="6"/>
      <c r="G2150" s="6"/>
    </row>
    <row r="2151" spans="6:7" x14ac:dyDescent="0.2">
      <c r="F2151" s="6"/>
      <c r="G2151" s="6"/>
    </row>
    <row r="2152" spans="6:7" x14ac:dyDescent="0.2">
      <c r="F2152" s="6"/>
      <c r="G2152" s="6"/>
    </row>
    <row r="2153" spans="6:7" x14ac:dyDescent="0.2">
      <c r="F2153" s="6"/>
      <c r="G2153" s="6"/>
    </row>
    <row r="2154" spans="6:7" x14ac:dyDescent="0.2">
      <c r="F2154" s="6"/>
      <c r="G2154" s="6"/>
    </row>
    <row r="2155" spans="6:7" x14ac:dyDescent="0.2">
      <c r="F2155" s="6"/>
      <c r="G2155" s="6"/>
    </row>
    <row r="2156" spans="6:7" x14ac:dyDescent="0.2">
      <c r="F2156" s="6"/>
      <c r="G2156" s="6"/>
    </row>
    <row r="2157" spans="6:7" x14ac:dyDescent="0.2">
      <c r="F2157" s="6"/>
      <c r="G2157" s="6"/>
    </row>
    <row r="2158" spans="6:7" x14ac:dyDescent="0.2">
      <c r="F2158" s="6"/>
      <c r="G2158" s="6"/>
    </row>
    <row r="2159" spans="6:7" x14ac:dyDescent="0.2">
      <c r="F2159" s="6"/>
      <c r="G2159" s="6"/>
    </row>
    <row r="2160" spans="6:7" x14ac:dyDescent="0.2">
      <c r="F2160" s="6"/>
      <c r="G2160" s="6"/>
    </row>
    <row r="2161" spans="6:7" x14ac:dyDescent="0.2">
      <c r="F2161" s="6"/>
      <c r="G2161" s="6"/>
    </row>
    <row r="2162" spans="6:7" x14ac:dyDescent="0.2">
      <c r="F2162" s="6"/>
      <c r="G2162" s="6"/>
    </row>
    <row r="2163" spans="6:7" x14ac:dyDescent="0.2">
      <c r="F2163" s="6"/>
      <c r="G2163" s="6"/>
    </row>
    <row r="2164" spans="6:7" x14ac:dyDescent="0.2">
      <c r="F2164" s="6"/>
      <c r="G2164" s="6"/>
    </row>
    <row r="2165" spans="6:7" x14ac:dyDescent="0.2">
      <c r="F2165" s="6"/>
      <c r="G2165" s="6"/>
    </row>
    <row r="2166" spans="6:7" x14ac:dyDescent="0.2">
      <c r="F2166" s="6"/>
      <c r="G2166" s="6"/>
    </row>
    <row r="2167" spans="6:7" x14ac:dyDescent="0.2">
      <c r="F2167" s="6"/>
      <c r="G2167" s="6"/>
    </row>
    <row r="2168" spans="6:7" x14ac:dyDescent="0.2">
      <c r="F2168" s="6"/>
      <c r="G2168" s="6"/>
    </row>
    <row r="2169" spans="6:7" x14ac:dyDescent="0.2">
      <c r="F2169" s="6"/>
      <c r="G2169" s="6"/>
    </row>
    <row r="2170" spans="6:7" x14ac:dyDescent="0.2">
      <c r="F2170" s="6"/>
      <c r="G2170" s="6"/>
    </row>
    <row r="2171" spans="6:7" x14ac:dyDescent="0.2">
      <c r="F2171" s="6"/>
      <c r="G2171" s="6"/>
    </row>
    <row r="2172" spans="6:7" x14ac:dyDescent="0.2">
      <c r="F2172" s="6"/>
      <c r="G2172" s="6"/>
    </row>
    <row r="2173" spans="6:7" x14ac:dyDescent="0.2">
      <c r="F2173" s="6"/>
      <c r="G2173" s="6"/>
    </row>
    <row r="2174" spans="6:7" x14ac:dyDescent="0.2">
      <c r="F2174" s="6"/>
      <c r="G2174" s="6"/>
    </row>
    <row r="2175" spans="6:7" x14ac:dyDescent="0.2">
      <c r="F2175" s="6"/>
      <c r="G2175" s="6"/>
    </row>
    <row r="2176" spans="6:7" x14ac:dyDescent="0.2">
      <c r="F2176" s="6"/>
      <c r="G2176" s="6"/>
    </row>
    <row r="2177" spans="6:7" x14ac:dyDescent="0.2">
      <c r="F2177" s="6"/>
      <c r="G2177" s="6"/>
    </row>
    <row r="2178" spans="6:7" x14ac:dyDescent="0.2">
      <c r="F2178" s="6"/>
      <c r="G2178" s="6"/>
    </row>
    <row r="2179" spans="6:7" x14ac:dyDescent="0.2">
      <c r="F2179" s="6"/>
      <c r="G2179" s="6"/>
    </row>
    <row r="2180" spans="6:7" x14ac:dyDescent="0.2">
      <c r="F2180" s="6"/>
      <c r="G2180" s="6"/>
    </row>
    <row r="2181" spans="6:7" x14ac:dyDescent="0.2">
      <c r="F2181" s="6"/>
      <c r="G2181" s="6"/>
    </row>
    <row r="2182" spans="6:7" x14ac:dyDescent="0.2">
      <c r="F2182" s="6"/>
      <c r="G2182" s="6"/>
    </row>
    <row r="2183" spans="6:7" x14ac:dyDescent="0.2">
      <c r="F2183" s="6"/>
      <c r="G2183" s="6"/>
    </row>
    <row r="2184" spans="6:7" x14ac:dyDescent="0.2">
      <c r="F2184" s="6"/>
      <c r="G2184" s="6"/>
    </row>
    <row r="2185" spans="6:7" x14ac:dyDescent="0.2">
      <c r="F2185" s="6"/>
      <c r="G2185" s="6"/>
    </row>
    <row r="2186" spans="6:7" x14ac:dyDescent="0.2">
      <c r="F2186" s="6"/>
      <c r="G2186" s="6"/>
    </row>
    <row r="2187" spans="6:7" x14ac:dyDescent="0.2">
      <c r="F2187" s="6"/>
      <c r="G2187" s="6"/>
    </row>
    <row r="2188" spans="6:7" x14ac:dyDescent="0.2">
      <c r="F2188" s="6"/>
      <c r="G2188" s="6"/>
    </row>
    <row r="2189" spans="6:7" x14ac:dyDescent="0.2">
      <c r="F2189" s="6"/>
      <c r="G2189" s="6"/>
    </row>
    <row r="2190" spans="6:7" x14ac:dyDescent="0.2">
      <c r="F2190" s="6"/>
      <c r="G2190" s="6"/>
    </row>
    <row r="2191" spans="6:7" x14ac:dyDescent="0.2">
      <c r="F2191" s="6"/>
      <c r="G2191" s="6"/>
    </row>
    <row r="2192" spans="6:7" x14ac:dyDescent="0.2">
      <c r="F2192" s="6"/>
      <c r="G2192" s="6"/>
    </row>
    <row r="2193" spans="6:7" x14ac:dyDescent="0.2">
      <c r="F2193" s="6"/>
      <c r="G2193" s="6"/>
    </row>
    <row r="2194" spans="6:7" x14ac:dyDescent="0.2">
      <c r="F2194" s="6"/>
      <c r="G2194" s="6"/>
    </row>
    <row r="2195" spans="6:7" x14ac:dyDescent="0.2">
      <c r="F2195" s="6"/>
      <c r="G2195" s="6"/>
    </row>
  </sheetData>
  <mergeCells count="29">
    <mergeCell ref="A226:E226"/>
    <mergeCell ref="E230:F230"/>
    <mergeCell ref="A2:W2"/>
    <mergeCell ref="S4:S5"/>
    <mergeCell ref="T4:T5"/>
    <mergeCell ref="U4:U5"/>
    <mergeCell ref="V4:V5"/>
    <mergeCell ref="W4:W5"/>
    <mergeCell ref="M4:M5"/>
    <mergeCell ref="N4:N5"/>
    <mergeCell ref="O4:O5"/>
    <mergeCell ref="P4:P5"/>
    <mergeCell ref="Q4:Q5"/>
    <mergeCell ref="R4:R5"/>
    <mergeCell ref="G4:G5"/>
    <mergeCell ref="H4:H5"/>
    <mergeCell ref="A3:A5"/>
    <mergeCell ref="B3:B5"/>
    <mergeCell ref="C3:C5"/>
    <mergeCell ref="D3:D5"/>
    <mergeCell ref="E3:E5"/>
    <mergeCell ref="R3:W3"/>
    <mergeCell ref="F4:F5"/>
    <mergeCell ref="I4:I5"/>
    <mergeCell ref="J4:J5"/>
    <mergeCell ref="K4:K5"/>
    <mergeCell ref="L4:L5"/>
    <mergeCell ref="F3:K3"/>
    <mergeCell ref="L3:Q3"/>
  </mergeCells>
  <pageMargins left="0.19685039370078741" right="0" top="0.74803149606299213" bottom="0.27559055118110237" header="0" footer="0"/>
  <pageSetup paperSize="9" scale="53" fitToHeight="5" orientation="landscape" r:id="rId1"/>
  <headerFooter alignWithMargins="0"/>
  <rowBreaks count="4" manualBreakCount="4">
    <brk id="37" max="22" man="1"/>
    <brk id="58" max="22" man="1"/>
    <brk id="93" max="22" man="1"/>
    <brk id="130" max="22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дод1</vt:lpstr>
      <vt:lpstr>дод2</vt:lpstr>
      <vt:lpstr>дод1!Заголовки_для_печати</vt:lpstr>
      <vt:lpstr>дод2!Заголовки_для_печати</vt:lpstr>
      <vt:lpstr>дод1!Область_печати</vt:lpstr>
      <vt:lpstr>дод2!Область_печати</vt:lpstr>
    </vt:vector>
  </TitlesOfParts>
  <Company>Фин. Управление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Sveta</dc:creator>
  <cp:lastModifiedBy>Пользователь Windows</cp:lastModifiedBy>
  <cp:lastPrinted>2019-02-06T10:13:29Z</cp:lastPrinted>
  <dcterms:created xsi:type="dcterms:W3CDTF">2004-10-20T06:45:28Z</dcterms:created>
  <dcterms:modified xsi:type="dcterms:W3CDTF">2019-02-12T10:34:10Z</dcterms:modified>
</cp:coreProperties>
</file>