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Іванна\Desktop\"/>
    </mc:Choice>
  </mc:AlternateContent>
  <bookViews>
    <workbookView xWindow="0" yWindow="0" windowWidth="20490" windowHeight="7650" tabRatio="954"/>
  </bookViews>
  <sheets>
    <sheet name="ДНЗ,НВК" sheetId="24" r:id="rId1"/>
  </sheets>
  <calcPr calcId="162913"/>
</workbook>
</file>

<file path=xl/calcChain.xml><?xml version="1.0" encoding="utf-8"?>
<calcChain xmlns="http://schemas.openxmlformats.org/spreadsheetml/2006/main">
  <c r="G9" i="24" l="1"/>
  <c r="H9" i="24"/>
  <c r="L9" i="24"/>
  <c r="H8" i="24"/>
  <c r="L8" i="24"/>
  <c r="G8" i="24"/>
  <c r="K9" i="24"/>
  <c r="L37" i="24"/>
  <c r="K8" i="24"/>
  <c r="H34" i="24"/>
  <c r="L34" i="24"/>
  <c r="H33" i="24"/>
  <c r="L33" i="24"/>
  <c r="G34" i="24"/>
  <c r="K34" i="24"/>
  <c r="G33" i="24"/>
  <c r="K33" i="24"/>
  <c r="G24" i="24"/>
  <c r="K24" i="24"/>
  <c r="N47" i="24"/>
  <c r="N34" i="24"/>
  <c r="N31" i="24"/>
  <c r="N14" i="24"/>
  <c r="G23" i="24"/>
  <c r="K23" i="24"/>
  <c r="H23" i="24"/>
  <c r="L23" i="24"/>
  <c r="N24" i="24"/>
  <c r="H22" i="24"/>
  <c r="L22" i="24"/>
  <c r="G22" i="24"/>
  <c r="K22" i="24"/>
  <c r="G59" i="24"/>
  <c r="K59" i="24"/>
  <c r="H59" i="24"/>
  <c r="L59" i="24"/>
  <c r="G58" i="24"/>
  <c r="K58" i="24"/>
  <c r="H58" i="24"/>
  <c r="L58" i="24"/>
  <c r="G57" i="24"/>
  <c r="K57" i="24"/>
  <c r="H57" i="24"/>
  <c r="L57" i="24"/>
  <c r="G56" i="24"/>
  <c r="K56" i="24"/>
  <c r="H56" i="24"/>
  <c r="L56" i="24"/>
  <c r="G55" i="24"/>
  <c r="K55" i="24"/>
  <c r="H55" i="24"/>
  <c r="L55" i="24"/>
  <c r="G53" i="24"/>
  <c r="K53" i="24"/>
  <c r="H53" i="24"/>
  <c r="L53" i="24"/>
  <c r="G52" i="24"/>
  <c r="K52" i="24"/>
  <c r="H52" i="24"/>
  <c r="L52" i="24"/>
  <c r="G51" i="24"/>
  <c r="K51" i="24"/>
  <c r="H51" i="24"/>
  <c r="L51" i="24"/>
  <c r="H50" i="24"/>
  <c r="L50" i="24"/>
  <c r="G50" i="24"/>
  <c r="K50" i="24"/>
  <c r="G48" i="24"/>
  <c r="K48" i="24"/>
  <c r="H48" i="24"/>
  <c r="L48" i="24"/>
  <c r="H46" i="24"/>
  <c r="L46" i="24"/>
  <c r="H47" i="24"/>
  <c r="L47" i="24"/>
  <c r="H45" i="24"/>
  <c r="L45" i="24"/>
  <c r="G46" i="24"/>
  <c r="K46" i="24"/>
  <c r="G47" i="24"/>
  <c r="K47" i="24"/>
  <c r="G45" i="24"/>
  <c r="K45" i="24"/>
  <c r="G43" i="24"/>
  <c r="K43" i="24"/>
  <c r="H43" i="24"/>
  <c r="L43" i="24"/>
  <c r="G42" i="24"/>
  <c r="K42" i="24"/>
  <c r="H42" i="24"/>
  <c r="L42" i="24"/>
  <c r="G41" i="24"/>
  <c r="K41" i="24"/>
  <c r="H41" i="24"/>
  <c r="L41" i="24"/>
  <c r="G40" i="24"/>
  <c r="K40" i="24"/>
  <c r="H40" i="24"/>
  <c r="L40" i="24"/>
  <c r="G39" i="24"/>
  <c r="K39" i="24"/>
  <c r="H39" i="24"/>
  <c r="L39" i="24"/>
  <c r="G38" i="24"/>
  <c r="K38" i="24"/>
  <c r="H38" i="24"/>
  <c r="L38" i="24"/>
  <c r="L60" i="24"/>
  <c r="G37" i="24"/>
  <c r="K37" i="24"/>
  <c r="K60" i="24"/>
  <c r="G36" i="24"/>
  <c r="K36" i="24"/>
  <c r="H36" i="24"/>
  <c r="L36" i="24"/>
  <c r="G35" i="24"/>
  <c r="K35" i="24"/>
  <c r="H35" i="24"/>
  <c r="L35" i="24"/>
  <c r="H27" i="24"/>
  <c r="L27" i="24"/>
  <c r="H28" i="24"/>
  <c r="L28" i="24"/>
  <c r="H29" i="24"/>
  <c r="L29" i="24"/>
  <c r="H30" i="24"/>
  <c r="L30" i="24"/>
  <c r="H31" i="24"/>
  <c r="L31" i="24"/>
  <c r="H26" i="24"/>
  <c r="L26" i="24"/>
  <c r="G27" i="24"/>
  <c r="K27" i="24"/>
  <c r="G28" i="24"/>
  <c r="K28" i="24"/>
  <c r="G29" i="24"/>
  <c r="K29" i="24"/>
  <c r="G30" i="24"/>
  <c r="K30" i="24"/>
  <c r="G31" i="24"/>
  <c r="K31" i="24"/>
  <c r="G26" i="24"/>
  <c r="K26" i="24"/>
  <c r="H24" i="24"/>
  <c r="L24" i="24"/>
  <c r="H10" i="24"/>
  <c r="L10" i="24"/>
  <c r="H11" i="24"/>
  <c r="L11" i="24"/>
  <c r="H12" i="24"/>
  <c r="G10" i="24"/>
  <c r="K10" i="24"/>
  <c r="G11" i="24"/>
  <c r="K11" i="24"/>
  <c r="G12" i="24"/>
  <c r="H14" i="24"/>
  <c r="L14" i="24"/>
  <c r="H15" i="24"/>
  <c r="H16" i="24"/>
  <c r="L16" i="24"/>
  <c r="H17" i="24"/>
  <c r="L17" i="24"/>
  <c r="H18" i="24"/>
  <c r="L18" i="24"/>
  <c r="H19" i="24"/>
  <c r="L19" i="24"/>
  <c r="H20" i="24"/>
  <c r="L20" i="24"/>
  <c r="H21" i="24"/>
  <c r="L21" i="24"/>
  <c r="G14" i="24"/>
  <c r="K14" i="24"/>
  <c r="G15" i="24"/>
  <c r="G16" i="24"/>
  <c r="K16" i="24"/>
  <c r="G17" i="24"/>
  <c r="K17" i="24"/>
  <c r="G18" i="24"/>
  <c r="K18" i="24"/>
  <c r="G19" i="24"/>
  <c r="K19" i="24"/>
  <c r="G20" i="24"/>
  <c r="K20" i="24"/>
  <c r="G21" i="24"/>
  <c r="K21" i="24"/>
  <c r="G13" i="24"/>
  <c r="K13" i="24"/>
  <c r="H13" i="24"/>
  <c r="L13" i="24"/>
  <c r="E65" i="24"/>
  <c r="L65" i="24"/>
  <c r="E66" i="24"/>
  <c r="L66" i="24"/>
  <c r="D65" i="24"/>
  <c r="K65" i="24"/>
  <c r="D66" i="24"/>
  <c r="K66" i="24"/>
</calcChain>
</file>

<file path=xl/sharedStrings.xml><?xml version="1.0" encoding="utf-8"?>
<sst xmlns="http://schemas.openxmlformats.org/spreadsheetml/2006/main" count="133" uniqueCount="81">
  <si>
    <t xml:space="preserve">                                                                                                                                  ( грн.)</t>
  </si>
  <si>
    <t xml:space="preserve"> Норма харчування</t>
  </si>
  <si>
    <t>кг</t>
  </si>
  <si>
    <t>Картопля</t>
  </si>
  <si>
    <t>Цукор</t>
  </si>
  <si>
    <t xml:space="preserve">Яйця </t>
  </si>
  <si>
    <t>шт</t>
  </si>
  <si>
    <t>Сир кисломолочний</t>
  </si>
  <si>
    <t>Сметана</t>
  </si>
  <si>
    <t>Разом</t>
  </si>
  <si>
    <t>Назва  продуктів</t>
  </si>
  <si>
    <t>Од.виміру</t>
  </si>
  <si>
    <t>від 3-х р.  до 6 (7) р.</t>
  </si>
  <si>
    <t>від 1р. до  3-х р.</t>
  </si>
  <si>
    <t>Вартість харчування на 1 дитину в день</t>
  </si>
  <si>
    <t>виконавець</t>
  </si>
  <si>
    <t>№ з/п</t>
  </si>
  <si>
    <t>Крохмаль</t>
  </si>
  <si>
    <t>Сир твердий</t>
  </si>
  <si>
    <t>Какао</t>
  </si>
  <si>
    <t>Чай</t>
  </si>
  <si>
    <t>Сіль</t>
  </si>
  <si>
    <t>Томатна паста</t>
  </si>
  <si>
    <t xml:space="preserve">на 1 дитину в день </t>
  </si>
  <si>
    <t xml:space="preserve">батьки - </t>
  </si>
  <si>
    <t xml:space="preserve">бюджет - </t>
  </si>
  <si>
    <t xml:space="preserve">ясла - вартість за 1 день </t>
  </si>
  <si>
    <t xml:space="preserve">садок - вартість за 1 день </t>
  </si>
  <si>
    <t xml:space="preserve"> </t>
  </si>
  <si>
    <t>ясла - за місяць</t>
  </si>
  <si>
    <t>садок  - за місяць</t>
  </si>
  <si>
    <t>Ціна за одиницю  для ясел         (грн.)</t>
  </si>
  <si>
    <t>Ціна за одиницю  для саду         (грн.)</t>
  </si>
  <si>
    <t>багатодітні -</t>
  </si>
  <si>
    <t>Мед, медопродукти</t>
  </si>
  <si>
    <t xml:space="preserve">            Начальник  управління                                   О.Корень</t>
  </si>
  <si>
    <t xml:space="preserve">Розрахунок витрат харчування дитини на один день в  дошкільних навчальних закладах  та навчально-виховних комплексах управління освіти  виконавчого комітету  Вараської міської ради </t>
  </si>
  <si>
    <t>Лавровий лист</t>
  </si>
  <si>
    <t>Сухарі панірувальні</t>
  </si>
  <si>
    <t>Дріжджі</t>
  </si>
  <si>
    <t>Макарони</t>
  </si>
  <si>
    <t>% розподілу продуктів</t>
  </si>
  <si>
    <t>гречана</t>
  </si>
  <si>
    <t>рисова</t>
  </si>
  <si>
    <t>манна</t>
  </si>
  <si>
    <t>пшенична</t>
  </si>
  <si>
    <t>вівсяна</t>
  </si>
  <si>
    <t xml:space="preserve"> Норма харчування на 1 дитину в день</t>
  </si>
  <si>
    <t>капуста</t>
  </si>
  <si>
    <t>помідори</t>
  </si>
  <si>
    <t>морква</t>
  </si>
  <si>
    <t>буряки</t>
  </si>
  <si>
    <t>огірки</t>
  </si>
  <si>
    <t>цибуля</t>
  </si>
  <si>
    <t>яловичина</t>
  </si>
  <si>
    <t>свинина</t>
  </si>
  <si>
    <t>яблука</t>
  </si>
  <si>
    <t>М'ясо, в тому числі:</t>
  </si>
  <si>
    <t>курятина</t>
  </si>
  <si>
    <r>
      <t xml:space="preserve">Молоко </t>
    </r>
    <r>
      <rPr>
        <b/>
        <sz val="9"/>
        <rFont val="Times New Roman"/>
        <family val="1"/>
        <charset val="204"/>
      </rPr>
      <t>(ясла-3,2%)(сад-2,5%)</t>
    </r>
  </si>
  <si>
    <t>інші (перлова)</t>
  </si>
  <si>
    <t>інші (пшоно)</t>
  </si>
  <si>
    <t>інші (ячна)</t>
  </si>
  <si>
    <t>Бобові(горох колотий зелений)</t>
  </si>
  <si>
    <t>моніторила ДЗО</t>
  </si>
  <si>
    <t>Крупи, в тому числі:</t>
  </si>
  <si>
    <t>Крупи,бобові, макарони:</t>
  </si>
  <si>
    <t>Овочі різноманітні,сезонні,крім картоплі;свіжі,заморожені або квашені</t>
  </si>
  <si>
    <t>Фрукти та ягоди (різноманітні,сезонні,свіжі або заморожені)</t>
  </si>
  <si>
    <t xml:space="preserve">Соки (фруктові,овочеві,фруктово-ягідні,фруктово-овочеві) </t>
  </si>
  <si>
    <t>Фрукти та ягоди сушені (різноманітні,без додавання цукрів і підсолоджувачів)</t>
  </si>
  <si>
    <t>Риба (різні сорти морської риби)</t>
  </si>
  <si>
    <t>Рослинні жири (рафінована олія)</t>
  </si>
  <si>
    <t>Насичені жири тваринного походження (масло вершкове )</t>
  </si>
  <si>
    <t>Борошняні кулінарні вироби</t>
  </si>
  <si>
    <r>
      <t xml:space="preserve">Примітка :  </t>
    </r>
    <r>
      <rPr>
        <sz val="12"/>
        <rFont val="Times New Roman"/>
        <family val="1"/>
        <charset val="204"/>
      </rPr>
      <t>Норми на харчування дітей в ДНЗ  затверджені   Постановою   КМ   України   від  24 березня 2021 року   № 305 (</t>
    </r>
    <r>
      <rPr>
        <sz val="9"/>
        <rFont val="Times New Roman"/>
        <family val="1"/>
        <charset val="204"/>
      </rPr>
      <t>додаток № 1 та додаток №2</t>
    </r>
    <r>
      <rPr>
        <sz val="12"/>
        <rFont val="Times New Roman"/>
        <family val="1"/>
        <charset val="204"/>
      </rPr>
      <t>) .</t>
    </r>
  </si>
  <si>
    <t xml:space="preserve">( в середніх цінах на продовольчі товари, які склалися на споживчому ринку Рівненської області у червні 2021 року)   </t>
  </si>
  <si>
    <t>л</t>
  </si>
  <si>
    <t>батон</t>
  </si>
  <si>
    <t>цитрусові</t>
  </si>
  <si>
    <t>Цільнозерновий хліб з пшеничного або житнього борошна в тому числі: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</si>
</sst>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"/>
    <numFmt numFmtId="166" formatCode="0.00000"/>
  </numFmts>
  <fonts count="15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"/>
      <family val="1"/>
      <charset val="204"/>
    </font>
    <font>
      <sz val="12"/>
      <name val="Calibri"/>
      <family val="2"/>
      <charset val="204"/>
    </font>
    <font>
      <b/>
      <sz val="9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4"/>
      <color indexed="6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1" xfId="0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top" wrapText="1"/>
    </xf>
    <xf numFmtId="0" fontId="3" fillId="0" borderId="0" xfId="0" applyFont="1"/>
    <xf numFmtId="2" fontId="3" fillId="0" borderId="0" xfId="0" applyNumberFormat="1" applyFont="1"/>
    <xf numFmtId="0" fontId="1" fillId="0" borderId="0" xfId="0" applyFont="1" applyAlignment="1"/>
    <xf numFmtId="0" fontId="3" fillId="0" borderId="0" xfId="0" applyFont="1" applyAlignment="1">
      <alignment horizontal="left"/>
    </xf>
    <xf numFmtId="164" fontId="3" fillId="0" borderId="0" xfId="0" applyNumberFormat="1" applyFont="1"/>
    <xf numFmtId="164" fontId="1" fillId="0" borderId="0" xfId="0" applyNumberFormat="1" applyFont="1"/>
    <xf numFmtId="165" fontId="3" fillId="0" borderId="0" xfId="0" applyNumberFormat="1" applyFont="1"/>
    <xf numFmtId="165" fontId="1" fillId="0" borderId="0" xfId="0" applyNumberFormat="1" applyFont="1"/>
    <xf numFmtId="0" fontId="8" fillId="0" borderId="0" xfId="0" applyFont="1"/>
    <xf numFmtId="165" fontId="8" fillId="0" borderId="0" xfId="0" applyNumberFormat="1" applyFont="1"/>
    <xf numFmtId="164" fontId="8" fillId="0" borderId="0" xfId="0" applyNumberFormat="1" applyFont="1"/>
    <xf numFmtId="2" fontId="8" fillId="0" borderId="0" xfId="0" applyNumberFormat="1" applyFont="1"/>
    <xf numFmtId="0" fontId="5" fillId="0" borderId="0" xfId="0" applyFont="1"/>
    <xf numFmtId="0" fontId="3" fillId="0" borderId="2" xfId="0" applyFont="1" applyBorder="1"/>
    <xf numFmtId="164" fontId="3" fillId="0" borderId="2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2" fontId="3" fillId="0" borderId="2" xfId="0" applyNumberFormat="1" applyFont="1" applyBorder="1" applyAlignment="1">
      <alignment horizontal="center" wrapText="1"/>
    </xf>
    <xf numFmtId="9" fontId="3" fillId="0" borderId="2" xfId="0" applyNumberFormat="1" applyFont="1" applyBorder="1"/>
    <xf numFmtId="2" fontId="6" fillId="0" borderId="2" xfId="0" applyNumberFormat="1" applyFont="1" applyBorder="1" applyAlignment="1">
      <alignment horizontal="center"/>
    </xf>
    <xf numFmtId="0" fontId="3" fillId="0" borderId="0" xfId="0" applyFont="1" applyBorder="1"/>
    <xf numFmtId="164" fontId="3" fillId="0" borderId="0" xfId="0" applyNumberFormat="1" applyFont="1" applyBorder="1" applyAlignment="1">
      <alignment horizontal="right"/>
    </xf>
    <xf numFmtId="9" fontId="5" fillId="0" borderId="0" xfId="0" applyNumberFormat="1" applyFont="1"/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165" fontId="1" fillId="0" borderId="2" xfId="0" applyNumberFormat="1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164" fontId="1" fillId="0" borderId="0" xfId="0" applyNumberFormat="1" applyFont="1" applyBorder="1" applyAlignment="1">
      <alignment horizontal="center" vertical="top" wrapText="1"/>
    </xf>
    <xf numFmtId="165" fontId="1" fillId="0" borderId="5" xfId="0" applyNumberFormat="1" applyFont="1" applyBorder="1" applyAlignment="1">
      <alignment horizontal="center" vertical="top" wrapText="1"/>
    </xf>
    <xf numFmtId="9" fontId="1" fillId="0" borderId="2" xfId="0" applyNumberFormat="1" applyFont="1" applyBorder="1" applyAlignment="1">
      <alignment horizontal="center" vertical="top" wrapText="1"/>
    </xf>
    <xf numFmtId="9" fontId="11" fillId="0" borderId="2" xfId="0" applyNumberFormat="1" applyFont="1" applyBorder="1" applyAlignment="1">
      <alignment horizontal="center" vertical="top" wrapText="1"/>
    </xf>
    <xf numFmtId="164" fontId="1" fillId="0" borderId="2" xfId="0" applyNumberFormat="1" applyFont="1" applyBorder="1" applyAlignment="1">
      <alignment horizontal="center" vertical="top" wrapText="1"/>
    </xf>
    <xf numFmtId="2" fontId="1" fillId="2" borderId="2" xfId="0" applyNumberFormat="1" applyFont="1" applyFill="1" applyBorder="1" applyAlignment="1">
      <alignment horizontal="center" vertical="top" wrapText="1"/>
    </xf>
    <xf numFmtId="9" fontId="3" fillId="0" borderId="0" xfId="0" applyNumberFormat="1" applyFont="1"/>
    <xf numFmtId="9" fontId="1" fillId="2" borderId="2" xfId="0" applyNumberFormat="1" applyFont="1" applyFill="1" applyBorder="1" applyAlignment="1">
      <alignment horizontal="center" vertical="top" wrapText="1"/>
    </xf>
    <xf numFmtId="9" fontId="13" fillId="2" borderId="0" xfId="0" applyNumberFormat="1" applyFont="1" applyFill="1"/>
    <xf numFmtId="165" fontId="1" fillId="0" borderId="0" xfId="0" applyNumberFormat="1" applyFont="1" applyBorder="1" applyAlignment="1">
      <alignment horizontal="center" vertical="top" wrapText="1"/>
    </xf>
    <xf numFmtId="165" fontId="1" fillId="0" borderId="6" xfId="0" applyNumberFormat="1" applyFont="1" applyBorder="1" applyAlignment="1">
      <alignment horizontal="center" vertical="top" wrapText="1"/>
    </xf>
    <xf numFmtId="164" fontId="1" fillId="0" borderId="6" xfId="0" applyNumberFormat="1" applyFont="1" applyBorder="1" applyAlignment="1">
      <alignment horizontal="center" vertical="top" wrapText="1"/>
    </xf>
    <xf numFmtId="14" fontId="3" fillId="2" borderId="0" xfId="0" applyNumberFormat="1" applyFont="1" applyFill="1"/>
    <xf numFmtId="0" fontId="5" fillId="0" borderId="0" xfId="0" applyFont="1" applyAlignment="1">
      <alignment horizontal="center"/>
    </xf>
    <xf numFmtId="2" fontId="1" fillId="2" borderId="6" xfId="0" applyNumberFormat="1" applyFont="1" applyFill="1" applyBorder="1" applyAlignment="1">
      <alignment horizontal="center" vertical="top" wrapText="1"/>
    </xf>
    <xf numFmtId="9" fontId="1" fillId="0" borderId="0" xfId="0" applyNumberFormat="1" applyFont="1" applyBorder="1" applyAlignment="1">
      <alignment horizontal="center" vertical="top" wrapText="1"/>
    </xf>
    <xf numFmtId="9" fontId="1" fillId="0" borderId="6" xfId="0" applyNumberFormat="1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165" fontId="6" fillId="0" borderId="6" xfId="0" applyNumberFormat="1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164" fontId="3" fillId="0" borderId="0" xfId="0" applyNumberFormat="1" applyFont="1" applyBorder="1"/>
    <xf numFmtId="0" fontId="3" fillId="0" borderId="8" xfId="0" applyFont="1" applyBorder="1"/>
    <xf numFmtId="0" fontId="6" fillId="0" borderId="0" xfId="0" applyFont="1" applyBorder="1" applyAlignment="1">
      <alignment horizontal="center" vertical="top" wrapText="1"/>
    </xf>
    <xf numFmtId="0" fontId="3" fillId="0" borderId="9" xfId="0" applyFont="1" applyBorder="1" applyAlignment="1">
      <alignment vertical="top" wrapText="1"/>
    </xf>
    <xf numFmtId="165" fontId="6" fillId="0" borderId="7" xfId="0" applyNumberFormat="1" applyFont="1" applyBorder="1" applyAlignment="1">
      <alignment horizontal="center" vertical="top" wrapText="1"/>
    </xf>
    <xf numFmtId="0" fontId="1" fillId="0" borderId="10" xfId="0" applyFont="1" applyBorder="1" applyAlignment="1">
      <alignment vertical="top" wrapText="1"/>
    </xf>
    <xf numFmtId="0" fontId="1" fillId="0" borderId="11" xfId="0" applyFont="1" applyBorder="1"/>
    <xf numFmtId="2" fontId="2" fillId="0" borderId="2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 vertical="top" wrapText="1"/>
    </xf>
    <xf numFmtId="165" fontId="1" fillId="0" borderId="2" xfId="0" applyNumberFormat="1" applyFont="1" applyFill="1" applyBorder="1" applyAlignment="1">
      <alignment horizontal="center" vertical="top" wrapText="1"/>
    </xf>
    <xf numFmtId="164" fontId="1" fillId="0" borderId="2" xfId="0" applyNumberFormat="1" applyFont="1" applyFill="1" applyBorder="1" applyAlignment="1">
      <alignment horizontal="center" vertical="top" wrapText="1"/>
    </xf>
    <xf numFmtId="166" fontId="1" fillId="0" borderId="2" xfId="0" applyNumberFormat="1" applyFont="1" applyBorder="1" applyAlignment="1">
      <alignment horizontal="center" vertical="top" wrapText="1"/>
    </xf>
    <xf numFmtId="10" fontId="1" fillId="2" borderId="2" xfId="0" applyNumberFormat="1" applyFont="1" applyFill="1" applyBorder="1" applyAlignment="1">
      <alignment horizontal="center" vertical="top" wrapText="1"/>
    </xf>
    <xf numFmtId="9" fontId="1" fillId="0" borderId="2" xfId="0" applyNumberFormat="1" applyFont="1" applyFill="1" applyBorder="1" applyAlignment="1">
      <alignment horizontal="center" vertical="top" wrapText="1"/>
    </xf>
    <xf numFmtId="9" fontId="11" fillId="2" borderId="2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top" wrapText="1"/>
    </xf>
    <xf numFmtId="164" fontId="1" fillId="3" borderId="2" xfId="0" applyNumberFormat="1" applyFont="1" applyFill="1" applyBorder="1" applyAlignment="1">
      <alignment horizontal="center" vertical="top" wrapText="1"/>
    </xf>
    <xf numFmtId="0" fontId="10" fillId="3" borderId="15" xfId="0" applyFont="1" applyFill="1" applyBorder="1" applyAlignment="1">
      <alignment vertical="top" wrapText="1"/>
    </xf>
    <xf numFmtId="0" fontId="2" fillId="3" borderId="15" xfId="0" applyFont="1" applyFill="1" applyBorder="1" applyAlignment="1">
      <alignment vertical="top" wrapText="1"/>
    </xf>
    <xf numFmtId="165" fontId="1" fillId="3" borderId="15" xfId="0" applyNumberFormat="1" applyFont="1" applyFill="1" applyBorder="1" applyAlignment="1">
      <alignment horizontal="center" vertical="top" wrapText="1"/>
    </xf>
    <xf numFmtId="164" fontId="1" fillId="3" borderId="12" xfId="0" applyNumberFormat="1" applyFont="1" applyFill="1" applyBorder="1" applyAlignment="1">
      <alignment horizontal="center" vertical="top" wrapText="1"/>
    </xf>
    <xf numFmtId="165" fontId="1" fillId="3" borderId="12" xfId="0" applyNumberFormat="1" applyFont="1" applyFill="1" applyBorder="1" applyAlignment="1">
      <alignment horizontal="center" vertical="top" wrapText="1"/>
    </xf>
    <xf numFmtId="164" fontId="1" fillId="3" borderId="5" xfId="0" applyNumberFormat="1" applyFont="1" applyFill="1" applyBorder="1" applyAlignment="1">
      <alignment horizontal="center" vertical="top" wrapText="1"/>
    </xf>
    <xf numFmtId="0" fontId="1" fillId="3" borderId="12" xfId="0" applyFont="1" applyFill="1" applyBorder="1" applyAlignment="1">
      <alignment horizontal="center" vertical="top" wrapText="1"/>
    </xf>
    <xf numFmtId="165" fontId="1" fillId="3" borderId="2" xfId="0" applyNumberFormat="1" applyFont="1" applyFill="1" applyBorder="1" applyAlignment="1">
      <alignment horizontal="center" vertical="top" wrapText="1"/>
    </xf>
    <xf numFmtId="164" fontId="1" fillId="3" borderId="6" xfId="0" applyNumberFormat="1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vertical="top" wrapText="1"/>
    </xf>
    <xf numFmtId="164" fontId="1" fillId="3" borderId="0" xfId="0" applyNumberFormat="1" applyFont="1" applyFill="1" applyBorder="1" applyAlignment="1">
      <alignment horizontal="center" vertical="top" wrapText="1"/>
    </xf>
    <xf numFmtId="165" fontId="1" fillId="3" borderId="3" xfId="0" applyNumberFormat="1" applyFont="1" applyFill="1" applyBorder="1" applyAlignment="1">
      <alignment horizontal="center" vertical="top" wrapText="1"/>
    </xf>
    <xf numFmtId="166" fontId="1" fillId="3" borderId="2" xfId="0" applyNumberFormat="1" applyFont="1" applyFill="1" applyBorder="1" applyAlignment="1">
      <alignment horizontal="center" vertical="top" wrapText="1"/>
    </xf>
    <xf numFmtId="166" fontId="1" fillId="3" borderId="5" xfId="0" applyNumberFormat="1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 vertical="top" wrapText="1"/>
    </xf>
    <xf numFmtId="164" fontId="1" fillId="3" borderId="16" xfId="0" applyNumberFormat="1" applyFont="1" applyFill="1" applyBorder="1" applyAlignment="1">
      <alignment horizontal="center" vertical="top" wrapText="1"/>
    </xf>
    <xf numFmtId="165" fontId="1" fillId="3" borderId="5" xfId="0" applyNumberFormat="1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vertical="top" wrapText="1"/>
    </xf>
    <xf numFmtId="0" fontId="1" fillId="3" borderId="6" xfId="0" applyFont="1" applyFill="1" applyBorder="1" applyAlignment="1">
      <alignment horizontal="center" vertical="top" wrapText="1"/>
    </xf>
    <xf numFmtId="165" fontId="1" fillId="3" borderId="16" xfId="0" applyNumberFormat="1" applyFont="1" applyFill="1" applyBorder="1" applyAlignment="1">
      <alignment horizontal="center" vertical="top" wrapText="1"/>
    </xf>
    <xf numFmtId="0" fontId="14" fillId="3" borderId="0" xfId="0" applyFont="1" applyFill="1" applyAlignment="1">
      <alignment horizontal="center" wrapText="1"/>
    </xf>
    <xf numFmtId="0" fontId="1" fillId="0" borderId="0" xfId="0" applyFont="1" applyAlignment="1">
      <alignment horizontal="left"/>
    </xf>
    <xf numFmtId="0" fontId="3" fillId="0" borderId="1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0" fillId="0" borderId="15" xfId="0" applyBorder="1"/>
    <xf numFmtId="0" fontId="2" fillId="0" borderId="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left" wrapText="1"/>
    </xf>
    <xf numFmtId="0" fontId="7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top" wrapText="1"/>
    </xf>
    <xf numFmtId="0" fontId="0" fillId="0" borderId="7" xfId="0" applyBorder="1"/>
    <xf numFmtId="0" fontId="3" fillId="0" borderId="2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2:S77"/>
  <sheetViews>
    <sheetView tabSelected="1" workbookViewId="0">
      <selection activeCell="E39" sqref="E39"/>
    </sheetView>
  </sheetViews>
  <sheetFormatPr defaultRowHeight="12.75" x14ac:dyDescent="0.2"/>
  <cols>
    <col min="1" max="1" width="3.7109375" style="5" customWidth="1"/>
    <col min="2" max="2" width="33.140625" style="5" customWidth="1"/>
    <col min="3" max="3" width="5" style="5" customWidth="1"/>
    <col min="4" max="4" width="9" style="11" customWidth="1"/>
    <col min="5" max="5" width="8.5703125" style="9" customWidth="1"/>
    <col min="6" max="6" width="9.42578125" style="9" customWidth="1"/>
    <col min="7" max="8" width="8.5703125" style="9" customWidth="1"/>
    <col min="9" max="10" width="9.28515625" style="6" customWidth="1"/>
    <col min="11" max="11" width="9.5703125" style="6" customWidth="1"/>
    <col min="12" max="12" width="11.140625" style="6" customWidth="1"/>
    <col min="13" max="16384" width="9.140625" style="5"/>
  </cols>
  <sheetData>
    <row r="2" spans="1:19" ht="33.75" customHeight="1" x14ac:dyDescent="0.3">
      <c r="A2" s="103" t="s">
        <v>36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92"/>
      <c r="N2" s="92"/>
      <c r="O2" s="92"/>
      <c r="P2" s="92"/>
      <c r="Q2" s="92"/>
      <c r="R2" s="92"/>
      <c r="S2" s="92"/>
    </row>
    <row r="3" spans="1:19" ht="27.75" customHeight="1" x14ac:dyDescent="0.2">
      <c r="A3" s="104" t="s">
        <v>76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92"/>
      <c r="N3" s="92"/>
      <c r="O3" s="92"/>
      <c r="P3" s="92"/>
      <c r="Q3" s="92"/>
      <c r="R3" s="92"/>
      <c r="S3" s="92"/>
    </row>
    <row r="4" spans="1:19" ht="12" customHeight="1" x14ac:dyDescent="0.25">
      <c r="A4" s="2" t="s">
        <v>0</v>
      </c>
      <c r="F4" s="53"/>
    </row>
    <row r="5" spans="1:19" ht="15.75" customHeight="1" x14ac:dyDescent="0.2">
      <c r="A5" s="105" t="s">
        <v>16</v>
      </c>
      <c r="B5" s="108" t="s">
        <v>10</v>
      </c>
      <c r="C5" s="110" t="s">
        <v>11</v>
      </c>
      <c r="D5" s="94" t="s">
        <v>1</v>
      </c>
      <c r="E5" s="112"/>
      <c r="F5" s="116" t="s">
        <v>41</v>
      </c>
      <c r="G5" s="119" t="s">
        <v>47</v>
      </c>
      <c r="H5" s="119"/>
      <c r="I5" s="113" t="s">
        <v>31</v>
      </c>
      <c r="J5" s="114" t="s">
        <v>32</v>
      </c>
      <c r="K5" s="94" t="s">
        <v>14</v>
      </c>
      <c r="L5" s="95"/>
    </row>
    <row r="6" spans="1:19" ht="24" customHeight="1" x14ac:dyDescent="0.2">
      <c r="A6" s="106"/>
      <c r="B6" s="109"/>
      <c r="C6" s="111"/>
      <c r="D6" s="98" t="s">
        <v>23</v>
      </c>
      <c r="E6" s="99"/>
      <c r="F6" s="117"/>
      <c r="G6" s="119"/>
      <c r="H6" s="119"/>
      <c r="I6" s="113"/>
      <c r="J6" s="115"/>
      <c r="K6" s="96"/>
      <c r="L6" s="97"/>
      <c r="M6" s="24"/>
    </row>
    <row r="7" spans="1:19" ht="27" customHeight="1" x14ac:dyDescent="0.2">
      <c r="A7" s="107"/>
      <c r="B7" s="56"/>
      <c r="C7" s="111"/>
      <c r="D7" s="57" t="s">
        <v>13</v>
      </c>
      <c r="E7" s="55" t="s">
        <v>12</v>
      </c>
      <c r="F7" s="118"/>
      <c r="G7" s="50" t="s">
        <v>13</v>
      </c>
      <c r="H7" s="51" t="s">
        <v>12</v>
      </c>
      <c r="I7" s="114"/>
      <c r="J7" s="115"/>
      <c r="K7" s="49" t="s">
        <v>13</v>
      </c>
      <c r="L7" s="55" t="s">
        <v>12</v>
      </c>
      <c r="M7" s="54"/>
    </row>
    <row r="8" spans="1:19" ht="51" customHeight="1" x14ac:dyDescent="0.2">
      <c r="A8" s="3">
        <v>1</v>
      </c>
      <c r="B8" s="68" t="s">
        <v>80</v>
      </c>
      <c r="C8" s="69" t="s">
        <v>2</v>
      </c>
      <c r="D8" s="70">
        <v>0.06</v>
      </c>
      <c r="E8" s="70">
        <v>0.06</v>
      </c>
      <c r="F8" s="35">
        <v>0.9</v>
      </c>
      <c r="G8" s="30">
        <f>D8*F8</f>
        <v>5.3999999999999999E-2</v>
      </c>
      <c r="H8" s="30">
        <f>E8*G8</f>
        <v>3.2399999999999998E-3</v>
      </c>
      <c r="I8" s="31">
        <v>25.6</v>
      </c>
      <c r="J8" s="31">
        <v>25.6</v>
      </c>
      <c r="K8" s="30">
        <f>SUM(G8*I8)</f>
        <v>1.3824000000000001</v>
      </c>
      <c r="L8" s="33">
        <f>SUM(H8*J8)</f>
        <v>8.2944000000000004E-2</v>
      </c>
      <c r="M8" s="54"/>
    </row>
    <row r="9" spans="1:19" ht="15" customHeight="1" x14ac:dyDescent="0.2">
      <c r="A9" s="3"/>
      <c r="B9" s="71" t="s">
        <v>78</v>
      </c>
      <c r="C9" s="69" t="s">
        <v>2</v>
      </c>
      <c r="D9" s="70">
        <v>0.06</v>
      </c>
      <c r="E9" s="70">
        <v>0.06</v>
      </c>
      <c r="F9" s="35">
        <v>0.1</v>
      </c>
      <c r="G9" s="30">
        <f>D9*F9</f>
        <v>6.0000000000000001E-3</v>
      </c>
      <c r="H9" s="30">
        <f>E9*G9</f>
        <v>3.5999999999999997E-4</v>
      </c>
      <c r="I9" s="31">
        <v>35.44</v>
      </c>
      <c r="J9" s="31">
        <v>35.44</v>
      </c>
      <c r="K9" s="30">
        <f>SUM(G9*I9)</f>
        <v>0.21264</v>
      </c>
      <c r="L9" s="33">
        <f>SUM(H9*J9)</f>
        <v>1.2758399999999998E-2</v>
      </c>
      <c r="M9" s="54"/>
    </row>
    <row r="10" spans="1:19" ht="15" customHeight="1" x14ac:dyDescent="0.2">
      <c r="A10" s="3">
        <v>2</v>
      </c>
      <c r="B10" s="72" t="s">
        <v>74</v>
      </c>
      <c r="C10" s="69" t="s">
        <v>2</v>
      </c>
      <c r="D10" s="73">
        <v>1.4999999999999999E-2</v>
      </c>
      <c r="E10" s="74">
        <v>2.5000000000000001E-2</v>
      </c>
      <c r="F10" s="35">
        <v>1</v>
      </c>
      <c r="G10" s="62">
        <f t="shared" ref="G10:H12" si="0">D10</f>
        <v>1.4999999999999999E-2</v>
      </c>
      <c r="H10" s="63">
        <f t="shared" si="0"/>
        <v>2.5000000000000001E-2</v>
      </c>
      <c r="I10" s="31">
        <v>13.09</v>
      </c>
      <c r="J10" s="31">
        <v>13.09</v>
      </c>
      <c r="K10" s="30">
        <f t="shared" ref="K10:K59" si="1">SUM(G10*I10)</f>
        <v>0.19635</v>
      </c>
      <c r="L10" s="33">
        <f t="shared" ref="L10:L59" si="2">SUM(H10*J10)</f>
        <v>0.32725000000000004</v>
      </c>
      <c r="M10" s="54"/>
    </row>
    <row r="11" spans="1:19" ht="15" customHeight="1" x14ac:dyDescent="0.2">
      <c r="A11" s="3">
        <v>3</v>
      </c>
      <c r="B11" s="72" t="s">
        <v>17</v>
      </c>
      <c r="C11" s="69" t="s">
        <v>2</v>
      </c>
      <c r="D11" s="75">
        <v>3.0000000000000001E-3</v>
      </c>
      <c r="E11" s="76">
        <v>4.0000000000000001E-3</v>
      </c>
      <c r="F11" s="35">
        <v>1</v>
      </c>
      <c r="G11" s="30">
        <f t="shared" si="0"/>
        <v>3.0000000000000001E-3</v>
      </c>
      <c r="H11" s="36">
        <f t="shared" si="0"/>
        <v>4.0000000000000001E-3</v>
      </c>
      <c r="I11" s="37">
        <v>60</v>
      </c>
      <c r="J11" s="37">
        <v>60</v>
      </c>
      <c r="K11" s="30">
        <f t="shared" si="1"/>
        <v>0.18</v>
      </c>
      <c r="L11" s="33">
        <f t="shared" si="2"/>
        <v>0.24</v>
      </c>
      <c r="M11" s="54"/>
    </row>
    <row r="12" spans="1:19" ht="15" customHeight="1" x14ac:dyDescent="0.2">
      <c r="A12" s="3">
        <v>4</v>
      </c>
      <c r="B12" s="72" t="s">
        <v>66</v>
      </c>
      <c r="C12" s="77" t="s">
        <v>2</v>
      </c>
      <c r="D12" s="78">
        <v>0.08</v>
      </c>
      <c r="E12" s="74">
        <v>0.1</v>
      </c>
      <c r="F12" s="35">
        <v>0.34</v>
      </c>
      <c r="G12" s="30">
        <f t="shared" si="0"/>
        <v>0.08</v>
      </c>
      <c r="H12" s="43">
        <f t="shared" si="0"/>
        <v>0.1</v>
      </c>
      <c r="I12" s="31"/>
      <c r="J12" s="31"/>
      <c r="K12" s="30"/>
      <c r="L12" s="30"/>
      <c r="M12" s="24"/>
    </row>
    <row r="13" spans="1:19" ht="15" customHeight="1" x14ac:dyDescent="0.2">
      <c r="A13" s="3"/>
      <c r="B13" s="71" t="s">
        <v>40</v>
      </c>
      <c r="C13" s="69" t="s">
        <v>2</v>
      </c>
      <c r="D13" s="73">
        <v>0.08</v>
      </c>
      <c r="E13" s="74">
        <v>0.1</v>
      </c>
      <c r="F13" s="39">
        <v>0.2</v>
      </c>
      <c r="G13" s="30">
        <f>D13*F13</f>
        <v>1.6E-2</v>
      </c>
      <c r="H13" s="36">
        <f>E13*F13</f>
        <v>2.0000000000000004E-2</v>
      </c>
      <c r="I13" s="31">
        <v>21.98</v>
      </c>
      <c r="J13" s="31">
        <v>21.98</v>
      </c>
      <c r="K13" s="30">
        <f t="shared" si="1"/>
        <v>0.35167999999999999</v>
      </c>
      <c r="L13" s="33">
        <f t="shared" si="2"/>
        <v>0.4396000000000001</v>
      </c>
      <c r="M13" s="54"/>
    </row>
    <row r="14" spans="1:19" ht="15" customHeight="1" x14ac:dyDescent="0.2">
      <c r="A14" s="3"/>
      <c r="B14" s="71" t="s">
        <v>63</v>
      </c>
      <c r="C14" s="77" t="s">
        <v>2</v>
      </c>
      <c r="D14" s="78">
        <v>0.08</v>
      </c>
      <c r="E14" s="74">
        <v>0.1</v>
      </c>
      <c r="F14" s="39">
        <v>0.14000000000000001</v>
      </c>
      <c r="G14" s="30">
        <f t="shared" ref="G14:G21" si="3">D14*F14</f>
        <v>1.1200000000000002E-2</v>
      </c>
      <c r="H14" s="36">
        <f t="shared" ref="H14:H21" si="4">E14*F14</f>
        <v>1.4000000000000002E-2</v>
      </c>
      <c r="I14" s="31">
        <v>18.100000000000001</v>
      </c>
      <c r="J14" s="31">
        <v>18.100000000000001</v>
      </c>
      <c r="K14" s="30">
        <f t="shared" si="1"/>
        <v>0.20272000000000004</v>
      </c>
      <c r="L14" s="33">
        <f t="shared" si="2"/>
        <v>0.25340000000000007</v>
      </c>
      <c r="M14" s="54"/>
      <c r="N14" s="40">
        <f>F13+F14</f>
        <v>0.34</v>
      </c>
    </row>
    <row r="15" spans="1:19" ht="15" customHeight="1" x14ac:dyDescent="0.2">
      <c r="A15" s="3">
        <v>5</v>
      </c>
      <c r="B15" s="72" t="s">
        <v>65</v>
      </c>
      <c r="C15" s="69" t="s">
        <v>2</v>
      </c>
      <c r="D15" s="73">
        <v>0.08</v>
      </c>
      <c r="E15" s="74">
        <v>0.1</v>
      </c>
      <c r="F15" s="39">
        <v>0.66</v>
      </c>
      <c r="G15" s="30">
        <f t="shared" si="3"/>
        <v>5.2800000000000007E-2</v>
      </c>
      <c r="H15" s="36">
        <f t="shared" si="4"/>
        <v>6.6000000000000003E-2</v>
      </c>
      <c r="I15" s="31"/>
      <c r="J15" s="31"/>
      <c r="K15" s="30"/>
      <c r="L15" s="33"/>
      <c r="M15" s="54"/>
    </row>
    <row r="16" spans="1:19" ht="15" customHeight="1" x14ac:dyDescent="0.2">
      <c r="A16" s="3"/>
      <c r="B16" s="71" t="s">
        <v>42</v>
      </c>
      <c r="C16" s="77" t="s">
        <v>2</v>
      </c>
      <c r="D16" s="78">
        <v>0.08</v>
      </c>
      <c r="E16" s="74">
        <v>0.1</v>
      </c>
      <c r="F16" s="39">
        <v>0.22</v>
      </c>
      <c r="G16" s="30">
        <f t="shared" si="3"/>
        <v>1.7600000000000001E-2</v>
      </c>
      <c r="H16" s="36">
        <f t="shared" si="4"/>
        <v>2.2000000000000002E-2</v>
      </c>
      <c r="I16" s="31">
        <v>42.26</v>
      </c>
      <c r="J16" s="31">
        <v>42.26</v>
      </c>
      <c r="K16" s="30">
        <f t="shared" si="1"/>
        <v>0.74377599999999999</v>
      </c>
      <c r="L16" s="30">
        <f t="shared" si="2"/>
        <v>0.9297200000000001</v>
      </c>
      <c r="M16" s="24"/>
    </row>
    <row r="17" spans="1:14" ht="15" customHeight="1" x14ac:dyDescent="0.2">
      <c r="A17" s="3"/>
      <c r="B17" s="71" t="s">
        <v>43</v>
      </c>
      <c r="C17" s="77" t="s">
        <v>2</v>
      </c>
      <c r="D17" s="78">
        <v>0.08</v>
      </c>
      <c r="E17" s="74">
        <v>0.1</v>
      </c>
      <c r="F17" s="39">
        <v>0.12</v>
      </c>
      <c r="G17" s="30">
        <f t="shared" si="3"/>
        <v>9.5999999999999992E-3</v>
      </c>
      <c r="H17" s="36">
        <f t="shared" si="4"/>
        <v>1.2E-2</v>
      </c>
      <c r="I17" s="31">
        <v>25.59</v>
      </c>
      <c r="J17" s="31">
        <v>25.59</v>
      </c>
      <c r="K17" s="30">
        <f t="shared" si="1"/>
        <v>0.24566399999999997</v>
      </c>
      <c r="L17" s="30">
        <f t="shared" si="2"/>
        <v>0.30708000000000002</v>
      </c>
      <c r="M17" s="24"/>
    </row>
    <row r="18" spans="1:14" ht="15" customHeight="1" x14ac:dyDescent="0.2">
      <c r="A18" s="3"/>
      <c r="B18" s="71" t="s">
        <v>44</v>
      </c>
      <c r="C18" s="69" t="s">
        <v>2</v>
      </c>
      <c r="D18" s="73">
        <v>0.08</v>
      </c>
      <c r="E18" s="74">
        <v>0.1</v>
      </c>
      <c r="F18" s="39">
        <v>0.08</v>
      </c>
      <c r="G18" s="30">
        <f t="shared" si="3"/>
        <v>6.4000000000000003E-3</v>
      </c>
      <c r="H18" s="36">
        <f t="shared" si="4"/>
        <v>8.0000000000000002E-3</v>
      </c>
      <c r="I18" s="31">
        <v>16.23</v>
      </c>
      <c r="J18" s="31">
        <v>16.23</v>
      </c>
      <c r="K18" s="30">
        <f t="shared" si="1"/>
        <v>0.10387200000000001</v>
      </c>
      <c r="L18" s="30">
        <f t="shared" si="2"/>
        <v>0.12984000000000001</v>
      </c>
    </row>
    <row r="19" spans="1:14" ht="15" customHeight="1" x14ac:dyDescent="0.2">
      <c r="A19" s="3"/>
      <c r="B19" s="71" t="s">
        <v>45</v>
      </c>
      <c r="C19" s="69" t="s">
        <v>2</v>
      </c>
      <c r="D19" s="73">
        <v>0.08</v>
      </c>
      <c r="E19" s="74">
        <v>0.1</v>
      </c>
      <c r="F19" s="39">
        <v>0.15</v>
      </c>
      <c r="G19" s="30">
        <f t="shared" si="3"/>
        <v>1.2E-2</v>
      </c>
      <c r="H19" s="36">
        <f t="shared" si="4"/>
        <v>1.4999999999999999E-2</v>
      </c>
      <c r="I19" s="31">
        <v>12</v>
      </c>
      <c r="J19" s="31">
        <v>12</v>
      </c>
      <c r="K19" s="30">
        <f t="shared" si="1"/>
        <v>0.14400000000000002</v>
      </c>
      <c r="L19" s="30">
        <f t="shared" si="2"/>
        <v>0.18</v>
      </c>
    </row>
    <row r="20" spans="1:14" ht="15" customHeight="1" x14ac:dyDescent="0.2">
      <c r="A20" s="3"/>
      <c r="B20" s="71" t="s">
        <v>46</v>
      </c>
      <c r="C20" s="77" t="s">
        <v>2</v>
      </c>
      <c r="D20" s="78">
        <v>0.08</v>
      </c>
      <c r="E20" s="74">
        <v>0.1</v>
      </c>
      <c r="F20" s="39">
        <v>0.16</v>
      </c>
      <c r="G20" s="30">
        <f t="shared" si="3"/>
        <v>1.2800000000000001E-2</v>
      </c>
      <c r="H20" s="36">
        <f t="shared" si="4"/>
        <v>1.6E-2</v>
      </c>
      <c r="I20" s="31">
        <v>23.88</v>
      </c>
      <c r="J20" s="31">
        <v>23.88</v>
      </c>
      <c r="K20" s="30">
        <f t="shared" si="1"/>
        <v>0.30566399999999999</v>
      </c>
      <c r="L20" s="33">
        <f t="shared" si="2"/>
        <v>0.38207999999999998</v>
      </c>
      <c r="M20" s="54"/>
    </row>
    <row r="21" spans="1:14" ht="15" customHeight="1" x14ac:dyDescent="0.2">
      <c r="A21" s="3"/>
      <c r="B21" s="71" t="s">
        <v>60</v>
      </c>
      <c r="C21" s="77" t="s">
        <v>2</v>
      </c>
      <c r="D21" s="78">
        <v>0.08</v>
      </c>
      <c r="E21" s="74">
        <v>0.1</v>
      </c>
      <c r="F21" s="39">
        <v>0.09</v>
      </c>
      <c r="G21" s="30">
        <f t="shared" si="3"/>
        <v>7.1999999999999998E-3</v>
      </c>
      <c r="H21" s="36">
        <f t="shared" si="4"/>
        <v>8.9999999999999993E-3</v>
      </c>
      <c r="I21" s="37">
        <v>11.3</v>
      </c>
      <c r="J21" s="31">
        <v>11.3</v>
      </c>
      <c r="K21" s="30">
        <f t="shared" si="1"/>
        <v>8.1360000000000002E-2</v>
      </c>
      <c r="L21" s="33">
        <f t="shared" si="2"/>
        <v>0.1017</v>
      </c>
      <c r="M21" s="54"/>
    </row>
    <row r="22" spans="1:14" ht="15" customHeight="1" x14ac:dyDescent="0.2">
      <c r="A22" s="3"/>
      <c r="B22" s="71" t="s">
        <v>61</v>
      </c>
      <c r="C22" s="77" t="s">
        <v>2</v>
      </c>
      <c r="D22" s="78">
        <v>0.08</v>
      </c>
      <c r="E22" s="74">
        <v>0.1</v>
      </c>
      <c r="F22" s="39">
        <v>0.09</v>
      </c>
      <c r="G22" s="30">
        <f>D22*F22</f>
        <v>7.1999999999999998E-3</v>
      </c>
      <c r="H22" s="36">
        <f>E22*F22</f>
        <v>8.9999999999999993E-3</v>
      </c>
      <c r="I22" s="37">
        <v>19.71</v>
      </c>
      <c r="J22" s="31">
        <v>19.71</v>
      </c>
      <c r="K22" s="30">
        <f t="shared" si="1"/>
        <v>0.14191200000000001</v>
      </c>
      <c r="L22" s="33">
        <f t="shared" si="2"/>
        <v>0.17738999999999999</v>
      </c>
      <c r="M22" s="54"/>
    </row>
    <row r="23" spans="1:14" ht="15" customHeight="1" x14ac:dyDescent="0.2">
      <c r="A23" s="3"/>
      <c r="B23" s="71" t="s">
        <v>62</v>
      </c>
      <c r="C23" s="69" t="s">
        <v>2</v>
      </c>
      <c r="D23" s="73">
        <v>0.08</v>
      </c>
      <c r="E23" s="74">
        <v>0.1</v>
      </c>
      <c r="F23" s="39">
        <v>0.09</v>
      </c>
      <c r="G23" s="30">
        <f>D23*F23</f>
        <v>7.1999999999999998E-3</v>
      </c>
      <c r="H23" s="36">
        <f>E23*F23</f>
        <v>8.9999999999999993E-3</v>
      </c>
      <c r="I23" s="37">
        <v>14.53</v>
      </c>
      <c r="J23" s="31">
        <v>14.53</v>
      </c>
      <c r="K23" s="30">
        <f t="shared" si="1"/>
        <v>0.10461599999999999</v>
      </c>
      <c r="L23" s="30">
        <f t="shared" si="2"/>
        <v>0.13077</v>
      </c>
      <c r="M23" s="24"/>
    </row>
    <row r="24" spans="1:14" ht="15" customHeight="1" x14ac:dyDescent="0.2">
      <c r="A24" s="3">
        <v>6</v>
      </c>
      <c r="B24" s="72" t="s">
        <v>3</v>
      </c>
      <c r="C24" s="69" t="s">
        <v>2</v>
      </c>
      <c r="D24" s="73">
        <v>0.09</v>
      </c>
      <c r="E24" s="70">
        <v>0.112</v>
      </c>
      <c r="F24" s="35">
        <v>1</v>
      </c>
      <c r="G24" s="30">
        <f>D24</f>
        <v>0.09</v>
      </c>
      <c r="H24" s="36">
        <f>E24</f>
        <v>0.112</v>
      </c>
      <c r="I24" s="37">
        <v>12.14</v>
      </c>
      <c r="J24" s="31">
        <v>12.14</v>
      </c>
      <c r="K24" s="30">
        <f t="shared" si="1"/>
        <v>1.0926</v>
      </c>
      <c r="L24" s="33">
        <f t="shared" si="2"/>
        <v>1.35968</v>
      </c>
      <c r="M24" s="54"/>
      <c r="N24" s="38">
        <f>SUM(F16:F23)</f>
        <v>0.99999999999999989</v>
      </c>
    </row>
    <row r="25" spans="1:14" ht="51.75" customHeight="1" x14ac:dyDescent="0.2">
      <c r="A25" s="3">
        <v>7</v>
      </c>
      <c r="B25" s="68" t="s">
        <v>67</v>
      </c>
      <c r="C25" s="69" t="s">
        <v>2</v>
      </c>
      <c r="D25" s="78">
        <v>0.216</v>
      </c>
      <c r="E25" s="70">
        <v>0.28799999999999998</v>
      </c>
      <c r="F25" s="67">
        <v>1</v>
      </c>
      <c r="G25" s="30"/>
      <c r="H25" s="31"/>
      <c r="I25" s="37"/>
      <c r="J25" s="37"/>
      <c r="K25" s="30"/>
      <c r="L25" s="33"/>
      <c r="M25" s="54"/>
    </row>
    <row r="26" spans="1:14" ht="15" customHeight="1" x14ac:dyDescent="0.2">
      <c r="A26" s="3"/>
      <c r="B26" s="71" t="s">
        <v>48</v>
      </c>
      <c r="C26" s="69" t="s">
        <v>2</v>
      </c>
      <c r="D26" s="78">
        <v>0.216</v>
      </c>
      <c r="E26" s="70">
        <v>0.28799999999999998</v>
      </c>
      <c r="F26" s="39">
        <v>0.2</v>
      </c>
      <c r="G26" s="30">
        <f t="shared" ref="G26:G34" si="5">D26*F26</f>
        <v>4.3200000000000002E-2</v>
      </c>
      <c r="H26" s="36">
        <f t="shared" ref="H26:H34" si="6">E26*F26</f>
        <v>5.7599999999999998E-2</v>
      </c>
      <c r="I26" s="37">
        <v>8.0299999999999994</v>
      </c>
      <c r="J26" s="37">
        <v>8.0299999999999994</v>
      </c>
      <c r="K26" s="30">
        <f t="shared" si="1"/>
        <v>0.34689599999999998</v>
      </c>
      <c r="L26" s="33">
        <f t="shared" si="2"/>
        <v>0.46252799999999994</v>
      </c>
      <c r="M26" s="54"/>
    </row>
    <row r="27" spans="1:14" ht="15" customHeight="1" x14ac:dyDescent="0.2">
      <c r="A27" s="3"/>
      <c r="B27" s="71" t="s">
        <v>49</v>
      </c>
      <c r="C27" s="77" t="s">
        <v>2</v>
      </c>
      <c r="D27" s="78">
        <v>0.216</v>
      </c>
      <c r="E27" s="70">
        <v>0.28799999999999998</v>
      </c>
      <c r="F27" s="39">
        <v>0.2</v>
      </c>
      <c r="G27" s="30">
        <f t="shared" si="5"/>
        <v>4.3200000000000002E-2</v>
      </c>
      <c r="H27" s="36">
        <f t="shared" si="6"/>
        <v>5.7599999999999998E-2</v>
      </c>
      <c r="I27" s="37">
        <v>35.99</v>
      </c>
      <c r="J27" s="37">
        <v>35.99</v>
      </c>
      <c r="K27" s="30">
        <f t="shared" si="1"/>
        <v>1.5547680000000001</v>
      </c>
      <c r="L27" s="33">
        <f t="shared" si="2"/>
        <v>2.0730240000000002</v>
      </c>
      <c r="M27" s="54"/>
    </row>
    <row r="28" spans="1:14" ht="15" customHeight="1" x14ac:dyDescent="0.2">
      <c r="A28" s="3"/>
      <c r="B28" s="71" t="s">
        <v>50</v>
      </c>
      <c r="C28" s="77" t="s">
        <v>2</v>
      </c>
      <c r="D28" s="78">
        <v>0.216</v>
      </c>
      <c r="E28" s="70">
        <v>0.28799999999999998</v>
      </c>
      <c r="F28" s="39">
        <v>0.1</v>
      </c>
      <c r="G28" s="30">
        <f t="shared" si="5"/>
        <v>2.1600000000000001E-2</v>
      </c>
      <c r="H28" s="36">
        <f t="shared" si="6"/>
        <v>2.8799999999999999E-2</v>
      </c>
      <c r="I28" s="37">
        <v>13.59</v>
      </c>
      <c r="J28" s="37">
        <v>13.59</v>
      </c>
      <c r="K28" s="30">
        <f t="shared" si="1"/>
        <v>0.29354400000000003</v>
      </c>
      <c r="L28" s="33">
        <f t="shared" si="2"/>
        <v>0.39139199999999996</v>
      </c>
      <c r="M28" s="54"/>
    </row>
    <row r="29" spans="1:14" ht="15" customHeight="1" x14ac:dyDescent="0.2">
      <c r="A29" s="3"/>
      <c r="B29" s="71" t="s">
        <v>51</v>
      </c>
      <c r="C29" s="77" t="s">
        <v>2</v>
      </c>
      <c r="D29" s="78">
        <v>0.216</v>
      </c>
      <c r="E29" s="70">
        <v>0.28799999999999998</v>
      </c>
      <c r="F29" s="65">
        <v>0.16669999999999999</v>
      </c>
      <c r="G29" s="30">
        <f t="shared" si="5"/>
        <v>3.6007199999999996E-2</v>
      </c>
      <c r="H29" s="36">
        <f t="shared" si="6"/>
        <v>4.8009599999999993E-2</v>
      </c>
      <c r="I29" s="37">
        <v>17.07</v>
      </c>
      <c r="J29" s="37">
        <v>17.07</v>
      </c>
      <c r="K29" s="30">
        <f t="shared" si="1"/>
        <v>0.61464290399999999</v>
      </c>
      <c r="L29" s="33">
        <f t="shared" si="2"/>
        <v>0.81952387199999988</v>
      </c>
      <c r="M29" s="54"/>
    </row>
    <row r="30" spans="1:14" ht="15" customHeight="1" x14ac:dyDescent="0.2">
      <c r="A30" s="3"/>
      <c r="B30" s="71" t="s">
        <v>52</v>
      </c>
      <c r="C30" s="69" t="s">
        <v>2</v>
      </c>
      <c r="D30" s="78">
        <v>0.216</v>
      </c>
      <c r="E30" s="70">
        <v>0.28799999999999998</v>
      </c>
      <c r="F30" s="65">
        <v>0.1666</v>
      </c>
      <c r="G30" s="30">
        <f t="shared" si="5"/>
        <v>3.59856E-2</v>
      </c>
      <c r="H30" s="36">
        <f t="shared" si="6"/>
        <v>4.7980799999999997E-2</v>
      </c>
      <c r="I30" s="37">
        <v>18.47</v>
      </c>
      <c r="J30" s="37">
        <v>18.47</v>
      </c>
      <c r="K30" s="30">
        <f t="shared" si="1"/>
        <v>0.66465403199999995</v>
      </c>
      <c r="L30" s="33">
        <f t="shared" si="2"/>
        <v>0.88620537599999993</v>
      </c>
      <c r="M30" s="54"/>
    </row>
    <row r="31" spans="1:14" ht="15" customHeight="1" x14ac:dyDescent="0.2">
      <c r="A31" s="3"/>
      <c r="B31" s="71" t="s">
        <v>53</v>
      </c>
      <c r="C31" s="77" t="s">
        <v>2</v>
      </c>
      <c r="D31" s="78">
        <v>0.216</v>
      </c>
      <c r="E31" s="70">
        <v>0.28799999999999998</v>
      </c>
      <c r="F31" s="65">
        <v>0.16669999999999999</v>
      </c>
      <c r="G31" s="30">
        <f t="shared" si="5"/>
        <v>3.6007199999999996E-2</v>
      </c>
      <c r="H31" s="36">
        <f t="shared" si="6"/>
        <v>4.8009599999999993E-2</v>
      </c>
      <c r="I31" s="37">
        <v>11.15</v>
      </c>
      <c r="J31" s="37">
        <v>11.15</v>
      </c>
      <c r="K31" s="30">
        <f t="shared" si="1"/>
        <v>0.40148027999999997</v>
      </c>
      <c r="L31" s="30">
        <f t="shared" si="2"/>
        <v>0.53530703999999996</v>
      </c>
      <c r="N31" s="38">
        <f>SUM(F26:F31)</f>
        <v>0.99999999999999989</v>
      </c>
    </row>
    <row r="32" spans="1:14" ht="57.75" customHeight="1" x14ac:dyDescent="0.2">
      <c r="A32" s="3">
        <v>8</v>
      </c>
      <c r="B32" s="72" t="s">
        <v>68</v>
      </c>
      <c r="C32" s="69" t="s">
        <v>2</v>
      </c>
      <c r="D32" s="78">
        <v>0.13400000000000001</v>
      </c>
      <c r="E32" s="70">
        <v>0.18</v>
      </c>
      <c r="F32" s="39"/>
      <c r="G32" s="30"/>
      <c r="H32" s="36"/>
      <c r="I32" s="31"/>
      <c r="J32" s="31"/>
      <c r="K32" s="30"/>
      <c r="L32" s="33"/>
      <c r="M32" s="54"/>
      <c r="N32" s="38"/>
    </row>
    <row r="33" spans="1:14" ht="15" customHeight="1" x14ac:dyDescent="0.2">
      <c r="A33" s="3"/>
      <c r="B33" s="71" t="s">
        <v>56</v>
      </c>
      <c r="C33" s="69" t="s">
        <v>2</v>
      </c>
      <c r="D33" s="78">
        <v>0.13400000000000001</v>
      </c>
      <c r="E33" s="70">
        <v>0.18</v>
      </c>
      <c r="F33" s="39">
        <v>0.8</v>
      </c>
      <c r="G33" s="30">
        <f t="shared" si="5"/>
        <v>0.10720000000000002</v>
      </c>
      <c r="H33" s="36">
        <f t="shared" si="6"/>
        <v>0.14399999999999999</v>
      </c>
      <c r="I33" s="31">
        <v>18.73</v>
      </c>
      <c r="J33" s="31">
        <v>18.73</v>
      </c>
      <c r="K33" s="30">
        <f t="shared" si="1"/>
        <v>2.0078560000000003</v>
      </c>
      <c r="L33" s="30">
        <f t="shared" si="2"/>
        <v>2.69712</v>
      </c>
      <c r="M33" s="11"/>
      <c r="N33" s="6"/>
    </row>
    <row r="34" spans="1:14" ht="15" customHeight="1" x14ac:dyDescent="0.2">
      <c r="A34" s="3"/>
      <c r="B34" s="71" t="s">
        <v>79</v>
      </c>
      <c r="C34" s="69" t="s">
        <v>2</v>
      </c>
      <c r="D34" s="78">
        <v>0.13400000000000001</v>
      </c>
      <c r="E34" s="70">
        <v>0.18</v>
      </c>
      <c r="F34" s="39">
        <v>0.2</v>
      </c>
      <c r="G34" s="30">
        <f t="shared" si="5"/>
        <v>2.6800000000000004E-2</v>
      </c>
      <c r="H34" s="36">
        <f t="shared" si="6"/>
        <v>3.5999999999999997E-2</v>
      </c>
      <c r="I34" s="31">
        <v>32.869999999999997</v>
      </c>
      <c r="J34" s="31">
        <v>32.869999999999997</v>
      </c>
      <c r="K34" s="30">
        <f t="shared" si="1"/>
        <v>0.88091600000000003</v>
      </c>
      <c r="L34" s="30">
        <f t="shared" si="2"/>
        <v>1.1833199999999999</v>
      </c>
      <c r="M34" s="24"/>
      <c r="N34" s="38">
        <f>SUM(F33:F34)</f>
        <v>1</v>
      </c>
    </row>
    <row r="35" spans="1:14" ht="66" customHeight="1" x14ac:dyDescent="0.2">
      <c r="A35" s="3">
        <v>9</v>
      </c>
      <c r="B35" s="72" t="s">
        <v>70</v>
      </c>
      <c r="C35" s="77" t="s">
        <v>2</v>
      </c>
      <c r="D35" s="70">
        <v>1.2E-2</v>
      </c>
      <c r="E35" s="74">
        <v>1.4999999999999999E-2</v>
      </c>
      <c r="F35" s="34">
        <v>1</v>
      </c>
      <c r="G35" s="30">
        <f t="shared" ref="G35:G43" si="7">D35*F35</f>
        <v>1.2E-2</v>
      </c>
      <c r="H35" s="36">
        <f t="shared" ref="H35:H43" si="8">E35*F35</f>
        <v>1.4999999999999999E-2</v>
      </c>
      <c r="I35" s="31">
        <v>122.89</v>
      </c>
      <c r="J35" s="31">
        <v>122.89</v>
      </c>
      <c r="K35" s="30">
        <f t="shared" si="1"/>
        <v>1.47468</v>
      </c>
      <c r="L35" s="30">
        <f t="shared" si="2"/>
        <v>1.84335</v>
      </c>
      <c r="N35" s="9"/>
    </row>
    <row r="36" spans="1:14" ht="15" customHeight="1" x14ac:dyDescent="0.2">
      <c r="A36" s="3">
        <v>10</v>
      </c>
      <c r="B36" s="72" t="s">
        <v>4</v>
      </c>
      <c r="C36" s="77" t="s">
        <v>2</v>
      </c>
      <c r="D36" s="78">
        <v>2E-3</v>
      </c>
      <c r="E36" s="74">
        <v>2.5000000000000001E-2</v>
      </c>
      <c r="F36" s="34">
        <v>1</v>
      </c>
      <c r="G36" s="30">
        <f t="shared" si="7"/>
        <v>2E-3</v>
      </c>
      <c r="H36" s="36">
        <f t="shared" si="8"/>
        <v>2.5000000000000001E-2</v>
      </c>
      <c r="I36" s="31">
        <v>24.35</v>
      </c>
      <c r="J36" s="31">
        <v>24.35</v>
      </c>
      <c r="K36" s="30">
        <f t="shared" si="1"/>
        <v>4.8700000000000007E-2</v>
      </c>
      <c r="L36" s="30">
        <f t="shared" si="2"/>
        <v>0.60875000000000012</v>
      </c>
      <c r="M36" s="24"/>
    </row>
    <row r="37" spans="1:14" ht="42" customHeight="1" x14ac:dyDescent="0.2">
      <c r="A37" s="3">
        <v>11</v>
      </c>
      <c r="B37" s="72" t="s">
        <v>73</v>
      </c>
      <c r="C37" s="77" t="s">
        <v>2</v>
      </c>
      <c r="D37" s="78">
        <v>4.4999999999999997E-3</v>
      </c>
      <c r="E37" s="75">
        <v>4.4999999999999997E-3</v>
      </c>
      <c r="F37" s="34">
        <v>1</v>
      </c>
      <c r="G37" s="30">
        <f t="shared" si="7"/>
        <v>4.4999999999999997E-3</v>
      </c>
      <c r="H37" s="30">
        <v>4.4999999999999997E-3</v>
      </c>
      <c r="I37" s="31">
        <v>220.3</v>
      </c>
      <c r="J37" s="31">
        <v>220.3</v>
      </c>
      <c r="K37" s="30">
        <f t="shared" si="1"/>
        <v>0.99134999999999995</v>
      </c>
      <c r="L37" s="30">
        <f t="shared" si="2"/>
        <v>0.99134999999999995</v>
      </c>
      <c r="M37" s="24"/>
    </row>
    <row r="38" spans="1:14" ht="48.75" customHeight="1" x14ac:dyDescent="0.2">
      <c r="A38" s="3">
        <v>12</v>
      </c>
      <c r="B38" s="72" t="s">
        <v>72</v>
      </c>
      <c r="C38" s="77" t="s">
        <v>2</v>
      </c>
      <c r="D38" s="78">
        <v>1.0500000000000001E-2</v>
      </c>
      <c r="E38" s="75">
        <v>1.0500000000000001E-2</v>
      </c>
      <c r="F38" s="34">
        <v>1</v>
      </c>
      <c r="G38" s="30">
        <f t="shared" si="7"/>
        <v>1.0500000000000001E-2</v>
      </c>
      <c r="H38" s="30">
        <f t="shared" si="8"/>
        <v>1.0500000000000001E-2</v>
      </c>
      <c r="I38" s="31">
        <v>59.57</v>
      </c>
      <c r="J38" s="31">
        <v>59.57</v>
      </c>
      <c r="K38" s="30">
        <f t="shared" si="1"/>
        <v>0.62548500000000007</v>
      </c>
      <c r="L38" s="30">
        <f t="shared" si="2"/>
        <v>0.62548500000000007</v>
      </c>
      <c r="M38" s="24"/>
    </row>
    <row r="39" spans="1:14" ht="15" customHeight="1" x14ac:dyDescent="0.2">
      <c r="A39" s="3">
        <v>13</v>
      </c>
      <c r="B39" s="72" t="s">
        <v>5</v>
      </c>
      <c r="C39" s="77" t="s">
        <v>6</v>
      </c>
      <c r="D39" s="78">
        <v>0.25</v>
      </c>
      <c r="E39" s="74">
        <v>0.5</v>
      </c>
      <c r="F39" s="34">
        <v>1</v>
      </c>
      <c r="G39" s="30">
        <f t="shared" si="7"/>
        <v>0.25</v>
      </c>
      <c r="H39" s="36">
        <f t="shared" si="8"/>
        <v>0.5</v>
      </c>
      <c r="I39" s="31">
        <v>2.0299999999999998</v>
      </c>
      <c r="J39" s="31">
        <v>2.0299999999999998</v>
      </c>
      <c r="K39" s="30">
        <f t="shared" si="1"/>
        <v>0.50749999999999995</v>
      </c>
      <c r="L39" s="33">
        <f t="shared" si="2"/>
        <v>1.0149999999999999</v>
      </c>
      <c r="M39" s="54"/>
    </row>
    <row r="40" spans="1:14" ht="15" customHeight="1" x14ac:dyDescent="0.2">
      <c r="A40" s="3">
        <v>14</v>
      </c>
      <c r="B40" s="72" t="s">
        <v>59</v>
      </c>
      <c r="C40" s="77" t="s">
        <v>77</v>
      </c>
      <c r="D40" s="78">
        <v>0.3</v>
      </c>
      <c r="E40" s="74">
        <v>0.4</v>
      </c>
      <c r="F40" s="34">
        <v>1</v>
      </c>
      <c r="G40" s="30">
        <f t="shared" si="7"/>
        <v>0.3</v>
      </c>
      <c r="H40" s="36">
        <f t="shared" si="8"/>
        <v>0.4</v>
      </c>
      <c r="I40" s="31">
        <v>29.97</v>
      </c>
      <c r="J40" s="31">
        <v>24.77</v>
      </c>
      <c r="K40" s="30">
        <f t="shared" si="1"/>
        <v>8.9909999999999997</v>
      </c>
      <c r="L40" s="33">
        <f t="shared" si="2"/>
        <v>9.9080000000000013</v>
      </c>
      <c r="M40" s="54"/>
    </row>
    <row r="41" spans="1:14" ht="15" customHeight="1" x14ac:dyDescent="0.2">
      <c r="A41" s="3">
        <v>15</v>
      </c>
      <c r="B41" s="72" t="s">
        <v>7</v>
      </c>
      <c r="C41" s="77" t="s">
        <v>2</v>
      </c>
      <c r="D41" s="78">
        <v>0.04</v>
      </c>
      <c r="E41" s="74">
        <v>0.05</v>
      </c>
      <c r="F41" s="34">
        <v>1</v>
      </c>
      <c r="G41" s="30">
        <f t="shared" si="7"/>
        <v>0.04</v>
      </c>
      <c r="H41" s="36">
        <f t="shared" si="8"/>
        <v>0.05</v>
      </c>
      <c r="I41" s="31">
        <v>111.1</v>
      </c>
      <c r="J41" s="31">
        <v>111.1</v>
      </c>
      <c r="K41" s="30">
        <f t="shared" si="1"/>
        <v>4.444</v>
      </c>
      <c r="L41" s="33">
        <f t="shared" si="2"/>
        <v>5.5549999999999997</v>
      </c>
      <c r="M41" s="24"/>
    </row>
    <row r="42" spans="1:14" ht="15" customHeight="1" x14ac:dyDescent="0.2">
      <c r="A42" s="3">
        <v>16</v>
      </c>
      <c r="B42" s="72" t="s">
        <v>18</v>
      </c>
      <c r="C42" s="77" t="s">
        <v>2</v>
      </c>
      <c r="D42" s="78">
        <v>4.0000000000000001E-3</v>
      </c>
      <c r="E42" s="74">
        <v>6.0000000000000001E-3</v>
      </c>
      <c r="F42" s="34">
        <v>1</v>
      </c>
      <c r="G42" s="30">
        <f t="shared" si="7"/>
        <v>4.0000000000000001E-3</v>
      </c>
      <c r="H42" s="36">
        <f t="shared" si="8"/>
        <v>6.0000000000000001E-3</v>
      </c>
      <c r="I42" s="31">
        <v>258.07</v>
      </c>
      <c r="J42" s="31">
        <v>258.07</v>
      </c>
      <c r="K42" s="30">
        <f t="shared" si="1"/>
        <v>1.0322800000000001</v>
      </c>
      <c r="L42" s="33">
        <f t="shared" si="2"/>
        <v>1.5484199999999999</v>
      </c>
      <c r="M42" s="54"/>
    </row>
    <row r="43" spans="1:14" ht="15" customHeight="1" x14ac:dyDescent="0.2">
      <c r="A43" s="3">
        <v>17</v>
      </c>
      <c r="B43" s="72" t="s">
        <v>8</v>
      </c>
      <c r="C43" s="77" t="s">
        <v>2</v>
      </c>
      <c r="D43" s="78">
        <v>6.0000000000000001E-3</v>
      </c>
      <c r="E43" s="70">
        <v>0.01</v>
      </c>
      <c r="F43" s="66">
        <v>1</v>
      </c>
      <c r="G43" s="62">
        <f t="shared" si="7"/>
        <v>6.0000000000000001E-3</v>
      </c>
      <c r="H43" s="63">
        <f t="shared" si="8"/>
        <v>0.01</v>
      </c>
      <c r="I43" s="31">
        <v>64.63</v>
      </c>
      <c r="J43" s="31">
        <v>64.63</v>
      </c>
      <c r="K43" s="30">
        <f t="shared" si="1"/>
        <v>0.38777999999999996</v>
      </c>
      <c r="L43" s="33">
        <f t="shared" si="2"/>
        <v>0.64629999999999999</v>
      </c>
      <c r="M43" s="54"/>
    </row>
    <row r="44" spans="1:14" ht="15" customHeight="1" x14ac:dyDescent="0.2">
      <c r="A44" s="3">
        <v>18</v>
      </c>
      <c r="B44" s="72" t="s">
        <v>57</v>
      </c>
      <c r="C44" s="77" t="s">
        <v>2</v>
      </c>
      <c r="D44" s="78">
        <v>0.13</v>
      </c>
      <c r="E44" s="79">
        <v>0.15</v>
      </c>
      <c r="F44" s="47"/>
      <c r="G44" s="41"/>
      <c r="H44" s="32"/>
      <c r="I44" s="4"/>
      <c r="J44" s="4"/>
      <c r="K44" s="30"/>
      <c r="L44" s="30"/>
      <c r="M44" s="24"/>
    </row>
    <row r="45" spans="1:14" ht="15" customHeight="1" x14ac:dyDescent="0.2">
      <c r="A45" s="3"/>
      <c r="B45" s="71" t="s">
        <v>54</v>
      </c>
      <c r="C45" s="77" t="s">
        <v>2</v>
      </c>
      <c r="D45" s="78">
        <v>0.13</v>
      </c>
      <c r="E45" s="70">
        <v>0.15</v>
      </c>
      <c r="F45" s="39">
        <v>0.3</v>
      </c>
      <c r="G45" s="30">
        <f t="shared" ref="G45:G59" si="9">D45*F45</f>
        <v>3.9E-2</v>
      </c>
      <c r="H45" s="36">
        <f t="shared" ref="H45:H59" si="10">E45*F45</f>
        <v>4.4999999999999998E-2</v>
      </c>
      <c r="I45" s="31">
        <v>194.17</v>
      </c>
      <c r="J45" s="31">
        <v>194.17</v>
      </c>
      <c r="K45" s="30">
        <f t="shared" si="1"/>
        <v>7.5726299999999993</v>
      </c>
      <c r="L45" s="33">
        <f t="shared" si="2"/>
        <v>8.7376499999999986</v>
      </c>
      <c r="M45" s="54"/>
    </row>
    <row r="46" spans="1:14" ht="15" customHeight="1" x14ac:dyDescent="0.2">
      <c r="A46" s="3"/>
      <c r="B46" s="71" t="s">
        <v>55</v>
      </c>
      <c r="C46" s="77" t="s">
        <v>2</v>
      </c>
      <c r="D46" s="78">
        <v>0.13</v>
      </c>
      <c r="E46" s="70">
        <v>0.15</v>
      </c>
      <c r="F46" s="39">
        <v>0.3</v>
      </c>
      <c r="G46" s="30">
        <f t="shared" si="9"/>
        <v>3.9E-2</v>
      </c>
      <c r="H46" s="36">
        <f t="shared" si="10"/>
        <v>4.4999999999999998E-2</v>
      </c>
      <c r="I46" s="31">
        <v>114.45</v>
      </c>
      <c r="J46" s="31">
        <v>114.45</v>
      </c>
      <c r="K46" s="30">
        <f t="shared" si="1"/>
        <v>4.4635499999999997</v>
      </c>
      <c r="L46" s="33">
        <f t="shared" si="2"/>
        <v>5.1502499999999998</v>
      </c>
      <c r="M46" s="54"/>
    </row>
    <row r="47" spans="1:14" ht="15" customHeight="1" x14ac:dyDescent="0.2">
      <c r="A47" s="3"/>
      <c r="B47" s="71" t="s">
        <v>58</v>
      </c>
      <c r="C47" s="69" t="s">
        <v>2</v>
      </c>
      <c r="D47" s="73">
        <v>0.13</v>
      </c>
      <c r="E47" s="74">
        <v>0.15</v>
      </c>
      <c r="F47" s="39">
        <v>0.4</v>
      </c>
      <c r="G47" s="30">
        <f t="shared" si="9"/>
        <v>5.2000000000000005E-2</v>
      </c>
      <c r="H47" s="36">
        <f t="shared" si="10"/>
        <v>0.06</v>
      </c>
      <c r="I47" s="31">
        <v>70.849999999999994</v>
      </c>
      <c r="J47" s="31">
        <v>70.849999999999994</v>
      </c>
      <c r="K47" s="30">
        <f t="shared" si="1"/>
        <v>3.6842000000000001</v>
      </c>
      <c r="L47" s="30">
        <f t="shared" si="2"/>
        <v>4.2509999999999994</v>
      </c>
      <c r="N47" s="38">
        <f>SUM(F45:F47)</f>
        <v>1</v>
      </c>
    </row>
    <row r="48" spans="1:14" ht="36" customHeight="1" x14ac:dyDescent="0.2">
      <c r="A48" s="3">
        <v>19</v>
      </c>
      <c r="B48" s="80" t="s">
        <v>71</v>
      </c>
      <c r="C48" s="77" t="s">
        <v>2</v>
      </c>
      <c r="D48" s="70">
        <v>2.4E-2</v>
      </c>
      <c r="E48" s="81">
        <v>0.04</v>
      </c>
      <c r="F48" s="34">
        <v>1</v>
      </c>
      <c r="G48" s="30">
        <f t="shared" si="9"/>
        <v>2.4E-2</v>
      </c>
      <c r="H48" s="36">
        <f t="shared" si="10"/>
        <v>0.04</v>
      </c>
      <c r="I48" s="31">
        <v>78.83</v>
      </c>
      <c r="J48" s="31">
        <v>78.83</v>
      </c>
      <c r="K48" s="30">
        <f t="shared" si="1"/>
        <v>1.89192</v>
      </c>
      <c r="L48" s="30">
        <f t="shared" si="2"/>
        <v>3.1532</v>
      </c>
      <c r="M48" s="24"/>
    </row>
    <row r="49" spans="1:14" ht="15" hidden="1" customHeight="1" x14ac:dyDescent="0.2">
      <c r="A49" s="3"/>
      <c r="B49" s="68"/>
      <c r="C49" s="69"/>
      <c r="D49" s="82"/>
      <c r="E49" s="76"/>
      <c r="F49" s="34"/>
      <c r="G49" s="30"/>
      <c r="H49" s="36"/>
      <c r="I49" s="37"/>
      <c r="J49" s="37"/>
      <c r="K49" s="30"/>
      <c r="L49" s="33"/>
      <c r="M49" s="54"/>
    </row>
    <row r="50" spans="1:14" ht="15" customHeight="1" x14ac:dyDescent="0.2">
      <c r="A50" s="3">
        <v>20</v>
      </c>
      <c r="B50" s="68" t="s">
        <v>20</v>
      </c>
      <c r="C50" s="77" t="s">
        <v>2</v>
      </c>
      <c r="D50" s="83">
        <v>8.0000000000000007E-5</v>
      </c>
      <c r="E50" s="84">
        <v>1.2E-4</v>
      </c>
      <c r="F50" s="34">
        <v>1</v>
      </c>
      <c r="G50" s="64">
        <f t="shared" si="9"/>
        <v>8.0000000000000007E-5</v>
      </c>
      <c r="H50" s="64">
        <f t="shared" si="10"/>
        <v>1.2E-4</v>
      </c>
      <c r="I50" s="37">
        <v>471.8</v>
      </c>
      <c r="J50" s="37">
        <v>471.8</v>
      </c>
      <c r="K50" s="30">
        <f t="shared" si="1"/>
        <v>3.7744000000000007E-2</v>
      </c>
      <c r="L50" s="30">
        <f t="shared" si="2"/>
        <v>5.6616E-2</v>
      </c>
      <c r="M50" s="24"/>
    </row>
    <row r="51" spans="1:14" ht="15" customHeight="1" x14ac:dyDescent="0.2">
      <c r="A51" s="3">
        <v>21</v>
      </c>
      <c r="B51" s="68" t="s">
        <v>21</v>
      </c>
      <c r="C51" s="69" t="s">
        <v>2</v>
      </c>
      <c r="D51" s="82">
        <v>2.0999999999999999E-3</v>
      </c>
      <c r="E51" s="76">
        <v>3.0000000000000001E-3</v>
      </c>
      <c r="F51" s="34">
        <v>1</v>
      </c>
      <c r="G51" s="30">
        <f t="shared" si="9"/>
        <v>2.0999999999999999E-3</v>
      </c>
      <c r="H51" s="36">
        <f t="shared" si="10"/>
        <v>3.0000000000000001E-3</v>
      </c>
      <c r="I51" s="37">
        <v>7.57</v>
      </c>
      <c r="J51" s="37">
        <v>7.57</v>
      </c>
      <c r="K51" s="30">
        <f t="shared" si="1"/>
        <v>1.5896999999999998E-2</v>
      </c>
      <c r="L51" s="33">
        <f t="shared" si="2"/>
        <v>2.2710000000000001E-2</v>
      </c>
      <c r="M51" s="54"/>
    </row>
    <row r="52" spans="1:14" ht="15" customHeight="1" x14ac:dyDescent="0.2">
      <c r="A52" s="3">
        <v>22</v>
      </c>
      <c r="B52" s="68" t="s">
        <v>39</v>
      </c>
      <c r="C52" s="77" t="s">
        <v>2</v>
      </c>
      <c r="D52" s="78">
        <v>1E-3</v>
      </c>
      <c r="E52" s="76">
        <v>1E-3</v>
      </c>
      <c r="F52" s="34">
        <v>1</v>
      </c>
      <c r="G52" s="30">
        <f t="shared" si="9"/>
        <v>1E-3</v>
      </c>
      <c r="H52" s="36">
        <f t="shared" si="10"/>
        <v>1E-3</v>
      </c>
      <c r="I52" s="37">
        <v>20</v>
      </c>
      <c r="J52" s="37">
        <v>20</v>
      </c>
      <c r="K52" s="30">
        <f t="shared" si="1"/>
        <v>0.02</v>
      </c>
      <c r="L52" s="33">
        <f t="shared" si="2"/>
        <v>0.02</v>
      </c>
      <c r="M52" s="54"/>
    </row>
    <row r="53" spans="1:14" ht="15" customHeight="1" x14ac:dyDescent="0.2">
      <c r="A53" s="28">
        <v>23</v>
      </c>
      <c r="B53" s="85" t="s">
        <v>22</v>
      </c>
      <c r="C53" s="86" t="s">
        <v>2</v>
      </c>
      <c r="D53" s="78">
        <v>2E-3</v>
      </c>
      <c r="E53" s="87">
        <v>2E-3</v>
      </c>
      <c r="F53" s="34">
        <v>1</v>
      </c>
      <c r="G53" s="30">
        <f t="shared" si="9"/>
        <v>2E-3</v>
      </c>
      <c r="H53" s="36">
        <f t="shared" si="10"/>
        <v>2E-3</v>
      </c>
      <c r="I53" s="37">
        <v>55.24</v>
      </c>
      <c r="J53" s="37">
        <v>55.24</v>
      </c>
      <c r="K53" s="30">
        <f t="shared" si="1"/>
        <v>0.11048000000000001</v>
      </c>
      <c r="L53" s="30">
        <f t="shared" si="2"/>
        <v>0.11048000000000001</v>
      </c>
    </row>
    <row r="54" spans="1:14" ht="15" hidden="1" customHeight="1" x14ac:dyDescent="0.2">
      <c r="A54" s="29"/>
      <c r="B54" s="68"/>
      <c r="C54" s="69"/>
      <c r="D54" s="78"/>
      <c r="E54" s="76"/>
      <c r="F54" s="34"/>
      <c r="G54" s="30"/>
      <c r="H54" s="36"/>
      <c r="I54" s="37"/>
      <c r="J54" s="37"/>
      <c r="K54" s="30"/>
      <c r="L54" s="30"/>
    </row>
    <row r="55" spans="1:14" ht="63.75" customHeight="1" x14ac:dyDescent="0.2">
      <c r="A55" s="29">
        <v>24</v>
      </c>
      <c r="B55" s="68" t="s">
        <v>69</v>
      </c>
      <c r="C55" s="69" t="s">
        <v>77</v>
      </c>
      <c r="D55" s="70">
        <v>4.8000000000000001E-2</v>
      </c>
      <c r="E55" s="76">
        <v>7.1999999999999995E-2</v>
      </c>
      <c r="F55" s="34">
        <v>1</v>
      </c>
      <c r="G55" s="30">
        <f t="shared" si="9"/>
        <v>4.8000000000000001E-2</v>
      </c>
      <c r="H55" s="36">
        <f t="shared" si="10"/>
        <v>7.1999999999999995E-2</v>
      </c>
      <c r="I55" s="37">
        <v>22.32</v>
      </c>
      <c r="J55" s="37">
        <v>22.32</v>
      </c>
      <c r="K55" s="30">
        <f t="shared" si="1"/>
        <v>1.0713600000000001</v>
      </c>
      <c r="L55" s="33">
        <f t="shared" si="2"/>
        <v>1.6070399999999998</v>
      </c>
      <c r="M55" s="54"/>
    </row>
    <row r="56" spans="1:14" ht="15" customHeight="1" x14ac:dyDescent="0.2">
      <c r="A56" s="29">
        <v>25</v>
      </c>
      <c r="B56" s="68" t="s">
        <v>34</v>
      </c>
      <c r="C56" s="69" t="s">
        <v>2</v>
      </c>
      <c r="D56" s="78">
        <v>1E-3</v>
      </c>
      <c r="E56" s="76">
        <v>2E-3</v>
      </c>
      <c r="F56" s="34">
        <v>1</v>
      </c>
      <c r="G56" s="30">
        <f t="shared" si="9"/>
        <v>1E-3</v>
      </c>
      <c r="H56" s="36">
        <f t="shared" si="10"/>
        <v>2E-3</v>
      </c>
      <c r="I56" s="37">
        <v>132.38</v>
      </c>
      <c r="J56" s="37">
        <v>132.38</v>
      </c>
      <c r="K56" s="30">
        <f t="shared" si="1"/>
        <v>0.13238</v>
      </c>
      <c r="L56" s="30">
        <f t="shared" si="2"/>
        <v>0.26476</v>
      </c>
    </row>
    <row r="57" spans="1:14" ht="15" customHeight="1" x14ac:dyDescent="0.2">
      <c r="A57" s="29">
        <v>26</v>
      </c>
      <c r="B57" s="68" t="s">
        <v>37</v>
      </c>
      <c r="C57" s="69" t="s">
        <v>2</v>
      </c>
      <c r="D57" s="83">
        <v>5.0000000000000002E-5</v>
      </c>
      <c r="E57" s="88">
        <v>1E-4</v>
      </c>
      <c r="F57" s="34">
        <v>1</v>
      </c>
      <c r="G57" s="64">
        <f t="shared" si="9"/>
        <v>5.0000000000000002E-5</v>
      </c>
      <c r="H57" s="30">
        <f t="shared" si="10"/>
        <v>1E-4</v>
      </c>
      <c r="I57" s="37">
        <v>200</v>
      </c>
      <c r="J57" s="37">
        <v>200</v>
      </c>
      <c r="K57" s="30">
        <f t="shared" si="1"/>
        <v>0.01</v>
      </c>
      <c r="L57" s="30">
        <f t="shared" si="2"/>
        <v>0.02</v>
      </c>
      <c r="N57" s="5" t="s">
        <v>64</v>
      </c>
    </row>
    <row r="58" spans="1:14" ht="15" customHeight="1" x14ac:dyDescent="0.2">
      <c r="A58" s="29">
        <v>27</v>
      </c>
      <c r="B58" s="68" t="s">
        <v>38</v>
      </c>
      <c r="C58" s="69" t="s">
        <v>2</v>
      </c>
      <c r="D58" s="78">
        <v>2E-3</v>
      </c>
      <c r="E58" s="88">
        <v>2E-3</v>
      </c>
      <c r="F58" s="34">
        <v>1</v>
      </c>
      <c r="G58" s="30">
        <f t="shared" si="9"/>
        <v>2E-3</v>
      </c>
      <c r="H58" s="36">
        <f t="shared" si="10"/>
        <v>2E-3</v>
      </c>
      <c r="I58" s="37">
        <v>40</v>
      </c>
      <c r="J58" s="37">
        <v>40</v>
      </c>
      <c r="K58" s="30">
        <f t="shared" si="1"/>
        <v>0.08</v>
      </c>
      <c r="L58" s="33">
        <f t="shared" si="2"/>
        <v>0.08</v>
      </c>
      <c r="M58" s="54"/>
      <c r="N58" s="5" t="s">
        <v>64</v>
      </c>
    </row>
    <row r="59" spans="1:14" ht="15" customHeight="1" x14ac:dyDescent="0.2">
      <c r="A59" s="52">
        <v>28</v>
      </c>
      <c r="B59" s="89" t="s">
        <v>19</v>
      </c>
      <c r="C59" s="90" t="s">
        <v>2</v>
      </c>
      <c r="D59" s="79">
        <v>2E-3</v>
      </c>
      <c r="E59" s="91">
        <v>2.3999999999999998E-3</v>
      </c>
      <c r="F59" s="48">
        <v>1</v>
      </c>
      <c r="G59" s="42">
        <f t="shared" si="9"/>
        <v>2E-3</v>
      </c>
      <c r="H59" s="42">
        <f t="shared" si="10"/>
        <v>2.3999999999999998E-3</v>
      </c>
      <c r="I59" s="46">
        <v>200</v>
      </c>
      <c r="J59" s="46">
        <v>200</v>
      </c>
      <c r="K59" s="30">
        <f t="shared" si="1"/>
        <v>0.4</v>
      </c>
      <c r="L59" s="33">
        <f t="shared" si="2"/>
        <v>0.48</v>
      </c>
      <c r="M59" s="54"/>
    </row>
    <row r="60" spans="1:14" ht="16.5" customHeight="1" x14ac:dyDescent="0.2">
      <c r="A60" s="58"/>
      <c r="B60" s="100" t="s">
        <v>9</v>
      </c>
      <c r="C60" s="101"/>
      <c r="D60" s="101"/>
      <c r="E60" s="101"/>
      <c r="F60" s="101"/>
      <c r="G60" s="101"/>
      <c r="H60" s="101"/>
      <c r="I60" s="101"/>
      <c r="J60" s="61"/>
      <c r="K60" s="60">
        <f>SUM(K8:K59)</f>
        <v>50.246947215999995</v>
      </c>
      <c r="L60" s="60">
        <f>SUM(L8:L59)</f>
        <v>60.797993687999991</v>
      </c>
    </row>
    <row r="61" spans="1:14" ht="2.25" hidden="1" customHeight="1" x14ac:dyDescent="0.25">
      <c r="A61" s="59"/>
    </row>
    <row r="62" spans="1:14" ht="32.25" customHeight="1" x14ac:dyDescent="0.25">
      <c r="A62" s="102" t="s">
        <v>75</v>
      </c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</row>
    <row r="63" spans="1:14" ht="13.5" customHeight="1" x14ac:dyDescent="0.2">
      <c r="A63" s="13" t="s">
        <v>28</v>
      </c>
      <c r="B63" s="13"/>
      <c r="C63" s="13"/>
      <c r="D63" s="14"/>
      <c r="E63" s="15"/>
      <c r="F63" s="15"/>
      <c r="G63" s="15"/>
      <c r="H63" s="15"/>
      <c r="I63" s="16"/>
      <c r="J63" s="16"/>
      <c r="K63" s="16"/>
    </row>
    <row r="64" spans="1:14" ht="23.25" customHeight="1" x14ac:dyDescent="0.25">
      <c r="A64" s="2"/>
      <c r="B64" s="24"/>
      <c r="C64" s="18"/>
      <c r="D64" s="19" t="s">
        <v>26</v>
      </c>
      <c r="E64" s="19" t="s">
        <v>27</v>
      </c>
      <c r="F64" s="19"/>
      <c r="G64" s="19"/>
      <c r="H64" s="19"/>
      <c r="I64" s="20"/>
      <c r="J64" s="20"/>
      <c r="K64" s="21" t="s">
        <v>29</v>
      </c>
      <c r="L64" s="21" t="s">
        <v>30</v>
      </c>
    </row>
    <row r="65" spans="1:13" ht="13.5" customHeight="1" x14ac:dyDescent="0.25">
      <c r="A65" s="2"/>
      <c r="B65" s="25" t="s">
        <v>24</v>
      </c>
      <c r="C65" s="22">
        <v>0.6</v>
      </c>
      <c r="D65" s="23">
        <f>SUM(K60*C65)</f>
        <v>30.148168329599997</v>
      </c>
      <c r="E65" s="23">
        <f>L60*C65</f>
        <v>36.478796212799992</v>
      </c>
      <c r="F65" s="23"/>
      <c r="G65" s="23"/>
      <c r="H65" s="23"/>
      <c r="I65" s="20">
        <v>21</v>
      </c>
      <c r="J65" s="20"/>
      <c r="K65" s="23">
        <f>D65*I65</f>
        <v>633.11153492159997</v>
      </c>
      <c r="L65" s="23">
        <f>E65*I65</f>
        <v>766.05472046879981</v>
      </c>
    </row>
    <row r="66" spans="1:13" ht="15" customHeight="1" x14ac:dyDescent="0.25">
      <c r="A66" s="2"/>
      <c r="B66" s="25" t="s">
        <v>25</v>
      </c>
      <c r="C66" s="22">
        <v>0.4</v>
      </c>
      <c r="D66" s="23">
        <f>SUM(C66*K60)</f>
        <v>20.098778886399998</v>
      </c>
      <c r="E66" s="23">
        <f>L60*C66</f>
        <v>24.319197475199999</v>
      </c>
      <c r="F66" s="23"/>
      <c r="G66" s="23"/>
      <c r="H66" s="23"/>
      <c r="I66" s="20">
        <v>21</v>
      </c>
      <c r="J66" s="20"/>
      <c r="K66" s="23">
        <f>D66*I66</f>
        <v>422.07435661439996</v>
      </c>
      <c r="L66" s="23">
        <f>E66*I66</f>
        <v>510.70314697919997</v>
      </c>
    </row>
    <row r="67" spans="1:13" ht="15" customHeight="1" x14ac:dyDescent="0.25">
      <c r="A67" s="2"/>
      <c r="B67" s="27" t="s">
        <v>33</v>
      </c>
      <c r="C67" s="26">
        <v>0.5</v>
      </c>
      <c r="D67" s="6"/>
      <c r="E67" s="6"/>
      <c r="F67" s="6"/>
      <c r="G67" s="6"/>
      <c r="H67" s="6"/>
    </row>
    <row r="68" spans="1:13" ht="15" customHeight="1" x14ac:dyDescent="0.25">
      <c r="A68" s="2"/>
      <c r="B68" s="27"/>
      <c r="C68" s="26"/>
      <c r="D68" s="6"/>
      <c r="E68" s="6"/>
      <c r="F68" s="6"/>
      <c r="G68" s="6"/>
      <c r="H68" s="6"/>
    </row>
    <row r="69" spans="1:13" ht="15.75" x14ac:dyDescent="0.25">
      <c r="B69" s="93" t="s">
        <v>35</v>
      </c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7"/>
    </row>
    <row r="70" spans="1:13" ht="10.5" customHeight="1" x14ac:dyDescent="0.25">
      <c r="B70" s="1"/>
      <c r="C70" s="2"/>
      <c r="D70" s="12"/>
      <c r="E70" s="10"/>
      <c r="F70" s="10"/>
      <c r="G70" s="10"/>
      <c r="H70" s="10"/>
      <c r="I70" s="2"/>
      <c r="J70" s="2"/>
      <c r="K70" s="2"/>
      <c r="L70" s="2"/>
      <c r="M70" s="4"/>
    </row>
    <row r="71" spans="1:13" ht="15.75" hidden="1" x14ac:dyDescent="0.25">
      <c r="B71" s="93"/>
      <c r="C71" s="93"/>
      <c r="D71" s="93"/>
      <c r="E71" s="10"/>
      <c r="F71" s="10"/>
      <c r="G71" s="10"/>
      <c r="H71" s="10"/>
      <c r="L71" s="2"/>
      <c r="M71" s="4"/>
    </row>
    <row r="72" spans="1:13" x14ac:dyDescent="0.2">
      <c r="B72" s="45" t="s">
        <v>15</v>
      </c>
    </row>
    <row r="73" spans="1:13" x14ac:dyDescent="0.2">
      <c r="B73" s="45"/>
      <c r="G73" s="44"/>
    </row>
    <row r="74" spans="1:13" x14ac:dyDescent="0.2">
      <c r="B74" s="17"/>
    </row>
    <row r="77" spans="1:13" x14ac:dyDescent="0.2">
      <c r="C77" s="8"/>
    </row>
  </sheetData>
  <mergeCells count="17">
    <mergeCell ref="G5:H6"/>
    <mergeCell ref="M2:S3"/>
    <mergeCell ref="B69:L69"/>
    <mergeCell ref="B71:D71"/>
    <mergeCell ref="K5:L6"/>
    <mergeCell ref="D6:E6"/>
    <mergeCell ref="B60:I60"/>
    <mergeCell ref="A62:L62"/>
    <mergeCell ref="A2:L2"/>
    <mergeCell ref="A3:L3"/>
    <mergeCell ref="A5:A7"/>
    <mergeCell ref="B5:B6"/>
    <mergeCell ref="C5:C7"/>
    <mergeCell ref="D5:E5"/>
    <mergeCell ref="I5:I7"/>
    <mergeCell ref="J5:J7"/>
    <mergeCell ref="F5:F7"/>
  </mergeCells>
  <phoneticPr fontId="4" type="noConversion"/>
  <pageMargins left="0.23622047244094491" right="0.15748031496062992" top="0.27559055118110237" bottom="0.27559055118110237" header="0.23622047244094491" footer="0.15748031496062992"/>
  <pageSetup paperSize="9" scale="5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ДНЗ,НВК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Іванна</cp:lastModifiedBy>
  <cp:lastPrinted>2021-07-28T13:12:53Z</cp:lastPrinted>
  <dcterms:created xsi:type="dcterms:W3CDTF">1996-10-08T23:32:33Z</dcterms:created>
  <dcterms:modified xsi:type="dcterms:W3CDTF">2021-08-05T07:55:48Z</dcterms:modified>
</cp:coreProperties>
</file>