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Проекти ВИКОНКОМ\"/>
    </mc:Choice>
  </mc:AlternateContent>
  <xr:revisionPtr revIDLastSave="0" documentId="8_{D7454491-B38B-4C8A-BDC0-A5CFAAB1A7D9}" xr6:coauthVersionLast="45" xr6:coauthVersionMax="45" xr10:uidLastSave="{00000000-0000-0000-0000-000000000000}"/>
  <bookViews>
    <workbookView xWindow="-120" yWindow="-120" windowWidth="29040" windowHeight="15840" tabRatio="555" xr2:uid="{00000000-000D-0000-FFFF-FFFF00000000}"/>
  </bookViews>
  <sheets>
    <sheet name="дод1" sheetId="18" r:id="rId1"/>
  </sheets>
  <definedNames>
    <definedName name="_xlnm.Print_Titles" localSheetId="0">дод1!$9:$11</definedName>
    <definedName name="_xlnm.Print_Area" localSheetId="0">дод1!$A$1:$H$79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69" i="18" l="1"/>
  <c r="H69" i="18" s="1"/>
  <c r="E69" i="18"/>
  <c r="D69" i="18"/>
  <c r="C69" i="18"/>
  <c r="H72" i="18"/>
  <c r="G66" i="18" l="1"/>
  <c r="H67" i="18"/>
  <c r="G59" i="18"/>
  <c r="C49" i="18"/>
  <c r="G39" i="18"/>
  <c r="G30" i="18"/>
  <c r="E18" i="18" l="1"/>
  <c r="E17" i="18" s="1"/>
  <c r="H21" i="18"/>
  <c r="H15" i="18" l="1"/>
  <c r="D74" i="18" l="1"/>
  <c r="G21" i="18"/>
  <c r="G26" i="18"/>
  <c r="D49" i="18"/>
  <c r="E49" i="18"/>
  <c r="F49" i="18"/>
  <c r="D47" i="18"/>
  <c r="D42" i="18"/>
  <c r="D24" i="18"/>
  <c r="F18" i="18"/>
  <c r="F17" i="18" s="1"/>
  <c r="D18" i="18"/>
  <c r="D17" i="18" s="1"/>
  <c r="D12" i="18" s="1"/>
  <c r="D41" i="18" l="1"/>
  <c r="D40" i="18"/>
  <c r="F42" i="18"/>
  <c r="E42" i="18"/>
  <c r="C42" i="18"/>
  <c r="F47" i="18"/>
  <c r="E47" i="18"/>
  <c r="C47" i="18"/>
  <c r="E24" i="18"/>
  <c r="D63" i="18" l="1"/>
  <c r="D75" i="18" s="1"/>
  <c r="F41" i="18"/>
  <c r="E41" i="18"/>
  <c r="G72" i="18" l="1"/>
  <c r="G69" i="18" s="1"/>
  <c r="F74" i="18"/>
  <c r="E74" i="18"/>
  <c r="C74" i="18"/>
  <c r="H68" i="18"/>
  <c r="G68" i="18"/>
  <c r="G67" i="18"/>
  <c r="H65" i="18"/>
  <c r="G65" i="18"/>
  <c r="H62" i="18"/>
  <c r="H61" i="18"/>
  <c r="H60" i="18"/>
  <c r="H58" i="18"/>
  <c r="H57" i="18"/>
  <c r="H56" i="18"/>
  <c r="G56" i="18"/>
  <c r="G49" i="18" s="1"/>
  <c r="G41" i="18" s="1"/>
  <c r="H55" i="18"/>
  <c r="H54" i="18"/>
  <c r="H53" i="18"/>
  <c r="H52" i="18"/>
  <c r="H51" i="18"/>
  <c r="H50" i="18"/>
  <c r="C41" i="18"/>
  <c r="H48" i="18"/>
  <c r="H47" i="18"/>
  <c r="H46" i="18"/>
  <c r="H45" i="18"/>
  <c r="H44" i="18"/>
  <c r="H43" i="18"/>
  <c r="F38" i="18"/>
  <c r="G37" i="18"/>
  <c r="H36" i="18"/>
  <c r="G36" i="18"/>
  <c r="H35" i="18"/>
  <c r="G35" i="18"/>
  <c r="H34" i="18"/>
  <c r="G34" i="18"/>
  <c r="H33" i="18"/>
  <c r="G33" i="18"/>
  <c r="H32" i="18"/>
  <c r="G32" i="18"/>
  <c r="H31" i="18"/>
  <c r="G31" i="18"/>
  <c r="G29" i="18"/>
  <c r="H28" i="18"/>
  <c r="G28" i="18"/>
  <c r="H25" i="18"/>
  <c r="G25" i="18"/>
  <c r="F24" i="18"/>
  <c r="C24" i="18"/>
  <c r="H23" i="18"/>
  <c r="G23" i="18"/>
  <c r="H22" i="18"/>
  <c r="G22" i="18"/>
  <c r="H20" i="18"/>
  <c r="G20" i="18"/>
  <c r="H19" i="18"/>
  <c r="G19" i="18"/>
  <c r="F12" i="18"/>
  <c r="E12" i="18"/>
  <c r="C18" i="18"/>
  <c r="C17" i="18" s="1"/>
  <c r="C12" i="18" s="1"/>
  <c r="H16" i="18"/>
  <c r="G16" i="18"/>
  <c r="G15" i="18"/>
  <c r="H14" i="18"/>
  <c r="G14" i="18"/>
  <c r="H13" i="18"/>
  <c r="G13" i="18"/>
  <c r="G18" i="18" l="1"/>
  <c r="G17" i="18" s="1"/>
  <c r="G12" i="18" s="1"/>
  <c r="F40" i="18"/>
  <c r="G24" i="18"/>
  <c r="G74" i="18"/>
  <c r="C40" i="18"/>
  <c r="E40" i="18"/>
  <c r="E63" i="18" s="1"/>
  <c r="E75" i="18" s="1"/>
  <c r="H17" i="18"/>
  <c r="H18" i="18"/>
  <c r="H24" i="18"/>
  <c r="H41" i="18"/>
  <c r="H42" i="18"/>
  <c r="H49" i="18"/>
  <c r="H74" i="18"/>
  <c r="H12" i="18"/>
  <c r="G38" i="18"/>
  <c r="C63" i="18" l="1"/>
  <c r="C75" i="18" s="1"/>
  <c r="F63" i="18"/>
  <c r="F75" i="18" s="1"/>
  <c r="H75" i="18" s="1"/>
  <c r="H40" i="18"/>
  <c r="G40" i="18"/>
  <c r="G63" i="18" s="1"/>
  <c r="G75" i="18" s="1"/>
  <c r="H63" i="18" l="1"/>
</calcChain>
</file>

<file path=xl/sharedStrings.xml><?xml version="1.0" encoding="utf-8"?>
<sst xmlns="http://schemas.openxmlformats.org/spreadsheetml/2006/main" count="85" uniqueCount="84">
  <si>
    <t>Найменування</t>
  </si>
  <si>
    <t>+ ; -</t>
  </si>
  <si>
    <t>%</t>
  </si>
  <si>
    <t xml:space="preserve">Податкові надходження </t>
  </si>
  <si>
    <t>Податок та збір на доходи фізичних осіб</t>
  </si>
  <si>
    <t>Податок на прибуток</t>
  </si>
  <si>
    <t>Місцеві податки і збори</t>
  </si>
  <si>
    <t>Податок на майно</t>
  </si>
  <si>
    <t>18010100 -18010400</t>
  </si>
  <si>
    <t>18010500 - 18010900</t>
  </si>
  <si>
    <t>18011000-18011100</t>
  </si>
  <si>
    <t>Туристичний збір</t>
  </si>
  <si>
    <t>Єдиний податок</t>
  </si>
  <si>
    <t xml:space="preserve">Неподаткові надходження </t>
  </si>
  <si>
    <t xml:space="preserve">Частина чистого прибутку (доходу) комунальних унітарних підприємств та їх об'єднань, що вилучається до бюджету </t>
  </si>
  <si>
    <t>Адміністративні штрафи та інші санкції</t>
  </si>
  <si>
    <t>Адмiнiстративнi штрафи та штрафнi санкцiї за порушення законодавства у сферi виробництва та обiгу алкогольних напоїв та тютюнових виробiв</t>
  </si>
  <si>
    <t>Державне мито</t>
  </si>
  <si>
    <t>Інші надходження</t>
  </si>
  <si>
    <t>Офіційні трансферти</t>
  </si>
  <si>
    <t>Разом доходів загального фонду</t>
  </si>
  <si>
    <t>Екологічний податок</t>
  </si>
  <si>
    <t>Бюджет розвитку</t>
  </si>
  <si>
    <t>Разом доходів спеціального фонду</t>
  </si>
  <si>
    <t>Всього доходів</t>
  </si>
  <si>
    <t>Доходи від операцій з капіталом</t>
  </si>
  <si>
    <t>Кошти за шкоду, що заподіяна на земельних ділянках державної та комунальної власності, які не надані у користування та не передані у власність, внаслідок їх самовільного зайняття, використання не за цільовим призначенням, зняття ґрунтового покриву (родючого шару ґрунту) без спеціального дозволу; відшкодування збитків за погіршення якості ґрунтового покриву тощо та за неодержання доходів у зв'язку з тимчасовим невикористанням земельних ділянок</t>
  </si>
  <si>
    <t>Надходження від орендної плати за користування цілісним майновим комплексом та іншим майном, що перебуває в комунальній власності </t>
  </si>
  <si>
    <t>Субвенція з місцевого бюджету на фінансування заходів соціально-економічної компенсації ризику населення, яке проживає на території зони спостереження, за рахунок відповідної субвенції з державного бюджету</t>
  </si>
  <si>
    <t>Субвенція з місцевого бюджету за рахунок залишку коштів освітньої субвенції, що утворився на початок бюджетного періоду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</si>
  <si>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</si>
  <si>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Субвенція з місцевого бюджету на забезпечення якісної, сучасної та доступної загальної середньої освіти "Нова українська школа" за рахунок відповідної субвенції з державного бюджету</t>
  </si>
  <si>
    <t>Субвенція з місцевого бюджету на здійснення переданих видатків у сфері охорони здоров'я за рахунок коштів медичної субвенції</t>
  </si>
  <si>
    <t>Відсотки за користування довгостроковим кредитом, що надається з місцевих бюджетів молодим сім'ям та одиноким молодим громадянам на будівництво (реконструкцію) та придбання житла </t>
  </si>
  <si>
    <t>Додаток 1</t>
  </si>
  <si>
    <t>тис.грн</t>
  </si>
  <si>
    <t>Код бюджетної класифікації доходів</t>
  </si>
  <si>
    <t>Відхилення  фактичних надходжень до затверджених показників</t>
  </si>
  <si>
    <t xml:space="preserve">Рентна плата та плата за використання інших природних ресурсів </t>
  </si>
  <si>
    <t>Внутрішні податки на товари та послуги  (акцизний податок )</t>
  </si>
  <si>
    <t>- податок на нерухоме майно</t>
  </si>
  <si>
    <t>- плата за землю</t>
  </si>
  <si>
    <t xml:space="preserve">- транспортний податок </t>
  </si>
  <si>
    <t>Адмiнiстративний збiр за проведення державної реєстрацiї юридичних осiб, фiзичних осiб - пiдприємцiв та громадських формувань</t>
  </si>
  <si>
    <t>Плата за надання інших адміністративних послуг</t>
  </si>
  <si>
    <t xml:space="preserve">Адміністративний збір за  державну реєстрацію речових прав на нерухоме майно та їх обтяжень </t>
  </si>
  <si>
    <t>Надходження коштів від Державного фонду дорогоцінних металів і дорогоцінного каміння  </t>
  </si>
  <si>
    <t xml:space="preserve">Субвенції  з державного бюджету місцевим бюджетам      </t>
  </si>
  <si>
    <t>Субвенція з державного бюджету місцевим бюджетам на створення та ремонт існуючих спортивних комплексів при загальноосвітніх навчальних закладах усіх ступенів</t>
  </si>
  <si>
    <t>Субвенція з державного бюджету місцевим бюджетам на формування інфраструктури об'єднаних територіальних громад</t>
  </si>
  <si>
    <t>Освітня субвенція з державного бюджету місцевим бюджетам</t>
  </si>
  <si>
    <t xml:space="preserve">Субвенції з місцевих бюджетів іншим  місцевим бюджетам      </t>
  </si>
  <si>
    <t>Субвенція з місцевого бюджету на 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дітей, позбавлених батьківського піклування, осіб з їх числа за рахунок відповідної субвенції з державного бюджету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</si>
  <si>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</si>
  <si>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місцевого бюджету на здійснення заходів щодо соціально-економічного розвитку окремих територій за рахунок відповідної субвенції з державного бюджету</t>
  </si>
  <si>
    <t>Інші субвенцiї з місцевого бюджету</t>
  </si>
  <si>
    <t>Субвенція  з місцевого бюджету на здійснення заходів щодо соціально-економічного розвитку окремих територій за рахунок залишку коштів відповідної субвенції з державного бюджету, що утворився на початок бюджетного періоду</t>
  </si>
  <si>
    <t>Субвенція з місцевого бюджету на реалізацію заходів, спрямованих на підвищення якості освіти за рахунок відповідної субвенції з державного бюджету</t>
  </si>
  <si>
    <t>Всього доходів загального фонду</t>
  </si>
  <si>
    <t>СПЕЦІАЛЬНИЙ         ФОНД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</si>
  <si>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</t>
  </si>
  <si>
    <t>Власні надходження бюджетних установ і організацій</t>
  </si>
  <si>
    <t>Надходження коштів пайової участі у розвитку інфраструктури населеного пункту</t>
  </si>
  <si>
    <t xml:space="preserve"> </t>
  </si>
  <si>
    <t>Дотації з місцевих бюджетів</t>
  </si>
  <si>
    <t>Дотація з місцевого бюджету на здійснення переданих з державного бюджету видатків з утримання закладів освіти та охорони здоров'я за рахунок відповідної додаткової дотації з державного бюджету</t>
  </si>
  <si>
    <t>Виконання доходної частини бюджету Вараської міської</t>
  </si>
  <si>
    <t>Плата за розмiщення тимчасово вiльних коштiв мiсцевих бюджетiв</t>
  </si>
  <si>
    <t>Субвенція з місцевого бюджету за рахунок залишку коштів субвенції на початок бюджетного періоду</t>
  </si>
  <si>
    <t>Субвенція з місцевого бюджету на здійснення підтримки окремих закладів та заходів у системі охорони здоров'я за рахунок відповідної субвенції з державного бюджету</t>
  </si>
  <si>
    <t>Субвенція з державного бюджету місцевим бюджетам на здійснення заходів щодо соціально-економічного розвитку окремих територій</t>
  </si>
  <si>
    <t>_________2022 року №______</t>
  </si>
  <si>
    <t>Бюджет                на 2022рік</t>
  </si>
  <si>
    <t>Бюджет                               на 2022 рік              зі змінами</t>
  </si>
  <si>
    <t>Затверджено розписом станом на 01.07.2022р.</t>
  </si>
  <si>
    <t xml:space="preserve"> Фактичні надходження до бюджету станом  на 01.07.2022р.</t>
  </si>
  <si>
    <t>Кошти гарантійного та реєстраційного внесків, що визначені Законом України "Про оренду державного та комунального майна", які підлягають перерахуванню оператором електронного майданчика до відповідного бюджету</t>
  </si>
  <si>
    <t xml:space="preserve">Надходження коштів від відшкодування втрат сільськогосподарського і лісогосподарського виробництва  </t>
  </si>
  <si>
    <t>Кошти від продажу земельних ділянок несільськогосподарського призначення, що перебувають у державній або комунальній власності, та земельних ділянок, які знаходяться на території Автономної Республіки Крим</t>
  </si>
  <si>
    <t>Кошти від продажу прав на земельні ділянки несільськогосподарського призначення, що перебувають у державній або комунальній власності, та прав на земельні ділянки, які знаходяться на території Автономної Республіки Крим</t>
  </si>
  <si>
    <t>Міський голова                                          Олександр МЕНЗУЛ</t>
  </si>
  <si>
    <t xml:space="preserve">  територіальної громади за перше півріччя  2022 року</t>
  </si>
  <si>
    <t>до рішення Вараської міської ради</t>
  </si>
  <si>
    <t xml:space="preserve">               № 7320-С3-03-22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</si>
</sst>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%"/>
    <numFmt numFmtId="166" formatCode="#,##0.0"/>
  </numFmts>
  <fonts count="37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 Cyr"/>
      <charset val="204"/>
    </font>
    <font>
      <b/>
      <sz val="18"/>
      <name val="Times New Roman"/>
      <family val="1"/>
      <charset val="204"/>
    </font>
    <font>
      <b/>
      <sz val="18"/>
      <color indexed="8"/>
      <name val="Times New Roman"/>
      <family val="1"/>
      <charset val="204"/>
    </font>
    <font>
      <sz val="13.5"/>
      <name val="Times New Roman"/>
      <family val="1"/>
      <charset val="204"/>
    </font>
    <font>
      <sz val="18"/>
      <name val="Times New Roman"/>
      <family val="1"/>
      <charset val="204"/>
    </font>
    <font>
      <sz val="18"/>
      <color indexed="8"/>
      <name val="Times New Roman"/>
      <family val="1"/>
      <charset val="204"/>
    </font>
    <font>
      <b/>
      <i/>
      <sz val="16"/>
      <name val="Times New Roman"/>
      <family val="1"/>
      <charset val="204"/>
    </font>
    <font>
      <sz val="20"/>
      <name val="Times New Roman"/>
      <family val="1"/>
      <charset val="204"/>
    </font>
    <font>
      <sz val="18"/>
      <color rgb="FF000000"/>
      <name val="Times New Roman"/>
      <family val="1"/>
      <charset val="204"/>
    </font>
    <font>
      <sz val="20"/>
      <color theme="1"/>
      <name val="Times New Roman"/>
      <family val="1"/>
      <charset val="204"/>
    </font>
    <font>
      <sz val="20"/>
      <name val="Arial Cyr"/>
      <charset val="204"/>
    </font>
    <font>
      <b/>
      <sz val="24"/>
      <name val="Times New Roman"/>
      <family val="1"/>
      <charset val="204"/>
    </font>
    <font>
      <sz val="18"/>
      <color theme="3" tint="-0.499984740745262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18"/>
      <name val="Cambria"/>
      <family val="1"/>
      <charset val="204"/>
      <scheme val="major"/>
    </font>
    <font>
      <b/>
      <sz val="18"/>
      <name val="Cambria"/>
      <family val="1"/>
      <charset val="204"/>
      <scheme val="major"/>
    </font>
    <font>
      <i/>
      <sz val="18"/>
      <name val="Times New Roman"/>
      <family val="1"/>
      <charset val="204"/>
    </font>
    <font>
      <i/>
      <sz val="18"/>
      <color indexed="8"/>
      <name val="Times New Roman"/>
      <family val="1"/>
      <charset val="204"/>
    </font>
    <font>
      <i/>
      <sz val="16"/>
      <name val="Times New Roman"/>
      <family val="1"/>
      <charset val="204"/>
    </font>
    <font>
      <b/>
      <i/>
      <sz val="16"/>
      <color indexed="8"/>
      <name val="Times New Roman"/>
      <family val="1"/>
      <charset val="204"/>
    </font>
    <font>
      <sz val="24"/>
      <name val="Times New Roman"/>
      <family val="1"/>
      <charset val="204"/>
    </font>
    <font>
      <sz val="24"/>
      <name val="Arial Cyr"/>
      <charset val="204"/>
    </font>
    <font>
      <sz val="26"/>
      <name val="Arial Cyr"/>
      <charset val="204"/>
    </font>
    <font>
      <sz val="15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3"/>
      <name val="Times New Roman"/>
      <family val="1"/>
      <charset val="204"/>
    </font>
    <font>
      <b/>
      <sz val="13"/>
      <name val="Times New Roman"/>
      <family val="1"/>
      <charset val="204"/>
    </font>
    <font>
      <sz val="9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15"/>
      <color theme="1"/>
      <name val="Calibri"/>
      <family val="2"/>
      <charset val="204"/>
      <scheme val="minor"/>
    </font>
    <font>
      <sz val="13"/>
      <name val="Cambria"/>
      <family val="1"/>
      <charset val="204"/>
      <scheme val="major"/>
    </font>
    <font>
      <b/>
      <i/>
      <sz val="13"/>
      <name val="Cambria"/>
      <family val="1"/>
      <charset val="204"/>
      <scheme val="major"/>
    </font>
    <font>
      <b/>
      <sz val="18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141">
    <xf numFmtId="0" fontId="0" fillId="0" borderId="0" xfId="0"/>
    <xf numFmtId="0" fontId="0" fillId="0" borderId="0" xfId="0" applyBorder="1"/>
    <xf numFmtId="0" fontId="1" fillId="0" borderId="0" xfId="1" applyFont="1"/>
    <xf numFmtId="0" fontId="4" fillId="0" borderId="0" xfId="1" applyFont="1" applyAlignment="1">
      <alignment horizontal="center"/>
    </xf>
    <xf numFmtId="0" fontId="0" fillId="0" borderId="1" xfId="0" applyBorder="1"/>
    <xf numFmtId="0" fontId="7" fillId="0" borderId="2" xfId="1" applyFont="1" applyFill="1" applyBorder="1"/>
    <xf numFmtId="0" fontId="19" fillId="0" borderId="2" xfId="1" applyFont="1" applyFill="1" applyBorder="1"/>
    <xf numFmtId="4" fontId="20" fillId="0" borderId="2" xfId="1" applyNumberFormat="1" applyFont="1" applyFill="1" applyBorder="1"/>
    <xf numFmtId="4" fontId="19" fillId="0" borderId="2" xfId="1" applyNumberFormat="1" applyFont="1" applyFill="1" applyBorder="1"/>
    <xf numFmtId="0" fontId="3" fillId="0" borderId="0" xfId="1" applyFill="1"/>
    <xf numFmtId="0" fontId="3" fillId="0" borderId="0" xfId="1"/>
    <xf numFmtId="0" fontId="21" fillId="0" borderId="0" xfId="1" applyFont="1"/>
    <xf numFmtId="166" fontId="9" fillId="0" borderId="0" xfId="1" applyNumberFormat="1" applyFont="1" applyFill="1" applyBorder="1"/>
    <xf numFmtId="165" fontId="22" fillId="0" borderId="0" xfId="1" applyNumberFormat="1" applyFont="1" applyFill="1" applyBorder="1"/>
    <xf numFmtId="0" fontId="5" fillId="0" borderId="3" xfId="1" applyFont="1" applyFill="1" applyBorder="1" applyAlignment="1">
      <alignment horizontal="left" wrapText="1"/>
    </xf>
    <xf numFmtId="166" fontId="5" fillId="0" borderId="3" xfId="1" applyNumberFormat="1" applyFont="1" applyFill="1" applyBorder="1" applyAlignment="1">
      <alignment wrapText="1"/>
    </xf>
    <xf numFmtId="166" fontId="5" fillId="0" borderId="3" xfId="1" applyNumberFormat="1" applyFont="1" applyFill="1" applyBorder="1" applyAlignment="1">
      <alignment horizontal="right" wrapText="1"/>
    </xf>
    <xf numFmtId="165" fontId="4" fillId="0" borderId="8" xfId="1" applyNumberFormat="1" applyFont="1" applyFill="1" applyBorder="1"/>
    <xf numFmtId="0" fontId="6" fillId="0" borderId="7" xfId="1" applyFont="1" applyBorder="1" applyAlignment="1">
      <alignment horizontal="left"/>
    </xf>
    <xf numFmtId="0" fontId="7" fillId="0" borderId="3" xfId="1" applyFont="1" applyBorder="1" applyAlignment="1" applyProtection="1">
      <alignment horizontal="left"/>
      <protection locked="0"/>
    </xf>
    <xf numFmtId="166" fontId="7" fillId="0" borderId="3" xfId="1" applyNumberFormat="1" applyFont="1" applyBorder="1" applyAlignment="1" applyProtection="1">
      <protection locked="0"/>
    </xf>
    <xf numFmtId="166" fontId="7" fillId="0" borderId="3" xfId="1" applyNumberFormat="1" applyFont="1" applyFill="1" applyBorder="1" applyAlignment="1" applyProtection="1">
      <alignment horizontal="right"/>
      <protection locked="0"/>
    </xf>
    <xf numFmtId="166" fontId="7" fillId="2" borderId="3" xfId="1" applyNumberFormat="1" applyFont="1" applyFill="1" applyBorder="1" applyAlignment="1">
      <alignment horizontal="right"/>
    </xf>
    <xf numFmtId="165" fontId="7" fillId="2" borderId="8" xfId="1" applyNumberFormat="1" applyFont="1" applyFill="1" applyBorder="1"/>
    <xf numFmtId="0" fontId="7" fillId="0" borderId="3" xfId="1" applyFont="1" applyFill="1" applyBorder="1" applyAlignment="1" applyProtection="1">
      <alignment horizontal="left" wrapText="1"/>
      <protection locked="0"/>
    </xf>
    <xf numFmtId="164" fontId="7" fillId="0" borderId="3" xfId="1" applyNumberFormat="1" applyFont="1" applyFill="1" applyBorder="1" applyAlignment="1" applyProtection="1">
      <alignment wrapText="1"/>
      <protection locked="0"/>
    </xf>
    <xf numFmtId="166" fontId="7" fillId="0" borderId="3" xfId="1" applyNumberFormat="1" applyFont="1" applyFill="1" applyBorder="1" applyProtection="1">
      <protection locked="0"/>
    </xf>
    <xf numFmtId="0" fontId="7" fillId="0" borderId="3" xfId="1" applyFont="1" applyBorder="1" applyAlignment="1">
      <alignment horizontal="left" wrapText="1"/>
    </xf>
    <xf numFmtId="166" fontId="7" fillId="0" borderId="3" xfId="1" applyNumberFormat="1" applyFont="1" applyBorder="1" applyAlignment="1">
      <alignment wrapText="1"/>
    </xf>
    <xf numFmtId="0" fontId="4" fillId="0" borderId="3" xfId="1" applyFont="1" applyBorder="1" applyAlignment="1">
      <alignment horizontal="left" wrapText="1"/>
    </xf>
    <xf numFmtId="166" fontId="4" fillId="0" borderId="3" xfId="1" applyNumberFormat="1" applyFont="1" applyFill="1" applyBorder="1" applyAlignment="1" applyProtection="1">
      <protection locked="0"/>
    </xf>
    <xf numFmtId="166" fontId="4" fillId="0" borderId="3" xfId="1" applyNumberFormat="1" applyFont="1" applyFill="1" applyBorder="1" applyProtection="1">
      <protection locked="0"/>
    </xf>
    <xf numFmtId="166" fontId="4" fillId="2" borderId="3" xfId="1" applyNumberFormat="1" applyFont="1" applyFill="1" applyBorder="1" applyAlignment="1">
      <alignment horizontal="right"/>
    </xf>
    <xf numFmtId="49" fontId="7" fillId="0" borderId="3" xfId="1" applyNumberFormat="1" applyFont="1" applyBorder="1" applyAlignment="1">
      <alignment horizontal="left" wrapText="1"/>
    </xf>
    <xf numFmtId="166" fontId="5" fillId="0" borderId="3" xfId="1" applyNumberFormat="1" applyFont="1" applyFill="1" applyBorder="1" applyAlignment="1"/>
    <xf numFmtId="166" fontId="5" fillId="0" borderId="3" xfId="1" applyNumberFormat="1" applyFont="1" applyFill="1" applyBorder="1" applyAlignment="1">
      <alignment horizontal="right"/>
    </xf>
    <xf numFmtId="164" fontId="7" fillId="0" borderId="3" xfId="1" applyNumberFormat="1" applyFont="1" applyFill="1" applyBorder="1" applyAlignment="1" applyProtection="1">
      <alignment horizontal="right" wrapText="1"/>
      <protection locked="0"/>
    </xf>
    <xf numFmtId="0" fontId="7" fillId="0" borderId="3" xfId="1" applyFont="1" applyBorder="1" applyAlignment="1" applyProtection="1">
      <alignment horizontal="left" wrapText="1"/>
      <protection locked="0"/>
    </xf>
    <xf numFmtId="164" fontId="7" fillId="0" borderId="3" xfId="1" applyNumberFormat="1" applyFont="1" applyBorder="1" applyAlignment="1" applyProtection="1">
      <alignment horizontal="right" wrapText="1"/>
      <protection locked="0"/>
    </xf>
    <xf numFmtId="0" fontId="7" fillId="2" borderId="3" xfId="0" applyFont="1" applyFill="1" applyBorder="1" applyAlignment="1" applyProtection="1">
      <alignment horizontal="left" wrapText="1"/>
    </xf>
    <xf numFmtId="164" fontId="7" fillId="2" borderId="3" xfId="0" applyNumberFormat="1" applyFont="1" applyFill="1" applyBorder="1" applyAlignment="1" applyProtection="1">
      <alignment horizontal="right" wrapText="1"/>
    </xf>
    <xf numFmtId="49" fontId="8" fillId="0" borderId="3" xfId="1" applyNumberFormat="1" applyFont="1" applyBorder="1" applyAlignment="1" applyProtection="1">
      <alignment horizontal="left" wrapText="1"/>
      <protection locked="0"/>
    </xf>
    <xf numFmtId="164" fontId="8" fillId="0" borderId="3" xfId="1" applyNumberFormat="1" applyFont="1" applyBorder="1" applyAlignment="1" applyProtection="1">
      <alignment horizontal="right" wrapText="1"/>
      <protection locked="0"/>
    </xf>
    <xf numFmtId="49" fontId="7" fillId="0" borderId="3" xfId="0" applyNumberFormat="1" applyFont="1" applyBorder="1" applyAlignment="1" applyProtection="1">
      <alignment horizontal="left" wrapText="1"/>
      <protection locked="0"/>
    </xf>
    <xf numFmtId="164" fontId="15" fillId="0" borderId="3" xfId="0" applyNumberFormat="1" applyFont="1" applyBorder="1" applyAlignment="1" applyProtection="1">
      <alignment horizontal="right" wrapText="1"/>
      <protection locked="0"/>
    </xf>
    <xf numFmtId="0" fontId="11" fillId="0" borderId="3" xfId="0" applyFont="1" applyBorder="1" applyAlignment="1">
      <alignment horizontal="left" wrapText="1"/>
    </xf>
    <xf numFmtId="164" fontId="7" fillId="0" borderId="3" xfId="1" applyNumberFormat="1" applyFont="1" applyBorder="1" applyAlignment="1" applyProtection="1">
      <alignment horizontal="right"/>
      <protection locked="0"/>
    </xf>
    <xf numFmtId="0" fontId="7" fillId="0" borderId="3" xfId="1" applyFont="1" applyBorder="1" applyAlignment="1">
      <alignment horizontal="left"/>
    </xf>
    <xf numFmtId="164" fontId="7" fillId="0" borderId="3" xfId="1" applyNumberFormat="1" applyFont="1" applyBorder="1" applyAlignment="1">
      <alignment horizontal="right"/>
    </xf>
    <xf numFmtId="164" fontId="7" fillId="0" borderId="3" xfId="1" applyNumberFormat="1" applyFont="1" applyBorder="1" applyAlignment="1">
      <alignment horizontal="right" wrapText="1"/>
    </xf>
    <xf numFmtId="0" fontId="11" fillId="0" borderId="3" xfId="0" applyFont="1" applyBorder="1" applyAlignment="1">
      <alignment wrapText="1"/>
    </xf>
    <xf numFmtId="0" fontId="7" fillId="0" borderId="3" xfId="1" applyFont="1" applyBorder="1" applyAlignment="1">
      <alignment wrapText="1"/>
    </xf>
    <xf numFmtId="166" fontId="7" fillId="0" borderId="3" xfId="1" applyNumberFormat="1" applyFont="1" applyBorder="1" applyAlignment="1" applyProtection="1">
      <alignment horizontal="right"/>
      <protection locked="0"/>
    </xf>
    <xf numFmtId="166" fontId="4" fillId="0" borderId="3" xfId="1" applyNumberFormat="1" applyFont="1" applyBorder="1" applyAlignment="1" applyProtection="1">
      <alignment horizontal="right"/>
      <protection locked="0"/>
    </xf>
    <xf numFmtId="165" fontId="4" fillId="2" borderId="8" xfId="1" applyNumberFormat="1" applyFont="1" applyFill="1" applyBorder="1"/>
    <xf numFmtId="166" fontId="7" fillId="0" borderId="3" xfId="1" applyNumberFormat="1" applyFont="1" applyBorder="1" applyAlignment="1">
      <alignment horizontal="right" wrapText="1"/>
    </xf>
    <xf numFmtId="166" fontId="7" fillId="0" borderId="3" xfId="1" applyNumberFormat="1" applyFont="1" applyFill="1" applyBorder="1" applyAlignment="1" applyProtection="1">
      <protection locked="0"/>
    </xf>
    <xf numFmtId="164" fontId="7" fillId="0" borderId="3" xfId="0" applyNumberFormat="1" applyFont="1" applyBorder="1" applyAlignment="1">
      <alignment horizontal="right" wrapText="1"/>
    </xf>
    <xf numFmtId="0" fontId="4" fillId="0" borderId="7" xfId="1" applyFont="1" applyFill="1" applyBorder="1" applyAlignment="1">
      <alignment horizontal="center"/>
    </xf>
    <xf numFmtId="0" fontId="16" fillId="0" borderId="3" xfId="0" applyFont="1" applyFill="1" applyBorder="1" applyAlignment="1">
      <alignment horizontal="right"/>
    </xf>
    <xf numFmtId="0" fontId="16" fillId="0" borderId="3" xfId="0" applyFont="1" applyBorder="1" applyAlignment="1">
      <alignment horizontal="left" vertical="justify" wrapText="1"/>
    </xf>
    <xf numFmtId="166" fontId="16" fillId="0" borderId="3" xfId="0" applyNumberFormat="1" applyFont="1" applyBorder="1" applyAlignment="1">
      <alignment horizontal="right" wrapText="1"/>
    </xf>
    <xf numFmtId="166" fontId="16" fillId="0" borderId="3" xfId="0" applyNumberFormat="1" applyFont="1" applyFill="1" applyBorder="1" applyAlignment="1">
      <alignment horizontal="right"/>
    </xf>
    <xf numFmtId="166" fontId="7" fillId="0" borderId="3" xfId="1" applyNumberFormat="1" applyFont="1" applyFill="1" applyBorder="1" applyAlignment="1">
      <alignment horizontal="right"/>
    </xf>
    <xf numFmtId="0" fontId="8" fillId="3" borderId="3" xfId="1" applyFont="1" applyFill="1" applyBorder="1" applyAlignment="1">
      <alignment horizontal="left" vertical="center" wrapText="1"/>
    </xf>
    <xf numFmtId="164" fontId="8" fillId="3" borderId="3" xfId="1" applyNumberFormat="1" applyFont="1" applyFill="1" applyBorder="1" applyAlignment="1">
      <alignment horizontal="right" wrapText="1"/>
    </xf>
    <xf numFmtId="166" fontId="7" fillId="3" borderId="3" xfId="1" applyNumberFormat="1" applyFont="1" applyFill="1" applyBorder="1" applyProtection="1">
      <protection locked="0"/>
    </xf>
    <xf numFmtId="165" fontId="7" fillId="3" borderId="8" xfId="1" applyNumberFormat="1" applyFont="1" applyFill="1" applyBorder="1"/>
    <xf numFmtId="164" fontId="7" fillId="0" borderId="3" xfId="1" applyNumberFormat="1" applyFont="1" applyFill="1" applyBorder="1" applyAlignment="1"/>
    <xf numFmtId="0" fontId="7" fillId="0" borderId="3" xfId="0" applyFont="1" applyBorder="1" applyAlignment="1">
      <alignment wrapText="1"/>
    </xf>
    <xf numFmtId="166" fontId="18" fillId="0" borderId="3" xfId="1" applyNumberFormat="1" applyFont="1" applyFill="1" applyBorder="1" applyAlignment="1" applyProtection="1">
      <alignment horizontal="right"/>
      <protection locked="0"/>
    </xf>
    <xf numFmtId="165" fontId="18" fillId="0" borderId="8" xfId="1" applyNumberFormat="1" applyFont="1" applyFill="1" applyBorder="1"/>
    <xf numFmtId="0" fontId="4" fillId="0" borderId="10" xfId="1" applyFont="1" applyFill="1" applyBorder="1" applyAlignment="1">
      <alignment horizontal="left"/>
    </xf>
    <xf numFmtId="166" fontId="18" fillId="0" borderId="10" xfId="1" applyNumberFormat="1" applyFont="1" applyFill="1" applyBorder="1" applyAlignment="1">
      <alignment horizontal="right"/>
    </xf>
    <xf numFmtId="165" fontId="18" fillId="0" borderId="11" xfId="1" applyNumberFormat="1" applyFont="1" applyFill="1" applyBorder="1"/>
    <xf numFmtId="0" fontId="23" fillId="0" borderId="0" xfId="0" applyFont="1" applyFill="1" applyBorder="1" applyAlignment="1"/>
    <xf numFmtId="0" fontId="24" fillId="0" borderId="0" xfId="0" applyFont="1"/>
    <xf numFmtId="0" fontId="25" fillId="0" borderId="0" xfId="0" applyFont="1"/>
    <xf numFmtId="0" fontId="4" fillId="0" borderId="0" xfId="1" applyFont="1" applyAlignment="1">
      <alignment horizontal="center"/>
    </xf>
    <xf numFmtId="166" fontId="17" fillId="0" borderId="3" xfId="1" applyNumberFormat="1" applyFont="1" applyFill="1" applyBorder="1" applyAlignment="1" applyProtection="1">
      <alignment horizontal="right"/>
      <protection locked="0"/>
    </xf>
    <xf numFmtId="166" fontId="17" fillId="0" borderId="3" xfId="1" applyNumberFormat="1" applyFont="1" applyFill="1" applyBorder="1" applyProtection="1">
      <protection locked="0"/>
    </xf>
    <xf numFmtId="166" fontId="18" fillId="0" borderId="3" xfId="1" applyNumberFormat="1" applyFont="1" applyFill="1" applyBorder="1" applyProtection="1">
      <protection locked="0"/>
    </xf>
    <xf numFmtId="0" fontId="7" fillId="0" borderId="3" xfId="1" applyFont="1" applyBorder="1" applyAlignment="1"/>
    <xf numFmtId="166" fontId="4" fillId="0" borderId="3" xfId="1" applyNumberFormat="1" applyFont="1" applyBorder="1" applyAlignment="1">
      <alignment horizontal="right" wrapText="1"/>
    </xf>
    <xf numFmtId="166" fontId="7" fillId="0" borderId="3" xfId="1" applyNumberFormat="1" applyFont="1" applyBorder="1" applyAlignment="1" applyProtection="1">
      <alignment horizontal="right" wrapText="1"/>
      <protection locked="0"/>
    </xf>
    <xf numFmtId="4" fontId="16" fillId="0" borderId="3" xfId="0" applyNumberFormat="1" applyFont="1" applyBorder="1" applyAlignment="1">
      <alignment horizontal="right" wrapText="1"/>
    </xf>
    <xf numFmtId="4" fontId="16" fillId="0" borderId="3" xfId="0" applyNumberFormat="1" applyFont="1" applyBorder="1" applyAlignment="1">
      <alignment horizontal="right"/>
    </xf>
    <xf numFmtId="49" fontId="7" fillId="0" borderId="3" xfId="1" applyNumberFormat="1" applyFont="1" applyFill="1" applyBorder="1" applyAlignment="1">
      <alignment wrapText="1"/>
    </xf>
    <xf numFmtId="164" fontId="7" fillId="0" borderId="3" xfId="1" applyNumberFormat="1" applyFont="1" applyFill="1" applyBorder="1" applyAlignment="1">
      <alignment wrapText="1"/>
    </xf>
    <xf numFmtId="0" fontId="31" fillId="4" borderId="7" xfId="1" applyFont="1" applyFill="1" applyBorder="1" applyAlignment="1">
      <alignment horizontal="center" vertical="center"/>
    </xf>
    <xf numFmtId="0" fontId="31" fillId="4" borderId="3" xfId="1" applyFont="1" applyFill="1" applyBorder="1" applyAlignment="1">
      <alignment horizontal="center" vertical="center"/>
    </xf>
    <xf numFmtId="0" fontId="32" fillId="0" borderId="3" xfId="0" applyFont="1" applyBorder="1" applyAlignment="1">
      <alignment horizontal="center" vertical="center"/>
    </xf>
    <xf numFmtId="0" fontId="31" fillId="4" borderId="8" xfId="1" applyFont="1" applyFill="1" applyBorder="1" applyAlignment="1">
      <alignment horizontal="center" vertical="center"/>
    </xf>
    <xf numFmtId="11" fontId="7" fillId="0" borderId="3" xfId="1" applyNumberFormat="1" applyFont="1" applyBorder="1" applyAlignment="1">
      <alignment horizontal="left" wrapText="1"/>
    </xf>
    <xf numFmtId="49" fontId="2" fillId="0" borderId="3" xfId="1" applyNumberFormat="1" applyFont="1" applyBorder="1" applyAlignment="1">
      <alignment horizontal="centerContinuous" vertical="center"/>
    </xf>
    <xf numFmtId="0" fontId="2" fillId="0" borderId="8" xfId="1" applyFont="1" applyBorder="1" applyAlignment="1">
      <alignment horizontal="centerContinuous" vertical="center"/>
    </xf>
    <xf numFmtId="1" fontId="29" fillId="0" borderId="7" xfId="1" applyNumberFormat="1" applyFont="1" applyFill="1" applyBorder="1" applyAlignment="1">
      <alignment horizontal="left"/>
    </xf>
    <xf numFmtId="0" fontId="29" fillId="0" borderId="7" xfId="1" applyFont="1" applyBorder="1" applyAlignment="1">
      <alignment horizontal="left"/>
    </xf>
    <xf numFmtId="0" fontId="29" fillId="0" borderId="7" xfId="1" applyFont="1" applyFill="1" applyBorder="1" applyAlignment="1">
      <alignment horizontal="left"/>
    </xf>
    <xf numFmtId="0" fontId="30" fillId="0" borderId="7" xfId="1" applyFont="1" applyFill="1" applyBorder="1" applyAlignment="1">
      <alignment horizontal="left"/>
    </xf>
    <xf numFmtId="0" fontId="29" fillId="0" borderId="7" xfId="1" applyFont="1" applyFill="1" applyBorder="1" applyAlignment="1">
      <alignment horizontal="left" wrapText="1"/>
    </xf>
    <xf numFmtId="0" fontId="29" fillId="0" borderId="7" xfId="1" applyFont="1" applyFill="1" applyBorder="1" applyAlignment="1">
      <alignment horizontal="center"/>
    </xf>
    <xf numFmtId="0" fontId="30" fillId="0" borderId="7" xfId="1" applyFont="1" applyBorder="1" applyAlignment="1">
      <alignment horizontal="left"/>
    </xf>
    <xf numFmtId="0" fontId="29" fillId="0" borderId="7" xfId="1" applyFont="1" applyBorder="1" applyAlignment="1">
      <alignment horizontal="center"/>
    </xf>
    <xf numFmtId="0" fontId="29" fillId="3" borderId="7" xfId="1" applyFont="1" applyFill="1" applyBorder="1" applyAlignment="1">
      <alignment horizontal="left"/>
    </xf>
    <xf numFmtId="0" fontId="34" fillId="0" borderId="7" xfId="1" applyFont="1" applyFill="1" applyBorder="1" applyAlignment="1">
      <alignment horizontal="center"/>
    </xf>
    <xf numFmtId="0" fontId="35" fillId="0" borderId="9" xfId="1" applyFont="1" applyFill="1" applyBorder="1"/>
    <xf numFmtId="0" fontId="29" fillId="0" borderId="7" xfId="1" applyFont="1" applyFill="1" applyBorder="1" applyAlignment="1">
      <alignment horizontal="left" vertical="top" wrapText="1"/>
    </xf>
    <xf numFmtId="0" fontId="7" fillId="0" borderId="3" xfId="0" applyFont="1" applyBorder="1" applyAlignment="1">
      <alignment vertical="center" wrapText="1"/>
    </xf>
    <xf numFmtId="0" fontId="4" fillId="0" borderId="3" xfId="0" applyFont="1" applyBorder="1" applyAlignment="1">
      <alignment wrapText="1"/>
    </xf>
    <xf numFmtId="0" fontId="7" fillId="0" borderId="3" xfId="1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11" fillId="0" borderId="3" xfId="0" applyFont="1" applyBorder="1" applyAlignment="1">
      <alignment vertical="center" wrapText="1"/>
    </xf>
    <xf numFmtId="0" fontId="16" fillId="0" borderId="3" xfId="0" applyFont="1" applyBorder="1" applyAlignment="1">
      <alignment horizontal="left" vertical="center" wrapText="1"/>
    </xf>
    <xf numFmtId="11" fontId="7" fillId="0" borderId="3" xfId="1" applyNumberFormat="1" applyFont="1" applyBorder="1" applyAlignment="1" applyProtection="1">
      <alignment horizontal="left" vertical="center" wrapText="1"/>
      <protection locked="0"/>
    </xf>
    <xf numFmtId="0" fontId="7" fillId="0" borderId="3" xfId="0" applyFont="1" applyBorder="1" applyAlignment="1">
      <alignment horizontal="left" wrapText="1"/>
    </xf>
    <xf numFmtId="0" fontId="11" fillId="0" borderId="3" xfId="0" applyFont="1" applyFill="1" applyBorder="1" applyAlignment="1">
      <alignment vertical="center" wrapText="1"/>
    </xf>
    <xf numFmtId="0" fontId="27" fillId="0" borderId="7" xfId="1" applyFont="1" applyFill="1" applyBorder="1" applyAlignment="1">
      <alignment horizontal="center"/>
    </xf>
    <xf numFmtId="0" fontId="28" fillId="0" borderId="3" xfId="0" applyFont="1" applyBorder="1" applyAlignment="1">
      <alignment horizontal="center"/>
    </xf>
    <xf numFmtId="0" fontId="28" fillId="0" borderId="8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3" fillId="0" borderId="0" xfId="0" applyFont="1" applyAlignment="1"/>
    <xf numFmtId="0" fontId="10" fillId="0" borderId="0" xfId="1" applyFont="1" applyAlignment="1">
      <alignment horizontal="center"/>
    </xf>
    <xf numFmtId="0" fontId="13" fillId="0" borderId="0" xfId="0" applyFont="1" applyAlignment="1">
      <alignment horizontal="center"/>
    </xf>
    <xf numFmtId="0" fontId="4" fillId="0" borderId="0" xfId="1" applyFont="1" applyAlignment="1">
      <alignment horizontal="center"/>
    </xf>
    <xf numFmtId="0" fontId="0" fillId="0" borderId="0" xfId="0" applyAlignment="1">
      <alignment horizontal="center"/>
    </xf>
    <xf numFmtId="0" fontId="26" fillId="0" borderId="0" xfId="1" applyFont="1" applyAlignment="1" applyProtection="1">
      <alignment horizontal="center"/>
      <protection locked="0"/>
    </xf>
    <xf numFmtId="0" fontId="33" fillId="0" borderId="0" xfId="0" applyFont="1" applyAlignment="1">
      <alignment horizontal="center"/>
    </xf>
    <xf numFmtId="0" fontId="1" fillId="0" borderId="4" xfId="1" applyFont="1" applyBorder="1" applyAlignment="1">
      <alignment horizontal="center" vertical="center" wrapText="1"/>
    </xf>
    <xf numFmtId="0" fontId="1" fillId="0" borderId="7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/>
    </xf>
    <xf numFmtId="0" fontId="2" fillId="0" borderId="3" xfId="1" applyFont="1" applyBorder="1" applyAlignment="1">
      <alignment vertical="center"/>
    </xf>
    <xf numFmtId="0" fontId="2" fillId="0" borderId="5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5" xfId="1" applyFont="1" applyBorder="1" applyAlignment="1" applyProtection="1">
      <alignment horizontal="center" vertical="center" wrapText="1"/>
      <protection locked="0"/>
    </xf>
    <xf numFmtId="0" fontId="2" fillId="0" borderId="3" xfId="1" applyFont="1" applyBorder="1" applyAlignment="1">
      <alignment vertical="center" wrapText="1"/>
    </xf>
    <xf numFmtId="0" fontId="2" fillId="0" borderId="6" xfId="1" applyFont="1" applyBorder="1" applyAlignment="1">
      <alignment horizontal="center" vertical="center" wrapText="1"/>
    </xf>
    <xf numFmtId="0" fontId="14" fillId="0" borderId="0" xfId="1" applyFont="1" applyAlignment="1">
      <alignment horizontal="center"/>
    </xf>
    <xf numFmtId="0" fontId="0" fillId="0" borderId="0" xfId="0" applyAlignment="1"/>
    <xf numFmtId="0" fontId="4" fillId="0" borderId="12" xfId="1" applyFont="1" applyBorder="1" applyAlignment="1" applyProtection="1">
      <alignment horizontal="center"/>
      <protection locked="0"/>
    </xf>
    <xf numFmtId="0" fontId="36" fillId="0" borderId="12" xfId="0" applyFont="1" applyBorder="1" applyAlignment="1">
      <alignment horizontal="center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0.59999389629810485"/>
  </sheetPr>
  <dimension ref="A1:AS82"/>
  <sheetViews>
    <sheetView tabSelected="1" view="pageBreakPreview" topLeftCell="A4" zoomScale="107" zoomScaleNormal="90" zoomScaleSheetLayoutView="107" zoomScalePageLayoutView="93" workbookViewId="0">
      <selection activeCell="B8" sqref="B8:F8"/>
    </sheetView>
  </sheetViews>
  <sheetFormatPr defaultRowHeight="29.45" customHeight="1" x14ac:dyDescent="0.2"/>
  <cols>
    <col min="1" max="1" width="13.28515625" customWidth="1"/>
    <col min="2" max="2" width="66.28515625" customWidth="1"/>
    <col min="3" max="3" width="16.7109375" customWidth="1"/>
    <col min="4" max="4" width="17.7109375" customWidth="1"/>
    <col min="5" max="5" width="17.28515625" customWidth="1"/>
    <col min="6" max="6" width="17.42578125" customWidth="1"/>
    <col min="7" max="8" width="15" customWidth="1"/>
  </cols>
  <sheetData>
    <row r="1" spans="1:8" ht="15.6" customHeight="1" x14ac:dyDescent="0.2"/>
    <row r="2" spans="1:8" ht="26.45" customHeight="1" x14ac:dyDescent="0.4">
      <c r="E2" s="120" t="s">
        <v>34</v>
      </c>
      <c r="F2" s="121"/>
      <c r="G2" s="121"/>
      <c r="H2" s="121"/>
    </row>
    <row r="3" spans="1:8" ht="22.15" customHeight="1" x14ac:dyDescent="0.4">
      <c r="E3" s="120" t="s">
        <v>82</v>
      </c>
      <c r="F3" s="123"/>
      <c r="G3" s="123"/>
      <c r="H3" s="123"/>
    </row>
    <row r="4" spans="1:8" ht="29.45" customHeight="1" x14ac:dyDescent="0.4">
      <c r="A4" s="2"/>
      <c r="B4" s="3"/>
      <c r="C4" s="3"/>
      <c r="D4" s="78"/>
      <c r="E4" s="122" t="s">
        <v>71</v>
      </c>
      <c r="F4" s="123"/>
      <c r="G4" s="123"/>
      <c r="H4" s="123"/>
    </row>
    <row r="5" spans="1:8" ht="10.15" customHeight="1" x14ac:dyDescent="0.3">
      <c r="A5" s="2"/>
      <c r="B5" s="3"/>
      <c r="C5" s="3"/>
      <c r="D5" s="78"/>
      <c r="E5" s="3"/>
      <c r="F5" s="124"/>
      <c r="G5" s="125"/>
      <c r="H5" s="125"/>
    </row>
    <row r="6" spans="1:8" ht="29.45" customHeight="1" x14ac:dyDescent="0.4">
      <c r="A6" s="137" t="s">
        <v>66</v>
      </c>
      <c r="B6" s="138"/>
      <c r="C6" s="138"/>
      <c r="D6" s="138"/>
      <c r="E6" s="138"/>
      <c r="F6" s="138"/>
      <c r="G6" s="138"/>
      <c r="H6" s="138"/>
    </row>
    <row r="7" spans="1:8" ht="29.45" customHeight="1" x14ac:dyDescent="0.4">
      <c r="A7" s="137" t="s">
        <v>81</v>
      </c>
      <c r="B7" s="138"/>
      <c r="C7" s="138"/>
      <c r="D7" s="138"/>
      <c r="E7" s="138"/>
      <c r="F7" s="138"/>
      <c r="G7" s="138"/>
      <c r="H7" s="138"/>
    </row>
    <row r="8" spans="1:8" ht="19.149999999999999" customHeight="1" thickBot="1" x14ac:dyDescent="0.4">
      <c r="A8" s="2"/>
      <c r="B8" s="139" t="s">
        <v>83</v>
      </c>
      <c r="C8" s="140"/>
      <c r="D8" s="140"/>
      <c r="E8" s="140"/>
      <c r="F8" s="140"/>
      <c r="G8" s="126" t="s">
        <v>35</v>
      </c>
      <c r="H8" s="127"/>
    </row>
    <row r="9" spans="1:8" ht="70.150000000000006" customHeight="1" x14ac:dyDescent="0.2">
      <c r="A9" s="128" t="s">
        <v>36</v>
      </c>
      <c r="B9" s="130" t="s">
        <v>0</v>
      </c>
      <c r="C9" s="132" t="s">
        <v>72</v>
      </c>
      <c r="D9" s="132" t="s">
        <v>73</v>
      </c>
      <c r="E9" s="132" t="s">
        <v>74</v>
      </c>
      <c r="F9" s="134" t="s">
        <v>75</v>
      </c>
      <c r="G9" s="132" t="s">
        <v>37</v>
      </c>
      <c r="H9" s="136"/>
    </row>
    <row r="10" spans="1:8" ht="21" customHeight="1" x14ac:dyDescent="0.2">
      <c r="A10" s="129"/>
      <c r="B10" s="131"/>
      <c r="C10" s="133"/>
      <c r="D10" s="133"/>
      <c r="E10" s="133"/>
      <c r="F10" s="135"/>
      <c r="G10" s="94" t="s">
        <v>1</v>
      </c>
      <c r="H10" s="95" t="s">
        <v>2</v>
      </c>
    </row>
    <row r="11" spans="1:8" ht="10.9" customHeight="1" x14ac:dyDescent="0.2">
      <c r="A11" s="89">
        <v>1</v>
      </c>
      <c r="B11" s="90">
        <v>2</v>
      </c>
      <c r="C11" s="91">
        <v>3</v>
      </c>
      <c r="D11" s="91">
        <v>4</v>
      </c>
      <c r="E11" s="90">
        <v>5</v>
      </c>
      <c r="F11" s="90">
        <v>6</v>
      </c>
      <c r="G11" s="90">
        <v>7</v>
      </c>
      <c r="H11" s="92">
        <v>8</v>
      </c>
    </row>
    <row r="12" spans="1:8" ht="22.15" customHeight="1" x14ac:dyDescent="0.3">
      <c r="A12" s="96">
        <v>10000000</v>
      </c>
      <c r="B12" s="14" t="s">
        <v>3</v>
      </c>
      <c r="C12" s="15">
        <f>SUM(C13:C16,C17)</f>
        <v>708489.4</v>
      </c>
      <c r="D12" s="15">
        <f>SUM(D13:D16,D17)</f>
        <v>708489.4</v>
      </c>
      <c r="E12" s="16">
        <f>SUM(E13:E16,E17)</f>
        <v>371358</v>
      </c>
      <c r="F12" s="16">
        <f>SUM(F13:F16,F17)</f>
        <v>370285.99999999994</v>
      </c>
      <c r="G12" s="16">
        <f>SUM(G13:G16,G17)</f>
        <v>-1072.0000000000246</v>
      </c>
      <c r="H12" s="17">
        <f>SUM(F12/E12)</f>
        <v>0.99711329768040524</v>
      </c>
    </row>
    <row r="13" spans="1:8" ht="23.45" customHeight="1" x14ac:dyDescent="0.35">
      <c r="A13" s="97">
        <v>11010000</v>
      </c>
      <c r="B13" s="37" t="s">
        <v>4</v>
      </c>
      <c r="C13" s="20">
        <v>619775.4</v>
      </c>
      <c r="D13" s="20">
        <v>619775.4</v>
      </c>
      <c r="E13" s="20">
        <v>327803</v>
      </c>
      <c r="F13" s="79">
        <v>329975.09999999998</v>
      </c>
      <c r="G13" s="22">
        <f>SUM(F13-E13)</f>
        <v>2172.0999999999767</v>
      </c>
      <c r="H13" s="23">
        <f>SUM(F13/E13)</f>
        <v>1.0066262358794764</v>
      </c>
    </row>
    <row r="14" spans="1:8" ht="20.45" customHeight="1" x14ac:dyDescent="0.35">
      <c r="A14" s="98">
        <v>11020000</v>
      </c>
      <c r="B14" s="24" t="s">
        <v>5</v>
      </c>
      <c r="C14" s="25">
        <v>312.5</v>
      </c>
      <c r="D14" s="25">
        <v>312.5</v>
      </c>
      <c r="E14" s="25">
        <v>152.5</v>
      </c>
      <c r="F14" s="80">
        <v>236.9</v>
      </c>
      <c r="G14" s="22">
        <f>SUM(F14-E14)</f>
        <v>84.4</v>
      </c>
      <c r="H14" s="23">
        <f>SUM(F14/E14)</f>
        <v>1.5534426229508198</v>
      </c>
    </row>
    <row r="15" spans="1:8" ht="40.9" customHeight="1" x14ac:dyDescent="0.35">
      <c r="A15" s="98">
        <v>13000000</v>
      </c>
      <c r="B15" s="24" t="s">
        <v>38</v>
      </c>
      <c r="C15" s="25">
        <v>2313</v>
      </c>
      <c r="D15" s="25">
        <v>2313</v>
      </c>
      <c r="E15" s="25">
        <v>1099.2</v>
      </c>
      <c r="F15" s="80">
        <v>1137.5999999999999</v>
      </c>
      <c r="G15" s="22">
        <f>SUM(F15-E15)</f>
        <v>38.399999999999864</v>
      </c>
      <c r="H15" s="23">
        <f>SUM(F15/E15)</f>
        <v>1.0349344978165937</v>
      </c>
    </row>
    <row r="16" spans="1:8" ht="44.45" customHeight="1" x14ac:dyDescent="0.35">
      <c r="A16" s="98">
        <v>14000000</v>
      </c>
      <c r="B16" s="27" t="s">
        <v>39</v>
      </c>
      <c r="C16" s="28">
        <v>16200</v>
      </c>
      <c r="D16" s="28">
        <v>16200</v>
      </c>
      <c r="E16" s="28">
        <v>8047</v>
      </c>
      <c r="F16" s="80">
        <v>5718.1</v>
      </c>
      <c r="G16" s="22">
        <f>SUM(F16-E16)</f>
        <v>-2328.8999999999996</v>
      </c>
      <c r="H16" s="23">
        <f t="shared" ref="H16:H44" si="0">SUM(F16/E16)</f>
        <v>0.71058779669442029</v>
      </c>
    </row>
    <row r="17" spans="1:8" ht="24.6" customHeight="1" x14ac:dyDescent="0.35">
      <c r="A17" s="99">
        <v>18000000</v>
      </c>
      <c r="B17" s="29" t="s">
        <v>6</v>
      </c>
      <c r="C17" s="30">
        <f>SUM(C22:C23,C18)</f>
        <v>69888.5</v>
      </c>
      <c r="D17" s="30">
        <f>SUM(D22:D23,D18)</f>
        <v>69888.5</v>
      </c>
      <c r="E17" s="31">
        <f>SUM(E22:E23,E18)</f>
        <v>34256.300000000003</v>
      </c>
      <c r="F17" s="81">
        <f t="shared" ref="F17" si="1">SUM(F22:F23,F18)</f>
        <v>33218.300000000003</v>
      </c>
      <c r="G17" s="32">
        <f>SUM(G22:G23,G18)</f>
        <v>-1038.0000000000018</v>
      </c>
      <c r="H17" s="23">
        <f t="shared" si="0"/>
        <v>0.96969900427074729</v>
      </c>
    </row>
    <row r="18" spans="1:8" ht="24.6" customHeight="1" x14ac:dyDescent="0.35">
      <c r="A18" s="99">
        <v>18010000</v>
      </c>
      <c r="B18" s="29" t="s">
        <v>7</v>
      </c>
      <c r="C18" s="30">
        <f t="shared" ref="C18" si="2">SUM(C19:C21)</f>
        <v>45440</v>
      </c>
      <c r="D18" s="30">
        <f t="shared" ref="D18" si="3">SUM(D19:D21)</f>
        <v>45440</v>
      </c>
      <c r="E18" s="31">
        <f>SUM(E19:E21)</f>
        <v>22710.799999999999</v>
      </c>
      <c r="F18" s="81">
        <f t="shared" ref="F18" si="4">SUM(F19:F21)</f>
        <v>19180.8</v>
      </c>
      <c r="G18" s="32">
        <f>SUM(G19:G21)</f>
        <v>-3530.0000000000009</v>
      </c>
      <c r="H18" s="23">
        <f t="shared" si="0"/>
        <v>0.8445673424097786</v>
      </c>
    </row>
    <row r="19" spans="1:8" ht="35.450000000000003" customHeight="1" x14ac:dyDescent="0.35">
      <c r="A19" s="100" t="s">
        <v>8</v>
      </c>
      <c r="B19" s="33" t="s">
        <v>40</v>
      </c>
      <c r="C19" s="28">
        <v>4355</v>
      </c>
      <c r="D19" s="28">
        <v>4355</v>
      </c>
      <c r="E19" s="28">
        <v>2170</v>
      </c>
      <c r="F19" s="80">
        <v>1428.7</v>
      </c>
      <c r="G19" s="22">
        <f>SUM(F19-E19)</f>
        <v>-741.3</v>
      </c>
      <c r="H19" s="23">
        <f t="shared" si="0"/>
        <v>0.6583870967741936</v>
      </c>
    </row>
    <row r="20" spans="1:8" ht="33" customHeight="1" x14ac:dyDescent="0.35">
      <c r="A20" s="100" t="s">
        <v>9</v>
      </c>
      <c r="B20" s="33" t="s">
        <v>41</v>
      </c>
      <c r="C20" s="28">
        <v>41060</v>
      </c>
      <c r="D20" s="28">
        <v>41060</v>
      </c>
      <c r="E20" s="28">
        <v>20530.8</v>
      </c>
      <c r="F20" s="80">
        <v>17752.099999999999</v>
      </c>
      <c r="G20" s="22">
        <f>SUM(F20-E20)</f>
        <v>-2778.7000000000007</v>
      </c>
      <c r="H20" s="23">
        <f t="shared" si="0"/>
        <v>0.86465700313675065</v>
      </c>
    </row>
    <row r="21" spans="1:8" ht="33" customHeight="1" x14ac:dyDescent="0.35">
      <c r="A21" s="107" t="s">
        <v>10</v>
      </c>
      <c r="B21" s="33" t="s">
        <v>42</v>
      </c>
      <c r="C21" s="28">
        <v>25</v>
      </c>
      <c r="D21" s="28">
        <v>25</v>
      </c>
      <c r="E21" s="28">
        <v>10</v>
      </c>
      <c r="F21" s="80"/>
      <c r="G21" s="22">
        <f>SUM(F21-E21)</f>
        <v>-10</v>
      </c>
      <c r="H21" s="23">
        <f t="shared" si="0"/>
        <v>0</v>
      </c>
    </row>
    <row r="22" spans="1:8" ht="24" customHeight="1" x14ac:dyDescent="0.35">
      <c r="A22" s="98">
        <v>18030000</v>
      </c>
      <c r="B22" s="33" t="s">
        <v>11</v>
      </c>
      <c r="C22" s="28">
        <v>182</v>
      </c>
      <c r="D22" s="28">
        <v>182</v>
      </c>
      <c r="E22" s="28">
        <v>38</v>
      </c>
      <c r="F22" s="80">
        <v>21.2</v>
      </c>
      <c r="G22" s="22">
        <f>SUM(F22-E22)</f>
        <v>-16.8</v>
      </c>
      <c r="H22" s="23">
        <f t="shared" si="0"/>
        <v>0.55789473684210522</v>
      </c>
    </row>
    <row r="23" spans="1:8" ht="19.149999999999999" customHeight="1" x14ac:dyDescent="0.35">
      <c r="A23" s="98">
        <v>18050000</v>
      </c>
      <c r="B23" s="33" t="s">
        <v>12</v>
      </c>
      <c r="C23" s="28">
        <v>24266.5</v>
      </c>
      <c r="D23" s="28">
        <v>24266.5</v>
      </c>
      <c r="E23" s="28">
        <v>11507.5</v>
      </c>
      <c r="F23" s="80">
        <v>14016.3</v>
      </c>
      <c r="G23" s="22">
        <f>SUM(F23-E23)</f>
        <v>2508.7999999999993</v>
      </c>
      <c r="H23" s="23">
        <f t="shared" si="0"/>
        <v>1.2180143384749076</v>
      </c>
    </row>
    <row r="24" spans="1:8" ht="23.45" customHeight="1" x14ac:dyDescent="0.3">
      <c r="A24" s="98">
        <v>20000000</v>
      </c>
      <c r="B24" s="14" t="s">
        <v>13</v>
      </c>
      <c r="C24" s="34">
        <f>SUM(C25:C37)</f>
        <v>2120</v>
      </c>
      <c r="D24" s="34">
        <f>SUM(D25:D37)</f>
        <v>2120</v>
      </c>
      <c r="E24" s="35">
        <f>SUM(E25:E36)</f>
        <v>1044.4000000000001</v>
      </c>
      <c r="F24" s="35">
        <f>SUM(F25:F37)</f>
        <v>1990.1000000000001</v>
      </c>
      <c r="G24" s="35">
        <f>SUM(G25:G37)</f>
        <v>945.7</v>
      </c>
      <c r="H24" s="17">
        <f t="shared" si="0"/>
        <v>1.9054959785522787</v>
      </c>
    </row>
    <row r="25" spans="1:8" ht="64.150000000000006" customHeight="1" x14ac:dyDescent="0.35">
      <c r="A25" s="98">
        <v>21010300</v>
      </c>
      <c r="B25" s="24" t="s">
        <v>14</v>
      </c>
      <c r="C25" s="36">
        <v>63</v>
      </c>
      <c r="D25" s="36">
        <v>63</v>
      </c>
      <c r="E25" s="36">
        <v>35</v>
      </c>
      <c r="F25" s="26">
        <v>52.8</v>
      </c>
      <c r="G25" s="22">
        <f>SUM(F25-E25)</f>
        <v>17.799999999999997</v>
      </c>
      <c r="H25" s="23">
        <f t="shared" si="0"/>
        <v>1.5085714285714285</v>
      </c>
    </row>
    <row r="26" spans="1:8" ht="42" customHeight="1" x14ac:dyDescent="0.35">
      <c r="A26" s="98">
        <v>21050000</v>
      </c>
      <c r="B26" s="24" t="s">
        <v>67</v>
      </c>
      <c r="C26" s="36"/>
      <c r="D26" s="36"/>
      <c r="E26" s="36"/>
      <c r="F26" s="26"/>
      <c r="G26" s="22">
        <f t="shared" ref="G26:G39" si="5">SUM(F26-E26)</f>
        <v>0</v>
      </c>
      <c r="H26" s="23"/>
    </row>
    <row r="27" spans="1:8" ht="29.45" hidden="1" customHeight="1" x14ac:dyDescent="0.35">
      <c r="A27" s="98">
        <v>21080500</v>
      </c>
      <c r="B27" s="82" t="s">
        <v>18</v>
      </c>
      <c r="C27" s="36"/>
      <c r="D27" s="36"/>
      <c r="E27" s="36"/>
      <c r="F27" s="26"/>
      <c r="G27" s="22"/>
      <c r="H27" s="23"/>
    </row>
    <row r="28" spans="1:8" ht="23.45" customHeight="1" x14ac:dyDescent="0.35">
      <c r="A28" s="97">
        <v>21081100</v>
      </c>
      <c r="B28" s="37" t="s">
        <v>15</v>
      </c>
      <c r="C28" s="38">
        <v>220</v>
      </c>
      <c r="D28" s="38">
        <v>220</v>
      </c>
      <c r="E28" s="38">
        <v>91</v>
      </c>
      <c r="F28" s="26">
        <v>430.5</v>
      </c>
      <c r="G28" s="22">
        <f t="shared" si="5"/>
        <v>339.5</v>
      </c>
      <c r="H28" s="23">
        <f t="shared" si="0"/>
        <v>4.7307692307692308</v>
      </c>
    </row>
    <row r="29" spans="1:8" ht="88.15" customHeight="1" x14ac:dyDescent="0.35">
      <c r="A29" s="97">
        <v>21081500</v>
      </c>
      <c r="B29" s="39" t="s">
        <v>16</v>
      </c>
      <c r="C29" s="40"/>
      <c r="D29" s="40"/>
      <c r="E29" s="26"/>
      <c r="F29" s="26">
        <v>27</v>
      </c>
      <c r="G29" s="22">
        <f t="shared" si="5"/>
        <v>27</v>
      </c>
      <c r="H29" s="23"/>
    </row>
    <row r="30" spans="1:8" ht="133.15" customHeight="1" x14ac:dyDescent="0.35">
      <c r="A30" s="97">
        <v>21082400</v>
      </c>
      <c r="B30" s="39" t="s">
        <v>76</v>
      </c>
      <c r="C30" s="40"/>
      <c r="D30" s="40"/>
      <c r="E30" s="26"/>
      <c r="F30" s="26">
        <v>6.5</v>
      </c>
      <c r="G30" s="22">
        <f t="shared" si="5"/>
        <v>6.5</v>
      </c>
      <c r="H30" s="23"/>
    </row>
    <row r="31" spans="1:8" ht="88.15" customHeight="1" x14ac:dyDescent="0.35">
      <c r="A31" s="97">
        <v>22010300</v>
      </c>
      <c r="B31" s="39" t="s">
        <v>43</v>
      </c>
      <c r="C31" s="40">
        <v>20</v>
      </c>
      <c r="D31" s="40">
        <v>20</v>
      </c>
      <c r="E31" s="40">
        <v>10</v>
      </c>
      <c r="F31" s="26">
        <v>12.6</v>
      </c>
      <c r="G31" s="22">
        <f t="shared" si="5"/>
        <v>2.5999999999999996</v>
      </c>
      <c r="H31" s="23">
        <f t="shared" si="0"/>
        <v>1.26</v>
      </c>
    </row>
    <row r="32" spans="1:8" ht="44.45" customHeight="1" x14ac:dyDescent="0.35">
      <c r="A32" s="97">
        <v>22012500</v>
      </c>
      <c r="B32" s="41" t="s">
        <v>44</v>
      </c>
      <c r="C32" s="42">
        <v>1030</v>
      </c>
      <c r="D32" s="42">
        <v>1030</v>
      </c>
      <c r="E32" s="42">
        <v>513</v>
      </c>
      <c r="F32" s="26">
        <v>944.1</v>
      </c>
      <c r="G32" s="22">
        <f t="shared" si="5"/>
        <v>431.1</v>
      </c>
      <c r="H32" s="23">
        <f t="shared" si="0"/>
        <v>1.8403508771929824</v>
      </c>
    </row>
    <row r="33" spans="1:8" ht="63" customHeight="1" x14ac:dyDescent="0.35">
      <c r="A33" s="97">
        <v>22012600</v>
      </c>
      <c r="B33" s="43" t="s">
        <v>45</v>
      </c>
      <c r="C33" s="44">
        <v>200</v>
      </c>
      <c r="D33" s="44">
        <v>200</v>
      </c>
      <c r="E33" s="44">
        <v>102</v>
      </c>
      <c r="F33" s="26">
        <v>57.3</v>
      </c>
      <c r="G33" s="22">
        <f t="shared" si="5"/>
        <v>-44.7</v>
      </c>
      <c r="H33" s="23">
        <f t="shared" si="0"/>
        <v>0.56176470588235294</v>
      </c>
    </row>
    <row r="34" spans="1:8" ht="89.45" customHeight="1" x14ac:dyDescent="0.35">
      <c r="A34" s="97">
        <v>22080400</v>
      </c>
      <c r="B34" s="45" t="s">
        <v>27</v>
      </c>
      <c r="C34" s="44">
        <v>410</v>
      </c>
      <c r="D34" s="44">
        <v>410</v>
      </c>
      <c r="E34" s="44">
        <v>205</v>
      </c>
      <c r="F34" s="26">
        <v>254.2</v>
      </c>
      <c r="G34" s="22">
        <f t="shared" si="5"/>
        <v>49.199999999999989</v>
      </c>
      <c r="H34" s="23">
        <f t="shared" si="0"/>
        <v>1.24</v>
      </c>
    </row>
    <row r="35" spans="1:8" ht="21" customHeight="1" x14ac:dyDescent="0.35">
      <c r="A35" s="97">
        <v>22090000</v>
      </c>
      <c r="B35" s="19" t="s">
        <v>17</v>
      </c>
      <c r="C35" s="46">
        <v>27</v>
      </c>
      <c r="D35" s="46">
        <v>27</v>
      </c>
      <c r="E35" s="46">
        <v>13.4</v>
      </c>
      <c r="F35" s="26">
        <v>11</v>
      </c>
      <c r="G35" s="22">
        <f t="shared" si="5"/>
        <v>-2.4000000000000004</v>
      </c>
      <c r="H35" s="23">
        <f t="shared" si="0"/>
        <v>0.82089552238805963</v>
      </c>
    </row>
    <row r="36" spans="1:8" ht="21.6" customHeight="1" x14ac:dyDescent="0.35">
      <c r="A36" s="97">
        <v>24060300</v>
      </c>
      <c r="B36" s="47" t="s">
        <v>18</v>
      </c>
      <c r="C36" s="48">
        <v>150</v>
      </c>
      <c r="D36" s="48">
        <v>150</v>
      </c>
      <c r="E36" s="48">
        <v>75</v>
      </c>
      <c r="F36" s="26">
        <v>192.9</v>
      </c>
      <c r="G36" s="22">
        <f t="shared" si="5"/>
        <v>117.9</v>
      </c>
      <c r="H36" s="23">
        <f t="shared" si="0"/>
        <v>2.5720000000000001</v>
      </c>
    </row>
    <row r="37" spans="1:8" ht="267.60000000000002" customHeight="1" x14ac:dyDescent="0.35">
      <c r="A37" s="97">
        <v>24062200</v>
      </c>
      <c r="B37" s="93" t="s">
        <v>26</v>
      </c>
      <c r="C37" s="49"/>
      <c r="D37" s="49"/>
      <c r="E37" s="26"/>
      <c r="F37" s="26">
        <v>1.2</v>
      </c>
      <c r="G37" s="22">
        <f t="shared" si="5"/>
        <v>1.2</v>
      </c>
      <c r="H37" s="23"/>
    </row>
    <row r="38" spans="1:8" ht="20.45" customHeight="1" x14ac:dyDescent="0.35">
      <c r="A38" s="98">
        <v>30000000</v>
      </c>
      <c r="B38" s="14" t="s">
        <v>25</v>
      </c>
      <c r="C38" s="14"/>
      <c r="D38" s="48"/>
      <c r="E38" s="35"/>
      <c r="F38" s="35">
        <f>SUM(F39)</f>
        <v>0.1</v>
      </c>
      <c r="G38" s="35">
        <f t="shared" si="5"/>
        <v>0.1</v>
      </c>
      <c r="H38" s="17"/>
    </row>
    <row r="39" spans="1:8" ht="67.150000000000006" customHeight="1" x14ac:dyDescent="0.35">
      <c r="A39" s="97">
        <v>31020000</v>
      </c>
      <c r="B39" s="50" t="s">
        <v>46</v>
      </c>
      <c r="C39" s="51"/>
      <c r="D39" s="51"/>
      <c r="E39" s="52"/>
      <c r="F39" s="26">
        <v>0.1</v>
      </c>
      <c r="G39" s="22">
        <f t="shared" si="5"/>
        <v>0.1</v>
      </c>
      <c r="H39" s="23"/>
    </row>
    <row r="40" spans="1:8" ht="19.149999999999999" customHeight="1" x14ac:dyDescent="0.3">
      <c r="A40" s="101"/>
      <c r="B40" s="14" t="s">
        <v>20</v>
      </c>
      <c r="C40" s="31">
        <f>SUM(C12,C24,C38)</f>
        <v>710609.4</v>
      </c>
      <c r="D40" s="31">
        <f>SUM(D12,D24,D38)</f>
        <v>710609.4</v>
      </c>
      <c r="E40" s="31">
        <f>SUM(E12,E24,E38)</f>
        <v>372402.4</v>
      </c>
      <c r="F40" s="31">
        <f>SUM(F12,F24,F38)</f>
        <v>372276.1999999999</v>
      </c>
      <c r="G40" s="31">
        <f>SUM(G12,G24,G38)</f>
        <v>-126.20000000002452</v>
      </c>
      <c r="H40" s="17">
        <f t="shared" si="0"/>
        <v>0.99966111926238899</v>
      </c>
    </row>
    <row r="41" spans="1:8" ht="20.45" customHeight="1" x14ac:dyDescent="0.3">
      <c r="A41" s="102">
        <v>40000000</v>
      </c>
      <c r="B41" s="14" t="s">
        <v>19</v>
      </c>
      <c r="C41" s="53">
        <f>SUM(C42,C49,C47)</f>
        <v>178860.79999999999</v>
      </c>
      <c r="D41" s="53">
        <f t="shared" ref="D41:G41" si="6">SUM(D42,D49,D47)</f>
        <v>161399.59999999998</v>
      </c>
      <c r="E41" s="53">
        <f t="shared" si="6"/>
        <v>101109.3</v>
      </c>
      <c r="F41" s="53">
        <f t="shared" si="6"/>
        <v>101179.1</v>
      </c>
      <c r="G41" s="53">
        <f t="shared" si="6"/>
        <v>69.8</v>
      </c>
      <c r="H41" s="54">
        <f t="shared" si="0"/>
        <v>1.0006903420357969</v>
      </c>
    </row>
    <row r="42" spans="1:8" ht="41.45" customHeight="1" x14ac:dyDescent="0.3">
      <c r="A42" s="102">
        <v>41030000</v>
      </c>
      <c r="B42" s="14" t="s">
        <v>47</v>
      </c>
      <c r="C42" s="53">
        <f>SUM(C45:C46)</f>
        <v>177029.8</v>
      </c>
      <c r="D42" s="53">
        <f>SUM(D45:D46)</f>
        <v>159326.79999999999</v>
      </c>
      <c r="E42" s="53">
        <f t="shared" ref="E42:F42" si="7">SUM(E45:E46)</f>
        <v>99694</v>
      </c>
      <c r="F42" s="53">
        <f t="shared" si="7"/>
        <v>99694</v>
      </c>
      <c r="G42" s="32"/>
      <c r="H42" s="54">
        <f t="shared" si="0"/>
        <v>1</v>
      </c>
    </row>
    <row r="43" spans="1:8" ht="29.45" hidden="1" customHeight="1" x14ac:dyDescent="0.35">
      <c r="A43" s="97">
        <v>41030400</v>
      </c>
      <c r="B43" s="69" t="s">
        <v>48</v>
      </c>
      <c r="C43" s="53"/>
      <c r="D43" s="53"/>
      <c r="E43" s="52"/>
      <c r="F43" s="21"/>
      <c r="G43" s="22"/>
      <c r="H43" s="23" t="e">
        <f t="shared" si="0"/>
        <v>#DIV/0!</v>
      </c>
    </row>
    <row r="44" spans="1:8" ht="29.45" hidden="1" customHeight="1" x14ac:dyDescent="0.35">
      <c r="A44" s="97">
        <v>41033200</v>
      </c>
      <c r="B44" s="108" t="s">
        <v>49</v>
      </c>
      <c r="C44" s="53"/>
      <c r="D44" s="53"/>
      <c r="E44" s="52"/>
      <c r="F44" s="21"/>
      <c r="G44" s="22"/>
      <c r="H44" s="23" t="e">
        <f t="shared" si="0"/>
        <v>#DIV/0!</v>
      </c>
    </row>
    <row r="45" spans="1:8" ht="43.9" customHeight="1" x14ac:dyDescent="0.35">
      <c r="A45" s="97">
        <v>41033900</v>
      </c>
      <c r="B45" s="27" t="s">
        <v>50</v>
      </c>
      <c r="C45" s="55">
        <v>177029.8</v>
      </c>
      <c r="D45" s="55">
        <v>159326.79999999999</v>
      </c>
      <c r="E45" s="55">
        <v>99694</v>
      </c>
      <c r="F45" s="56">
        <v>99694</v>
      </c>
      <c r="G45" s="22"/>
      <c r="H45" s="23">
        <f t="shared" ref="H45:H63" si="8">SUM(F45/E45)</f>
        <v>1</v>
      </c>
    </row>
    <row r="46" spans="1:8" ht="29.45" hidden="1" customHeight="1" x14ac:dyDescent="0.35">
      <c r="A46" s="97">
        <v>41034500</v>
      </c>
      <c r="B46" s="27" t="s">
        <v>70</v>
      </c>
      <c r="C46" s="55"/>
      <c r="D46" s="55"/>
      <c r="E46" s="55"/>
      <c r="F46" s="56"/>
      <c r="G46" s="22"/>
      <c r="H46" s="23" t="e">
        <f t="shared" si="8"/>
        <v>#DIV/0!</v>
      </c>
    </row>
    <row r="47" spans="1:8" ht="29.45" hidden="1" customHeight="1" x14ac:dyDescent="0.3">
      <c r="A47" s="102">
        <v>41050000</v>
      </c>
      <c r="B47" s="109" t="s">
        <v>64</v>
      </c>
      <c r="C47" s="83">
        <f>SUM(C48)</f>
        <v>0</v>
      </c>
      <c r="D47" s="83">
        <f>SUM(D48)</f>
        <v>0</v>
      </c>
      <c r="E47" s="83">
        <f t="shared" ref="E47:F47" si="9">SUM(E48)</f>
        <v>0</v>
      </c>
      <c r="F47" s="83">
        <f t="shared" si="9"/>
        <v>0</v>
      </c>
      <c r="G47" s="32"/>
      <c r="H47" s="54" t="e">
        <f t="shared" si="8"/>
        <v>#DIV/0!</v>
      </c>
    </row>
    <row r="48" spans="1:8" ht="29.45" hidden="1" customHeight="1" x14ac:dyDescent="0.35">
      <c r="A48" s="97">
        <v>41040200</v>
      </c>
      <c r="B48" s="110" t="s">
        <v>65</v>
      </c>
      <c r="C48" s="55"/>
      <c r="D48" s="55"/>
      <c r="E48" s="55"/>
      <c r="F48" s="56"/>
      <c r="G48" s="22"/>
      <c r="H48" s="23" t="e">
        <f t="shared" si="8"/>
        <v>#DIV/0!</v>
      </c>
    </row>
    <row r="49" spans="1:45" ht="42" customHeight="1" x14ac:dyDescent="0.35">
      <c r="A49" s="102">
        <v>41050000</v>
      </c>
      <c r="B49" s="14" t="s">
        <v>51</v>
      </c>
      <c r="C49" s="53">
        <f>SUM(C50:C62)</f>
        <v>1831</v>
      </c>
      <c r="D49" s="53">
        <f>SUM(D50:D62)</f>
        <v>2072.8000000000002</v>
      </c>
      <c r="E49" s="53">
        <f>SUM(E50:E62)</f>
        <v>1415.3</v>
      </c>
      <c r="F49" s="53">
        <f>SUM(F50:F62)</f>
        <v>1485.1</v>
      </c>
      <c r="G49" s="53">
        <f>SUM(G50:G62)</f>
        <v>69.8</v>
      </c>
      <c r="H49" s="23">
        <f t="shared" si="8"/>
        <v>1.0493181657599095</v>
      </c>
    </row>
    <row r="50" spans="1:45" ht="29.45" hidden="1" customHeight="1" x14ac:dyDescent="0.35">
      <c r="A50" s="103">
        <v>41050800</v>
      </c>
      <c r="B50" s="111" t="s">
        <v>28</v>
      </c>
      <c r="C50" s="38"/>
      <c r="D50" s="38"/>
      <c r="E50" s="38"/>
      <c r="F50" s="56"/>
      <c r="G50" s="22"/>
      <c r="H50" s="23" t="e">
        <f t="shared" si="8"/>
        <v>#DIV/0!</v>
      </c>
    </row>
    <row r="51" spans="1:45" ht="29.45" hidden="1" customHeight="1" x14ac:dyDescent="0.35">
      <c r="A51" s="103">
        <v>41050900</v>
      </c>
      <c r="B51" s="111" t="s">
        <v>52</v>
      </c>
      <c r="C51" s="38"/>
      <c r="D51" s="38"/>
      <c r="E51" s="38"/>
      <c r="F51" s="56"/>
      <c r="G51" s="22"/>
      <c r="H51" s="23" t="e">
        <f t="shared" si="8"/>
        <v>#DIV/0!</v>
      </c>
    </row>
    <row r="52" spans="1:45" ht="72" customHeight="1" x14ac:dyDescent="0.35">
      <c r="A52" s="103">
        <v>41051000</v>
      </c>
      <c r="B52" s="112" t="s">
        <v>53</v>
      </c>
      <c r="C52" s="84">
        <v>1831</v>
      </c>
      <c r="D52" s="84">
        <v>1756.8</v>
      </c>
      <c r="E52" s="38">
        <v>1099.3</v>
      </c>
      <c r="F52" s="56">
        <v>1099.3</v>
      </c>
      <c r="G52" s="22"/>
      <c r="H52" s="23">
        <f t="shared" si="8"/>
        <v>1</v>
      </c>
    </row>
    <row r="53" spans="1:45" ht="6" hidden="1" customHeight="1" x14ac:dyDescent="0.35">
      <c r="A53" s="103">
        <v>41051100</v>
      </c>
      <c r="B53" s="111" t="s">
        <v>29</v>
      </c>
      <c r="C53" s="38"/>
      <c r="D53" s="38"/>
      <c r="E53" s="38"/>
      <c r="F53" s="56"/>
      <c r="G53" s="22"/>
      <c r="H53" s="23" t="e">
        <f t="shared" si="8"/>
        <v>#DIV/0!</v>
      </c>
    </row>
    <row r="54" spans="1:45" ht="91.15" customHeight="1" x14ac:dyDescent="0.35">
      <c r="A54" s="97">
        <v>41051200</v>
      </c>
      <c r="B54" s="113" t="s">
        <v>30</v>
      </c>
      <c r="C54" s="38"/>
      <c r="D54" s="38">
        <v>290.2</v>
      </c>
      <c r="E54" s="38">
        <v>290.2</v>
      </c>
      <c r="F54" s="56">
        <v>290.2</v>
      </c>
      <c r="G54" s="22"/>
      <c r="H54" s="23">
        <f t="shared" si="8"/>
        <v>1</v>
      </c>
    </row>
    <row r="55" spans="1:45" ht="29.45" hidden="1" customHeight="1" x14ac:dyDescent="0.35">
      <c r="A55" s="97">
        <v>41051400</v>
      </c>
      <c r="B55" s="113" t="s">
        <v>31</v>
      </c>
      <c r="C55" s="38"/>
      <c r="D55" s="38"/>
      <c r="E55" s="38"/>
      <c r="F55" s="56"/>
      <c r="G55" s="22"/>
      <c r="H55" s="23" t="e">
        <f t="shared" si="8"/>
        <v>#DIV/0!</v>
      </c>
    </row>
    <row r="56" spans="1:45" ht="16.149999999999999" hidden="1" customHeight="1" x14ac:dyDescent="0.35">
      <c r="A56" s="97">
        <v>41051500</v>
      </c>
      <c r="B56" s="114" t="s">
        <v>32</v>
      </c>
      <c r="C56" s="38"/>
      <c r="D56" s="38"/>
      <c r="E56" s="38"/>
      <c r="F56" s="56"/>
      <c r="G56" s="22">
        <f t="shared" ref="G56:G59" si="10">SUM(F56-E56)</f>
        <v>0</v>
      </c>
      <c r="H56" s="23" t="e">
        <f t="shared" si="8"/>
        <v>#DIV/0!</v>
      </c>
    </row>
    <row r="57" spans="1:45" ht="67.900000000000006" customHeight="1" x14ac:dyDescent="0.35">
      <c r="A57" s="97">
        <v>41051700</v>
      </c>
      <c r="B57" s="111" t="s">
        <v>68</v>
      </c>
      <c r="C57" s="57"/>
      <c r="D57" s="57">
        <v>25.8</v>
      </c>
      <c r="E57" s="57">
        <v>25.8</v>
      </c>
      <c r="F57" s="56">
        <v>25.8</v>
      </c>
      <c r="G57" s="22"/>
      <c r="H57" s="23">
        <f t="shared" si="8"/>
        <v>1</v>
      </c>
    </row>
    <row r="58" spans="1:45" ht="29.45" hidden="1" customHeight="1" x14ac:dyDescent="0.35">
      <c r="A58" s="97">
        <v>41052300</v>
      </c>
      <c r="B58" s="111" t="s">
        <v>54</v>
      </c>
      <c r="C58" s="57"/>
      <c r="D58" s="57"/>
      <c r="E58" s="57"/>
      <c r="F58" s="56"/>
      <c r="G58" s="22"/>
      <c r="H58" s="23" t="e">
        <f t="shared" si="8"/>
        <v>#DIV/0!</v>
      </c>
    </row>
    <row r="59" spans="1:45" ht="19.899999999999999" customHeight="1" x14ac:dyDescent="0.35">
      <c r="A59" s="97">
        <v>41053900</v>
      </c>
      <c r="B59" s="115" t="s">
        <v>55</v>
      </c>
      <c r="C59" s="57"/>
      <c r="D59" s="57"/>
      <c r="E59" s="57"/>
      <c r="F59" s="56">
        <v>69.8</v>
      </c>
      <c r="G59" s="22">
        <f t="shared" si="10"/>
        <v>69.8</v>
      </c>
      <c r="H59" s="23"/>
    </row>
    <row r="60" spans="1:45" ht="29.45" hidden="1" customHeight="1" x14ac:dyDescent="0.35">
      <c r="A60" s="18">
        <v>41054100</v>
      </c>
      <c r="B60" s="111" t="s">
        <v>56</v>
      </c>
      <c r="C60" s="57"/>
      <c r="D60" s="57"/>
      <c r="E60" s="57"/>
      <c r="F60" s="56"/>
      <c r="G60" s="22"/>
      <c r="H60" s="23" t="e">
        <f t="shared" si="8"/>
        <v>#DIV/0!</v>
      </c>
    </row>
    <row r="61" spans="1:45" ht="29.45" hidden="1" customHeight="1" x14ac:dyDescent="0.35">
      <c r="A61" s="18">
        <v>41054300</v>
      </c>
      <c r="B61" s="111" t="s">
        <v>57</v>
      </c>
      <c r="C61" s="57"/>
      <c r="D61" s="57"/>
      <c r="E61" s="57"/>
      <c r="F61" s="56"/>
      <c r="G61" s="22"/>
      <c r="H61" s="23" t="e">
        <f t="shared" si="8"/>
        <v>#DIV/0!</v>
      </c>
    </row>
    <row r="62" spans="1:45" ht="29.45" hidden="1" customHeight="1" x14ac:dyDescent="0.35">
      <c r="A62" s="18">
        <v>41055000</v>
      </c>
      <c r="B62" s="115" t="s">
        <v>69</v>
      </c>
      <c r="C62" s="57"/>
      <c r="D62" s="57"/>
      <c r="E62" s="57"/>
      <c r="F62" s="56"/>
      <c r="G62" s="22"/>
      <c r="H62" s="23" t="e">
        <f t="shared" si="8"/>
        <v>#DIV/0!</v>
      </c>
    </row>
    <row r="63" spans="1:45" s="4" customFormat="1" ht="20.45" customHeight="1" x14ac:dyDescent="0.3">
      <c r="A63" s="58"/>
      <c r="B63" s="14" t="s">
        <v>58</v>
      </c>
      <c r="C63" s="31">
        <f>SUM(C40:C41)</f>
        <v>889470.2</v>
      </c>
      <c r="D63" s="31">
        <f>SUM(D40:D41)</f>
        <v>872009</v>
      </c>
      <c r="E63" s="31">
        <f>SUM(E40:E41)</f>
        <v>473511.7</v>
      </c>
      <c r="F63" s="31">
        <f>SUM(F40:F41)</f>
        <v>473455.29999999993</v>
      </c>
      <c r="G63" s="31">
        <f>SUM(G40:G41)</f>
        <v>-56.400000000024519</v>
      </c>
      <c r="H63" s="17">
        <f t="shared" si="8"/>
        <v>0.99988088995477808</v>
      </c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</row>
    <row r="64" spans="1:45" ht="22.9" customHeight="1" x14ac:dyDescent="0.3">
      <c r="A64" s="117" t="s">
        <v>59</v>
      </c>
      <c r="B64" s="118"/>
      <c r="C64" s="118"/>
      <c r="D64" s="118"/>
      <c r="E64" s="118"/>
      <c r="F64" s="118"/>
      <c r="G64" s="118"/>
      <c r="H64" s="119"/>
    </row>
    <row r="65" spans="1:8" ht="21" customHeight="1" x14ac:dyDescent="0.35">
      <c r="A65" s="98">
        <v>19010000</v>
      </c>
      <c r="B65" s="33" t="s">
        <v>21</v>
      </c>
      <c r="C65" s="49">
        <v>373</v>
      </c>
      <c r="D65" s="49">
        <v>373</v>
      </c>
      <c r="E65" s="49">
        <v>186.5</v>
      </c>
      <c r="F65" s="26">
        <v>206.9</v>
      </c>
      <c r="G65" s="22">
        <f>SUM(F65-E65)</f>
        <v>20.400000000000006</v>
      </c>
      <c r="H65" s="23">
        <f>SUM(F65/E65)</f>
        <v>1.1093833780160858</v>
      </c>
    </row>
    <row r="66" spans="1:8" ht="64.150000000000006" customHeight="1" x14ac:dyDescent="0.35">
      <c r="A66" s="98">
        <v>21110000</v>
      </c>
      <c r="B66" s="33" t="s">
        <v>77</v>
      </c>
      <c r="C66" s="49"/>
      <c r="D66" s="49"/>
      <c r="E66" s="49"/>
      <c r="F66" s="26">
        <v>0.4</v>
      </c>
      <c r="G66" s="22">
        <f>SUM(F66-E66)</f>
        <v>0.4</v>
      </c>
      <c r="H66" s="23"/>
    </row>
    <row r="67" spans="1:8" ht="90.6" customHeight="1" x14ac:dyDescent="0.35">
      <c r="A67" s="98">
        <v>24062100</v>
      </c>
      <c r="B67" s="113" t="s">
        <v>60</v>
      </c>
      <c r="C67" s="85">
        <v>70</v>
      </c>
      <c r="D67" s="85">
        <v>70</v>
      </c>
      <c r="E67" s="86">
        <v>28</v>
      </c>
      <c r="F67" s="59">
        <v>100.9</v>
      </c>
      <c r="G67" s="22">
        <f>SUM(F67-E67)</f>
        <v>72.900000000000006</v>
      </c>
      <c r="H67" s="23">
        <f>SUM(F67/E67)</f>
        <v>3.6035714285714286</v>
      </c>
    </row>
    <row r="68" spans="1:8" ht="46.9" customHeight="1" x14ac:dyDescent="0.35">
      <c r="A68" s="98">
        <v>25000000</v>
      </c>
      <c r="B68" s="60" t="s">
        <v>61</v>
      </c>
      <c r="C68" s="61">
        <v>9268.5</v>
      </c>
      <c r="D68" s="61">
        <v>9268.5</v>
      </c>
      <c r="E68" s="61">
        <v>1620.2</v>
      </c>
      <c r="F68" s="62">
        <v>3376.8</v>
      </c>
      <c r="G68" s="22">
        <f>SUM(F68-E68)</f>
        <v>1756.6000000000001</v>
      </c>
      <c r="H68" s="23">
        <f>SUM(F68/E68)</f>
        <v>2.0841871373904457</v>
      </c>
    </row>
    <row r="69" spans="1:8" ht="20.45" customHeight="1" x14ac:dyDescent="0.3">
      <c r="A69" s="98"/>
      <c r="B69" s="14" t="s">
        <v>22</v>
      </c>
      <c r="C69" s="31">
        <f>SUM(C71:C73)</f>
        <v>600</v>
      </c>
      <c r="D69" s="31">
        <f>SUM(D71:D73)</f>
        <v>600</v>
      </c>
      <c r="E69" s="31">
        <f>SUM(E71:E73)</f>
        <v>162</v>
      </c>
      <c r="F69" s="31">
        <f>SUM(F70:F73)</f>
        <v>2.2999999999999998</v>
      </c>
      <c r="G69" s="31">
        <f>SUM(G70:G73)</f>
        <v>-159.69999999999999</v>
      </c>
      <c r="H69" s="54">
        <f>SUM(F69/E69)</f>
        <v>1.4197530864197529E-2</v>
      </c>
    </row>
    <row r="70" spans="1:8" ht="114" customHeight="1" x14ac:dyDescent="0.35">
      <c r="A70" s="98">
        <v>24110900</v>
      </c>
      <c r="B70" s="116" t="s">
        <v>33</v>
      </c>
      <c r="C70" s="31"/>
      <c r="D70" s="31"/>
      <c r="E70" s="31"/>
      <c r="F70" s="26">
        <v>1.5</v>
      </c>
      <c r="G70" s="63">
        <v>1.5</v>
      </c>
      <c r="H70" s="17"/>
    </row>
    <row r="71" spans="1:8" ht="0.6" hidden="1" customHeight="1" x14ac:dyDescent="0.35">
      <c r="A71" s="104">
        <v>24170000</v>
      </c>
      <c r="B71" s="64" t="s">
        <v>62</v>
      </c>
      <c r="C71" s="65"/>
      <c r="D71" s="65"/>
      <c r="E71" s="66"/>
      <c r="F71" s="26"/>
      <c r="G71" s="22"/>
      <c r="H71" s="67"/>
    </row>
    <row r="72" spans="1:8" ht="135" customHeight="1" x14ac:dyDescent="0.35">
      <c r="A72" s="98">
        <v>33010100</v>
      </c>
      <c r="B72" s="87" t="s">
        <v>78</v>
      </c>
      <c r="C72" s="68">
        <v>500</v>
      </c>
      <c r="D72" s="68">
        <v>500</v>
      </c>
      <c r="E72" s="68">
        <v>162</v>
      </c>
      <c r="F72" s="26">
        <v>0.8</v>
      </c>
      <c r="G72" s="22">
        <f>SUM(F72-E72)</f>
        <v>-161.19999999999999</v>
      </c>
      <c r="H72" s="23">
        <f>SUM(F72/E72)</f>
        <v>4.9382716049382715E-3</v>
      </c>
    </row>
    <row r="73" spans="1:8" ht="135.6" customHeight="1" x14ac:dyDescent="0.35">
      <c r="A73" s="98">
        <v>33010200</v>
      </c>
      <c r="B73" s="69" t="s">
        <v>79</v>
      </c>
      <c r="C73" s="88">
        <v>100</v>
      </c>
      <c r="D73" s="88">
        <v>100</v>
      </c>
      <c r="E73" s="21"/>
      <c r="F73" s="26"/>
      <c r="G73" s="63"/>
      <c r="H73" s="23"/>
    </row>
    <row r="74" spans="1:8" ht="23.45" customHeight="1" x14ac:dyDescent="0.3">
      <c r="A74" s="105"/>
      <c r="B74" s="14" t="s">
        <v>23</v>
      </c>
      <c r="C74" s="70">
        <f>SUM(C65:C69)</f>
        <v>10311.5</v>
      </c>
      <c r="D74" s="70">
        <f>SUM(D65:D69)</f>
        <v>10311.5</v>
      </c>
      <c r="E74" s="70">
        <f>SUM(E65:E69)</f>
        <v>1996.7</v>
      </c>
      <c r="F74" s="70">
        <f>SUM(F65:F69)</f>
        <v>3687.3</v>
      </c>
      <c r="G74" s="70">
        <f>SUM(G65:G69)</f>
        <v>1690.6000000000001</v>
      </c>
      <c r="H74" s="71">
        <f>SUM(F74/E74)</f>
        <v>1.8466970501327191</v>
      </c>
    </row>
    <row r="75" spans="1:8" ht="22.15" customHeight="1" thickBot="1" x14ac:dyDescent="0.35">
      <c r="A75" s="106"/>
      <c r="B75" s="72" t="s">
        <v>24</v>
      </c>
      <c r="C75" s="73">
        <f>SUM(C63,C74)</f>
        <v>899781.7</v>
      </c>
      <c r="D75" s="73">
        <f>SUM(D63,D74)</f>
        <v>882320.5</v>
      </c>
      <c r="E75" s="73">
        <f>SUM(E63,E74)</f>
        <v>475508.4</v>
      </c>
      <c r="F75" s="73">
        <f>SUM(F63,F74)</f>
        <v>477142.59999999992</v>
      </c>
      <c r="G75" s="73">
        <f>SUM(G63,G74)</f>
        <v>1634.1999999999757</v>
      </c>
      <c r="H75" s="74">
        <f>SUM(F75/E75)</f>
        <v>1.0034367426527058</v>
      </c>
    </row>
    <row r="76" spans="1:8" ht="36.6" customHeight="1" x14ac:dyDescent="0.35">
      <c r="A76" s="5"/>
      <c r="B76" s="5"/>
      <c r="C76" s="5"/>
      <c r="D76" s="5"/>
      <c r="E76" s="6"/>
      <c r="F76" s="7"/>
      <c r="G76" s="8"/>
      <c r="H76" s="5"/>
    </row>
    <row r="77" spans="1:8" ht="29.45" customHeight="1" x14ac:dyDescent="0.3">
      <c r="A77" s="10"/>
      <c r="C77" s="10"/>
      <c r="D77" s="10"/>
      <c r="E77" s="11"/>
      <c r="F77" s="12"/>
      <c r="G77" s="13"/>
      <c r="H77" s="9"/>
    </row>
    <row r="78" spans="1:8" ht="29.45" customHeight="1" x14ac:dyDescent="0.45">
      <c r="A78" s="75" t="s">
        <v>80</v>
      </c>
      <c r="B78" s="76"/>
      <c r="C78" s="76"/>
      <c r="D78" s="76"/>
      <c r="E78" s="76"/>
      <c r="F78" s="76"/>
      <c r="G78" s="77"/>
    </row>
    <row r="79" spans="1:8" ht="16.149999999999999" customHeight="1" x14ac:dyDescent="0.2"/>
    <row r="82" spans="2:2" ht="29.45" customHeight="1" x14ac:dyDescent="0.2">
      <c r="B82" t="s">
        <v>63</v>
      </c>
    </row>
  </sheetData>
  <mergeCells count="16">
    <mergeCell ref="A64:H64"/>
    <mergeCell ref="E2:H2"/>
    <mergeCell ref="E4:H4"/>
    <mergeCell ref="F5:H5"/>
    <mergeCell ref="E3:H3"/>
    <mergeCell ref="G8:H8"/>
    <mergeCell ref="A9:A10"/>
    <mergeCell ref="B9:B10"/>
    <mergeCell ref="C9:C10"/>
    <mergeCell ref="E9:E10"/>
    <mergeCell ref="F9:F10"/>
    <mergeCell ref="G9:H9"/>
    <mergeCell ref="A6:H6"/>
    <mergeCell ref="A7:H7"/>
    <mergeCell ref="D9:D10"/>
    <mergeCell ref="B8:F8"/>
  </mergeCells>
  <pageMargins left="1.1811023622047245" right="0.39370078740157483" top="0.78740157480314965" bottom="0.78740157480314965" header="0" footer="0"/>
  <pageSetup paperSize="9" scale="48" fitToHeight="4" orientation="portrait" r:id="rId1"/>
  <headerFooter differentFirst="1" scaleWithDoc="0" alignWithMargins="0">
    <oddHeader>&amp;C&amp;"Times New Roman,обычный"&amp;P&amp;R&amp;"Times New Roman,обычный"Продовження додатку 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дод1</vt:lpstr>
      <vt:lpstr>дод1!Заголовки_для_печати</vt:lpstr>
      <vt:lpstr>дод1!Область_печати</vt:lpstr>
    </vt:vector>
  </TitlesOfParts>
  <Company>Фин. Управление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Sveta</dc:creator>
  <cp:lastModifiedBy>User</cp:lastModifiedBy>
  <cp:lastPrinted>2022-08-08T10:08:32Z</cp:lastPrinted>
  <dcterms:created xsi:type="dcterms:W3CDTF">2004-10-20T06:45:28Z</dcterms:created>
  <dcterms:modified xsi:type="dcterms:W3CDTF">2022-08-11T13:58:35Z</dcterms:modified>
</cp:coreProperties>
</file>