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097E9954-795B-4D32-9E4B-77DF8788CE21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дод1!$10:$12</definedName>
    <definedName name="_xlnm.Print_Area" localSheetId="0">дод1!$A$1:$G$81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8" l="1"/>
  <c r="F23" i="18"/>
  <c r="F61" i="18"/>
  <c r="F47" i="18"/>
  <c r="D44" i="18"/>
  <c r="F38" i="18"/>
  <c r="F67" i="18" l="1"/>
  <c r="F69" i="18"/>
  <c r="F70" i="18"/>
  <c r="F71" i="18"/>
  <c r="C51" i="18"/>
  <c r="F56" i="18" l="1"/>
  <c r="F63" i="18"/>
  <c r="F62" i="18"/>
  <c r="F59" i="18"/>
  <c r="F41" i="18"/>
  <c r="F40" i="18"/>
  <c r="F39" i="18"/>
  <c r="D19" i="18" l="1"/>
  <c r="D18" i="18" s="1"/>
  <c r="D13" i="18" s="1"/>
  <c r="D25" i="18"/>
  <c r="D49" i="18"/>
  <c r="D51" i="18"/>
  <c r="D43" i="18" s="1"/>
  <c r="D77" i="18"/>
  <c r="D42" i="18" l="1"/>
  <c r="F74" i="18"/>
  <c r="D65" i="18" l="1"/>
  <c r="D78" i="18" s="1"/>
  <c r="F60" i="18"/>
  <c r="G59" i="18"/>
  <c r="G31" i="18"/>
  <c r="F22" i="18"/>
  <c r="F76" i="18" l="1"/>
  <c r="E51" i="18"/>
  <c r="F54" i="18" l="1"/>
  <c r="F75" i="18" l="1"/>
  <c r="F73" i="18" s="1"/>
  <c r="E73" i="18"/>
  <c r="E77" i="18" s="1"/>
  <c r="C77" i="18"/>
  <c r="G71" i="18"/>
  <c r="G67" i="18"/>
  <c r="G64" i="18"/>
  <c r="G63" i="18"/>
  <c r="G62" i="18"/>
  <c r="G60" i="18"/>
  <c r="G58" i="18"/>
  <c r="F58" i="18"/>
  <c r="G57" i="18"/>
  <c r="G56" i="18"/>
  <c r="G55" i="18"/>
  <c r="G54" i="18"/>
  <c r="G53" i="18"/>
  <c r="G52" i="18"/>
  <c r="G50" i="18"/>
  <c r="E49" i="18"/>
  <c r="G49" i="18" s="1"/>
  <c r="C49" i="18"/>
  <c r="G48" i="18"/>
  <c r="G47" i="18"/>
  <c r="G46" i="18"/>
  <c r="G45" i="18"/>
  <c r="E44" i="18"/>
  <c r="F44" i="18" s="1"/>
  <c r="C44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F31" i="18"/>
  <c r="F30" i="18"/>
  <c r="G29" i="18"/>
  <c r="F29" i="18"/>
  <c r="F27" i="18"/>
  <c r="G26" i="18"/>
  <c r="F26" i="18"/>
  <c r="E25" i="18"/>
  <c r="C25" i="18"/>
  <c r="G24" i="18"/>
  <c r="F24" i="18"/>
  <c r="G23" i="18"/>
  <c r="G21" i="18"/>
  <c r="F21" i="18"/>
  <c r="G20" i="18"/>
  <c r="F20" i="18"/>
  <c r="E19" i="18"/>
  <c r="E18" i="18" s="1"/>
  <c r="C19" i="18"/>
  <c r="C18" i="18" s="1"/>
  <c r="C13" i="18" s="1"/>
  <c r="G17" i="18"/>
  <c r="F17" i="18"/>
  <c r="G16" i="18"/>
  <c r="F16" i="18"/>
  <c r="G15" i="18"/>
  <c r="F15" i="18"/>
  <c r="G14" i="18"/>
  <c r="F14" i="18"/>
  <c r="C43" i="18" l="1"/>
  <c r="C42" i="18"/>
  <c r="F77" i="18"/>
  <c r="F51" i="18"/>
  <c r="F43" i="18" s="1"/>
  <c r="G44" i="18"/>
  <c r="F25" i="18"/>
  <c r="G25" i="18"/>
  <c r="F19" i="18"/>
  <c r="F18" i="18" s="1"/>
  <c r="F13" i="18" s="1"/>
  <c r="G18" i="18"/>
  <c r="G19" i="18"/>
  <c r="G77" i="18"/>
  <c r="E13" i="18"/>
  <c r="E42" i="18" s="1"/>
  <c r="C65" i="18" l="1"/>
  <c r="C78" i="18" s="1"/>
  <c r="F42" i="18"/>
  <c r="F65" i="18" s="1"/>
  <c r="F78" i="18" s="1"/>
  <c r="G13" i="18"/>
  <c r="G42" i="18" l="1"/>
  <c r="G51" i="18"/>
  <c r="E43" i="18"/>
  <c r="G43" i="18" s="1"/>
  <c r="E65" i="18" l="1"/>
  <c r="G65" i="18" l="1"/>
  <c r="E78" i="18"/>
  <c r="G78" i="18" s="1"/>
</calcChain>
</file>

<file path=xl/sharedStrings.xml><?xml version="1.0" encoding="utf-8"?>
<sst xmlns="http://schemas.openxmlformats.org/spreadsheetml/2006/main" count="87" uniqueCount="85">
  <si>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</si>
  <si>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</si>
  <si>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</si>
  <si>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</si>
  <si>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</si>
  <si>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</si>
  <si>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</si>
  <si>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</si>
  <si>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</si>
  <si>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</si>
  <si>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</si>
  <si>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</si>
  <si>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</si>
  <si>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</si>
  <si>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</si>
  <si>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</si>
  <si>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</si>
  <si>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</si>
  <si>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</si>
  <si>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</si>
  <si>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</si>
  <si>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</si>
  <si>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</si>
  <si>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</si>
  <si>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</si>
  <si>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</si>
  <si>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</si>
  <si>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</si>
  <si>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</si>
  <si>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</si>
  <si>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</si>
  <si>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</si>
  <si>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</si>
  <si>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</si>
  <si>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</si>
  <si>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</si>
  <si>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</si>
  <si>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</si>
  <si>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</si>
  <si>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</si>
  <si>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</si>
  <si>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</si>
  <si>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</si>
  <si>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</si>
  <si>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</si>
  <si>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</si>
  <si>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</si>
  <si>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</si>
  <si>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</si>
  <si>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</si>
  <si>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</si>
  <si>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</si>
  <si>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</si>
  <si>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</si>
  <si>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</si>
  <si>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</si>
  <si>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</si>
  <si>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</si>
  <si>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</si>
  <si>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</si>
  <si>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</si>
  <si>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</si>
  <si>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</si>
  <si>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</si>
  <si>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</si>
  <si>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</si>
  <si>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</si>
  <si>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</si>
  <si>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</si>
  <si>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</si>
  <si>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</si>
  <si>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</si>
  <si>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</si>
  <si>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</si>
  <si>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</si>
  <si>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Внутрішні податки на товари та послуги  (акцизний податок)</t>
  </si>
  <si>
    <t>_________2024 року №_____________</t>
  </si>
  <si>
    <t>Звіт про виконання доходної частини бюджету Вараської міської</t>
  </si>
  <si>
    <t>Бюджет                на 2024 рік</t>
  </si>
  <si>
    <t>Затверджено розписом              на 01.04.2024</t>
  </si>
  <si>
    <t xml:space="preserve"> Фактичні надходження    до бюджету станом  на 01.01.2024 р.</t>
  </si>
  <si>
    <t xml:space="preserve">                     № 7320-ЗВ-02-24</t>
  </si>
  <si>
    <t>Вараської  міської ради</t>
  </si>
  <si>
    <t>до рішення виконавчого комітету</t>
  </si>
  <si>
    <t xml:space="preserve">  територіальної громади за I квартал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</si>
</sst>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19.5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9.5"/>
      <color theme="3" tint="-0.499984740745262"/>
      <name val="Times New Roman"/>
      <family val="1"/>
      <charset val="204"/>
    </font>
    <font>
      <sz val="19.5"/>
      <color theme="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0" fillId="0" borderId="0" xfId="0" applyBorder="1"/>
    <xf numFmtId="0" fontId="4" fillId="0" borderId="0" xfId="1" applyFont="1"/>
    <xf numFmtId="0" fontId="0" fillId="0" borderId="1" xfId="0" applyBorder="1"/>
    <xf numFmtId="0" fontId="8" fillId="0" borderId="2" xfId="1" applyFont="1" applyFill="1" applyBorder="1"/>
    <xf numFmtId="0" fontId="12" fillId="0" borderId="2" xfId="1" applyFont="1" applyFill="1" applyBorder="1"/>
    <xf numFmtId="4" fontId="13" fillId="0" borderId="2" xfId="1" applyNumberFormat="1" applyFont="1" applyFill="1" applyBorder="1"/>
    <xf numFmtId="4" fontId="1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14" fillId="0" borderId="0" xfId="1" applyFont="1"/>
    <xf numFmtId="166" fontId="9" fillId="0" borderId="0" xfId="1" applyNumberFormat="1" applyFont="1" applyFill="1" applyBorder="1"/>
    <xf numFmtId="165" fontId="15" fillId="0" borderId="0" xfId="1" applyNumberFormat="1" applyFont="1" applyFill="1" applyBorder="1"/>
    <xf numFmtId="0" fontId="7" fillId="0" borderId="7" xfId="1" applyFont="1" applyBorder="1" applyAlignment="1">
      <alignment horizontal="left"/>
    </xf>
    <xf numFmtId="0" fontId="6" fillId="0" borderId="7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" fontId="18" fillId="0" borderId="7" xfId="1" applyNumberFormat="1" applyFont="1" applyFill="1" applyBorder="1" applyAlignment="1">
      <alignment horizontal="left"/>
    </xf>
    <xf numFmtId="0" fontId="18" fillId="0" borderId="7" xfId="1" applyFont="1" applyBorder="1" applyAlignment="1">
      <alignment horizontal="left"/>
    </xf>
    <xf numFmtId="0" fontId="18" fillId="0" borderId="7" xfId="1" applyFont="1" applyFill="1" applyBorder="1" applyAlignment="1">
      <alignment horizontal="left"/>
    </xf>
    <xf numFmtId="0" fontId="19" fillId="0" borderId="7" xfId="1" applyFont="1" applyFill="1" applyBorder="1" applyAlignment="1">
      <alignment horizontal="left"/>
    </xf>
    <xf numFmtId="0" fontId="18" fillId="0" borderId="7" xfId="1" applyFont="1" applyFill="1" applyBorder="1" applyAlignment="1">
      <alignment horizontal="left" wrapText="1"/>
    </xf>
    <xf numFmtId="0" fontId="18" fillId="0" borderId="7" xfId="1" applyFont="1" applyFill="1" applyBorder="1" applyAlignment="1">
      <alignment horizontal="center"/>
    </xf>
    <xf numFmtId="0" fontId="19" fillId="0" borderId="7" xfId="1" applyFont="1" applyBorder="1" applyAlignment="1">
      <alignment horizontal="left"/>
    </xf>
    <xf numFmtId="0" fontId="18" fillId="0" borderId="7" xfId="1" applyFont="1" applyBorder="1" applyAlignment="1">
      <alignment horizontal="center"/>
    </xf>
    <xf numFmtId="0" fontId="21" fillId="0" borderId="9" xfId="1" applyFont="1" applyFill="1" applyBorder="1"/>
    <xf numFmtId="0" fontId="22" fillId="0" borderId="3" xfId="1" applyFont="1" applyFill="1" applyBorder="1" applyAlignment="1">
      <alignment horizontal="left" wrapText="1"/>
    </xf>
    <xf numFmtId="0" fontId="23" fillId="0" borderId="3" xfId="1" applyFont="1" applyBorder="1" applyAlignment="1" applyProtection="1">
      <alignment horizontal="left" wrapText="1"/>
      <protection locked="0"/>
    </xf>
    <xf numFmtId="0" fontId="23" fillId="0" borderId="3" xfId="1" applyFont="1" applyFill="1" applyBorder="1" applyAlignment="1" applyProtection="1">
      <alignment horizontal="left" wrapText="1"/>
      <protection locked="0"/>
    </xf>
    <xf numFmtId="0" fontId="23" fillId="0" borderId="3" xfId="1" applyFont="1" applyBorder="1" applyAlignment="1">
      <alignment horizontal="left" wrapText="1"/>
    </xf>
    <xf numFmtId="0" fontId="24" fillId="0" borderId="3" xfId="1" applyFont="1" applyBorder="1" applyAlignment="1">
      <alignment horizontal="left" wrapText="1"/>
    </xf>
    <xf numFmtId="49" fontId="23" fillId="0" borderId="3" xfId="1" applyNumberFormat="1" applyFont="1" applyBorder="1" applyAlignment="1">
      <alignment horizontal="left" wrapText="1"/>
    </xf>
    <xf numFmtId="0" fontId="23" fillId="0" borderId="3" xfId="1" applyFont="1" applyBorder="1" applyAlignment="1"/>
    <xf numFmtId="0" fontId="23" fillId="2" borderId="3" xfId="0" applyFont="1" applyFill="1" applyBorder="1" applyAlignment="1" applyProtection="1">
      <alignment horizontal="left" wrapText="1"/>
    </xf>
    <xf numFmtId="49" fontId="25" fillId="0" borderId="3" xfId="1" applyNumberFormat="1" applyFont="1" applyBorder="1" applyAlignment="1" applyProtection="1">
      <alignment horizontal="left" wrapText="1"/>
      <protection locked="0"/>
    </xf>
    <xf numFmtId="49" fontId="23" fillId="0" borderId="3" xfId="0" applyNumberFormat="1" applyFont="1" applyBorder="1" applyAlignment="1" applyProtection="1">
      <alignment horizontal="left" wrapText="1"/>
      <protection locked="0"/>
    </xf>
    <xf numFmtId="0" fontId="26" fillId="0" borderId="3" xfId="0" applyFont="1" applyBorder="1" applyAlignment="1">
      <alignment horizontal="left" wrapText="1"/>
    </xf>
    <xf numFmtId="0" fontId="23" fillId="0" borderId="3" xfId="1" applyFont="1" applyBorder="1" applyAlignment="1" applyProtection="1">
      <alignment horizontal="left"/>
      <protection locked="0"/>
    </xf>
    <xf numFmtId="0" fontId="23" fillId="0" borderId="3" xfId="1" applyFont="1" applyBorder="1" applyAlignment="1">
      <alignment horizontal="left"/>
    </xf>
    <xf numFmtId="11" fontId="23" fillId="0" borderId="3" xfId="1" applyNumberFormat="1" applyFont="1" applyBorder="1" applyAlignment="1">
      <alignment horizontal="left" wrapText="1"/>
    </xf>
    <xf numFmtId="0" fontId="25" fillId="0" borderId="3" xfId="1" applyFont="1" applyFill="1" applyBorder="1" applyAlignment="1">
      <alignment horizontal="left" wrapText="1"/>
    </xf>
    <xf numFmtId="49" fontId="26" fillId="0" borderId="3" xfId="0" applyNumberFormat="1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vertical="center" wrapText="1"/>
    </xf>
    <xf numFmtId="0" fontId="24" fillId="0" borderId="3" xfId="0" applyFont="1" applyBorder="1" applyAlignment="1">
      <alignment wrapText="1"/>
    </xf>
    <xf numFmtId="0" fontId="23" fillId="0" borderId="3" xfId="1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wrapText="1"/>
    </xf>
    <xf numFmtId="0" fontId="27" fillId="0" borderId="3" xfId="0" applyFont="1" applyBorder="1" applyAlignment="1">
      <alignment horizontal="left" vertical="center" wrapText="1"/>
    </xf>
    <xf numFmtId="11" fontId="23" fillId="0" borderId="3" xfId="1" applyNumberFormat="1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>
      <alignment horizontal="left" wrapText="1"/>
    </xf>
    <xf numFmtId="49" fontId="23" fillId="0" borderId="3" xfId="0" applyNumberFormat="1" applyFont="1" applyBorder="1" applyAlignment="1">
      <alignment horizontal="left" vertical="top" wrapText="1"/>
    </xf>
    <xf numFmtId="0" fontId="27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justify" wrapText="1"/>
    </xf>
    <xf numFmtId="0" fontId="26" fillId="0" borderId="3" xfId="0" applyFont="1" applyFill="1" applyBorder="1" applyAlignment="1">
      <alignment wrapText="1"/>
    </xf>
    <xf numFmtId="49" fontId="23" fillId="0" borderId="3" xfId="1" applyNumberFormat="1" applyFont="1" applyFill="1" applyBorder="1" applyAlignment="1">
      <alignment wrapText="1"/>
    </xf>
    <xf numFmtId="0" fontId="24" fillId="0" borderId="10" xfId="1" applyFont="1" applyFill="1" applyBorder="1" applyAlignment="1">
      <alignment horizontal="left"/>
    </xf>
    <xf numFmtId="49" fontId="3" fillId="0" borderId="3" xfId="1" applyNumberFormat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166" fontId="22" fillId="0" borderId="3" xfId="1" applyNumberFormat="1" applyFont="1" applyFill="1" applyBorder="1" applyAlignment="1">
      <alignment wrapText="1"/>
    </xf>
    <xf numFmtId="166" fontId="22" fillId="0" borderId="3" xfId="1" applyNumberFormat="1" applyFont="1" applyFill="1" applyBorder="1" applyAlignment="1">
      <alignment horizontal="right" wrapText="1"/>
    </xf>
    <xf numFmtId="165" fontId="24" fillId="0" borderId="8" xfId="1" applyNumberFormat="1" applyFont="1" applyFill="1" applyBorder="1"/>
    <xf numFmtId="166" fontId="23" fillId="0" borderId="3" xfId="1" applyNumberFormat="1" applyFont="1" applyBorder="1" applyAlignment="1" applyProtection="1">
      <protection locked="0"/>
    </xf>
    <xf numFmtId="166" fontId="23" fillId="0" borderId="3" xfId="1" applyNumberFormat="1" applyFont="1" applyBorder="1" applyProtection="1">
      <protection locked="0"/>
    </xf>
    <xf numFmtId="166" fontId="23" fillId="4" borderId="3" xfId="1" applyNumberFormat="1" applyFont="1" applyFill="1" applyBorder="1" applyAlignment="1" applyProtection="1">
      <alignment horizontal="right"/>
      <protection locked="0"/>
    </xf>
    <xf numFmtId="166" fontId="23" fillId="2" borderId="3" xfId="1" applyNumberFormat="1" applyFont="1" applyFill="1" applyBorder="1" applyAlignment="1">
      <alignment horizontal="right"/>
    </xf>
    <xf numFmtId="165" fontId="23" fillId="2" borderId="8" xfId="1" applyNumberFormat="1" applyFont="1" applyFill="1" applyBorder="1"/>
    <xf numFmtId="164" fontId="23" fillId="0" borderId="3" xfId="1" applyNumberFormat="1" applyFont="1" applyFill="1" applyBorder="1" applyAlignment="1" applyProtection="1">
      <alignment wrapText="1"/>
      <protection locked="0"/>
    </xf>
    <xf numFmtId="166" fontId="23" fillId="0" borderId="3" xfId="1" applyNumberFormat="1" applyFont="1" applyBorder="1" applyAlignment="1" applyProtection="1">
      <alignment horizontal="right"/>
      <protection locked="0"/>
    </xf>
    <xf numFmtId="166" fontId="23" fillId="4" borderId="3" xfId="1" applyNumberFormat="1" applyFont="1" applyFill="1" applyBorder="1" applyProtection="1">
      <protection locked="0"/>
    </xf>
    <xf numFmtId="166" fontId="23" fillId="0" borderId="15" xfId="1" applyNumberFormat="1" applyFont="1" applyFill="1" applyBorder="1" applyAlignment="1" applyProtection="1">
      <alignment wrapText="1"/>
      <protection locked="0"/>
    </xf>
    <xf numFmtId="166" fontId="23" fillId="0" borderId="15" xfId="1" applyNumberFormat="1" applyFont="1" applyBorder="1" applyAlignment="1">
      <alignment wrapText="1"/>
    </xf>
    <xf numFmtId="166" fontId="23" fillId="0" borderId="3" xfId="1" applyNumberFormat="1" applyFont="1" applyFill="1" applyBorder="1" applyProtection="1">
      <protection locked="0"/>
    </xf>
    <xf numFmtId="166" fontId="24" fillId="0" borderId="3" xfId="1" applyNumberFormat="1" applyFont="1" applyFill="1" applyBorder="1" applyAlignment="1" applyProtection="1">
      <protection locked="0"/>
    </xf>
    <xf numFmtId="166" fontId="24" fillId="0" borderId="3" xfId="1" applyNumberFormat="1" applyFont="1" applyFill="1" applyBorder="1" applyProtection="1">
      <protection locked="0"/>
    </xf>
    <xf numFmtId="166" fontId="24" fillId="2" borderId="3" xfId="1" applyNumberFormat="1" applyFont="1" applyFill="1" applyBorder="1" applyAlignment="1">
      <alignment horizontal="right"/>
    </xf>
    <xf numFmtId="165" fontId="24" fillId="2" borderId="8" xfId="1" applyNumberFormat="1" applyFont="1" applyFill="1" applyBorder="1"/>
    <xf numFmtId="166" fontId="23" fillId="0" borderId="16" xfId="1" applyNumberFormat="1" applyFont="1" applyBorder="1" applyAlignment="1">
      <alignment wrapText="1"/>
    </xf>
    <xf numFmtId="166" fontId="22" fillId="0" borderId="3" xfId="1" applyNumberFormat="1" applyFont="1" applyFill="1" applyBorder="1" applyAlignment="1"/>
    <xf numFmtId="166" fontId="22" fillId="0" borderId="3" xfId="1" applyNumberFormat="1" applyFont="1" applyFill="1" applyBorder="1" applyAlignment="1">
      <alignment horizontal="right"/>
    </xf>
    <xf numFmtId="164" fontId="23" fillId="0" borderId="3" xfId="1" applyNumberFormat="1" applyFont="1" applyFill="1" applyBorder="1" applyAlignment="1" applyProtection="1">
      <alignment horizontal="right" wrapText="1"/>
      <protection locked="0"/>
    </xf>
    <xf numFmtId="164" fontId="23" fillId="0" borderId="0" xfId="0" applyNumberFormat="1" applyFont="1" applyBorder="1" applyAlignment="1">
      <alignment horizontal="right" wrapText="1"/>
    </xf>
    <xf numFmtId="164" fontId="23" fillId="0" borderId="3" xfId="0" applyNumberFormat="1" applyFont="1" applyBorder="1" applyAlignment="1">
      <alignment horizontal="right" wrapText="1"/>
    </xf>
    <xf numFmtId="164" fontId="23" fillId="0" borderId="3" xfId="1" applyNumberFormat="1" applyFont="1" applyBorder="1" applyAlignment="1" applyProtection="1">
      <alignment horizontal="right" wrapText="1"/>
      <protection locked="0"/>
    </xf>
    <xf numFmtId="164" fontId="23" fillId="2" borderId="3" xfId="0" applyNumberFormat="1" applyFont="1" applyFill="1" applyBorder="1" applyAlignment="1" applyProtection="1">
      <alignment horizontal="right" wrapText="1"/>
    </xf>
    <xf numFmtId="166" fontId="25" fillId="0" borderId="3" xfId="1" applyNumberFormat="1" applyFont="1" applyBorder="1" applyAlignment="1" applyProtection="1">
      <alignment horizontal="right" wrapText="1"/>
      <protection locked="0"/>
    </xf>
    <xf numFmtId="164" fontId="29" fillId="0" borderId="17" xfId="0" applyNumberFormat="1" applyFont="1" applyBorder="1" applyAlignment="1" applyProtection="1">
      <alignment horizontal="right" wrapText="1"/>
      <protection locked="0"/>
    </xf>
    <xf numFmtId="164" fontId="29" fillId="0" borderId="3" xfId="0" applyNumberFormat="1" applyFont="1" applyBorder="1" applyAlignment="1" applyProtection="1">
      <alignment horizontal="right" wrapText="1"/>
      <protection locked="0"/>
    </xf>
    <xf numFmtId="164" fontId="23" fillId="0" borderId="3" xfId="1" applyNumberFormat="1" applyFont="1" applyBorder="1" applyAlignment="1" applyProtection="1">
      <alignment horizontal="right"/>
      <protection locked="0"/>
    </xf>
    <xf numFmtId="164" fontId="23" fillId="0" borderId="3" xfId="1" applyNumberFormat="1" applyFont="1" applyBorder="1" applyAlignment="1">
      <alignment horizontal="right"/>
    </xf>
    <xf numFmtId="164" fontId="23" fillId="0" borderId="14" xfId="1" applyNumberFormat="1" applyFont="1" applyBorder="1" applyAlignment="1">
      <alignment horizontal="right"/>
    </xf>
    <xf numFmtId="166" fontId="23" fillId="0" borderId="14" xfId="1" applyNumberFormat="1" applyFont="1" applyFill="1" applyBorder="1" applyProtection="1">
      <protection locked="0"/>
    </xf>
    <xf numFmtId="166" fontId="23" fillId="4" borderId="14" xfId="1" applyNumberFormat="1" applyFont="1" applyFill="1" applyBorder="1" applyProtection="1">
      <protection locked="0"/>
    </xf>
    <xf numFmtId="164" fontId="23" fillId="0" borderId="14" xfId="1" applyNumberFormat="1" applyFont="1" applyBorder="1" applyAlignment="1">
      <alignment horizontal="right" wrapText="1"/>
    </xf>
    <xf numFmtId="166" fontId="25" fillId="0" borderId="3" xfId="1" applyNumberFormat="1" applyFont="1" applyFill="1" applyBorder="1" applyAlignment="1">
      <alignment horizontal="right"/>
    </xf>
    <xf numFmtId="0" fontId="23" fillId="0" borderId="3" xfId="1" applyFont="1" applyBorder="1" applyAlignment="1">
      <alignment wrapText="1"/>
    </xf>
    <xf numFmtId="166" fontId="24" fillId="0" borderId="3" xfId="1" applyNumberFormat="1" applyFont="1" applyBorder="1" applyAlignment="1" applyProtection="1">
      <alignment horizontal="right"/>
      <protection locked="0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6" fontId="23" fillId="0" borderId="3" xfId="1" applyNumberFormat="1" applyFont="1" applyBorder="1" applyAlignment="1">
      <alignment horizontal="right" wrapText="1"/>
    </xf>
    <xf numFmtId="166" fontId="23" fillId="4" borderId="3" xfId="1" applyNumberFormat="1" applyFont="1" applyFill="1" applyBorder="1" applyAlignment="1" applyProtection="1">
      <protection locked="0"/>
    </xf>
    <xf numFmtId="166" fontId="23" fillId="0" borderId="3" xfId="1" applyNumberFormat="1" applyFont="1" applyFill="1" applyBorder="1" applyAlignment="1" applyProtection="1">
      <protection locked="0"/>
    </xf>
    <xf numFmtId="166" fontId="24" fillId="0" borderId="3" xfId="1" applyNumberFormat="1" applyFont="1" applyBorder="1" applyAlignment="1">
      <alignment horizontal="right" wrapText="1"/>
    </xf>
    <xf numFmtId="166" fontId="30" fillId="2" borderId="3" xfId="1" applyNumberFormat="1" applyFont="1" applyFill="1" applyBorder="1" applyAlignment="1">
      <alignment horizontal="right"/>
    </xf>
    <xf numFmtId="164" fontId="23" fillId="0" borderId="15" xfId="1" applyNumberFormat="1" applyFont="1" applyBorder="1" applyAlignment="1">
      <alignment horizontal="right" wrapText="1"/>
    </xf>
    <xf numFmtId="164" fontId="23" fillId="0" borderId="3" xfId="1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/>
    </xf>
    <xf numFmtId="164" fontId="27" fillId="4" borderId="3" xfId="0" applyNumberFormat="1" applyFont="1" applyFill="1" applyBorder="1" applyAlignment="1">
      <alignment horizontal="right"/>
    </xf>
    <xf numFmtId="166" fontId="27" fillId="0" borderId="16" xfId="0" applyNumberFormat="1" applyFont="1" applyBorder="1" applyAlignment="1">
      <alignment horizontal="right" wrapText="1"/>
    </xf>
    <xf numFmtId="166" fontId="27" fillId="4" borderId="3" xfId="0" applyNumberFormat="1" applyFont="1" applyFill="1" applyBorder="1" applyAlignment="1">
      <alignment horizontal="right"/>
    </xf>
    <xf numFmtId="166" fontId="27" fillId="0" borderId="3" xfId="0" applyNumberFormat="1" applyFont="1" applyBorder="1" applyAlignment="1">
      <alignment horizontal="right" wrapText="1"/>
    </xf>
    <xf numFmtId="164" fontId="23" fillId="0" borderId="3" xfId="1" applyNumberFormat="1" applyFont="1" applyFill="1" applyBorder="1" applyAlignment="1"/>
    <xf numFmtId="164" fontId="23" fillId="0" borderId="3" xfId="1" applyNumberFormat="1" applyFont="1" applyFill="1" applyBorder="1" applyAlignment="1">
      <alignment wrapText="1"/>
    </xf>
    <xf numFmtId="166" fontId="24" fillId="0" borderId="3" xfId="1" applyNumberFormat="1" applyFont="1" applyFill="1" applyBorder="1" applyAlignment="1" applyProtection="1">
      <alignment horizontal="right"/>
      <protection locked="0"/>
    </xf>
    <xf numFmtId="166" fontId="24" fillId="0" borderId="10" xfId="1" applyNumberFormat="1" applyFont="1" applyFill="1" applyBorder="1" applyAlignment="1">
      <alignment horizontal="right"/>
    </xf>
    <xf numFmtId="165" fontId="24" fillId="0" borderId="11" xfId="1" applyNumberFormat="1" applyFont="1" applyFill="1" applyBorder="1"/>
    <xf numFmtId="0" fontId="32" fillId="0" borderId="0" xfId="0" applyFont="1" applyAlignment="1">
      <alignment horizontal="lef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/>
    <xf numFmtId="0" fontId="6" fillId="0" borderId="12" xfId="1" applyFont="1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/>
    </xf>
    <xf numFmtId="0" fontId="16" fillId="0" borderId="7" xfId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8" fillId="0" borderId="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AR85"/>
  <sheetViews>
    <sheetView tabSelected="1" view="pageBreakPreview" zoomScale="92" zoomScaleNormal="90" zoomScaleSheetLayoutView="92" zoomScalePageLayoutView="93" workbookViewId="0">
      <selection activeCell="B10" sqref="B10:B11"/>
    </sheetView>
  </sheetViews>
  <sheetFormatPr defaultRowHeight="12.75" x14ac:dyDescent="0.2"/>
  <cols>
    <col min="1" max="1" width="13.5703125" customWidth="1"/>
    <col min="2" max="2" width="88.42578125" customWidth="1"/>
    <col min="3" max="3" width="17.85546875" customWidth="1"/>
    <col min="4" max="4" width="18.28515625" customWidth="1"/>
    <col min="5" max="5" width="21.5703125" customWidth="1"/>
    <col min="6" max="6" width="16.42578125" customWidth="1"/>
    <col min="7" max="7" width="16.5703125" customWidth="1"/>
  </cols>
  <sheetData>
    <row r="2" spans="1:7" ht="27.75" x14ac:dyDescent="0.4">
      <c r="D2" s="122" t="s">
        <v>61</v>
      </c>
      <c r="E2" s="125"/>
      <c r="F2" s="125"/>
      <c r="G2" s="125"/>
    </row>
    <row r="3" spans="1:7" ht="27.75" x14ac:dyDescent="0.4">
      <c r="D3" s="122" t="s">
        <v>83</v>
      </c>
      <c r="E3" s="125"/>
      <c r="F3" s="125"/>
      <c r="G3" s="125"/>
    </row>
    <row r="4" spans="1:7" ht="27.75" x14ac:dyDescent="0.4">
      <c r="D4" s="122" t="s">
        <v>82</v>
      </c>
      <c r="E4" s="123"/>
      <c r="F4" s="123"/>
      <c r="G4" s="119"/>
    </row>
    <row r="5" spans="1:7" ht="27.75" x14ac:dyDescent="0.4">
      <c r="A5" s="2"/>
      <c r="B5" s="15"/>
      <c r="C5" s="15"/>
      <c r="D5" s="126" t="s">
        <v>76</v>
      </c>
      <c r="E5" s="125"/>
      <c r="F5" s="125"/>
      <c r="G5" s="125"/>
    </row>
    <row r="6" spans="1:7" ht="22.5" x14ac:dyDescent="0.3">
      <c r="A6" s="2"/>
      <c r="B6" s="15"/>
      <c r="C6" s="15"/>
      <c r="D6" s="15"/>
      <c r="E6" s="127"/>
      <c r="F6" s="128"/>
      <c r="G6" s="128"/>
    </row>
    <row r="7" spans="1:7" ht="36" customHeight="1" x14ac:dyDescent="0.4">
      <c r="A7" s="131" t="s">
        <v>77</v>
      </c>
      <c r="B7" s="132"/>
      <c r="C7" s="132"/>
      <c r="D7" s="132"/>
      <c r="E7" s="132"/>
      <c r="F7" s="132"/>
      <c r="G7" s="132"/>
    </row>
    <row r="8" spans="1:7" ht="36.75" customHeight="1" x14ac:dyDescent="0.4">
      <c r="A8" s="131" t="s">
        <v>84</v>
      </c>
      <c r="B8" s="132"/>
      <c r="C8" s="132"/>
      <c r="D8" s="132"/>
      <c r="E8" s="132"/>
      <c r="F8" s="132"/>
      <c r="G8" s="132"/>
    </row>
    <row r="9" spans="1:7" ht="32.25" customHeight="1" thickBot="1" x14ac:dyDescent="0.4">
      <c r="A9" s="2"/>
      <c r="B9" s="133" t="s">
        <v>81</v>
      </c>
      <c r="C9" s="134"/>
      <c r="D9" s="134"/>
      <c r="E9" s="134"/>
      <c r="F9" s="129" t="s">
        <v>29</v>
      </c>
      <c r="G9" s="130"/>
    </row>
    <row r="10" spans="1:7" ht="79.150000000000006" customHeight="1" x14ac:dyDescent="0.2">
      <c r="A10" s="138" t="s">
        <v>30</v>
      </c>
      <c r="B10" s="140" t="s">
        <v>0</v>
      </c>
      <c r="C10" s="120" t="s">
        <v>78</v>
      </c>
      <c r="D10" s="143" t="s">
        <v>79</v>
      </c>
      <c r="E10" s="145" t="s">
        <v>80</v>
      </c>
      <c r="F10" s="120" t="s">
        <v>31</v>
      </c>
      <c r="G10" s="121"/>
    </row>
    <row r="11" spans="1:7" ht="44.45" customHeight="1" x14ac:dyDescent="0.2">
      <c r="A11" s="139"/>
      <c r="B11" s="141"/>
      <c r="C11" s="142"/>
      <c r="D11" s="144"/>
      <c r="E11" s="146"/>
      <c r="F11" s="56" t="s">
        <v>1</v>
      </c>
      <c r="G11" s="57" t="s">
        <v>2</v>
      </c>
    </row>
    <row r="12" spans="1:7" ht="14.45" customHeight="1" x14ac:dyDescent="0.2">
      <c r="A12" s="58">
        <v>1</v>
      </c>
      <c r="B12" s="59">
        <v>2</v>
      </c>
      <c r="C12" s="60">
        <v>3</v>
      </c>
      <c r="D12" s="59">
        <v>4</v>
      </c>
      <c r="E12" s="59">
        <v>5</v>
      </c>
      <c r="F12" s="59">
        <v>6</v>
      </c>
      <c r="G12" s="61">
        <v>7</v>
      </c>
    </row>
    <row r="13" spans="1:7" ht="31.5" customHeight="1" x14ac:dyDescent="0.35">
      <c r="A13" s="16">
        <v>10000000</v>
      </c>
      <c r="B13" s="25" t="s">
        <v>3</v>
      </c>
      <c r="C13" s="62">
        <f>SUM(C14:C17,C18)</f>
        <v>754624.60000000009</v>
      </c>
      <c r="D13" s="63">
        <f>SUM(D14:D17,D18)</f>
        <v>187996.3</v>
      </c>
      <c r="E13" s="63">
        <f>SUM(E14:E17,E18)</f>
        <v>199609.3</v>
      </c>
      <c r="F13" s="63">
        <f>SUM(F14:F17,F18)</f>
        <v>11612.999999999995</v>
      </c>
      <c r="G13" s="64">
        <f t="shared" ref="G13:G21" si="0">SUM(E13/D13)</f>
        <v>1.0617724923309662</v>
      </c>
    </row>
    <row r="14" spans="1:7" ht="32.25" customHeight="1" x14ac:dyDescent="0.35">
      <c r="A14" s="17">
        <v>11010000</v>
      </c>
      <c r="B14" s="26" t="s">
        <v>4</v>
      </c>
      <c r="C14" s="65">
        <v>648229.9</v>
      </c>
      <c r="D14" s="66">
        <v>161466</v>
      </c>
      <c r="E14" s="67">
        <v>168165.9</v>
      </c>
      <c r="F14" s="68">
        <f>SUM(E14-D14)</f>
        <v>6699.8999999999942</v>
      </c>
      <c r="G14" s="69">
        <f t="shared" si="0"/>
        <v>1.0414941845342054</v>
      </c>
    </row>
    <row r="15" spans="1:7" ht="36" customHeight="1" x14ac:dyDescent="0.35">
      <c r="A15" s="18">
        <v>11020000</v>
      </c>
      <c r="B15" s="27" t="s">
        <v>66</v>
      </c>
      <c r="C15" s="70">
        <v>339.8</v>
      </c>
      <c r="D15" s="71">
        <v>110</v>
      </c>
      <c r="E15" s="72">
        <v>2166.1999999999998</v>
      </c>
      <c r="F15" s="68">
        <f>SUM(E15-D15)</f>
        <v>2056.1999999999998</v>
      </c>
      <c r="G15" s="69">
        <f t="shared" si="0"/>
        <v>19.692727272727272</v>
      </c>
    </row>
    <row r="16" spans="1:7" ht="59.45" customHeight="1" x14ac:dyDescent="0.35">
      <c r="A16" s="18">
        <v>13000000</v>
      </c>
      <c r="B16" s="27" t="s">
        <v>32</v>
      </c>
      <c r="C16" s="73">
        <v>1060</v>
      </c>
      <c r="D16" s="71">
        <v>280</v>
      </c>
      <c r="E16" s="72">
        <v>812.5</v>
      </c>
      <c r="F16" s="68">
        <f>SUM(E16-D16)</f>
        <v>532.5</v>
      </c>
      <c r="G16" s="69">
        <f t="shared" si="0"/>
        <v>2.9017857142857144</v>
      </c>
    </row>
    <row r="17" spans="1:7" ht="50.45" customHeight="1" x14ac:dyDescent="0.35">
      <c r="A17" s="18">
        <v>14000000</v>
      </c>
      <c r="B17" s="28" t="s">
        <v>75</v>
      </c>
      <c r="C17" s="74">
        <v>23635</v>
      </c>
      <c r="D17" s="75">
        <v>5901.6</v>
      </c>
      <c r="E17" s="72">
        <v>5878.5</v>
      </c>
      <c r="F17" s="68">
        <f>SUM(E17-D17)</f>
        <v>-23.100000000000364</v>
      </c>
      <c r="G17" s="69">
        <f t="shared" si="0"/>
        <v>0.99608580723871487</v>
      </c>
    </row>
    <row r="18" spans="1:7" ht="77.45" customHeight="1" x14ac:dyDescent="0.35">
      <c r="A18" s="19">
        <v>18000000</v>
      </c>
      <c r="B18" s="29" t="s">
        <v>64</v>
      </c>
      <c r="C18" s="76">
        <f>SUM(C23:C24,C19)</f>
        <v>81359.899999999994</v>
      </c>
      <c r="D18" s="77">
        <f>SUM(D23:D24,D19)</f>
        <v>20238.699999999997</v>
      </c>
      <c r="E18" s="77">
        <f t="shared" ref="E18" si="1">SUM(E23:E24,E19)</f>
        <v>22586.199999999997</v>
      </c>
      <c r="F18" s="78">
        <f>SUM(F23:F24,F19)</f>
        <v>2347.4999999999995</v>
      </c>
      <c r="G18" s="79">
        <f t="shared" si="0"/>
        <v>1.1159906515734705</v>
      </c>
    </row>
    <row r="19" spans="1:7" ht="29.25" customHeight="1" x14ac:dyDescent="0.35">
      <c r="A19" s="19">
        <v>18010000</v>
      </c>
      <c r="B19" s="29" t="s">
        <v>5</v>
      </c>
      <c r="C19" s="76">
        <f t="shared" ref="C19" si="2">SUM(C20:C22)</f>
        <v>47955.5</v>
      </c>
      <c r="D19" s="77">
        <f>SUM(D20:D22)</f>
        <v>11566.599999999999</v>
      </c>
      <c r="E19" s="77">
        <f t="shared" ref="E19" si="3">SUM(E20:E22)</f>
        <v>11525.8</v>
      </c>
      <c r="F19" s="78">
        <f>SUM(F20:F22)</f>
        <v>-40.799999999999613</v>
      </c>
      <c r="G19" s="79">
        <f t="shared" si="0"/>
        <v>0.99647260214756284</v>
      </c>
    </row>
    <row r="20" spans="1:7" ht="37.5" customHeight="1" x14ac:dyDescent="0.35">
      <c r="A20" s="20" t="s">
        <v>6</v>
      </c>
      <c r="B20" s="30" t="s">
        <v>33</v>
      </c>
      <c r="C20" s="80">
        <v>5547.5</v>
      </c>
      <c r="D20" s="75">
        <v>982.3</v>
      </c>
      <c r="E20" s="72">
        <v>853.4</v>
      </c>
      <c r="F20" s="68">
        <f>SUM(E20-D20)</f>
        <v>-128.89999999999998</v>
      </c>
      <c r="G20" s="69">
        <f t="shared" si="0"/>
        <v>0.86877735925888222</v>
      </c>
    </row>
    <row r="21" spans="1:7" ht="32.25" customHeight="1" x14ac:dyDescent="0.35">
      <c r="A21" s="20" t="s">
        <v>7</v>
      </c>
      <c r="B21" s="30" t="s">
        <v>34</v>
      </c>
      <c r="C21" s="80">
        <v>42383</v>
      </c>
      <c r="D21" s="75">
        <v>10584.3</v>
      </c>
      <c r="E21" s="72">
        <v>10647.4</v>
      </c>
      <c r="F21" s="68">
        <f>SUM(E21-D21)</f>
        <v>63.100000000000364</v>
      </c>
      <c r="G21" s="69">
        <f t="shared" si="0"/>
        <v>1.0059616601948169</v>
      </c>
    </row>
    <row r="22" spans="1:7" ht="39.75" customHeight="1" x14ac:dyDescent="0.35">
      <c r="A22" s="20" t="s">
        <v>8</v>
      </c>
      <c r="B22" s="30" t="s">
        <v>35</v>
      </c>
      <c r="C22" s="80">
        <v>25</v>
      </c>
      <c r="D22" s="75"/>
      <c r="E22" s="72">
        <v>25</v>
      </c>
      <c r="F22" s="68">
        <f>SUM(E22-D22)</f>
        <v>25</v>
      </c>
      <c r="G22" s="69"/>
    </row>
    <row r="23" spans="1:7" ht="27.75" customHeight="1" x14ac:dyDescent="0.35">
      <c r="A23" s="18">
        <v>18030000</v>
      </c>
      <c r="B23" s="30" t="s">
        <v>9</v>
      </c>
      <c r="C23" s="80">
        <v>82</v>
      </c>
      <c r="D23" s="75">
        <v>9</v>
      </c>
      <c r="E23" s="72">
        <v>13</v>
      </c>
      <c r="F23" s="68">
        <f>SUM(E23-D23)</f>
        <v>4</v>
      </c>
      <c r="G23" s="69">
        <f>SUM(E23/D23)</f>
        <v>1.4444444444444444</v>
      </c>
    </row>
    <row r="24" spans="1:7" ht="29.25" customHeight="1" x14ac:dyDescent="0.35">
      <c r="A24" s="18">
        <v>18050000</v>
      </c>
      <c r="B24" s="30" t="s">
        <v>10</v>
      </c>
      <c r="C24" s="80">
        <v>33322.400000000001</v>
      </c>
      <c r="D24" s="75">
        <v>8663.1</v>
      </c>
      <c r="E24" s="72">
        <v>11047.4</v>
      </c>
      <c r="F24" s="68">
        <f>SUM(E24-D24)</f>
        <v>2384.2999999999993</v>
      </c>
      <c r="G24" s="69">
        <f>SUM(E24/D24)</f>
        <v>1.275224804053976</v>
      </c>
    </row>
    <row r="25" spans="1:7" ht="30.75" customHeight="1" x14ac:dyDescent="0.35">
      <c r="A25" s="18">
        <v>20000000</v>
      </c>
      <c r="B25" s="25" t="s">
        <v>11</v>
      </c>
      <c r="C25" s="81">
        <f>SUM(C26:C38)</f>
        <v>4976.8</v>
      </c>
      <c r="D25" s="82">
        <f>SUM(D26:D38)</f>
        <v>1249.2</v>
      </c>
      <c r="E25" s="82">
        <f>SUM(E26:E38)</f>
        <v>2130.1999999999998</v>
      </c>
      <c r="F25" s="82">
        <f>SUM(F26:F38)</f>
        <v>881.00000000000011</v>
      </c>
      <c r="G25" s="64">
        <f>SUM(E25/D25)</f>
        <v>1.7052513608709572</v>
      </c>
    </row>
    <row r="26" spans="1:7" ht="82.9" customHeight="1" x14ac:dyDescent="0.35">
      <c r="A26" s="18">
        <v>21010300</v>
      </c>
      <c r="B26" s="27" t="s">
        <v>67</v>
      </c>
      <c r="C26" s="83">
        <v>231.6</v>
      </c>
      <c r="D26" s="75">
        <v>57.9</v>
      </c>
      <c r="E26" s="72">
        <v>55.4</v>
      </c>
      <c r="F26" s="68">
        <f>SUM(E26-D26)</f>
        <v>-2.5</v>
      </c>
      <c r="G26" s="69">
        <f>SUM(E26/D26)</f>
        <v>0.95682210708117443</v>
      </c>
    </row>
    <row r="27" spans="1:7" ht="44.45" hidden="1" customHeight="1" x14ac:dyDescent="0.35">
      <c r="A27" s="18">
        <v>21050000</v>
      </c>
      <c r="B27" s="27" t="s">
        <v>55</v>
      </c>
      <c r="C27" s="84"/>
      <c r="D27" s="75"/>
      <c r="E27" s="72"/>
      <c r="F27" s="68">
        <f>SUM(E27-D27)</f>
        <v>0</v>
      </c>
      <c r="G27" s="69"/>
    </row>
    <row r="28" spans="1:7" ht="27" hidden="1" customHeight="1" x14ac:dyDescent="0.35">
      <c r="A28" s="18">
        <v>21080500</v>
      </c>
      <c r="B28" s="31" t="s">
        <v>14</v>
      </c>
      <c r="C28" s="85"/>
      <c r="D28" s="75"/>
      <c r="E28" s="72"/>
      <c r="F28" s="68"/>
      <c r="G28" s="69"/>
    </row>
    <row r="29" spans="1:7" ht="35.25" customHeight="1" x14ac:dyDescent="0.35">
      <c r="A29" s="17">
        <v>21081100</v>
      </c>
      <c r="B29" s="26" t="s">
        <v>12</v>
      </c>
      <c r="C29" s="86">
        <v>500</v>
      </c>
      <c r="D29" s="75">
        <v>138.80000000000001</v>
      </c>
      <c r="E29" s="72">
        <v>514.79999999999995</v>
      </c>
      <c r="F29" s="68">
        <f t="shared" ref="F29:F38" si="4">SUM(E29-D29)</f>
        <v>375.99999999999994</v>
      </c>
      <c r="G29" s="69">
        <f t="shared" ref="G29:G37" si="5">SUM(E29/D29)</f>
        <v>3.7089337175792503</v>
      </c>
    </row>
    <row r="30" spans="1:7" ht="163.15" customHeight="1" x14ac:dyDescent="0.35">
      <c r="A30" s="17">
        <v>21081500</v>
      </c>
      <c r="B30" s="32" t="s">
        <v>68</v>
      </c>
      <c r="C30" s="87">
        <v>40</v>
      </c>
      <c r="D30" s="75"/>
      <c r="E30" s="72">
        <v>6.8</v>
      </c>
      <c r="F30" s="68">
        <f t="shared" si="4"/>
        <v>6.8</v>
      </c>
      <c r="G30" s="69"/>
    </row>
    <row r="31" spans="1:7" ht="123.6" customHeight="1" x14ac:dyDescent="0.35">
      <c r="A31" s="17">
        <v>21082400</v>
      </c>
      <c r="B31" s="32" t="s">
        <v>57</v>
      </c>
      <c r="C31" s="87">
        <v>12</v>
      </c>
      <c r="D31" s="75">
        <v>3</v>
      </c>
      <c r="E31" s="72">
        <v>0.7</v>
      </c>
      <c r="F31" s="68">
        <f t="shared" si="4"/>
        <v>-2.2999999999999998</v>
      </c>
      <c r="G31" s="69">
        <f t="shared" si="5"/>
        <v>0.23333333333333331</v>
      </c>
    </row>
    <row r="32" spans="1:7" ht="74.45" customHeight="1" x14ac:dyDescent="0.35">
      <c r="A32" s="17">
        <v>22010300</v>
      </c>
      <c r="B32" s="32" t="s">
        <v>36</v>
      </c>
      <c r="C32" s="87">
        <v>50</v>
      </c>
      <c r="D32" s="75">
        <v>12.6</v>
      </c>
      <c r="E32" s="72">
        <v>14.9</v>
      </c>
      <c r="F32" s="68">
        <f t="shared" si="4"/>
        <v>2.3000000000000007</v>
      </c>
      <c r="G32" s="69">
        <f t="shared" si="5"/>
        <v>1.1825396825396826</v>
      </c>
    </row>
    <row r="33" spans="1:7" ht="34.5" customHeight="1" x14ac:dyDescent="0.35">
      <c r="A33" s="17">
        <v>22012500</v>
      </c>
      <c r="B33" s="33" t="s">
        <v>37</v>
      </c>
      <c r="C33" s="88">
        <v>2900</v>
      </c>
      <c r="D33" s="75">
        <v>726</v>
      </c>
      <c r="E33" s="72">
        <v>914.7</v>
      </c>
      <c r="F33" s="68">
        <f t="shared" si="4"/>
        <v>188.70000000000005</v>
      </c>
      <c r="G33" s="69">
        <f t="shared" si="5"/>
        <v>1.259917355371901</v>
      </c>
    </row>
    <row r="34" spans="1:7" ht="54" customHeight="1" x14ac:dyDescent="0.35">
      <c r="A34" s="17">
        <v>22012600</v>
      </c>
      <c r="B34" s="34" t="s">
        <v>38</v>
      </c>
      <c r="C34" s="89">
        <v>200</v>
      </c>
      <c r="D34" s="75">
        <v>51</v>
      </c>
      <c r="E34" s="72">
        <v>96.6</v>
      </c>
      <c r="F34" s="68">
        <f t="shared" si="4"/>
        <v>45.599999999999994</v>
      </c>
      <c r="G34" s="69">
        <f t="shared" si="5"/>
        <v>1.8941176470588235</v>
      </c>
    </row>
    <row r="35" spans="1:7" ht="84.6" customHeight="1" x14ac:dyDescent="0.35">
      <c r="A35" s="17">
        <v>22080400</v>
      </c>
      <c r="B35" s="35" t="s">
        <v>69</v>
      </c>
      <c r="C35" s="90">
        <v>998.2</v>
      </c>
      <c r="D35" s="75">
        <v>249.4</v>
      </c>
      <c r="E35" s="72">
        <v>112.8</v>
      </c>
      <c r="F35" s="68">
        <f t="shared" si="4"/>
        <v>-136.60000000000002</v>
      </c>
      <c r="G35" s="69">
        <f t="shared" si="5"/>
        <v>0.45228548516439454</v>
      </c>
    </row>
    <row r="36" spans="1:7" ht="31.15" customHeight="1" x14ac:dyDescent="0.35">
      <c r="A36" s="17">
        <v>22090000</v>
      </c>
      <c r="B36" s="36" t="s">
        <v>13</v>
      </c>
      <c r="C36" s="91">
        <v>25</v>
      </c>
      <c r="D36" s="75">
        <v>5.7</v>
      </c>
      <c r="E36" s="72">
        <v>6.8</v>
      </c>
      <c r="F36" s="68">
        <f t="shared" si="4"/>
        <v>1.0999999999999996</v>
      </c>
      <c r="G36" s="69">
        <f t="shared" si="5"/>
        <v>1.1929824561403508</v>
      </c>
    </row>
    <row r="37" spans="1:7" ht="36.6" customHeight="1" x14ac:dyDescent="0.35">
      <c r="A37" s="17">
        <v>24060300</v>
      </c>
      <c r="B37" s="37" t="s">
        <v>14</v>
      </c>
      <c r="C37" s="92">
        <v>20</v>
      </c>
      <c r="D37" s="75">
        <v>4.8</v>
      </c>
      <c r="E37" s="72">
        <v>381.1</v>
      </c>
      <c r="F37" s="68">
        <f t="shared" si="4"/>
        <v>376.3</v>
      </c>
      <c r="G37" s="69">
        <f t="shared" si="5"/>
        <v>79.395833333333343</v>
      </c>
    </row>
    <row r="38" spans="1:7" ht="229.9" customHeight="1" x14ac:dyDescent="0.35">
      <c r="A38" s="17">
        <v>24062200</v>
      </c>
      <c r="B38" s="38" t="s">
        <v>22</v>
      </c>
      <c r="C38" s="93"/>
      <c r="D38" s="94"/>
      <c r="E38" s="95">
        <v>25.6</v>
      </c>
      <c r="F38" s="68">
        <f t="shared" si="4"/>
        <v>25.6</v>
      </c>
      <c r="G38" s="69"/>
    </row>
    <row r="39" spans="1:7" ht="24.6" hidden="1" customHeight="1" x14ac:dyDescent="0.35">
      <c r="A39" s="18">
        <v>30000000</v>
      </c>
      <c r="B39" s="25" t="s">
        <v>21</v>
      </c>
      <c r="C39" s="96"/>
      <c r="D39" s="94"/>
      <c r="E39" s="95"/>
      <c r="F39" s="78">
        <f t="shared" ref="F39:F41" si="6">SUM(E39-D39)</f>
        <v>0</v>
      </c>
      <c r="G39" s="64"/>
    </row>
    <row r="40" spans="1:7" ht="4.5" hidden="1" customHeight="1" x14ac:dyDescent="0.35">
      <c r="A40" s="18">
        <v>31010200</v>
      </c>
      <c r="B40" s="39" t="s">
        <v>62</v>
      </c>
      <c r="C40" s="25"/>
      <c r="D40" s="82"/>
      <c r="E40" s="97"/>
      <c r="F40" s="68">
        <f t="shared" si="6"/>
        <v>0</v>
      </c>
      <c r="G40" s="64"/>
    </row>
    <row r="41" spans="1:7" ht="2.4500000000000002" hidden="1" customHeight="1" x14ac:dyDescent="0.35">
      <c r="A41" s="17">
        <v>31020000</v>
      </c>
      <c r="B41" s="40" t="s">
        <v>39</v>
      </c>
      <c r="C41" s="98"/>
      <c r="D41" s="71"/>
      <c r="E41" s="75"/>
      <c r="F41" s="68">
        <f t="shared" si="6"/>
        <v>0</v>
      </c>
      <c r="G41" s="69"/>
    </row>
    <row r="42" spans="1:7" ht="32.25" customHeight="1" x14ac:dyDescent="0.35">
      <c r="A42" s="21"/>
      <c r="B42" s="25" t="s">
        <v>16</v>
      </c>
      <c r="C42" s="77">
        <f>SUM(C13,C25,C39)</f>
        <v>759601.40000000014</v>
      </c>
      <c r="D42" s="77">
        <f t="shared" ref="D42:E42" si="7">SUM(D13,D25,D39)</f>
        <v>189245.5</v>
      </c>
      <c r="E42" s="77">
        <f t="shared" si="7"/>
        <v>201739.5</v>
      </c>
      <c r="F42" s="77">
        <f>SUM(F13,F25,F39)</f>
        <v>12493.999999999995</v>
      </c>
      <c r="G42" s="64">
        <f t="shared" ref="G42:G65" si="8">SUM(E42/D42)</f>
        <v>1.0660200638852708</v>
      </c>
    </row>
    <row r="43" spans="1:7" ht="27.75" customHeight="1" x14ac:dyDescent="0.35">
      <c r="A43" s="22">
        <v>40000000</v>
      </c>
      <c r="B43" s="25" t="s">
        <v>15</v>
      </c>
      <c r="C43" s="99">
        <f>SUM(C44,C51,C49)</f>
        <v>186398.59999999998</v>
      </c>
      <c r="D43" s="99">
        <f>SUM(D44,D51,D49)</f>
        <v>41590.600000000006</v>
      </c>
      <c r="E43" s="99">
        <f t="shared" ref="E43:F43" si="9">SUM(E44,E51,E49)</f>
        <v>41729.9</v>
      </c>
      <c r="F43" s="99">
        <f t="shared" si="9"/>
        <v>139.29999999999708</v>
      </c>
      <c r="G43" s="79">
        <f t="shared" si="8"/>
        <v>1.0033493145085668</v>
      </c>
    </row>
    <row r="44" spans="1:7" ht="48.6" customHeight="1" x14ac:dyDescent="0.35">
      <c r="A44" s="22">
        <v>41030000</v>
      </c>
      <c r="B44" s="25" t="s">
        <v>40</v>
      </c>
      <c r="C44" s="99">
        <f>SUM(C47:C48)</f>
        <v>184313.3</v>
      </c>
      <c r="D44" s="99">
        <f>SUM(D47:D48)</f>
        <v>41125.300000000003</v>
      </c>
      <c r="E44" s="99">
        <f t="shared" ref="E44" si="10">SUM(E47:E48)</f>
        <v>41211.5</v>
      </c>
      <c r="F44" s="78">
        <f t="shared" ref="F44" si="11">SUM(E44-D44)</f>
        <v>86.19999999999709</v>
      </c>
      <c r="G44" s="79">
        <f t="shared" si="8"/>
        <v>1.0020960333420059</v>
      </c>
    </row>
    <row r="45" spans="1:7" ht="99" hidden="1" x14ac:dyDescent="0.35">
      <c r="A45" s="17">
        <v>41030400</v>
      </c>
      <c r="B45" s="41" t="s">
        <v>41</v>
      </c>
      <c r="C45" s="99"/>
      <c r="D45" s="71"/>
      <c r="E45" s="100"/>
      <c r="F45" s="68"/>
      <c r="G45" s="69" t="e">
        <f t="shared" si="8"/>
        <v>#DIV/0!</v>
      </c>
    </row>
    <row r="46" spans="1:7" ht="74.25" hidden="1" x14ac:dyDescent="0.35">
      <c r="A46" s="17">
        <v>41033200</v>
      </c>
      <c r="B46" s="42" t="s">
        <v>42</v>
      </c>
      <c r="C46" s="99"/>
      <c r="D46" s="71"/>
      <c r="E46" s="100"/>
      <c r="F46" s="68"/>
      <c r="G46" s="69" t="e">
        <f t="shared" si="8"/>
        <v>#DIV/0!</v>
      </c>
    </row>
    <row r="47" spans="1:7" ht="49.9" customHeight="1" x14ac:dyDescent="0.35">
      <c r="A47" s="17">
        <v>41033900</v>
      </c>
      <c r="B47" s="28" t="s">
        <v>43</v>
      </c>
      <c r="C47" s="101">
        <v>184313.3</v>
      </c>
      <c r="D47" s="71">
        <v>41125.300000000003</v>
      </c>
      <c r="E47" s="102">
        <v>41211.5</v>
      </c>
      <c r="F47" s="68">
        <f t="shared" ref="F47" si="12">SUM(E47-D47)</f>
        <v>86.19999999999709</v>
      </c>
      <c r="G47" s="69">
        <f t="shared" si="8"/>
        <v>1.0020960333420059</v>
      </c>
    </row>
    <row r="48" spans="1:7" ht="99.6" hidden="1" customHeight="1" x14ac:dyDescent="0.35">
      <c r="A48" s="17">
        <v>41034500</v>
      </c>
      <c r="B48" s="28" t="s">
        <v>56</v>
      </c>
      <c r="C48" s="101"/>
      <c r="D48" s="101"/>
      <c r="E48" s="103"/>
      <c r="F48" s="68"/>
      <c r="G48" s="69" t="e">
        <f t="shared" si="8"/>
        <v>#DIV/0!</v>
      </c>
    </row>
    <row r="49" spans="1:7" ht="31.9" hidden="1" customHeight="1" x14ac:dyDescent="0.35">
      <c r="A49" s="22">
        <v>41050000</v>
      </c>
      <c r="B49" s="43" t="s">
        <v>53</v>
      </c>
      <c r="C49" s="104">
        <f>SUM(C50)</f>
        <v>0</v>
      </c>
      <c r="D49" s="104">
        <f t="shared" ref="D49:E49" si="13">SUM(D50)</f>
        <v>0</v>
      </c>
      <c r="E49" s="104">
        <f t="shared" si="13"/>
        <v>0</v>
      </c>
      <c r="F49" s="78"/>
      <c r="G49" s="79" t="e">
        <f t="shared" si="8"/>
        <v>#DIV/0!</v>
      </c>
    </row>
    <row r="50" spans="1:7" ht="137.44999999999999" hidden="1" customHeight="1" x14ac:dyDescent="0.35">
      <c r="A50" s="17">
        <v>41040200</v>
      </c>
      <c r="B50" s="44" t="s">
        <v>54</v>
      </c>
      <c r="C50" s="101"/>
      <c r="D50" s="101"/>
      <c r="E50" s="103"/>
      <c r="F50" s="68"/>
      <c r="G50" s="69" t="e">
        <f t="shared" si="8"/>
        <v>#DIV/0!</v>
      </c>
    </row>
    <row r="51" spans="1:7" ht="53.45" customHeight="1" x14ac:dyDescent="0.35">
      <c r="A51" s="22">
        <v>41050000</v>
      </c>
      <c r="B51" s="25" t="s">
        <v>44</v>
      </c>
      <c r="C51" s="99">
        <f>SUM(C52:C64)</f>
        <v>2085.3000000000002</v>
      </c>
      <c r="D51" s="99">
        <f>SUM(D52:D64)</f>
        <v>465.3</v>
      </c>
      <c r="E51" s="99">
        <f>SUM(E52:E64)</f>
        <v>518.4</v>
      </c>
      <c r="F51" s="99">
        <f>SUM(F52:F64)</f>
        <v>53.1</v>
      </c>
      <c r="G51" s="69">
        <f t="shared" si="8"/>
        <v>1.1141199226305609</v>
      </c>
    </row>
    <row r="52" spans="1:7" ht="151.5" hidden="1" customHeight="1" x14ac:dyDescent="0.35">
      <c r="A52" s="23">
        <v>41050800</v>
      </c>
      <c r="B52" s="45" t="s">
        <v>23</v>
      </c>
      <c r="C52" s="86"/>
      <c r="D52" s="86"/>
      <c r="E52" s="103"/>
      <c r="F52" s="68"/>
      <c r="G52" s="69" t="e">
        <f t="shared" si="8"/>
        <v>#DIV/0!</v>
      </c>
    </row>
    <row r="53" spans="1:7" ht="198.75" hidden="1" customHeight="1" x14ac:dyDescent="0.35">
      <c r="A53" s="23">
        <v>41050900</v>
      </c>
      <c r="B53" s="45" t="s">
        <v>45</v>
      </c>
      <c r="C53" s="86"/>
      <c r="D53" s="86"/>
      <c r="E53" s="103"/>
      <c r="F53" s="68"/>
      <c r="G53" s="69" t="e">
        <f t="shared" si="8"/>
        <v>#DIV/0!</v>
      </c>
    </row>
    <row r="54" spans="1:7" ht="75.599999999999994" customHeight="1" x14ac:dyDescent="0.35">
      <c r="A54" s="17">
        <v>41051000</v>
      </c>
      <c r="B54" s="46" t="s">
        <v>46</v>
      </c>
      <c r="C54" s="86">
        <v>2085.3000000000002</v>
      </c>
      <c r="D54" s="71">
        <v>465.3</v>
      </c>
      <c r="E54" s="102">
        <v>465.3</v>
      </c>
      <c r="F54" s="105">
        <f>SUM(E54-D54)</f>
        <v>0</v>
      </c>
      <c r="G54" s="69">
        <f t="shared" si="8"/>
        <v>1</v>
      </c>
    </row>
    <row r="55" spans="1:7" ht="5.25" hidden="1" customHeight="1" x14ac:dyDescent="0.35">
      <c r="A55" s="23">
        <v>41051100</v>
      </c>
      <c r="B55" s="45" t="s">
        <v>24</v>
      </c>
      <c r="C55" s="86"/>
      <c r="D55" s="71"/>
      <c r="E55" s="103"/>
      <c r="F55" s="105"/>
      <c r="G55" s="69" t="e">
        <f t="shared" si="8"/>
        <v>#DIV/0!</v>
      </c>
    </row>
    <row r="56" spans="1:7" ht="73.5" hidden="1" customHeight="1" x14ac:dyDescent="0.35">
      <c r="A56" s="17">
        <v>41051200</v>
      </c>
      <c r="B56" s="47" t="s">
        <v>25</v>
      </c>
      <c r="C56" s="86"/>
      <c r="D56" s="71"/>
      <c r="E56" s="103"/>
      <c r="F56" s="68">
        <f>SUM(E56-D56)</f>
        <v>0</v>
      </c>
      <c r="G56" s="69" t="e">
        <f t="shared" si="8"/>
        <v>#DIV/0!</v>
      </c>
    </row>
    <row r="57" spans="1:7" ht="135" hidden="1" customHeight="1" x14ac:dyDescent="0.35">
      <c r="A57" s="17">
        <v>41051400</v>
      </c>
      <c r="B57" s="47" t="s">
        <v>26</v>
      </c>
      <c r="C57" s="86"/>
      <c r="D57" s="71"/>
      <c r="E57" s="103"/>
      <c r="F57" s="68"/>
      <c r="G57" s="69" t="e">
        <f t="shared" si="8"/>
        <v>#DIV/0!</v>
      </c>
    </row>
    <row r="58" spans="1:7" ht="90.75" hidden="1" customHeight="1" x14ac:dyDescent="0.35">
      <c r="A58" s="17">
        <v>41051500</v>
      </c>
      <c r="B58" s="48" t="s">
        <v>27</v>
      </c>
      <c r="C58" s="86"/>
      <c r="D58" s="71"/>
      <c r="E58" s="103"/>
      <c r="F58" s="68">
        <f t="shared" ref="F58:F63" si="14">SUM(E58-D58)</f>
        <v>0</v>
      </c>
      <c r="G58" s="69" t="e">
        <f t="shared" si="8"/>
        <v>#DIV/0!</v>
      </c>
    </row>
    <row r="59" spans="1:7" ht="100.5" hidden="1" customHeight="1" x14ac:dyDescent="0.35">
      <c r="A59" s="17">
        <v>41051700</v>
      </c>
      <c r="B59" s="45" t="s">
        <v>65</v>
      </c>
      <c r="C59" s="85"/>
      <c r="D59" s="71"/>
      <c r="E59" s="103"/>
      <c r="F59" s="68">
        <f t="shared" si="14"/>
        <v>0</v>
      </c>
      <c r="G59" s="69" t="e">
        <f t="shared" si="8"/>
        <v>#DIV/0!</v>
      </c>
    </row>
    <row r="60" spans="1:7" ht="4.9000000000000004" hidden="1" customHeight="1" x14ac:dyDescent="0.35">
      <c r="A60" s="17">
        <v>41052300</v>
      </c>
      <c r="B60" s="45" t="s">
        <v>47</v>
      </c>
      <c r="C60" s="85"/>
      <c r="D60" s="71"/>
      <c r="E60" s="103"/>
      <c r="F60" s="105">
        <f t="shared" si="14"/>
        <v>0</v>
      </c>
      <c r="G60" s="69" t="e">
        <f t="shared" si="8"/>
        <v>#DIV/0!</v>
      </c>
    </row>
    <row r="61" spans="1:7" ht="33.75" customHeight="1" x14ac:dyDescent="0.35">
      <c r="A61" s="17">
        <v>41053900</v>
      </c>
      <c r="B61" s="49" t="s">
        <v>48</v>
      </c>
      <c r="C61" s="85"/>
      <c r="D61" s="71"/>
      <c r="E61" s="103">
        <v>53.1</v>
      </c>
      <c r="F61" s="68">
        <f t="shared" ref="F61" si="15">SUM(E61-D61)</f>
        <v>53.1</v>
      </c>
      <c r="G61" s="69"/>
    </row>
    <row r="62" spans="1:7" ht="99" hidden="1" customHeight="1" x14ac:dyDescent="0.35">
      <c r="A62" s="13">
        <v>41056400</v>
      </c>
      <c r="B62" s="50" t="s">
        <v>74</v>
      </c>
      <c r="C62" s="85"/>
      <c r="D62" s="71"/>
      <c r="E62" s="103"/>
      <c r="F62" s="68">
        <f t="shared" si="14"/>
        <v>0</v>
      </c>
      <c r="G62" s="69" t="e">
        <f t="shared" si="8"/>
        <v>#DIV/0!</v>
      </c>
    </row>
    <row r="63" spans="1:7" ht="102" hidden="1" customHeight="1" x14ac:dyDescent="0.35">
      <c r="A63" s="17">
        <v>41057700</v>
      </c>
      <c r="B63" s="45" t="s">
        <v>71</v>
      </c>
      <c r="C63" s="85"/>
      <c r="D63" s="71"/>
      <c r="E63" s="103"/>
      <c r="F63" s="68">
        <f t="shared" si="14"/>
        <v>0</v>
      </c>
      <c r="G63" s="69" t="e">
        <f t="shared" si="8"/>
        <v>#DIV/0!</v>
      </c>
    </row>
    <row r="64" spans="1:7" ht="117" hidden="1" customHeight="1" x14ac:dyDescent="0.35">
      <c r="A64" s="17">
        <v>41058100</v>
      </c>
      <c r="B64" s="49" t="s">
        <v>72</v>
      </c>
      <c r="C64" s="85"/>
      <c r="D64" s="71"/>
      <c r="E64" s="103"/>
      <c r="F64" s="68"/>
      <c r="G64" s="69" t="e">
        <f t="shared" si="8"/>
        <v>#DIV/0!</v>
      </c>
    </row>
    <row r="65" spans="1:44" s="3" customFormat="1" ht="36.6" customHeight="1" x14ac:dyDescent="0.35">
      <c r="A65" s="14"/>
      <c r="B65" s="25" t="s">
        <v>49</v>
      </c>
      <c r="C65" s="77">
        <f>SUM(C42:C43)</f>
        <v>946000.00000000012</v>
      </c>
      <c r="D65" s="77">
        <f>SUM(D42:D43)</f>
        <v>230836.1</v>
      </c>
      <c r="E65" s="77">
        <f>SUM(E42:E43)</f>
        <v>243469.4</v>
      </c>
      <c r="F65" s="77">
        <f>SUM(F42:F43)</f>
        <v>12633.299999999992</v>
      </c>
      <c r="G65" s="64">
        <f t="shared" si="8"/>
        <v>1.0547284415219282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25" x14ac:dyDescent="0.3">
      <c r="A66" s="135" t="s">
        <v>50</v>
      </c>
      <c r="B66" s="136"/>
      <c r="C66" s="136"/>
      <c r="D66" s="136"/>
      <c r="E66" s="136"/>
      <c r="F66" s="136"/>
      <c r="G66" s="137"/>
    </row>
    <row r="67" spans="1:44" ht="31.5" customHeight="1" x14ac:dyDescent="0.35">
      <c r="A67" s="18">
        <v>19010000</v>
      </c>
      <c r="B67" s="30" t="s">
        <v>17</v>
      </c>
      <c r="C67" s="106">
        <v>883</v>
      </c>
      <c r="D67" s="75">
        <v>174.9</v>
      </c>
      <c r="E67" s="72">
        <v>222.5</v>
      </c>
      <c r="F67" s="68">
        <f>SUM(E67-D67)</f>
        <v>47.599999999999994</v>
      </c>
      <c r="G67" s="69">
        <f>SUM(E67/D67)</f>
        <v>1.2721555174385362</v>
      </c>
    </row>
    <row r="68" spans="1:44" ht="66" hidden="1" customHeight="1" x14ac:dyDescent="0.35">
      <c r="A68" s="18">
        <v>21110000</v>
      </c>
      <c r="B68" s="30" t="s">
        <v>58</v>
      </c>
      <c r="C68" s="107"/>
      <c r="D68" s="107"/>
      <c r="E68" s="72"/>
      <c r="F68" s="68"/>
      <c r="G68" s="69"/>
    </row>
    <row r="69" spans="1:44" ht="54.75" hidden="1" customHeight="1" x14ac:dyDescent="0.35">
      <c r="A69" s="18">
        <v>24061600</v>
      </c>
      <c r="B69" s="47" t="s">
        <v>73</v>
      </c>
      <c r="C69" s="108"/>
      <c r="D69" s="109"/>
      <c r="E69" s="110"/>
      <c r="F69" s="68">
        <f>SUM(E69-D69)</f>
        <v>0</v>
      </c>
      <c r="G69" s="69"/>
    </row>
    <row r="70" spans="1:44" ht="78" customHeight="1" x14ac:dyDescent="0.35">
      <c r="A70" s="18">
        <v>24062100</v>
      </c>
      <c r="B70" s="47" t="s">
        <v>51</v>
      </c>
      <c r="C70" s="108"/>
      <c r="D70" s="109"/>
      <c r="E70" s="110">
        <v>29.1</v>
      </c>
      <c r="F70" s="68">
        <f>SUM(E70-D70)</f>
        <v>29.1</v>
      </c>
      <c r="G70" s="69"/>
    </row>
    <row r="71" spans="1:44" ht="35.25" customHeight="1" x14ac:dyDescent="0.35">
      <c r="A71" s="18">
        <v>25000000</v>
      </c>
      <c r="B71" s="51" t="s">
        <v>70</v>
      </c>
      <c r="C71" s="111">
        <v>8392.7999999999993</v>
      </c>
      <c r="D71" s="112">
        <v>1888.2</v>
      </c>
      <c r="E71" s="112">
        <v>2100.1</v>
      </c>
      <c r="F71" s="68">
        <f>SUM(E71-D71)</f>
        <v>211.89999999999986</v>
      </c>
      <c r="G71" s="69">
        <f>SUM(E71/D71)</f>
        <v>1.1122232814320516</v>
      </c>
    </row>
    <row r="72" spans="1:44" ht="82.9" customHeight="1" x14ac:dyDescent="0.35">
      <c r="A72" s="18">
        <v>41051100</v>
      </c>
      <c r="B72" s="52" t="s">
        <v>24</v>
      </c>
      <c r="C72" s="113"/>
      <c r="D72" s="113"/>
      <c r="E72" s="112">
        <v>1717.6</v>
      </c>
      <c r="F72" s="68">
        <f>SUM(E72-D72)</f>
        <v>1717.6</v>
      </c>
      <c r="G72" s="69"/>
    </row>
    <row r="73" spans="1:44" ht="27.6" customHeight="1" x14ac:dyDescent="0.35">
      <c r="A73" s="18"/>
      <c r="B73" s="25" t="s">
        <v>18</v>
      </c>
      <c r="C73" s="77"/>
      <c r="D73" s="77"/>
      <c r="E73" s="77">
        <f>SUM(E74:E76)</f>
        <v>14</v>
      </c>
      <c r="F73" s="77">
        <f>SUM(F74:F76)</f>
        <v>14</v>
      </c>
      <c r="G73" s="79"/>
    </row>
    <row r="74" spans="1:44" ht="105" customHeight="1" x14ac:dyDescent="0.35">
      <c r="A74" s="18">
        <v>24110900</v>
      </c>
      <c r="B74" s="53" t="s">
        <v>28</v>
      </c>
      <c r="C74" s="77"/>
      <c r="D74" s="77"/>
      <c r="E74" s="75">
        <v>0.5</v>
      </c>
      <c r="F74" s="68">
        <f>SUM(E74-D74)</f>
        <v>0.5</v>
      </c>
      <c r="G74" s="64"/>
    </row>
    <row r="75" spans="1:44" ht="126" customHeight="1" x14ac:dyDescent="0.35">
      <c r="A75" s="18">
        <v>33010100</v>
      </c>
      <c r="B75" s="54" t="s">
        <v>59</v>
      </c>
      <c r="C75" s="114"/>
      <c r="D75" s="114"/>
      <c r="E75" s="75">
        <v>13.5</v>
      </c>
      <c r="F75" s="68">
        <f>SUM(E75-D75)</f>
        <v>13.5</v>
      </c>
      <c r="G75" s="69"/>
    </row>
    <row r="76" spans="1:44" ht="1.1499999999999999" hidden="1" customHeight="1" x14ac:dyDescent="0.35">
      <c r="A76" s="18">
        <v>33010200</v>
      </c>
      <c r="B76" s="41" t="s">
        <v>60</v>
      </c>
      <c r="C76" s="115"/>
      <c r="D76" s="100"/>
      <c r="E76" s="75"/>
      <c r="F76" s="68">
        <f>SUM(E76-D76)</f>
        <v>0</v>
      </c>
      <c r="G76" s="69"/>
    </row>
    <row r="77" spans="1:44" ht="34.5" customHeight="1" x14ac:dyDescent="0.35">
      <c r="A77" s="21"/>
      <c r="B77" s="25" t="s">
        <v>19</v>
      </c>
      <c r="C77" s="116">
        <f>SUM(C67:C73)</f>
        <v>9275.7999999999993</v>
      </c>
      <c r="D77" s="116">
        <f>SUM(D67:D73)</f>
        <v>2063.1</v>
      </c>
      <c r="E77" s="116">
        <f>SUM(E67:E73)</f>
        <v>4083.2999999999997</v>
      </c>
      <c r="F77" s="116">
        <f>SUM(F67:F73)</f>
        <v>2020.1999999999998</v>
      </c>
      <c r="G77" s="64">
        <f>SUM(E77/D77)</f>
        <v>1.9792060491493384</v>
      </c>
    </row>
    <row r="78" spans="1:44" ht="31.15" customHeight="1" thickBot="1" x14ac:dyDescent="0.4">
      <c r="A78" s="24"/>
      <c r="B78" s="55" t="s">
        <v>20</v>
      </c>
      <c r="C78" s="117">
        <f>SUM(C65,C77)</f>
        <v>955275.80000000016</v>
      </c>
      <c r="D78" s="117">
        <f>SUM(D65,D77)</f>
        <v>232899.20000000001</v>
      </c>
      <c r="E78" s="117">
        <f>SUM(E65,E77)</f>
        <v>247552.69999999998</v>
      </c>
      <c r="F78" s="117">
        <f>SUM(F65,F77)</f>
        <v>14653.499999999993</v>
      </c>
      <c r="G78" s="118">
        <f>SUM(E78/D78)</f>
        <v>1.0629177773045162</v>
      </c>
    </row>
    <row r="79" spans="1:44" ht="12.75" customHeight="1" x14ac:dyDescent="0.35">
      <c r="A79" s="4"/>
      <c r="B79" s="4"/>
      <c r="C79" s="4"/>
      <c r="D79" s="5"/>
      <c r="E79" s="6"/>
      <c r="F79" s="7"/>
      <c r="G79" s="4"/>
    </row>
    <row r="80" spans="1:44" ht="78.599999999999994" customHeight="1" x14ac:dyDescent="0.3">
      <c r="A80" s="9"/>
      <c r="C80" s="9"/>
      <c r="D80" s="10"/>
      <c r="E80" s="11"/>
      <c r="F80" s="12"/>
      <c r="G80" s="8"/>
    </row>
    <row r="81" spans="1:7" ht="44.25" customHeight="1" x14ac:dyDescent="0.45">
      <c r="A81" s="124" t="s">
        <v>63</v>
      </c>
      <c r="B81" s="124"/>
      <c r="C81" s="124"/>
      <c r="D81" s="124"/>
      <c r="E81" s="124"/>
      <c r="F81" s="124"/>
      <c r="G81" s="124"/>
    </row>
    <row r="85" spans="1:7" x14ac:dyDescent="0.2">
      <c r="B85" t="s">
        <v>52</v>
      </c>
    </row>
  </sheetData>
  <mergeCells count="17">
    <mergeCell ref="E10:E11"/>
    <mergeCell ref="F10:G10"/>
    <mergeCell ref="D4:F4"/>
    <mergeCell ref="A81:G81"/>
    <mergeCell ref="D2:G2"/>
    <mergeCell ref="D5:G5"/>
    <mergeCell ref="E6:G6"/>
    <mergeCell ref="D3:G3"/>
    <mergeCell ref="F9:G9"/>
    <mergeCell ref="A7:G7"/>
    <mergeCell ref="A8:G8"/>
    <mergeCell ref="B9:E9"/>
    <mergeCell ref="A66:G66"/>
    <mergeCell ref="A10:A11"/>
    <mergeCell ref="B10:B11"/>
    <mergeCell ref="C10:C11"/>
    <mergeCell ref="D10:D11"/>
  </mergeCells>
  <conditionalFormatting sqref="D55:E60 D62:E64">
    <cfRule type="containsErrors" dxfId="44" priority="45">
      <formula>ISERROR(D55)</formula>
    </cfRule>
    <cfRule type="cellIs" dxfId="43" priority="46" operator="equal">
      <formula>0</formula>
    </cfRule>
  </conditionalFormatting>
  <conditionalFormatting sqref="D61:E61">
    <cfRule type="containsErrors" dxfId="42" priority="43">
      <formula>ISERROR(D61)</formula>
    </cfRule>
    <cfRule type="cellIs" dxfId="41" priority="44" operator="equal">
      <formula>0</formula>
    </cfRule>
  </conditionalFormatting>
  <conditionalFormatting sqref="C73:D73">
    <cfRule type="cellIs" dxfId="40" priority="41" operator="equal">
      <formula>0</formula>
    </cfRule>
  </conditionalFormatting>
  <conditionalFormatting sqref="F51">
    <cfRule type="cellIs" dxfId="39" priority="40" operator="equal">
      <formula>0</formula>
    </cfRule>
  </conditionalFormatting>
  <conditionalFormatting sqref="F43 F48:F51 F45:F46">
    <cfRule type="cellIs" dxfId="38" priority="39" operator="equal">
      <formula>0</formula>
    </cfRule>
  </conditionalFormatting>
  <conditionalFormatting sqref="C14:C17">
    <cfRule type="containsErrors" dxfId="37" priority="37">
      <formula>ISERROR(C14)</formula>
    </cfRule>
    <cfRule type="cellIs" dxfId="36" priority="38" operator="equal">
      <formula>0</formula>
    </cfRule>
  </conditionalFormatting>
  <conditionalFormatting sqref="D14:D17">
    <cfRule type="containsErrors" dxfId="35" priority="35">
      <formula>ISERROR(D14)</formula>
    </cfRule>
    <cfRule type="cellIs" dxfId="34" priority="36" operator="equal">
      <formula>0</formula>
    </cfRule>
  </conditionalFormatting>
  <conditionalFormatting sqref="E14:E17">
    <cfRule type="containsErrors" dxfId="33" priority="33">
      <formula>ISERROR(E14)</formula>
    </cfRule>
    <cfRule type="cellIs" dxfId="32" priority="34" operator="equal">
      <formula>0</formula>
    </cfRule>
  </conditionalFormatting>
  <conditionalFormatting sqref="C20:C24">
    <cfRule type="containsErrors" dxfId="31" priority="31">
      <formula>ISERROR(C20)</formula>
    </cfRule>
    <cfRule type="cellIs" dxfId="30" priority="32" operator="equal">
      <formula>0</formula>
    </cfRule>
  </conditionalFormatting>
  <conditionalFormatting sqref="D20:E24">
    <cfRule type="containsErrors" dxfId="29" priority="29">
      <formula>ISERROR(D20)</formula>
    </cfRule>
    <cfRule type="cellIs" dxfId="28" priority="30" operator="equal">
      <formula>0</formula>
    </cfRule>
  </conditionalFormatting>
  <conditionalFormatting sqref="C26:C30">
    <cfRule type="containsErrors" dxfId="27" priority="27">
      <formula>ISERROR(C26)</formula>
    </cfRule>
    <cfRule type="cellIs" dxfId="26" priority="28" operator="equal">
      <formula>0</formula>
    </cfRule>
  </conditionalFormatting>
  <conditionalFormatting sqref="C31:C34">
    <cfRule type="containsErrors" dxfId="25" priority="25">
      <formula>ISERROR(C31)</formula>
    </cfRule>
    <cfRule type="cellIs" dxfId="24" priority="26" operator="equal">
      <formula>0</formula>
    </cfRule>
  </conditionalFormatting>
  <conditionalFormatting sqref="C35:C39">
    <cfRule type="containsErrors" dxfId="23" priority="23">
      <formula>ISERROR(C35)</formula>
    </cfRule>
    <cfRule type="cellIs" dxfId="22" priority="24" operator="equal">
      <formula>0</formula>
    </cfRule>
  </conditionalFormatting>
  <conditionalFormatting sqref="D26:E30">
    <cfRule type="containsErrors" dxfId="21" priority="21">
      <formula>ISERROR(D26)</formula>
    </cfRule>
    <cfRule type="cellIs" dxfId="20" priority="22" operator="equal">
      <formula>0</formula>
    </cfRule>
  </conditionalFormatting>
  <conditionalFormatting sqref="D31:E34">
    <cfRule type="containsErrors" dxfId="19" priority="19">
      <formula>ISERROR(D31)</formula>
    </cfRule>
    <cfRule type="cellIs" dxfId="18" priority="20" operator="equal">
      <formula>0</formula>
    </cfRule>
  </conditionalFormatting>
  <conditionalFormatting sqref="D35:E39">
    <cfRule type="containsErrors" dxfId="17" priority="17">
      <formula>ISERROR(D35)</formula>
    </cfRule>
    <cfRule type="cellIs" dxfId="16" priority="18" operator="equal">
      <formula>0</formula>
    </cfRule>
  </conditionalFormatting>
  <conditionalFormatting sqref="D47:E47">
    <cfRule type="containsErrors" dxfId="15" priority="15">
      <formula>ISERROR(D47)</formula>
    </cfRule>
    <cfRule type="cellIs" dxfId="14" priority="16" operator="equal">
      <formula>0</formula>
    </cfRule>
  </conditionalFormatting>
  <conditionalFormatting sqref="C47">
    <cfRule type="containsErrors" dxfId="13" priority="13">
      <formula>ISERROR(C47)</formula>
    </cfRule>
    <cfRule type="cellIs" dxfId="12" priority="14" operator="equal">
      <formula>0</formula>
    </cfRule>
  </conditionalFormatting>
  <conditionalFormatting sqref="D54:E54">
    <cfRule type="containsErrors" dxfId="11" priority="11">
      <formula>ISERROR(D54)</formula>
    </cfRule>
    <cfRule type="cellIs" dxfId="10" priority="12" operator="equal">
      <formula>0</formula>
    </cfRule>
  </conditionalFormatting>
  <conditionalFormatting sqref="C54">
    <cfRule type="containsErrors" dxfId="9" priority="9">
      <formula>ISERROR(C54)</formula>
    </cfRule>
    <cfRule type="cellIs" dxfId="8" priority="10" operator="equal">
      <formula>0</formula>
    </cfRule>
  </conditionalFormatting>
  <conditionalFormatting sqref="C67:E67">
    <cfRule type="containsErrors" dxfId="7" priority="7">
      <formula>ISERROR(C67)</formula>
    </cfRule>
    <cfRule type="cellIs" dxfId="6" priority="8" operator="equal">
      <formula>0</formula>
    </cfRule>
  </conditionalFormatting>
  <conditionalFormatting sqref="E70">
    <cfRule type="containsErrors" dxfId="5" priority="5">
      <formula>ISERROR(E70)</formula>
    </cfRule>
    <cfRule type="cellIs" dxfId="4" priority="6" operator="equal">
      <formula>0</formula>
    </cfRule>
  </conditionalFormatting>
  <conditionalFormatting sqref="C71:E71">
    <cfRule type="containsErrors" dxfId="3" priority="3">
      <formula>ISERROR(C71)</formula>
    </cfRule>
    <cfRule type="cellIs" dxfId="2" priority="4" operator="equal">
      <formula>0</formula>
    </cfRule>
  </conditionalFormatting>
  <conditionalFormatting sqref="E72">
    <cfRule type="containsErrors" dxfId="1" priority="1">
      <formula>ISERROR(E72)</formula>
    </cfRule>
    <cfRule type="cellIs" dxfId="0" priority="2" operator="equal">
      <formula>0</formula>
    </cfRule>
  </conditionalFormatting>
  <pageMargins left="1.1811023622047245" right="0.39370078740157483" top="0.78740157480314965" bottom="1.1811023622047245" header="0" footer="0"/>
  <pageSetup paperSize="9" scale="44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2024-04-16T07:05:26Z</cp:lastPrinted>
  <dcterms:created xsi:type="dcterms:W3CDTF">2004-10-20T06:45:28Z</dcterms:created>
  <dcterms:modified xsi:type="dcterms:W3CDTF">2024-04-22T08:31:22Z</dcterms:modified>
</cp:coreProperties>
</file>