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45" windowWidth="20715" windowHeight="10605"/>
  </bookViews>
  <sheets>
    <sheet name="дод1" sheetId="37" r:id="rId1"/>
    <sheet name="дод2" sheetId="35" r:id="rId2"/>
    <sheet name="дод3" sheetId="28" r:id="rId3"/>
    <sheet name="дод4" sheetId="29" r:id="rId4"/>
    <sheet name="дод5" sheetId="38" r:id="rId5"/>
  </sheets>
  <definedNames>
    <definedName name="_xlnm.Print_Titles" localSheetId="2">дод3!$5:$9</definedName>
    <definedName name="_xlnm.Print_Titles" localSheetId="3">дод4!$8:$9</definedName>
    <definedName name="_xlnm.Print_Titles" localSheetId="4">дод5!$9:$11</definedName>
    <definedName name="_xlnm.Print_Area" localSheetId="0">дод1!$A$1:$F$95</definedName>
    <definedName name="_xlnm.Print_Area" localSheetId="1">дод2!$A$1:$F$38</definedName>
    <definedName name="_xlnm.Print_Area" localSheetId="2">дод3!$A$1:$Q$153</definedName>
    <definedName name="_xlnm.Print_Area" localSheetId="3">дод4!$A$1:$I$84</definedName>
    <definedName name="_xlnm.Print_Area" localSheetId="4">дод5!$A$1:$H$96</definedName>
  </definedNames>
  <calcPr calcId="145621"/>
</workbook>
</file>

<file path=xl/calcChain.xml><?xml version="1.0" encoding="utf-8"?>
<calcChain xmlns="http://schemas.openxmlformats.org/spreadsheetml/2006/main">
  <c r="F12" i="38" l="1"/>
  <c r="G12" i="38"/>
  <c r="G13" i="38"/>
  <c r="H14" i="38"/>
  <c r="F15" i="38"/>
  <c r="H15" i="38" s="1"/>
  <c r="H16" i="38"/>
  <c r="H17" i="38"/>
  <c r="H18" i="38"/>
  <c r="H19" i="38"/>
  <c r="H20" i="38"/>
  <c r="H21" i="38"/>
  <c r="H22" i="38"/>
  <c r="H23" i="38"/>
  <c r="H24" i="38"/>
  <c r="H25" i="38"/>
  <c r="H26" i="38"/>
  <c r="H27" i="38"/>
  <c r="H28" i="38"/>
  <c r="H29" i="38"/>
  <c r="F30" i="38"/>
  <c r="H30" i="38" s="1"/>
  <c r="H31" i="38"/>
  <c r="H32" i="38"/>
  <c r="H33" i="38"/>
  <c r="H34" i="38"/>
  <c r="H35" i="38"/>
  <c r="H36" i="38"/>
  <c r="H37" i="38"/>
  <c r="H38" i="38"/>
  <c r="H39" i="38"/>
  <c r="H40" i="38"/>
  <c r="H41" i="38"/>
  <c r="H42" i="38"/>
  <c r="H43" i="38"/>
  <c r="H44" i="38"/>
  <c r="H45" i="38"/>
  <c r="H46" i="38"/>
  <c r="H47" i="38"/>
  <c r="F48" i="38"/>
  <c r="G48" i="38"/>
  <c r="F49" i="38"/>
  <c r="G49" i="38"/>
  <c r="H50" i="38"/>
  <c r="H51" i="38"/>
  <c r="H52" i="38"/>
  <c r="H53" i="38"/>
  <c r="H54" i="38"/>
  <c r="H55" i="38"/>
  <c r="H56" i="38"/>
  <c r="H57" i="38"/>
  <c r="H58" i="38"/>
  <c r="H59" i="38"/>
  <c r="H60" i="38"/>
  <c r="F61" i="38"/>
  <c r="G61" i="38"/>
  <c r="F62" i="38"/>
  <c r="G62" i="38"/>
  <c r="H63" i="38"/>
  <c r="H64" i="38"/>
  <c r="H65" i="38"/>
  <c r="H66" i="38"/>
  <c r="H67" i="38"/>
  <c r="F68" i="38"/>
  <c r="G68" i="38"/>
  <c r="G69" i="38"/>
  <c r="F69" i="38"/>
  <c r="H70" i="38"/>
  <c r="H69" i="38" s="1"/>
  <c r="H71" i="38"/>
  <c r="H72" i="38"/>
  <c r="H73" i="38"/>
  <c r="H74" i="38"/>
  <c r="H75" i="38"/>
  <c r="F76" i="38"/>
  <c r="H76" i="38"/>
  <c r="H77" i="38"/>
  <c r="H78" i="38"/>
  <c r="F79" i="38"/>
  <c r="G79" i="38"/>
  <c r="F81" i="38"/>
  <c r="F80" i="38" s="1"/>
  <c r="G81" i="38"/>
  <c r="G80" i="38" s="1"/>
  <c r="H82" i="38"/>
  <c r="H79" i="38" s="1"/>
  <c r="H83" i="38"/>
  <c r="H61" i="38" l="1"/>
  <c r="H62" i="38"/>
  <c r="H68" i="38"/>
  <c r="J49" i="38"/>
  <c r="H49" i="38"/>
  <c r="J13" i="38"/>
  <c r="H13" i="38"/>
  <c r="G85" i="38"/>
  <c r="H48" i="38"/>
  <c r="F13" i="38"/>
  <c r="F85" i="38" s="1"/>
  <c r="H81" i="38"/>
  <c r="H80" i="38" s="1"/>
  <c r="H12" i="38"/>
  <c r="J78" i="28"/>
  <c r="Q78" i="28" s="1"/>
  <c r="H85" i="38" l="1"/>
  <c r="I35" i="29"/>
  <c r="I11" i="29"/>
  <c r="J42" i="28"/>
  <c r="M75" i="28" l="1"/>
  <c r="L75" i="28"/>
  <c r="K75" i="28"/>
  <c r="H75" i="28"/>
  <c r="G75" i="28"/>
  <c r="F75" i="28"/>
  <c r="E96" i="28"/>
  <c r="I48" i="29" l="1"/>
  <c r="N170" i="28" l="1"/>
  <c r="P178" i="28"/>
  <c r="O178" i="28"/>
  <c r="N178" i="28"/>
  <c r="M178" i="28"/>
  <c r="L178" i="28"/>
  <c r="K178" i="28"/>
  <c r="I178" i="28"/>
  <c r="H178" i="28"/>
  <c r="G178" i="28"/>
  <c r="F178" i="28"/>
  <c r="J95" i="28" l="1"/>
  <c r="J94" i="28"/>
  <c r="O75" i="28"/>
  <c r="N75" i="28"/>
  <c r="J88" i="28"/>
  <c r="E88" i="28"/>
  <c r="Q88" i="28" l="1"/>
  <c r="E42" i="28"/>
  <c r="Q42" i="28" s="1"/>
  <c r="M98" i="28"/>
  <c r="L98" i="28"/>
  <c r="K98" i="28"/>
  <c r="I98" i="28"/>
  <c r="H98" i="28"/>
  <c r="G98" i="28"/>
  <c r="F98" i="28"/>
  <c r="J133" i="28"/>
  <c r="E133" i="28"/>
  <c r="Q133" i="28" l="1"/>
  <c r="E132" i="28" l="1"/>
  <c r="E131" i="28"/>
  <c r="E130" i="28"/>
  <c r="E129" i="28"/>
  <c r="E128" i="28"/>
  <c r="E127" i="28"/>
  <c r="E126" i="28"/>
  <c r="E125" i="28"/>
  <c r="J48" i="28" l="1"/>
  <c r="E16" i="28" l="1"/>
  <c r="J22" i="28" l="1"/>
  <c r="J21" i="28"/>
  <c r="E22" i="28"/>
  <c r="E21" i="28"/>
  <c r="Q22" i="28" l="1"/>
  <c r="Q21" i="28"/>
  <c r="M59" i="28"/>
  <c r="L59" i="28"/>
  <c r="K59" i="28"/>
  <c r="I59" i="28"/>
  <c r="H59" i="28"/>
  <c r="G59" i="28"/>
  <c r="F59" i="28"/>
  <c r="P11" i="28"/>
  <c r="M11" i="28"/>
  <c r="L11" i="28"/>
  <c r="K11" i="28"/>
  <c r="I11" i="28"/>
  <c r="P166" i="28" l="1"/>
  <c r="M166" i="28"/>
  <c r="L166" i="28"/>
  <c r="K166" i="28"/>
  <c r="I166" i="28"/>
  <c r="H166" i="28"/>
  <c r="G166" i="28"/>
  <c r="F166" i="28"/>
  <c r="J46" i="28"/>
  <c r="J45" i="28"/>
  <c r="E46" i="28"/>
  <c r="E45" i="28"/>
  <c r="J40" i="28"/>
  <c r="E40" i="28"/>
  <c r="J43" i="28"/>
  <c r="E43" i="28"/>
  <c r="J41" i="28"/>
  <c r="E41" i="28"/>
  <c r="Q43" i="28" l="1"/>
  <c r="Q45" i="28"/>
  <c r="Q41" i="28"/>
  <c r="Q46" i="28"/>
  <c r="Q40" i="28"/>
  <c r="P171" i="28"/>
  <c r="O171" i="28"/>
  <c r="N171" i="28"/>
  <c r="M171" i="28"/>
  <c r="L171" i="28"/>
  <c r="K171" i="28"/>
  <c r="I171" i="28"/>
  <c r="H171" i="28"/>
  <c r="G171" i="28"/>
  <c r="F171" i="28"/>
  <c r="F173" i="28"/>
  <c r="G173" i="28"/>
  <c r="H173" i="28"/>
  <c r="I173" i="28"/>
  <c r="K173" i="28"/>
  <c r="L173" i="28"/>
  <c r="M173" i="28"/>
  <c r="N173" i="28"/>
  <c r="O173" i="28"/>
  <c r="P173" i="28"/>
  <c r="P174" i="28"/>
  <c r="O174" i="28"/>
  <c r="N174" i="28"/>
  <c r="M174" i="28"/>
  <c r="L174" i="28"/>
  <c r="K174" i="28"/>
  <c r="I174" i="28"/>
  <c r="H174" i="28"/>
  <c r="G174" i="28"/>
  <c r="F174" i="28"/>
  <c r="P182" i="28"/>
  <c r="O182" i="28"/>
  <c r="N182" i="28"/>
  <c r="M182" i="28"/>
  <c r="L182" i="28"/>
  <c r="K182" i="28"/>
  <c r="I182" i="28"/>
  <c r="H182" i="28"/>
  <c r="G182" i="28"/>
  <c r="F182" i="28"/>
  <c r="P181" i="28"/>
  <c r="O181" i="28"/>
  <c r="N181" i="28"/>
  <c r="M181" i="28"/>
  <c r="L181" i="28"/>
  <c r="K181" i="28"/>
  <c r="I181" i="28"/>
  <c r="H181" i="28"/>
  <c r="G181" i="28"/>
  <c r="F181" i="28"/>
  <c r="P180" i="28"/>
  <c r="O180" i="28"/>
  <c r="N180" i="28"/>
  <c r="M180" i="28"/>
  <c r="L180" i="28"/>
  <c r="K180" i="28"/>
  <c r="I180" i="28"/>
  <c r="H180" i="28"/>
  <c r="G180" i="28"/>
  <c r="F180" i="28"/>
  <c r="P179" i="28"/>
  <c r="O179" i="28"/>
  <c r="N179" i="28"/>
  <c r="M179" i="28"/>
  <c r="L179" i="28"/>
  <c r="K179" i="28"/>
  <c r="I179" i="28"/>
  <c r="H179" i="28"/>
  <c r="G179" i="28"/>
  <c r="F179" i="28"/>
  <c r="P177" i="28"/>
  <c r="O177" i="28"/>
  <c r="N177" i="28"/>
  <c r="M177" i="28"/>
  <c r="L177" i="28"/>
  <c r="K177" i="28"/>
  <c r="I177" i="28"/>
  <c r="H177" i="28"/>
  <c r="G177" i="28"/>
  <c r="F177" i="28"/>
  <c r="P176" i="28"/>
  <c r="O176" i="28"/>
  <c r="N176" i="28"/>
  <c r="M176" i="28"/>
  <c r="L176" i="28"/>
  <c r="K176" i="28"/>
  <c r="I176" i="28"/>
  <c r="H176" i="28"/>
  <c r="G176" i="28"/>
  <c r="F176" i="28"/>
  <c r="P170" i="28"/>
  <c r="O170" i="28"/>
  <c r="M170" i="28"/>
  <c r="L170" i="28"/>
  <c r="K170" i="28"/>
  <c r="I170" i="28"/>
  <c r="H170" i="28"/>
  <c r="G170" i="28"/>
  <c r="F170" i="28"/>
  <c r="P175" i="28"/>
  <c r="O175" i="28"/>
  <c r="N175" i="28"/>
  <c r="M175" i="28"/>
  <c r="L175" i="28"/>
  <c r="K175" i="28"/>
  <c r="I175" i="28"/>
  <c r="H175" i="28"/>
  <c r="G175" i="28"/>
  <c r="F175" i="28"/>
  <c r="P172" i="28"/>
  <c r="O172" i="28"/>
  <c r="N172" i="28"/>
  <c r="M172" i="28"/>
  <c r="L172" i="28"/>
  <c r="K172" i="28"/>
  <c r="I172" i="28"/>
  <c r="H172" i="28"/>
  <c r="G172" i="28"/>
  <c r="F172" i="28"/>
  <c r="P167" i="28"/>
  <c r="O167" i="28"/>
  <c r="N167" i="28"/>
  <c r="M167" i="28"/>
  <c r="L167" i="28"/>
  <c r="K167" i="28"/>
  <c r="I167" i="28"/>
  <c r="H167" i="28"/>
  <c r="G167" i="28"/>
  <c r="F167" i="28"/>
  <c r="P165" i="28"/>
  <c r="O165" i="28"/>
  <c r="N165" i="28"/>
  <c r="M165" i="28"/>
  <c r="L165" i="28"/>
  <c r="K165" i="28"/>
  <c r="I165" i="28"/>
  <c r="H165" i="28"/>
  <c r="G165" i="28"/>
  <c r="P164" i="28"/>
  <c r="I164" i="28"/>
  <c r="I163" i="28"/>
  <c r="P162" i="28"/>
  <c r="O162" i="28"/>
  <c r="N162" i="28"/>
  <c r="M162" i="28"/>
  <c r="L162" i="28"/>
  <c r="K162" i="28"/>
  <c r="I162" i="28"/>
  <c r="H162" i="28"/>
  <c r="G162" i="28"/>
  <c r="P161" i="28"/>
  <c r="M161" i="28"/>
  <c r="L161" i="28"/>
  <c r="K161" i="28"/>
  <c r="I161" i="28"/>
  <c r="P160" i="28"/>
  <c r="O160" i="28"/>
  <c r="N160" i="28"/>
  <c r="M160" i="28"/>
  <c r="L160" i="28"/>
  <c r="K160" i="28"/>
  <c r="I160" i="28"/>
  <c r="H160" i="28"/>
  <c r="G160" i="28"/>
  <c r="F160" i="28"/>
  <c r="E181" i="28"/>
  <c r="E179" i="28"/>
  <c r="I185" i="28" l="1"/>
  <c r="I44" i="29"/>
  <c r="J63" i="28"/>
  <c r="E63" i="28"/>
  <c r="N59" i="28" l="1"/>
  <c r="N166" i="28"/>
  <c r="O59" i="28"/>
  <c r="O166" i="28"/>
  <c r="Q63" i="28"/>
  <c r="D24" i="35"/>
  <c r="D23" i="35" s="1"/>
  <c r="F24" i="35"/>
  <c r="F23" i="35" s="1"/>
  <c r="E24" i="35"/>
  <c r="E23" i="35" s="1"/>
  <c r="C25" i="35"/>
  <c r="F15" i="35"/>
  <c r="E15" i="35"/>
  <c r="C17" i="35"/>
  <c r="E147" i="28"/>
  <c r="E180" i="28" s="1"/>
  <c r="J148" i="28"/>
  <c r="Q148" i="28" l="1"/>
  <c r="Q181" i="28" s="1"/>
  <c r="J181" i="28"/>
  <c r="C24" i="35"/>
  <c r="C23" i="35"/>
  <c r="F162" i="28"/>
  <c r="J120" i="28"/>
  <c r="E120" i="28"/>
  <c r="J25" i="28"/>
  <c r="E25" i="28"/>
  <c r="J19" i="28"/>
  <c r="J18" i="28"/>
  <c r="E19" i="28"/>
  <c r="D82" i="37"/>
  <c r="D86" i="37"/>
  <c r="C92" i="37"/>
  <c r="C90" i="37"/>
  <c r="C85" i="37"/>
  <c r="C84" i="37"/>
  <c r="C83" i="37"/>
  <c r="Q120" i="28" l="1"/>
  <c r="D81" i="37"/>
  <c r="Q25" i="28"/>
  <c r="Q19" i="28"/>
  <c r="J84" i="28"/>
  <c r="P59" i="28" l="1"/>
  <c r="E65" i="28"/>
  <c r="J65" i="28"/>
  <c r="Q65" i="28" l="1"/>
  <c r="C91" i="37" l="1"/>
  <c r="C89" i="37"/>
  <c r="C88" i="37"/>
  <c r="C87" i="37"/>
  <c r="C86" i="37"/>
  <c r="C82" i="37"/>
  <c r="C81" i="37"/>
  <c r="C78" i="37"/>
  <c r="C77" i="37"/>
  <c r="C68" i="37"/>
  <c r="D67" i="37"/>
  <c r="C67" i="37" s="1"/>
  <c r="C65" i="37"/>
  <c r="C64" i="37"/>
  <c r="D63" i="37"/>
  <c r="C63" i="37" s="1"/>
  <c r="D61" i="37"/>
  <c r="C61" i="37" s="1"/>
  <c r="C60" i="37"/>
  <c r="C59" i="37"/>
  <c r="C58" i="37"/>
  <c r="D57" i="37"/>
  <c r="C57" i="37" s="1"/>
  <c r="C55" i="37"/>
  <c r="D54" i="37"/>
  <c r="C54" i="37" s="1"/>
  <c r="C53" i="37"/>
  <c r="C52" i="37"/>
  <c r="D51" i="37"/>
  <c r="C48" i="37"/>
  <c r="C47" i="37"/>
  <c r="C46" i="37"/>
  <c r="E45" i="37"/>
  <c r="E44" i="37" s="1"/>
  <c r="C45" i="37"/>
  <c r="D40" i="37"/>
  <c r="C40" i="37"/>
  <c r="C39" i="37"/>
  <c r="D37" i="37"/>
  <c r="C37" i="37" s="1"/>
  <c r="D27" i="37"/>
  <c r="C27" i="37" s="1"/>
  <c r="D26" i="37"/>
  <c r="D18" i="37"/>
  <c r="C18" i="37" s="1"/>
  <c r="D13" i="37"/>
  <c r="C13" i="37" s="1"/>
  <c r="D50" i="37" l="1"/>
  <c r="C50" i="37" s="1"/>
  <c r="D12" i="37"/>
  <c r="C12" i="37" s="1"/>
  <c r="D20" i="37"/>
  <c r="C20" i="37" s="1"/>
  <c r="C70" i="37"/>
  <c r="C26" i="37"/>
  <c r="C51" i="37"/>
  <c r="E11" i="37"/>
  <c r="C44" i="37"/>
  <c r="C76" i="37"/>
  <c r="C69" i="37"/>
  <c r="D56" i="37"/>
  <c r="C56" i="37" s="1"/>
  <c r="D66" i="37"/>
  <c r="D80" i="37"/>
  <c r="C80" i="37" s="1"/>
  <c r="D11" i="37" l="1"/>
  <c r="C11" i="37" s="1"/>
  <c r="D49" i="37"/>
  <c r="C66" i="37"/>
  <c r="C75" i="37"/>
  <c r="M74" i="28"/>
  <c r="L74" i="28"/>
  <c r="J82" i="28"/>
  <c r="J80" i="28"/>
  <c r="E82" i="28"/>
  <c r="E80" i="28"/>
  <c r="J118" i="28"/>
  <c r="J117" i="28"/>
  <c r="J116" i="28"/>
  <c r="J115" i="28"/>
  <c r="J114" i="28"/>
  <c r="J113" i="28"/>
  <c r="J112" i="28"/>
  <c r="J111" i="28"/>
  <c r="J110" i="28"/>
  <c r="J109" i="28"/>
  <c r="J108" i="28"/>
  <c r="J107" i="28"/>
  <c r="J106" i="28"/>
  <c r="J105" i="28"/>
  <c r="I79" i="29"/>
  <c r="I74" i="29" s="1"/>
  <c r="I68" i="29"/>
  <c r="J104" i="28"/>
  <c r="E104" i="28"/>
  <c r="J103" i="28"/>
  <c r="E103" i="28"/>
  <c r="E117" i="28"/>
  <c r="E116" i="28"/>
  <c r="E115" i="28"/>
  <c r="E114" i="28"/>
  <c r="E113" i="28"/>
  <c r="E112" i="28"/>
  <c r="E111" i="28"/>
  <c r="E110" i="28"/>
  <c r="J124" i="28"/>
  <c r="J123" i="28"/>
  <c r="J122" i="28"/>
  <c r="J121" i="28"/>
  <c r="J119" i="28"/>
  <c r="J102" i="28"/>
  <c r="J101" i="28"/>
  <c r="E100" i="28"/>
  <c r="E124" i="28"/>
  <c r="E123" i="28"/>
  <c r="E122" i="28"/>
  <c r="E121" i="28"/>
  <c r="E119" i="28"/>
  <c r="E118" i="28"/>
  <c r="E102" i="28"/>
  <c r="E101" i="28"/>
  <c r="E84" i="28"/>
  <c r="Q84" i="28" s="1"/>
  <c r="E93" i="28"/>
  <c r="O161" i="28"/>
  <c r="G161" i="28"/>
  <c r="J91" i="28"/>
  <c r="J92" i="28"/>
  <c r="J77" i="28"/>
  <c r="J61" i="28"/>
  <c r="J66" i="28"/>
  <c r="J171" i="28" s="1"/>
  <c r="E61" i="28"/>
  <c r="E66" i="28"/>
  <c r="E171" i="28" s="1"/>
  <c r="H74" i="28" l="1"/>
  <c r="H161" i="28"/>
  <c r="N74" i="28"/>
  <c r="N161" i="28"/>
  <c r="F74" i="28"/>
  <c r="F161" i="28"/>
  <c r="E109" i="28"/>
  <c r="Q109" i="28" s="1"/>
  <c r="C49" i="37"/>
  <c r="C79" i="37" s="1"/>
  <c r="D79" i="37"/>
  <c r="D93" i="37" s="1"/>
  <c r="C93" i="37" s="1"/>
  <c r="Q82" i="28"/>
  <c r="Q80" i="28"/>
  <c r="G74" i="28"/>
  <c r="O74" i="28"/>
  <c r="I82" i="29"/>
  <c r="Q117" i="28"/>
  <c r="Q113" i="28"/>
  <c r="Q111" i="28"/>
  <c r="Q114" i="28"/>
  <c r="Q103" i="28"/>
  <c r="Q122" i="28"/>
  <c r="Q115" i="28"/>
  <c r="Q104" i="28"/>
  <c r="Q118" i="28"/>
  <c r="Q123" i="28"/>
  <c r="Q112" i="28"/>
  <c r="Q116" i="28"/>
  <c r="Q119" i="28"/>
  <c r="Q124" i="28"/>
  <c r="Q110" i="28"/>
  <c r="Q121" i="28"/>
  <c r="Q102" i="28"/>
  <c r="J100" i="28"/>
  <c r="Q101" i="28"/>
  <c r="K74" i="28"/>
  <c r="Q66" i="28"/>
  <c r="Q171" i="28" s="1"/>
  <c r="Q61" i="28"/>
  <c r="P135" i="28"/>
  <c r="I135" i="28"/>
  <c r="J142" i="28"/>
  <c r="E142" i="28"/>
  <c r="J15" i="28"/>
  <c r="E15" i="28"/>
  <c r="F135" i="28" l="1"/>
  <c r="F164" i="28"/>
  <c r="M135" i="28"/>
  <c r="M164" i="28"/>
  <c r="O135" i="28"/>
  <c r="O164" i="28"/>
  <c r="G135" i="28"/>
  <c r="G164" i="28"/>
  <c r="N135" i="28"/>
  <c r="N164" i="28"/>
  <c r="K135" i="28"/>
  <c r="K164" i="28"/>
  <c r="H135" i="28"/>
  <c r="H164" i="28"/>
  <c r="L135" i="28"/>
  <c r="L164" i="28"/>
  <c r="Q15" i="28"/>
  <c r="Q100" i="28"/>
  <c r="Q142" i="28"/>
  <c r="O98" i="28"/>
  <c r="N98" i="28"/>
  <c r="E149" i="28"/>
  <c r="E182" i="28" s="1"/>
  <c r="E108" i="28"/>
  <c r="J147" i="28"/>
  <c r="J146" i="28"/>
  <c r="J145" i="28"/>
  <c r="J149" i="28"/>
  <c r="J182" i="28" s="1"/>
  <c r="O144" i="28"/>
  <c r="N144" i="28"/>
  <c r="M144" i="28"/>
  <c r="L144" i="28"/>
  <c r="K144" i="28"/>
  <c r="I144" i="28"/>
  <c r="H144" i="28"/>
  <c r="G144" i="28"/>
  <c r="F144" i="28"/>
  <c r="J33" i="28"/>
  <c r="J32" i="28"/>
  <c r="J30" i="28"/>
  <c r="J29" i="28"/>
  <c r="J28" i="28"/>
  <c r="J27" i="28"/>
  <c r="J26" i="28"/>
  <c r="J24" i="28"/>
  <c r="J23" i="28"/>
  <c r="J20" i="28"/>
  <c r="J17" i="28"/>
  <c r="J16" i="28"/>
  <c r="J14" i="28"/>
  <c r="J13" i="28"/>
  <c r="J39" i="28"/>
  <c r="J38" i="28"/>
  <c r="J37" i="28"/>
  <c r="J165" i="28" s="1"/>
  <c r="J36" i="28"/>
  <c r="J35" i="28"/>
  <c r="J34" i="28"/>
  <c r="J53" i="28"/>
  <c r="J178" i="28" s="1"/>
  <c r="J52" i="28"/>
  <c r="J177" i="28" s="1"/>
  <c r="J51" i="28"/>
  <c r="J176" i="28" s="1"/>
  <c r="J50" i="28"/>
  <c r="J175" i="28" s="1"/>
  <c r="J49" i="28"/>
  <c r="J174" i="28" s="1"/>
  <c r="O31" i="28"/>
  <c r="O11" i="28" s="1"/>
  <c r="N31" i="28"/>
  <c r="N11" i="28" s="1"/>
  <c r="E31" i="28"/>
  <c r="H11" i="28"/>
  <c r="G11" i="28"/>
  <c r="E57" i="28"/>
  <c r="E56" i="28"/>
  <c r="E55" i="28"/>
  <c r="E54" i="28"/>
  <c r="E53" i="28"/>
  <c r="E178" i="28" s="1"/>
  <c r="E52" i="28"/>
  <c r="E177" i="28" s="1"/>
  <c r="E51" i="28"/>
  <c r="E176" i="28" s="1"/>
  <c r="E50" i="28"/>
  <c r="E175" i="28" s="1"/>
  <c r="E49" i="28"/>
  <c r="E174" i="28" s="1"/>
  <c r="E48" i="28"/>
  <c r="E47" i="28"/>
  <c r="E172" i="28" s="1"/>
  <c r="E44" i="28"/>
  <c r="E39" i="28"/>
  <c r="E38" i="28"/>
  <c r="E36" i="28"/>
  <c r="E35" i="28"/>
  <c r="E34" i="28"/>
  <c r="E33" i="28"/>
  <c r="E32" i="28"/>
  <c r="E30" i="28"/>
  <c r="E29" i="28"/>
  <c r="E20" i="28"/>
  <c r="E18" i="28"/>
  <c r="E166" i="28" l="1"/>
  <c r="E173" i="28"/>
  <c r="Q48" i="28"/>
  <c r="F11" i="28"/>
  <c r="J162" i="28"/>
  <c r="N163" i="28"/>
  <c r="N185" i="28" s="1"/>
  <c r="K150" i="28"/>
  <c r="K163" i="28"/>
  <c r="K185" i="28" s="1"/>
  <c r="E28" i="28"/>
  <c r="F163" i="28"/>
  <c r="E37" i="28"/>
  <c r="Q37" i="28" s="1"/>
  <c r="F165" i="28"/>
  <c r="M163" i="28"/>
  <c r="M185" i="28" s="1"/>
  <c r="G163" i="28"/>
  <c r="G185" i="28" s="1"/>
  <c r="H163" i="28"/>
  <c r="H185" i="28" s="1"/>
  <c r="O150" i="28"/>
  <c r="O163" i="28"/>
  <c r="O185" i="28" s="1"/>
  <c r="L150" i="28"/>
  <c r="L163" i="28"/>
  <c r="L185" i="28" s="1"/>
  <c r="Q146" i="28"/>
  <c r="Q179" i="28" s="1"/>
  <c r="J179" i="28"/>
  <c r="Q147" i="28"/>
  <c r="Q180" i="28" s="1"/>
  <c r="J180" i="28"/>
  <c r="E105" i="28"/>
  <c r="N150" i="28"/>
  <c r="M150" i="28"/>
  <c r="H150" i="28"/>
  <c r="Q33" i="28"/>
  <c r="Q52" i="28"/>
  <c r="Q177" i="28" s="1"/>
  <c r="Q50" i="28"/>
  <c r="Q175" i="28" s="1"/>
  <c r="G150" i="28"/>
  <c r="Q30" i="28"/>
  <c r="Q38" i="28"/>
  <c r="Q36" i="28"/>
  <c r="J31" i="28"/>
  <c r="Q53" i="28"/>
  <c r="Q178" i="28" s="1"/>
  <c r="Q51" i="28"/>
  <c r="Q176" i="28" s="1"/>
  <c r="Q49" i="28"/>
  <c r="Q174" i="28" s="1"/>
  <c r="Q34" i="28"/>
  <c r="Q39" i="28"/>
  <c r="Q35" i="28"/>
  <c r="E12" i="28"/>
  <c r="J60" i="28"/>
  <c r="E60" i="28"/>
  <c r="P58" i="28"/>
  <c r="O58" i="28"/>
  <c r="N58" i="28"/>
  <c r="M58" i="28"/>
  <c r="L58" i="28"/>
  <c r="K58" i="28"/>
  <c r="I58" i="28"/>
  <c r="H58" i="28"/>
  <c r="G58" i="28"/>
  <c r="F58" i="28"/>
  <c r="F185" i="28" l="1"/>
  <c r="F150" i="28"/>
  <c r="Q60" i="28"/>
  <c r="I47" i="29"/>
  <c r="I10" i="29"/>
  <c r="J56" i="28"/>
  <c r="Q56" i="28" s="1"/>
  <c r="E27" i="28"/>
  <c r="D11" i="35"/>
  <c r="D10" i="35" s="1"/>
  <c r="E11" i="35"/>
  <c r="F11" i="35"/>
  <c r="F10" i="35" s="1"/>
  <c r="J81" i="28"/>
  <c r="E81" i="28"/>
  <c r="J130" i="28"/>
  <c r="J129" i="28"/>
  <c r="J128" i="28"/>
  <c r="J126" i="28"/>
  <c r="J125" i="28"/>
  <c r="Q108" i="28"/>
  <c r="E107" i="28"/>
  <c r="Q107" i="28" s="1"/>
  <c r="E106" i="28"/>
  <c r="Q106" i="28" s="1"/>
  <c r="P131" i="28"/>
  <c r="P98" i="28" s="1"/>
  <c r="P127" i="28"/>
  <c r="P134" i="28"/>
  <c r="O134" i="28"/>
  <c r="N134" i="28"/>
  <c r="M134" i="28"/>
  <c r="L134" i="28"/>
  <c r="K134" i="28"/>
  <c r="I134" i="28"/>
  <c r="H134" i="28"/>
  <c r="G134" i="28"/>
  <c r="F134" i="28"/>
  <c r="P94" i="28"/>
  <c r="I94" i="28"/>
  <c r="I75" i="28" s="1"/>
  <c r="P144" i="28"/>
  <c r="P143" i="28" s="1"/>
  <c r="O143" i="28"/>
  <c r="N143" i="28"/>
  <c r="M143" i="28"/>
  <c r="L143" i="28"/>
  <c r="K143" i="28"/>
  <c r="I143" i="28"/>
  <c r="H143" i="28"/>
  <c r="G143" i="28"/>
  <c r="F143" i="28"/>
  <c r="J47" i="28"/>
  <c r="J44" i="28"/>
  <c r="K10" i="28"/>
  <c r="I10" i="28"/>
  <c r="H10" i="28"/>
  <c r="G10" i="28"/>
  <c r="J12" i="28"/>
  <c r="C22" i="35"/>
  <c r="F20" i="35"/>
  <c r="F19" i="35" s="1"/>
  <c r="E20" i="35"/>
  <c r="E19" i="35" s="1"/>
  <c r="D21" i="35"/>
  <c r="D20" i="35" s="1"/>
  <c r="D19" i="35" s="1"/>
  <c r="C16" i="35"/>
  <c r="F14" i="35"/>
  <c r="D15" i="35"/>
  <c r="D14" i="35" s="1"/>
  <c r="C13" i="35"/>
  <c r="C12" i="35"/>
  <c r="E24" i="28"/>
  <c r="Q24" i="28" s="1"/>
  <c r="E23" i="28"/>
  <c r="Q23" i="28" s="1"/>
  <c r="E17" i="28"/>
  <c r="E95" i="28"/>
  <c r="Q95" i="28" s="1"/>
  <c r="J57" i="28"/>
  <c r="Q57" i="28" s="1"/>
  <c r="J68" i="28"/>
  <c r="J67" i="28"/>
  <c r="J167" i="28" s="1"/>
  <c r="E67" i="28"/>
  <c r="E167" i="28" s="1"/>
  <c r="E138" i="28"/>
  <c r="E139" i="28"/>
  <c r="E137" i="28"/>
  <c r="E140" i="28"/>
  <c r="E141" i="28"/>
  <c r="E136" i="28"/>
  <c r="J55" i="28"/>
  <c r="Q55" i="28" s="1"/>
  <c r="E79" i="28"/>
  <c r="E71" i="28"/>
  <c r="J71" i="28"/>
  <c r="E72" i="28"/>
  <c r="J72" i="28"/>
  <c r="E62" i="28"/>
  <c r="J62" i="28"/>
  <c r="J69" i="28"/>
  <c r="I67" i="29"/>
  <c r="I34" i="29"/>
  <c r="I73" i="29"/>
  <c r="E68" i="28"/>
  <c r="E69" i="28"/>
  <c r="E26" i="28"/>
  <c r="E14" i="28"/>
  <c r="E145" i="28"/>
  <c r="E77" i="28"/>
  <c r="E83" i="28"/>
  <c r="E85" i="28"/>
  <c r="E86" i="28"/>
  <c r="E87" i="28"/>
  <c r="E89" i="28"/>
  <c r="E90" i="28"/>
  <c r="E91" i="28"/>
  <c r="E165" i="28" s="1"/>
  <c r="E92" i="28"/>
  <c r="Q92" i="28" s="1"/>
  <c r="J83" i="28"/>
  <c r="J86" i="28"/>
  <c r="J93" i="28"/>
  <c r="J173" i="28" s="1"/>
  <c r="J11" i="29"/>
  <c r="J139" i="28"/>
  <c r="J138" i="28"/>
  <c r="J137" i="28"/>
  <c r="J140" i="28"/>
  <c r="J141" i="28"/>
  <c r="E99" i="28"/>
  <c r="E98" i="28" s="1"/>
  <c r="E76" i="28"/>
  <c r="J76" i="28"/>
  <c r="E73" i="28"/>
  <c r="J73" i="28"/>
  <c r="E70" i="28"/>
  <c r="E64" i="28"/>
  <c r="J64" i="28"/>
  <c r="J170" i="28" s="1"/>
  <c r="Q31" i="28"/>
  <c r="E13" i="28"/>
  <c r="Q13" i="28" s="1"/>
  <c r="J70" i="28"/>
  <c r="J54" i="28"/>
  <c r="Q54" i="28" s="1"/>
  <c r="Q32" i="28"/>
  <c r="J79" i="28"/>
  <c r="J85" i="28"/>
  <c r="J87" i="28"/>
  <c r="J89" i="28"/>
  <c r="J90" i="28"/>
  <c r="J96" i="28"/>
  <c r="J99" i="28"/>
  <c r="J132" i="28"/>
  <c r="J131" i="28" s="1"/>
  <c r="J136" i="28"/>
  <c r="J98" i="28" l="1"/>
  <c r="J75" i="28"/>
  <c r="P75" i="28"/>
  <c r="P74" i="28" s="1"/>
  <c r="I74" i="28"/>
  <c r="I150" i="28"/>
  <c r="J11" i="28"/>
  <c r="J166" i="28"/>
  <c r="J59" i="28"/>
  <c r="J58" i="28" s="1"/>
  <c r="E11" i="28"/>
  <c r="P163" i="28"/>
  <c r="P185" i="28" s="1"/>
  <c r="J163" i="28"/>
  <c r="E160" i="28"/>
  <c r="J164" i="28"/>
  <c r="E164" i="28"/>
  <c r="Q47" i="28"/>
  <c r="Q172" i="28" s="1"/>
  <c r="J172" i="28"/>
  <c r="E170" i="28"/>
  <c r="J161" i="28"/>
  <c r="E161" i="28"/>
  <c r="E162" i="28"/>
  <c r="J160" i="28"/>
  <c r="E163" i="28"/>
  <c r="C15" i="35"/>
  <c r="C29" i="35"/>
  <c r="E59" i="28"/>
  <c r="E58" i="28" s="1"/>
  <c r="C28" i="35"/>
  <c r="Q44" i="28"/>
  <c r="Q166" i="28" s="1"/>
  <c r="F18" i="35"/>
  <c r="C11" i="35"/>
  <c r="P10" i="28"/>
  <c r="Q79" i="28"/>
  <c r="Q90" i="28"/>
  <c r="Q85" i="28"/>
  <c r="E144" i="28"/>
  <c r="E135" i="28"/>
  <c r="Q81" i="28"/>
  <c r="Q93" i="28"/>
  <c r="Q173" i="28" s="1"/>
  <c r="E94" i="28"/>
  <c r="Q94" i="28" s="1"/>
  <c r="Q91" i="28"/>
  <c r="Q165" i="28" s="1"/>
  <c r="Q89" i="28"/>
  <c r="Q86" i="28"/>
  <c r="Q87" i="28"/>
  <c r="Q83" i="28"/>
  <c r="J135" i="28"/>
  <c r="J134" i="28" s="1"/>
  <c r="Q99" i="28"/>
  <c r="Q129" i="28"/>
  <c r="Q71" i="28"/>
  <c r="Q70" i="28"/>
  <c r="Q29" i="28"/>
  <c r="Q62" i="28"/>
  <c r="Q140" i="28"/>
  <c r="Q17" i="28"/>
  <c r="O10" i="28"/>
  <c r="Q126" i="28"/>
  <c r="Q141" i="28"/>
  <c r="Q28" i="28"/>
  <c r="N10" i="28"/>
  <c r="Q138" i="28"/>
  <c r="M10" i="28"/>
  <c r="Q64" i="28"/>
  <c r="Q130" i="28"/>
  <c r="Q73" i="28"/>
  <c r="Q69" i="28"/>
  <c r="Q72" i="28"/>
  <c r="L10" i="28"/>
  <c r="Q12" i="28"/>
  <c r="Q137" i="28"/>
  <c r="Q26" i="28"/>
  <c r="Q77" i="28"/>
  <c r="Q139" i="28"/>
  <c r="Q27" i="28"/>
  <c r="Q128" i="28"/>
  <c r="Q125" i="28"/>
  <c r="Q132" i="28"/>
  <c r="Q131" i="28" s="1"/>
  <c r="Q20" i="28"/>
  <c r="Q67" i="28"/>
  <c r="Q167" i="28" s="1"/>
  <c r="Q76" i="28"/>
  <c r="Q14" i="28"/>
  <c r="E14" i="35"/>
  <c r="C14" i="35" s="1"/>
  <c r="E10" i="35"/>
  <c r="D18" i="35"/>
  <c r="C19" i="35"/>
  <c r="Q145" i="28"/>
  <c r="E27" i="35"/>
  <c r="C20" i="35"/>
  <c r="Q96" i="28"/>
  <c r="Q68" i="28"/>
  <c r="C21" i="35"/>
  <c r="D27" i="35"/>
  <c r="D26" i="35" s="1"/>
  <c r="J127" i="28"/>
  <c r="Q127" i="28" s="1"/>
  <c r="Q16" i="28"/>
  <c r="F27" i="35"/>
  <c r="Q136" i="28"/>
  <c r="Q75" i="28" l="1"/>
  <c r="Q74" i="28" s="1"/>
  <c r="P150" i="28"/>
  <c r="E75" i="28"/>
  <c r="E74" i="28" s="1"/>
  <c r="Q170" i="28"/>
  <c r="J185" i="28"/>
  <c r="Q59" i="28"/>
  <c r="Q58" i="28" s="1"/>
  <c r="Q11" i="28"/>
  <c r="Q161" i="28"/>
  <c r="Q164" i="28"/>
  <c r="E185" i="28"/>
  <c r="Q162" i="28"/>
  <c r="Q160" i="28"/>
  <c r="F26" i="35"/>
  <c r="F30" i="35" s="1"/>
  <c r="E26" i="35"/>
  <c r="E30" i="35" s="1"/>
  <c r="E18" i="35"/>
  <c r="C18" i="35" s="1"/>
  <c r="C10" i="35"/>
  <c r="Q105" i="28"/>
  <c r="Q98" i="28" s="1"/>
  <c r="E143" i="28"/>
  <c r="E134" i="28"/>
  <c r="J74" i="28"/>
  <c r="Q135" i="28"/>
  <c r="Q134" i="28" s="1"/>
  <c r="F97" i="28"/>
  <c r="J10" i="28"/>
  <c r="C27" i="35"/>
  <c r="Q18" i="28"/>
  <c r="E10" i="28"/>
  <c r="N97" i="28"/>
  <c r="L97" i="28"/>
  <c r="D30" i="35"/>
  <c r="O97" i="28"/>
  <c r="M97" i="28"/>
  <c r="K97" i="28"/>
  <c r="I97" i="28"/>
  <c r="G97" i="28"/>
  <c r="P97" i="28"/>
  <c r="H97" i="28"/>
  <c r="E150" i="28" l="1"/>
  <c r="Q163" i="28"/>
  <c r="C26" i="35"/>
  <c r="C30" i="35" s="1"/>
  <c r="J97" i="28"/>
  <c r="E97" i="28"/>
  <c r="Q10" i="28"/>
  <c r="Q97" i="28" l="1"/>
  <c r="F10" i="28"/>
  <c r="Q149" i="28"/>
  <c r="Q182" i="28" s="1"/>
  <c r="Q185" i="28" s="1"/>
  <c r="J144" i="28"/>
  <c r="Q144" i="28" l="1"/>
  <c r="Q150" i="28" s="1"/>
  <c r="J150" i="28"/>
  <c r="J143" i="28"/>
  <c r="Q143" i="28" l="1"/>
</calcChain>
</file>

<file path=xl/comments1.xml><?xml version="1.0" encoding="utf-8"?>
<comments xmlns="http://schemas.openxmlformats.org/spreadsheetml/2006/main">
  <authors>
    <author>ALeh</author>
  </authors>
  <commentList>
    <comment ref="A5" author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<sst xmlns="http://schemas.openxmlformats.org/spreadsheetml/2006/main" count="1180" uniqueCount="559">
  <si>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</si>
  <si>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</si>
  <si>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</si>
  <si>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</si>
  <si>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</si>
  <si>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</si>
  <si>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</si>
  <si>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</si>
  <si>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</si>
  <si>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</si>
  <si>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</si>
  <si>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</si>
  <si>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</si>
  <si>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Програми і централізовані заходи у галузі охорони здоров’я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</si>
  <si>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</si>
  <si>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</si>
  <si>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Здійснення соціальної роботи з вразливими категоріями населення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</si>
  <si>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</si>
  <si>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спортивної роботи в регіоні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</si>
  <si>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</si>
  <si>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</si>
  <si>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</si>
  <si>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</si>
  <si>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Код програмної класифікації видатків та кредитування місцевих бюджетів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</si>
  <si>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</si>
  <si>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</si>
  <si>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Компенсаційні виплати на пільговий проїзд автомобільним транспортом окремим категоріям громадян</t>
  </si>
  <si>
    <t>Найменування головного розпорядника, відповідального виконавця, бюджетної програми або напряму видатків згідно з типовою відомчою/ТПКВКМБ/ТКВКБМС</t>
  </si>
  <si>
    <t>Код ФКВКБ</t>
  </si>
  <si>
    <t>1000000</t>
  </si>
  <si>
    <t>1010000</t>
  </si>
  <si>
    <t>1500000</t>
  </si>
  <si>
    <t>1510000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</si>
  <si>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</si>
  <si>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</si>
  <si>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</si>
  <si>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</si>
  <si>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</si>
  <si>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Найменування згідно з класифікацією фінансування бюджету</t>
  </si>
  <si>
    <t>ВСЬОГО</t>
  </si>
  <si>
    <t>Разом</t>
  </si>
  <si>
    <t>у т.ч. бюджет розвитку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</si>
  <si>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</si>
  <si>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</si>
  <si>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</si>
  <si>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</si>
  <si>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</si>
  <si>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</si>
  <si>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Всього за типом кредитора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</si>
  <si>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</si>
  <si>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</si>
  <si>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</si>
  <si>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</si>
  <si>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</si>
  <si>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</si>
  <si>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</si>
  <si>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Всього за типом боргового зобов'язання</t>
  </si>
  <si>
    <t>ВСЬОГО ВИДАТКІВ</t>
  </si>
  <si>
    <t>0732</t>
  </si>
  <si>
    <t>0111</t>
  </si>
  <si>
    <t>0910</t>
  </si>
  <si>
    <t>0921</t>
  </si>
  <si>
    <t>0922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</si>
  <si>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</si>
  <si>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</si>
  <si>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</si>
  <si>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</si>
  <si>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</si>
  <si>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</si>
  <si>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</si>
  <si>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</si>
  <si>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</si>
  <si>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</si>
  <si>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</si>
  <si>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</si>
  <si>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</si>
  <si>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</si>
  <si>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</si>
  <si>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</si>
  <si>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3</t>
  </si>
  <si>
    <t>Код</t>
  </si>
  <si>
    <t>Офіційні трансферти</t>
  </si>
  <si>
    <t>Від органів державного управління</t>
  </si>
  <si>
    <t>Субвенції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</si>
  <si>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</si>
  <si>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</si>
  <si>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</si>
  <si>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</si>
  <si>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</si>
  <si>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</si>
  <si>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</si>
  <si>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Загальний обсяг фінансування будівництва</t>
  </si>
  <si>
    <t>Відсоток завершеності будівництва об"єктів на майбутні роки</t>
  </si>
  <si>
    <t>Всього видатків на завершення будівництва об"єктів на майбутні роки</t>
  </si>
  <si>
    <t>Разом видатків на поточний рік</t>
  </si>
  <si>
    <t>у т.ч. на погашення заборгованості що утворилася на початок року</t>
  </si>
  <si>
    <t>Назва об"єктів відповідно до проектно-кошторисної документації тощо</t>
  </si>
  <si>
    <t>РАЗОМ</t>
  </si>
  <si>
    <t>Всього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</si>
  <si>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</si>
  <si>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</si>
  <si>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</si>
  <si>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</si>
  <si>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</si>
  <si>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</si>
  <si>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 xml:space="preserve">                           до рішення міської ради</t>
  </si>
  <si>
    <t>в т.ч.                           бюджет розвитку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</si>
  <si>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</si>
  <si>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</si>
  <si>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</si>
  <si>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</si>
  <si>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</si>
  <si>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</si>
  <si>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</si>
  <si>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</si>
  <si>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</si>
  <si>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Внутрішні податки на товари та послуги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</si>
  <si>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</si>
  <si>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</si>
  <si>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</si>
  <si>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</si>
  <si>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</si>
  <si>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</si>
  <si>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</si>
  <si>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</si>
  <si>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</si>
  <si>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</si>
  <si>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</si>
  <si>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</si>
  <si>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r>
      <t>Туристичний збір</t>
    </r>
    <r>
      <rPr>
        <sz val="20"/>
        <rFont val="Times New Roman"/>
        <family val="1"/>
        <charset val="204"/>
      </rPr>
      <t> </t>
    </r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</si>
  <si>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</si>
  <si>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</si>
  <si>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</si>
  <si>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</si>
  <si>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</si>
  <si>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</si>
  <si>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вiдсоткiв»</t>
  </si>
  <si>
    <t xml:space="preserve">Інші податки та збори                                  </t>
  </si>
  <si>
    <t xml:space="preserve">Екологічний податок                                    </t>
  </si>
  <si>
    <t>Надходження від викидів забруднюючих речовин в атмосферне повітря стаціонарними джерелами забруднення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</si>
  <si>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</si>
  <si>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</si>
  <si>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</si>
  <si>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</si>
  <si>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</si>
  <si>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Інші надходження</t>
  </si>
  <si>
    <t>Адміністративні штрафи  та інші санкції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</si>
  <si>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</si>
  <si>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</si>
  <si>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</si>
  <si>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</si>
  <si>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</si>
  <si>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</si>
  <si>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</si>
  <si>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</si>
  <si>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</si>
  <si>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</si>
  <si>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</si>
  <si>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</si>
  <si>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</si>
  <si>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</t>
  </si>
  <si>
    <t>Надходження бюджетних установ вiд реалiзацiї в установленому порядку майна (крiм нерухомого майна)</t>
  </si>
  <si>
    <t>Всього доходів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</si>
  <si>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</si>
  <si>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</si>
  <si>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Секретар міської ради                                                            І.Шумра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</si>
  <si>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</si>
  <si>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Адмiнiстративний збiр за державну реєстрацiю речових прав на нерухоме майно та їх обтяжень</t>
  </si>
  <si>
    <t>Надходження бюджетних установ вiд додаткової (господарської) дiяльностi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</si>
  <si>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</si>
  <si>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</si>
  <si>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</si>
  <si>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</si>
  <si>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Заклади і заходи з питань дітей та їх соціального захисту</t>
  </si>
  <si>
    <t>Внески до статутного капіталу суб’єктів господарювання</t>
  </si>
  <si>
    <t xml:space="preserve">Найменування головного розпорядника, відповідального виконавця, бюджетної програми або напряму видатків згідно з типовою відомчою/ТПКВКМБ/ТКВКБМС              </t>
  </si>
  <si>
    <t>Код ТПКВКМБ/ТКВКБМС</t>
  </si>
  <si>
    <t>16(гр5 +гр10)</t>
  </si>
  <si>
    <t>3110</t>
  </si>
  <si>
    <t>3112</t>
  </si>
  <si>
    <t>3130</t>
  </si>
  <si>
    <t>3132</t>
  </si>
  <si>
    <t>3140</t>
  </si>
  <si>
    <t>3160</t>
  </si>
  <si>
    <t>6010</t>
  </si>
  <si>
    <t>5010</t>
  </si>
  <si>
    <t>5011</t>
  </si>
  <si>
    <t>5012</t>
  </si>
  <si>
    <t>7310</t>
  </si>
  <si>
    <t>9110</t>
  </si>
  <si>
    <t>3100</t>
  </si>
  <si>
    <t>3104</t>
  </si>
  <si>
    <t>3105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</si>
  <si>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</si>
  <si>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</si>
  <si>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</si>
  <si>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Управління праці та соціального захисту населення виконавчого комітету Вараської міської ради</t>
  </si>
  <si>
    <t>Фінансове управління виконавчого комітету Вараської міської ради</t>
  </si>
  <si>
    <t>Управління містобудування, архітектури та капітального будівництва виконавчого комітету Вараської міської ради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</si>
  <si>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</si>
  <si>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</si>
  <si>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</si>
  <si>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</si>
  <si>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</si>
  <si>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</si>
  <si>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</si>
  <si>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 xml:space="preserve">Спеціалізована стаціонарна медична допомога населенню </t>
  </si>
  <si>
    <t>0212020</t>
  </si>
  <si>
    <t>2020</t>
  </si>
  <si>
    <t>0212152</t>
  </si>
  <si>
    <t>0212140</t>
  </si>
  <si>
    <t>2140</t>
  </si>
  <si>
    <t>0212142</t>
  </si>
  <si>
    <t>2142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</si>
  <si>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</si>
  <si>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</si>
  <si>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</si>
  <si>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</si>
  <si>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0212145</t>
  </si>
  <si>
    <t>2145</t>
  </si>
  <si>
    <t>0212150</t>
  </si>
  <si>
    <t>Інші програми, заклади та заходи у сфері охорони здоров’я</t>
  </si>
  <si>
    <t>2150</t>
  </si>
  <si>
    <t>Інші програми та заходи у сфері охорони здоров’я</t>
  </si>
  <si>
    <t>2152</t>
  </si>
  <si>
    <t>0213120</t>
  </si>
  <si>
    <t>0213121</t>
  </si>
  <si>
    <t>0213110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</si>
  <si>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</si>
  <si>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</si>
  <si>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</si>
  <si>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3120</t>
  </si>
  <si>
    <t>0213123</t>
  </si>
  <si>
    <t>3123</t>
  </si>
  <si>
    <t>Заходи державної політики з питань сім'ї</t>
  </si>
  <si>
    <t>0213130</t>
  </si>
  <si>
    <t>0213133</t>
  </si>
  <si>
    <t>3133</t>
  </si>
  <si>
    <t>Інші заходи та заклади молодіжної політики</t>
  </si>
  <si>
    <t>Реалізація державної політики у молодіжній сфері</t>
  </si>
  <si>
    <t>0213132</t>
  </si>
  <si>
    <t>Утримання клубів для підлітків за місцем проживання</t>
  </si>
  <si>
    <t>0213140</t>
  </si>
  <si>
    <t>0213242</t>
  </si>
  <si>
    <t>3242</t>
  </si>
  <si>
    <t>0213240</t>
  </si>
  <si>
    <t>3240</t>
  </si>
  <si>
    <t>Інші заклади та заходи</t>
  </si>
  <si>
    <t>Інші заходи у сфері соціального захисту і соціального забезпечення</t>
  </si>
  <si>
    <t>0215010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</si>
  <si>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</si>
  <si>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</si>
  <si>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</si>
  <si>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</si>
  <si>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</si>
  <si>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</si>
  <si>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</si>
  <si>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0217640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</si>
  <si>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</si>
  <si>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</si>
  <si>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</si>
  <si>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</si>
  <si>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</si>
  <si>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</si>
  <si>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</si>
  <si>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</si>
  <si>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</si>
  <si>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</si>
  <si>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0218330</t>
  </si>
  <si>
    <t>8330</t>
  </si>
  <si>
    <t xml:space="preserve">Інша діяльність у сфері екології та охорони природних ресурсів 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</si>
  <si>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</si>
  <si>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</si>
  <si>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</si>
  <si>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</si>
  <si>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</si>
  <si>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</si>
  <si>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</si>
  <si>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</si>
  <si>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</si>
  <si>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Резервний фонд</t>
  </si>
  <si>
    <t>3718700</t>
  </si>
  <si>
    <t>8700</t>
  </si>
  <si>
    <t>3719110</t>
  </si>
  <si>
    <t>0810000</t>
  </si>
  <si>
    <t>0800000</t>
  </si>
  <si>
    <t>1510160</t>
  </si>
  <si>
    <t>0610160</t>
  </si>
  <si>
    <t>0610000</t>
  </si>
  <si>
    <t>0600000</t>
  </si>
  <si>
    <t>0810160</t>
  </si>
  <si>
    <t>3030</t>
  </si>
  <si>
    <t>3031</t>
  </si>
  <si>
    <t>0813030</t>
  </si>
  <si>
    <t>0813031</t>
  </si>
  <si>
    <t>3033</t>
  </si>
  <si>
    <t>3032</t>
  </si>
  <si>
    <t>0813032</t>
  </si>
  <si>
    <t>0813033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</si>
  <si>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</si>
  <si>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</si>
  <si>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зв'язку</t>
  </si>
  <si>
    <t>0813104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</si>
  <si>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</si>
  <si>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0813100</t>
  </si>
  <si>
    <t xml:space="preserve">Надання реабілітаційних послуг особам з інвалідністю та дітям з інвалідністю </t>
  </si>
  <si>
    <t>0813105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</si>
  <si>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</si>
  <si>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</si>
  <si>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</si>
  <si>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</si>
  <si>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0813190</t>
  </si>
  <si>
    <t>3190</t>
  </si>
  <si>
    <t>в т.ч. за рахунок медичної субвенції з державного бюджету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</si>
  <si>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</si>
  <si>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</si>
  <si>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</si>
  <si>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</si>
  <si>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</si>
  <si>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</si>
  <si>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1011100</t>
  </si>
  <si>
    <t>1014081</t>
  </si>
  <si>
    <t>4081</t>
  </si>
  <si>
    <t xml:space="preserve">Забезпечення діяльності інших закладів в галузі культури і мистецтва </t>
  </si>
  <si>
    <t>1014080</t>
  </si>
  <si>
    <t>4080</t>
  </si>
  <si>
    <t>Інші заклади та заходи в галузі культури і мистецтва</t>
  </si>
  <si>
    <t xml:space="preserve">Інші заходи в галузі культури і мистецтва </t>
  </si>
  <si>
    <t>1014082</t>
  </si>
  <si>
    <t>4082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</si>
  <si>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</si>
  <si>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1100</t>
  </si>
  <si>
    <t>Внески до статутного капіталу комунального підприємтсва "Житлокомунсервіс" Кузнецовської міської ради</t>
  </si>
  <si>
    <t>Внески до статутного капіталу комунального підприємтсва "Благоустрій" Кузнецовської міської ради</t>
  </si>
  <si>
    <t>0210150</t>
  </si>
  <si>
    <t>1516011</t>
  </si>
  <si>
    <t>6011</t>
  </si>
  <si>
    <t>Експлуатація та технічне обслуговування житлового фонду</t>
  </si>
  <si>
    <t>Утримання та ефективна експлуатація об’єктів житлово-комунального господарства</t>
  </si>
  <si>
    <t>1516010</t>
  </si>
  <si>
    <t>1517310</t>
  </si>
  <si>
    <t>Будівництво об'єктів житлово-комунального господарства</t>
  </si>
  <si>
    <t>0443</t>
  </si>
  <si>
    <t>1517460</t>
  </si>
  <si>
    <t>7460</t>
  </si>
  <si>
    <t>Утримання та розвиток автомобільних доріг та дорожньої інфраструктури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</si>
  <si>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</si>
  <si>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</si>
  <si>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1517461</t>
  </si>
  <si>
    <t>Надання дошкільної освіти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</si>
  <si>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</si>
  <si>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0611010</t>
  </si>
  <si>
    <t>0611020</t>
  </si>
  <si>
    <t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</si>
  <si>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0611070</t>
  </si>
  <si>
    <t xml:space="preserve">Надання позашкільної освіти позашкільними закладами освіти, заходи із позашкільної роботи з дітьми </t>
  </si>
  <si>
    <t>0611090</t>
  </si>
  <si>
    <t xml:space="preserve">Підвищення кваліфікації, перепідготовка кадрів закладами післядипломної освіти </t>
  </si>
  <si>
    <t xml:space="preserve">Методичне забезпечення діяльності навчальних закладів </t>
  </si>
  <si>
    <t>Інші програми, заклади та заходи у сфері освіти</t>
  </si>
  <si>
    <t>Забезпечення діяльності інших закладів у сфері освіти</t>
  </si>
  <si>
    <t>Інші програми та заходи у сфері освіти</t>
  </si>
  <si>
    <t>0611140</t>
  </si>
  <si>
    <t>1140</t>
  </si>
  <si>
    <t>0950</t>
  </si>
  <si>
    <t>0611150</t>
  </si>
  <si>
    <t>1150</t>
  </si>
  <si>
    <t>1160</t>
  </si>
  <si>
    <t>1162</t>
  </si>
  <si>
    <t>0611160</t>
  </si>
  <si>
    <t>0611161</t>
  </si>
  <si>
    <t>1161</t>
  </si>
  <si>
    <t>3230</t>
  </si>
  <si>
    <t>0613230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</si>
  <si>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 та оплату послуг із здійснення патронату над дитиною та виплата соціальної допомоги на утримання дитини в сім’ї патронатного вихователя</t>
  </si>
  <si>
    <t>Розвиток дитячо-юнацького та резервного спорту</t>
  </si>
  <si>
    <t>Утримання та навчально-тренувальна робота комунальних дитячо-юнацьких спортивних шкіл</t>
  </si>
  <si>
    <t>0615030</t>
  </si>
  <si>
    <t>0615031</t>
  </si>
  <si>
    <t>5031</t>
  </si>
  <si>
    <t>5030</t>
  </si>
  <si>
    <t>0617640</t>
  </si>
  <si>
    <t>соцзахист</t>
  </si>
  <si>
    <t>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побутового сміття та рідких нечистот</t>
  </si>
  <si>
    <t xml:space="preserve">Надання пільг на оплату житлово-комунальних послуг окремим категоріям громадян відповідно до законодавства </t>
  </si>
  <si>
    <t>Надання субсидій населенню для відшкодування витрат на оплату житлово-комунальних послуг</t>
  </si>
  <si>
    <t>0813010</t>
  </si>
  <si>
    <t>0813011</t>
  </si>
  <si>
    <t>Надання допомоги у зв'язку з вагітністю і пологами</t>
  </si>
  <si>
    <t>Надання допомоги при народженні дитини</t>
  </si>
  <si>
    <t>Надання допомоги на дітей, над якими встановлено опіку чи піклування</t>
  </si>
  <si>
    <t>Надання допомоги на дітей одиноким матерям</t>
  </si>
  <si>
    <t>Надання тимчасової державної допомоги дітям</t>
  </si>
  <si>
    <t>Надання допомоги при усиновленні дитини</t>
  </si>
  <si>
    <t>Пільгове медичне обслуговування осіб, які постраждали внаслідок Чорнобильської катастрофи</t>
  </si>
  <si>
    <t>Надання пільг та субсидій населенню на придбання твердого та рідкого пічного побутового палива і скрапленого газу</t>
  </si>
  <si>
    <t>0813020</t>
  </si>
  <si>
    <t>0813022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</si>
  <si>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</si>
  <si>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Надання допомоги по догляду за особами з інвалідністю I чи II групи внаслідок психічного розладу</t>
  </si>
  <si>
    <t>3080</t>
  </si>
  <si>
    <t>0813080</t>
  </si>
  <si>
    <t>0813050</t>
  </si>
  <si>
    <t>0813047</t>
  </si>
  <si>
    <t>0813046</t>
  </si>
  <si>
    <t>0813045</t>
  </si>
  <si>
    <t>0813044</t>
  </si>
  <si>
    <t>0813043</t>
  </si>
  <si>
    <t>0813041</t>
  </si>
  <si>
    <t>0813040</t>
  </si>
  <si>
    <t>0813012</t>
  </si>
  <si>
    <t>0611162</t>
  </si>
  <si>
    <t>Реконструкція теплової мережі від ТК-26 до внутрішньоквартальних теплових камер м.Вараш Рівненської області</t>
  </si>
  <si>
    <t>Соціальний захист ветеранів війни та праці</t>
  </si>
  <si>
    <t>Відділ  культури та туризму  виконавчого комітету Вараської міської ради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</si>
  <si>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</si>
  <si>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</si>
  <si>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</si>
  <si>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є державна або комунальна власність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</si>
  <si>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</si>
  <si>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Розроблення схем планування та забудови територій (містобудівної документації)</t>
  </si>
  <si>
    <t>7350</t>
  </si>
  <si>
    <t>1517350</t>
  </si>
  <si>
    <t>1517330</t>
  </si>
  <si>
    <t>7330</t>
  </si>
  <si>
    <t>Будівництво інших об'єктів соціальної та виробничої інфраструктури комунальної власності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</si>
  <si>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</si>
  <si>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</si>
  <si>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</si>
  <si>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</si>
  <si>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</si>
  <si>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Інші субвенції з місцевого бюджету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</si>
  <si>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</t>
  </si>
  <si>
    <t>Надання допомоги особам з інвалідністю, дітям з інвалідністю, особам, які не мають права на пенсію,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</t>
  </si>
  <si>
    <t>Надання державної соціальної допомоги особам з інвалідністю з дитинства та дітям з інвалідністю</t>
  </si>
  <si>
    <t>0813081</t>
  </si>
  <si>
    <t>3081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</si>
  <si>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</si>
  <si>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</si>
  <si>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3083</t>
  </si>
  <si>
    <t>3084</t>
  </si>
  <si>
    <t>3085</t>
  </si>
  <si>
    <t>0813085</t>
  </si>
  <si>
    <t>0813084</t>
  </si>
  <si>
    <t>0813083</t>
  </si>
  <si>
    <t>в т.ч. за рахунок субвенції з місцевого бюджету</t>
  </si>
  <si>
    <t>Надання допомоги сім'ям з дітьми, малозабезпеченим сім’ям, тимчасової допомоги дітям</t>
  </si>
  <si>
    <t>Надання державної соціальної допомоги малозабезпеченим сім’ям</t>
  </si>
  <si>
    <t>0813042</t>
  </si>
  <si>
    <t>Надання державної соціальної допомоги особам,  які не  мають права на пенсію, та особам з інвалідністю, державної соціальної допомоги на догляд</t>
  </si>
  <si>
    <t>0813082</t>
  </si>
  <si>
    <t>3082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</si>
  <si>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</si>
  <si>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</si>
  <si>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</si>
  <si>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</si>
  <si>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</si>
  <si>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</si>
  <si>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</si>
  <si>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</si>
  <si>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</si>
  <si>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</si>
  <si>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1516015</t>
  </si>
  <si>
    <t>6015</t>
  </si>
  <si>
    <t xml:space="preserve">Забезпечення надійної та безперебійної експлуатації ліфтів </t>
  </si>
  <si>
    <t>3718600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</si>
  <si>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</si>
  <si>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апарат</t>
  </si>
  <si>
    <t>освіта</t>
  </si>
  <si>
    <t>медицина</t>
  </si>
  <si>
    <t>культура</t>
  </si>
  <si>
    <t>ЖКГ</t>
  </si>
  <si>
    <t>фізкультура</t>
  </si>
  <si>
    <t>підприємництво</t>
  </si>
  <si>
    <t>будівництво</t>
  </si>
  <si>
    <t>енергозбереження</t>
  </si>
  <si>
    <t>членські внески</t>
  </si>
  <si>
    <t>утримання доріг</t>
  </si>
  <si>
    <t>внески в статкапітал</t>
  </si>
  <si>
    <t>містобудівна документація</t>
  </si>
  <si>
    <t>всього</t>
  </si>
  <si>
    <t>7310,7330</t>
  </si>
  <si>
    <t>6000</t>
  </si>
  <si>
    <t>5000</t>
  </si>
  <si>
    <t>4000</t>
  </si>
  <si>
    <t>3000</t>
  </si>
  <si>
    <t>2000</t>
  </si>
  <si>
    <t>1000</t>
  </si>
  <si>
    <t>0100</t>
  </si>
  <si>
    <t>0216010</t>
  </si>
  <si>
    <t>0216011</t>
  </si>
  <si>
    <t>Найменування                                                                            згідно з  класифікацією доходів бюджету</t>
  </si>
  <si>
    <t>0212146</t>
  </si>
  <si>
    <t>2146</t>
  </si>
  <si>
    <t>Відшкодування вартості лікарських засобів для лікування окремих захворювань</t>
  </si>
  <si>
    <t>Зміни до фінансування  бюджету м.Вараш на 2018 рік</t>
  </si>
  <si>
    <t>Зміни</t>
  </si>
  <si>
    <t>до доходної частини бюджету м.Вараш на 2018 рік</t>
  </si>
  <si>
    <t>0216016</t>
  </si>
  <si>
    <t>6016</t>
  </si>
  <si>
    <t>Впровадження засобів обліку витрат та регулювання споживання води та теплової енергії</t>
  </si>
  <si>
    <t>в т.ч. за рахунок залишку освітньої субвенції з державного бюджету</t>
  </si>
  <si>
    <t>0217460</t>
  </si>
  <si>
    <t>0217461</t>
  </si>
  <si>
    <t xml:space="preserve">             Секретар міської ради                                           І.Шумра</t>
  </si>
  <si>
    <t>0819770</t>
  </si>
  <si>
    <t>0216013</t>
  </si>
  <si>
    <t>6013</t>
  </si>
  <si>
    <t>Забезпечення діяльності водопровідно-каналізаційного господарства</t>
  </si>
  <si>
    <t>в т.ч.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</si>
  <si>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0617370</t>
  </si>
  <si>
    <t>7370</t>
  </si>
  <si>
    <t>Реалізація інших заходів щодо соціально-економічного розвитку територій</t>
  </si>
  <si>
    <t>0617320</t>
  </si>
  <si>
    <t>7320</t>
  </si>
  <si>
    <t>0617321</t>
  </si>
  <si>
    <t>Будівництво освітніх установ та закладів</t>
  </si>
  <si>
    <t>Будівництво обєктів соціально-культурного призначення</t>
  </si>
  <si>
    <t>7321</t>
  </si>
  <si>
    <t>Будівництво міні-футбольного поля в Вараській загальноосвітній школі I-III cтупенів №4 Рівненської області за адресою: місто Вараш, мікрорайон Вараш, будинок 39</t>
  </si>
  <si>
    <t xml:space="preserve"> Реконструкція покрівлі ЗОШ № 1 в м.Вараш, II черга (коригування) (проектні роботи)</t>
  </si>
  <si>
    <t>в т.ч. за рахунок залишку субвенції з державного бюджету на здійснення заходів щодо соціально-економічного розвитку окремих територій</t>
  </si>
  <si>
    <t>Субвенція з місцевого бюджету на виплату грошової компенсації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які стали інвалідами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</si>
  <si>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Грошова компенсація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«Про статус ветеранів війни, гарантії їх соціального захисту», для осіб з інвалідністю І-ІІ групи з числа учасників бойових дій на території інших держав, які стали інвалідами внаслідок поранення, контузії, каліцтва або захворювання, пов’язаних з перебуванням у цих державах, визначених пунктом 7 частини другої статті 7 Закону України «Про статус ветеранів війни, гарантії їх соціального захисту", та які потребують поліпшення житлових умов</t>
  </si>
  <si>
    <t>1060</t>
  </si>
  <si>
    <t>0813223</t>
  </si>
  <si>
    <t>3223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</si>
  <si>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</si>
  <si>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3220</t>
  </si>
  <si>
    <t>0813220</t>
  </si>
  <si>
    <t xml:space="preserve">Всього    </t>
  </si>
  <si>
    <t>Міська програма розвитку культури та туризму на 2018-2020 роки</t>
  </si>
  <si>
    <t>Програма розвитку парку культури та відпочинку м.Вараш на 2015-2020 роки</t>
  </si>
  <si>
    <t>Міська програма соціального захисту та підтримки учасників антитерористичної операції та членів їх сімей - мешканців м.Вараш на 2018-2020 роки</t>
  </si>
  <si>
    <t>0813242</t>
  </si>
  <si>
    <t>Програма соціальної допомоги в місті Вараш на 2018-2020 рік</t>
  </si>
  <si>
    <t>0813240</t>
  </si>
  <si>
    <t>Програма з енергозбереження м.Вараш на 2016-2020 роки</t>
  </si>
  <si>
    <t>Міська програма "Харчування учнів загальноосвітніх навчальних закладів міста Вараша" на 2018 рік</t>
  </si>
  <si>
    <t>Програма розвитку автомобільних доріг, дорожнього руху та його безпеки у місті Вараш на 2016-2020 роки</t>
  </si>
  <si>
    <t>Програма розвитку та реалізації питань містобудування у м.Вараш на 2018-2020 роки</t>
  </si>
  <si>
    <t>Програма поводження з відходами м.Вараш на 2016-2020 роки</t>
  </si>
  <si>
    <t xml:space="preserve">Програма реформування і розвитку житлово-комунального господарства міста Вараш на 2016-2020 роки </t>
  </si>
  <si>
    <t>Міська програма "Питна вода міста Вараш" на 2006-2020 роки</t>
  </si>
  <si>
    <t>Програма відпочинку та оздоровлення дітей міста Вараш на 2018-2020 роки</t>
  </si>
  <si>
    <t>Програма реалізації природоохоронних заходів міста Вараш на 2018-2020 роки</t>
  </si>
  <si>
    <t>Комплексна програма розвитку цивільного захисту міста Вараш на 2016-2020 роки</t>
  </si>
  <si>
    <t>Програма економічного і соціального розвитку міста Вараш на 2018 рік</t>
  </si>
  <si>
    <t xml:space="preserve">Програма благоустрою міста Вараш на 2016 -2020 роки      </t>
  </si>
  <si>
    <t>Програма розвитку малого і середнього підприємництва в місті Вараш на 2018-2020 роки</t>
  </si>
  <si>
    <t>Програма розвитку фізичної культури і спорту у місті Вараш на 2018-2020 роки</t>
  </si>
  <si>
    <t>Комплексна програма підтримки сім'ї, дітей та молоді міста на 2018-2020 роки</t>
  </si>
  <si>
    <t>Міська комплексна програма "Здоров'я" на 2018 рік</t>
  </si>
  <si>
    <t>Разом загальний та спеціальний фонди</t>
  </si>
  <si>
    <t xml:space="preserve">Найменування місцевої (регіональної) програми </t>
  </si>
  <si>
    <t>Назва головного розпорядника, відповідального виконавця, бюджетної програми або напряму видатків згідно з типовою відомчою/ТПКВКМБ/ТКВКБМС</t>
  </si>
  <si>
    <t xml:space="preserve">Код програмної класифікації видатків та кредитування місцевих бюджетів </t>
  </si>
  <si>
    <t xml:space="preserve">                           Додаток  1</t>
  </si>
  <si>
    <t xml:space="preserve">        31 липня 2018 року № 1124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</si>
</sst>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3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</font>
    <font>
      <sz val="12"/>
      <name val="Times New Roman"/>
      <family val="1"/>
    </font>
    <font>
      <sz val="9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b/>
      <sz val="8"/>
      <name val="Times New Roman"/>
      <family val="1"/>
    </font>
    <font>
      <b/>
      <i/>
      <sz val="10"/>
      <name val="Times New Roman CYR"/>
      <charset val="204"/>
    </font>
    <font>
      <b/>
      <i/>
      <sz val="10"/>
      <name val="Times New Roman"/>
      <family val="1"/>
      <charset val="204"/>
    </font>
    <font>
      <sz val="10"/>
      <name val="Helv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</font>
    <font>
      <b/>
      <sz val="10"/>
      <name val="Times New Roman"/>
      <family val="1"/>
      <charset val="204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sz val="14"/>
      <color indexed="8"/>
      <name val="Times New Roman"/>
      <family val="1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b/>
      <sz val="8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name val="Arial Cyr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 Cyr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26"/>
      <color indexed="8"/>
      <name val="Times New Roman"/>
      <family val="1"/>
      <charset val="204"/>
    </font>
    <font>
      <sz val="14"/>
      <name val="Arial Cyr"/>
      <charset val="204"/>
    </font>
    <font>
      <sz val="20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sz val="21"/>
      <name val="Times New Roman"/>
      <family val="1"/>
      <charset val="204"/>
    </font>
    <font>
      <sz val="21"/>
      <name val="Arial Cyr"/>
      <charset val="204"/>
    </font>
    <font>
      <b/>
      <sz val="16"/>
      <name val="Times New Roman"/>
      <family val="1"/>
      <charset val="204"/>
    </font>
    <font>
      <b/>
      <sz val="21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21"/>
      <color indexed="8"/>
      <name val="Times New Roman"/>
      <family val="1"/>
      <charset val="204"/>
    </font>
    <font>
      <sz val="19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6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i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i/>
      <sz val="10"/>
      <name val="Arial Cyr"/>
      <charset val="204"/>
    </font>
    <font>
      <sz val="28"/>
      <color indexed="8"/>
      <name val="Times New Roman"/>
      <family val="1"/>
      <charset val="204"/>
    </font>
    <font>
      <i/>
      <sz val="12"/>
      <color indexed="8"/>
      <name val="Times New Roman"/>
      <family val="1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</font>
    <font>
      <sz val="14"/>
      <name val="Times New Roman CYR"/>
      <charset val="204"/>
    </font>
    <font>
      <i/>
      <sz val="14"/>
      <name val="Times New Roman Cyr"/>
      <charset val="204"/>
    </font>
    <font>
      <sz val="12"/>
      <color indexed="8"/>
      <name val="Times New Roman"/>
      <family val="1"/>
    </font>
    <font>
      <sz val="12"/>
      <name val="Times New Roman CYR"/>
      <charset val="204"/>
    </font>
    <font>
      <i/>
      <sz val="12"/>
      <color indexed="8"/>
      <name val="Times New Roman"/>
      <family val="1"/>
      <charset val="204"/>
    </font>
    <font>
      <i/>
      <sz val="12"/>
      <color indexed="10"/>
      <name val="Times New Roman Cyr"/>
      <family val="1"/>
      <charset val="204"/>
    </font>
    <font>
      <i/>
      <sz val="12"/>
      <name val="Times New Roman CYR"/>
      <charset val="204"/>
    </font>
    <font>
      <sz val="12"/>
      <color indexed="10"/>
      <name val="Times New Roman"/>
      <family val="1"/>
    </font>
    <font>
      <i/>
      <sz val="14"/>
      <name val="Times New Roman CYR"/>
      <family val="1"/>
      <charset val="204"/>
    </font>
    <font>
      <sz val="14"/>
      <color indexed="8"/>
      <name val="Times New Roman"/>
      <family val="1"/>
      <charset val="204"/>
    </font>
    <font>
      <b/>
      <sz val="16"/>
      <name val="Times New Roman CYR"/>
      <family val="1"/>
      <charset val="204"/>
    </font>
    <font>
      <i/>
      <sz val="14"/>
      <color indexed="8"/>
      <name val="Times New Roman"/>
      <family val="1"/>
    </font>
    <font>
      <i/>
      <sz val="14"/>
      <name val="Times New Roman"/>
      <family val="1"/>
    </font>
    <font>
      <b/>
      <sz val="12"/>
      <color indexed="8"/>
      <name val="Times New Roman Cyr"/>
      <charset val="204"/>
    </font>
    <font>
      <sz val="20"/>
      <color rgb="FF000000"/>
      <name val="Times New Roman"/>
      <family val="1"/>
      <charset val="204"/>
    </font>
    <font>
      <b/>
      <sz val="12"/>
      <color rgb="FF7030A0"/>
      <name val="Times New Roman"/>
      <family val="1"/>
    </font>
    <font>
      <b/>
      <sz val="26"/>
      <name val="Times New Roman"/>
      <family val="1"/>
      <charset val="204"/>
    </font>
    <font>
      <b/>
      <sz val="26"/>
      <name val="Arial Cyr"/>
      <charset val="204"/>
    </font>
    <font>
      <b/>
      <i/>
      <sz val="12"/>
      <name val="Times New Roman"/>
      <family val="1"/>
    </font>
    <font>
      <b/>
      <i/>
      <sz val="14"/>
      <name val="Times New Roman CYR"/>
      <charset val="204"/>
    </font>
    <font>
      <b/>
      <i/>
      <sz val="14"/>
      <name val="Times New Roman Cyr"/>
      <family val="1"/>
      <charset val="204"/>
    </font>
    <font>
      <i/>
      <sz val="14"/>
      <name val="Arial Cyr"/>
      <family val="2"/>
      <charset val="204"/>
    </font>
    <font>
      <b/>
      <sz val="22"/>
      <color indexed="8"/>
      <name val="Times New Roman"/>
      <family val="1"/>
      <charset val="204"/>
    </font>
    <font>
      <sz val="22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10"/>
      <color indexed="10"/>
      <name val="Arial Cyr"/>
      <charset val="204"/>
    </font>
    <font>
      <b/>
      <sz val="14"/>
      <name val="Arial Cyr"/>
      <charset val="204"/>
    </font>
    <font>
      <sz val="14"/>
      <color indexed="10"/>
      <name val="Times New Roman"/>
      <family val="1"/>
    </font>
    <font>
      <sz val="10"/>
      <color rgb="FFFF0000"/>
      <name val="Arial Cyr"/>
      <charset val="204"/>
    </font>
    <font>
      <sz val="14"/>
      <color rgb="FFFF0000"/>
      <name val="Times New Roman"/>
      <family val="1"/>
      <charset val="204"/>
    </font>
    <font>
      <sz val="10"/>
      <color rgb="FFFF0000"/>
      <name val="Helv"/>
      <charset val="204"/>
    </font>
    <font>
      <b/>
      <sz val="14"/>
      <color rgb="FFFF0000"/>
      <name val="Times New Roman"/>
      <family val="1"/>
      <charset val="204"/>
    </font>
    <font>
      <i/>
      <sz val="10"/>
      <color rgb="FFFF0000"/>
      <name val="Arial Cyr"/>
      <charset val="204"/>
    </font>
    <font>
      <b/>
      <sz val="14"/>
      <color indexed="8"/>
      <name val="Times New Roman Cyr"/>
      <charset val="204"/>
    </font>
    <font>
      <sz val="12"/>
      <name val="Arial Cyr"/>
      <charset val="204"/>
    </font>
    <font>
      <i/>
      <sz val="14"/>
      <color rgb="FFFF0000"/>
      <name val="Times New Roman"/>
      <family val="1"/>
      <charset val="204"/>
    </font>
    <font>
      <i/>
      <sz val="12"/>
      <name val="Helv"/>
      <charset val="204"/>
    </font>
    <font>
      <b/>
      <sz val="12"/>
      <name val="Arial Cyr"/>
      <charset val="204"/>
    </font>
    <font>
      <i/>
      <sz val="12"/>
      <name val="Arial Cyr"/>
      <charset val="204"/>
    </font>
    <font>
      <i/>
      <sz val="14"/>
      <name val="Helv"/>
      <charset val="204"/>
    </font>
    <font>
      <i/>
      <sz val="14"/>
      <name val="Arial Cyr"/>
      <charset val="204"/>
    </font>
    <font>
      <i/>
      <sz val="10"/>
      <name val="Helv"/>
      <charset val="204"/>
    </font>
    <font>
      <b/>
      <i/>
      <sz val="14"/>
      <name val="Times New Roman"/>
      <family val="1"/>
      <charset val="204"/>
    </font>
    <font>
      <sz val="13"/>
      <name val="Arial Cyr"/>
      <charset val="204"/>
    </font>
    <font>
      <b/>
      <sz val="14"/>
      <color indexed="10"/>
      <name val="Times New Roman"/>
      <family val="1"/>
      <charset val="204"/>
    </font>
    <font>
      <b/>
      <sz val="7"/>
      <name val="Times New Roman"/>
      <family val="1"/>
    </font>
    <font>
      <b/>
      <sz val="10"/>
      <name val="Arial Cyr"/>
      <charset val="204"/>
    </font>
    <font>
      <sz val="9"/>
      <name val="Arial Cyr"/>
      <charset val="204"/>
    </font>
    <font>
      <b/>
      <sz val="14"/>
      <name val="Times New Roman"/>
      <family val="1"/>
    </font>
    <font>
      <b/>
      <sz val="23"/>
      <color indexed="8"/>
      <name val="Times New Roman"/>
      <family val="1"/>
      <charset val="204"/>
    </font>
    <font>
      <sz val="23"/>
      <color indexed="8"/>
      <name val="Times New Roman"/>
      <family val="1"/>
      <charset val="204"/>
    </font>
    <font>
      <sz val="23"/>
      <name val="Times New Roman"/>
      <family val="1"/>
      <charset val="204"/>
    </font>
    <font>
      <b/>
      <sz val="2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6" fillId="0" borderId="0"/>
    <xf numFmtId="0" fontId="1" fillId="0" borderId="0"/>
    <xf numFmtId="0" fontId="19" fillId="0" borderId="0"/>
  </cellStyleXfs>
  <cellXfs count="639">
    <xf numFmtId="0" fontId="0" fillId="0" borderId="0" xfId="0"/>
    <xf numFmtId="0" fontId="0" fillId="0" borderId="0" xfId="0" applyFill="1" applyBorder="1"/>
    <xf numFmtId="49" fontId="0" fillId="0" borderId="0" xfId="0" applyNumberFormat="1" applyBorder="1" applyAlignment="1" applyProtection="1">
      <alignment vertical="top"/>
      <protection locked="0"/>
    </xf>
    <xf numFmtId="0" fontId="6" fillId="0" borderId="0" xfId="0" applyFont="1"/>
    <xf numFmtId="0" fontId="18" fillId="0" borderId="0" xfId="0" applyFont="1"/>
    <xf numFmtId="0" fontId="18" fillId="0" borderId="0" xfId="0" applyFont="1" applyBorder="1"/>
    <xf numFmtId="49" fontId="0" fillId="0" borderId="0" xfId="0" applyNumberFormat="1" applyAlignment="1" applyProtection="1">
      <alignment vertical="top"/>
      <protection locked="0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>
      <alignment horizontal="center"/>
    </xf>
    <xf numFmtId="49" fontId="2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26" fillId="0" borderId="0" xfId="0" applyNumberFormat="1" applyFont="1" applyBorder="1"/>
    <xf numFmtId="0" fontId="29" fillId="0" borderId="0" xfId="0" applyFont="1"/>
    <xf numFmtId="0" fontId="29" fillId="0" borderId="0" xfId="0" applyFont="1" applyBorder="1" applyAlignment="1">
      <alignment horizontal="center"/>
    </xf>
    <xf numFmtId="49" fontId="26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49" fontId="26" fillId="0" borderId="0" xfId="0" applyNumberFormat="1" applyFont="1"/>
    <xf numFmtId="0" fontId="24" fillId="0" borderId="0" xfId="0" applyFont="1"/>
    <xf numFmtId="0" fontId="14" fillId="0" borderId="0" xfId="5" applyFont="1"/>
    <xf numFmtId="0" fontId="30" fillId="0" borderId="0" xfId="5" applyFont="1"/>
    <xf numFmtId="0" fontId="20" fillId="0" borderId="0" xfId="5" applyFont="1"/>
    <xf numFmtId="0" fontId="30" fillId="0" borderId="0" xfId="5" applyFont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31" fillId="0" borderId="1" xfId="5" applyFont="1" applyBorder="1" applyAlignment="1">
      <alignment horizontal="center" vertical="center" wrapText="1"/>
    </xf>
    <xf numFmtId="0" fontId="7" fillId="0" borderId="2" xfId="5" applyFont="1" applyBorder="1" applyAlignment="1">
      <alignment horizontal="center" vertical="center" wrapText="1"/>
    </xf>
    <xf numFmtId="49" fontId="20" fillId="0" borderId="0" xfId="5" applyNumberFormat="1" applyFont="1"/>
    <xf numFmtId="0" fontId="35" fillId="0" borderId="0" xfId="5" applyFont="1"/>
    <xf numFmtId="49" fontId="30" fillId="0" borderId="0" xfId="5" applyNumberFormat="1" applyFont="1"/>
    <xf numFmtId="0" fontId="36" fillId="0" borderId="0" xfId="5" applyFont="1"/>
    <xf numFmtId="49" fontId="17" fillId="0" borderId="0" xfId="5" applyNumberFormat="1" applyFont="1" applyFill="1" applyBorder="1" applyAlignment="1">
      <alignment horizontal="center" vertical="center" wrapText="1"/>
    </xf>
    <xf numFmtId="49" fontId="18" fillId="0" borderId="0" xfId="5" applyNumberFormat="1" applyFont="1" applyFill="1" applyBorder="1" applyAlignment="1" applyProtection="1">
      <alignment vertical="top" wrapText="1"/>
      <protection locked="0"/>
    </xf>
    <xf numFmtId="0" fontId="30" fillId="0" borderId="0" xfId="5" applyFont="1" applyBorder="1"/>
    <xf numFmtId="49" fontId="17" fillId="0" borderId="0" xfId="5" applyNumberFormat="1" applyFont="1" applyFill="1" applyBorder="1" applyAlignment="1" applyProtection="1">
      <alignment vertical="top" wrapText="1"/>
      <protection locked="0"/>
    </xf>
    <xf numFmtId="0" fontId="38" fillId="0" borderId="0" xfId="0" applyFont="1"/>
    <xf numFmtId="0" fontId="42" fillId="0" borderId="1" xfId="0" applyFont="1" applyBorder="1" applyAlignment="1">
      <alignment horizontal="center" vertical="center" wrapText="1"/>
    </xf>
    <xf numFmtId="3" fontId="24" fillId="0" borderId="0" xfId="0" applyNumberFormat="1" applyFont="1"/>
    <xf numFmtId="3" fontId="43" fillId="0" borderId="0" xfId="0" applyNumberFormat="1" applyFont="1" applyBorder="1" applyAlignment="1">
      <alignment horizontal="right" wrapText="1"/>
    </xf>
    <xf numFmtId="0" fontId="38" fillId="0" borderId="0" xfId="0" applyFont="1" applyBorder="1" applyAlignment="1">
      <alignment horizontal="center"/>
    </xf>
    <xf numFmtId="0" fontId="38" fillId="0" borderId="0" xfId="0" applyNumberFormat="1" applyFont="1" applyBorder="1" applyAlignment="1" applyProtection="1">
      <alignment horizontal="left" vertical="center" wrapText="1"/>
    </xf>
    <xf numFmtId="164" fontId="39" fillId="0" borderId="0" xfId="0" applyNumberFormat="1" applyFont="1" applyBorder="1" applyAlignment="1">
      <alignment horizontal="right" wrapText="1"/>
    </xf>
    <xf numFmtId="0" fontId="39" fillId="0" borderId="0" xfId="0" applyFont="1" applyFill="1" applyBorder="1" applyAlignment="1">
      <alignment horizontal="center" vertical="top" wrapText="1"/>
    </xf>
    <xf numFmtId="49" fontId="43" fillId="0" borderId="0" xfId="0" applyNumberFormat="1" applyFont="1" applyFill="1" applyBorder="1" applyAlignment="1" applyProtection="1">
      <alignment wrapText="1"/>
      <protection locked="0"/>
    </xf>
    <xf numFmtId="164" fontId="43" fillId="0" borderId="0" xfId="0" applyNumberFormat="1" applyFont="1" applyFill="1" applyBorder="1" applyAlignment="1">
      <alignment horizontal="right" wrapText="1"/>
    </xf>
    <xf numFmtId="0" fontId="45" fillId="0" borderId="0" xfId="0" applyFont="1"/>
    <xf numFmtId="0" fontId="39" fillId="0" borderId="0" xfId="0" applyFont="1" applyBorder="1" applyAlignment="1" applyProtection="1">
      <alignment horizontal="center" vertical="top" wrapText="1"/>
    </xf>
    <xf numFmtId="0" fontId="39" fillId="0" borderId="0" xfId="0" applyFont="1" applyBorder="1" applyAlignment="1" applyProtection="1">
      <alignment vertical="top" wrapText="1"/>
    </xf>
    <xf numFmtId="49" fontId="34" fillId="0" borderId="1" xfId="0" applyNumberFormat="1" applyFont="1" applyFill="1" applyBorder="1" applyAlignment="1">
      <alignment horizontal="left" wrapText="1"/>
    </xf>
    <xf numFmtId="3" fontId="20" fillId="2" borderId="2" xfId="5" applyNumberFormat="1" applyFont="1" applyFill="1" applyBorder="1" applyAlignment="1">
      <alignment horizontal="center" vertical="center" wrapText="1"/>
    </xf>
    <xf numFmtId="0" fontId="35" fillId="0" borderId="0" xfId="5" applyFont="1" applyAlignment="1">
      <alignment horizontal="center" vertical="center" wrapText="1"/>
    </xf>
    <xf numFmtId="0" fontId="20" fillId="0" borderId="1" xfId="5" applyFont="1" applyBorder="1" applyAlignment="1">
      <alignment wrapText="1"/>
    </xf>
    <xf numFmtId="3" fontId="20" fillId="0" borderId="1" xfId="5" applyNumberFormat="1" applyFont="1" applyBorder="1" applyAlignment="1">
      <alignment horizontal="center" wrapText="1"/>
    </xf>
    <xf numFmtId="4" fontId="20" fillId="0" borderId="1" xfId="5" applyNumberFormat="1" applyFont="1" applyBorder="1" applyAlignment="1">
      <alignment horizontal="center" wrapText="1"/>
    </xf>
    <xf numFmtId="49" fontId="33" fillId="0" borderId="1" xfId="0" applyNumberFormat="1" applyFont="1" applyFill="1" applyBorder="1" applyAlignment="1">
      <alignment horizontal="center" wrapText="1"/>
    </xf>
    <xf numFmtId="3" fontId="20" fillId="0" borderId="7" xfId="5" applyNumberFormat="1" applyFont="1" applyBorder="1" applyAlignment="1">
      <alignment wrapText="1"/>
    </xf>
    <xf numFmtId="0" fontId="35" fillId="0" borderId="0" xfId="5" applyFont="1" applyAlignment="1">
      <alignment wrapText="1"/>
    </xf>
    <xf numFmtId="1" fontId="2" fillId="0" borderId="0" xfId="4" applyNumberFormat="1" applyFont="1" applyFill="1" applyBorder="1" applyAlignment="1">
      <alignment vertical="top" wrapText="1"/>
    </xf>
    <xf numFmtId="49" fontId="2" fillId="0" borderId="0" xfId="4" applyNumberFormat="1" applyFont="1" applyFill="1" applyBorder="1" applyAlignment="1">
      <alignment vertical="top" wrapText="1"/>
    </xf>
    <xf numFmtId="0" fontId="48" fillId="0" borderId="0" xfId="4" applyFont="1" applyAlignment="1"/>
    <xf numFmtId="0" fontId="49" fillId="0" borderId="0" xfId="4" applyFont="1" applyFill="1" applyBorder="1"/>
    <xf numFmtId="0" fontId="11" fillId="0" borderId="0" xfId="4" applyFont="1" applyFill="1" applyBorder="1"/>
    <xf numFmtId="0" fontId="25" fillId="0" borderId="0" xfId="4" applyFont="1" applyFill="1" applyBorder="1" applyAlignment="1">
      <alignment horizontal="center"/>
    </xf>
    <xf numFmtId="0" fontId="52" fillId="0" borderId="1" xfId="4" applyFont="1" applyFill="1" applyBorder="1" applyAlignment="1">
      <alignment horizontal="center" vertical="center" wrapText="1"/>
    </xf>
    <xf numFmtId="0" fontId="52" fillId="0" borderId="1" xfId="4" applyFont="1" applyFill="1" applyBorder="1" applyAlignment="1">
      <alignment horizontal="center" vertical="center"/>
    </xf>
    <xf numFmtId="49" fontId="53" fillId="0" borderId="1" xfId="4" applyNumberFormat="1" applyFont="1" applyFill="1" applyBorder="1" applyAlignment="1">
      <alignment horizontal="center" vertical="top" wrapText="1"/>
    </xf>
    <xf numFmtId="0" fontId="53" fillId="0" borderId="1" xfId="4" applyFont="1" applyFill="1" applyBorder="1" applyAlignment="1">
      <alignment horizontal="center" vertical="center" wrapText="1"/>
    </xf>
    <xf numFmtId="0" fontId="54" fillId="0" borderId="0" xfId="4" applyFont="1" applyFill="1" applyBorder="1"/>
    <xf numFmtId="49" fontId="55" fillId="0" borderId="1" xfId="4" applyNumberFormat="1" applyFont="1" applyFill="1" applyBorder="1" applyAlignment="1">
      <alignment wrapText="1"/>
    </xf>
    <xf numFmtId="0" fontId="56" fillId="3" borderId="0" xfId="4" applyFont="1" applyFill="1" applyBorder="1"/>
    <xf numFmtId="0" fontId="56" fillId="0" borderId="0" xfId="4" applyFont="1" applyFill="1" applyBorder="1"/>
    <xf numFmtId="49" fontId="57" fillId="0" borderId="1" xfId="4" applyNumberFormat="1" applyFont="1" applyFill="1" applyBorder="1" applyAlignment="1">
      <alignment horizontal="left" wrapText="1"/>
    </xf>
    <xf numFmtId="2" fontId="56" fillId="0" borderId="0" xfId="4" applyNumberFormat="1" applyFont="1" applyFill="1" applyBorder="1"/>
    <xf numFmtId="49" fontId="57" fillId="0" borderId="1" xfId="4" applyNumberFormat="1" applyFont="1" applyFill="1" applyBorder="1" applyAlignment="1">
      <alignment vertical="justify" wrapText="1"/>
    </xf>
    <xf numFmtId="0" fontId="49" fillId="3" borderId="0" xfId="4" applyFont="1" applyFill="1" applyBorder="1"/>
    <xf numFmtId="49" fontId="55" fillId="0" borderId="1" xfId="4" applyNumberFormat="1" applyFont="1" applyFill="1" applyBorder="1" applyAlignment="1">
      <alignment horizontal="left" wrapText="1"/>
    </xf>
    <xf numFmtId="49" fontId="57" fillId="0" borderId="1" xfId="4" applyNumberFormat="1" applyFont="1" applyFill="1" applyBorder="1" applyAlignment="1">
      <alignment wrapText="1"/>
    </xf>
    <xf numFmtId="49" fontId="49" fillId="0" borderId="0" xfId="4" applyNumberFormat="1" applyFont="1" applyFill="1" applyBorder="1" applyAlignment="1">
      <alignment vertical="top" wrapText="1"/>
    </xf>
    <xf numFmtId="0" fontId="59" fillId="0" borderId="0" xfId="4" applyFont="1" applyFill="1" applyBorder="1"/>
    <xf numFmtId="0" fontId="60" fillId="0" borderId="0" xfId="4" applyFont="1" applyFill="1" applyBorder="1"/>
    <xf numFmtId="0" fontId="38" fillId="0" borderId="0" xfId="4" applyFont="1" applyFill="1" applyBorder="1" applyAlignment="1">
      <alignment vertical="top"/>
    </xf>
    <xf numFmtId="0" fontId="56" fillId="0" borderId="0" xfId="6" applyFont="1" applyFill="1" applyBorder="1" applyAlignment="1" applyProtection="1">
      <alignment vertical="center" wrapText="1"/>
    </xf>
    <xf numFmtId="164" fontId="59" fillId="0" borderId="0" xfId="4" applyNumberFormat="1" applyFont="1" applyFill="1" applyBorder="1"/>
    <xf numFmtId="3" fontId="59" fillId="0" borderId="0" xfId="4" applyNumberFormat="1" applyFont="1" applyFill="1" applyBorder="1"/>
    <xf numFmtId="1" fontId="49" fillId="0" borderId="0" xfId="4" applyNumberFormat="1" applyFont="1" applyFill="1" applyBorder="1" applyAlignment="1">
      <alignment vertical="top" wrapText="1"/>
    </xf>
    <xf numFmtId="3" fontId="18" fillId="0" borderId="1" xfId="0" applyNumberFormat="1" applyFont="1" applyFill="1" applyBorder="1" applyAlignment="1">
      <alignment horizontal="center" wrapText="1"/>
    </xf>
    <xf numFmtId="3" fontId="19" fillId="0" borderId="1" xfId="0" applyNumberFormat="1" applyFont="1" applyFill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0" fontId="40" fillId="0" borderId="0" xfId="0" applyFont="1"/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 applyProtection="1">
      <alignment vertical="top"/>
      <protection locked="0"/>
    </xf>
    <xf numFmtId="0" fontId="3" fillId="0" borderId="0" xfId="0" applyFont="1" applyBorder="1"/>
    <xf numFmtId="0" fontId="57" fillId="0" borderId="0" xfId="0" applyFont="1" applyBorder="1"/>
    <xf numFmtId="0" fontId="68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left" wrapText="1"/>
    </xf>
    <xf numFmtId="49" fontId="44" fillId="0" borderId="9" xfId="0" applyNumberFormat="1" applyFont="1" applyBorder="1" applyAlignment="1" applyProtection="1">
      <alignment horizontal="left" wrapText="1"/>
      <protection locked="0"/>
    </xf>
    <xf numFmtId="3" fontId="69" fillId="0" borderId="10" xfId="0" applyNumberFormat="1" applyFont="1" applyBorder="1" applyAlignment="1" applyProtection="1">
      <alignment wrapText="1"/>
      <protection locked="0"/>
    </xf>
    <xf numFmtId="3" fontId="69" fillId="0" borderId="9" xfId="0" applyNumberFormat="1" applyFont="1" applyBorder="1" applyAlignment="1">
      <alignment wrapText="1"/>
    </xf>
    <xf numFmtId="3" fontId="43" fillId="0" borderId="11" xfId="0" applyNumberFormat="1" applyFont="1" applyBorder="1" applyAlignment="1">
      <alignment horizontal="right" wrapText="1"/>
    </xf>
    <xf numFmtId="0" fontId="41" fillId="0" borderId="12" xfId="0" applyFont="1" applyBorder="1" applyAlignment="1">
      <alignment horizontal="left" wrapText="1"/>
    </xf>
    <xf numFmtId="49" fontId="44" fillId="0" borderId="10" xfId="0" applyNumberFormat="1" applyFont="1" applyBorder="1" applyAlignment="1" applyProtection="1">
      <alignment horizontal="left" wrapText="1"/>
      <protection locked="0"/>
    </xf>
    <xf numFmtId="3" fontId="69" fillId="0" borderId="10" xfId="0" applyNumberFormat="1" applyFont="1" applyBorder="1" applyAlignment="1">
      <alignment wrapText="1"/>
    </xf>
    <xf numFmtId="4" fontId="39" fillId="0" borderId="10" xfId="0" applyNumberFormat="1" applyFont="1" applyBorder="1" applyAlignment="1">
      <alignment horizontal="center" wrapText="1"/>
    </xf>
    <xf numFmtId="4" fontId="39" fillId="0" borderId="13" xfId="0" applyNumberFormat="1" applyFont="1" applyBorder="1" applyAlignment="1">
      <alignment horizontal="center" wrapText="1"/>
    </xf>
    <xf numFmtId="3" fontId="66" fillId="0" borderId="10" xfId="0" applyNumberFormat="1" applyFont="1" applyBorder="1" applyAlignment="1">
      <alignment horizontal="right" wrapText="1"/>
    </xf>
    <xf numFmtId="4" fontId="72" fillId="0" borderId="10" xfId="0" applyNumberFormat="1" applyFont="1" applyBorder="1" applyAlignment="1">
      <alignment horizontal="center" wrapText="1"/>
    </xf>
    <xf numFmtId="0" fontId="68" fillId="0" borderId="12" xfId="0" applyFont="1" applyBorder="1" applyAlignment="1">
      <alignment horizontal="left" wrapText="1"/>
    </xf>
    <xf numFmtId="0" fontId="73" fillId="0" borderId="10" xfId="0" applyFont="1" applyBorder="1"/>
    <xf numFmtId="3" fontId="65" fillId="0" borderId="10" xfId="0" applyNumberFormat="1" applyFont="1" applyBorder="1" applyAlignment="1">
      <alignment horizontal="right" wrapText="1"/>
    </xf>
    <xf numFmtId="3" fontId="69" fillId="0" borderId="10" xfId="0" applyNumberFormat="1" applyFont="1" applyBorder="1" applyAlignment="1">
      <alignment horizontal="right" wrapText="1"/>
    </xf>
    <xf numFmtId="0" fontId="74" fillId="0" borderId="12" xfId="0" applyFont="1" applyBorder="1" applyAlignment="1">
      <alignment horizontal="left" wrapText="1"/>
    </xf>
    <xf numFmtId="0" fontId="73" fillId="0" borderId="10" xfId="0" applyFont="1" applyBorder="1" applyAlignment="1">
      <alignment horizontal="left" wrapText="1"/>
    </xf>
    <xf numFmtId="3" fontId="69" fillId="0" borderId="10" xfId="0" applyNumberFormat="1" applyFont="1" applyBorder="1" applyAlignment="1" applyProtection="1">
      <alignment horizontal="right" wrapText="1"/>
      <protection locked="0"/>
    </xf>
    <xf numFmtId="3" fontId="72" fillId="0" borderId="10" xfId="0" applyNumberFormat="1" applyFont="1" applyBorder="1" applyAlignment="1">
      <alignment horizontal="right" wrapText="1"/>
    </xf>
    <xf numFmtId="3" fontId="75" fillId="0" borderId="10" xfId="0" applyNumberFormat="1" applyFont="1" applyBorder="1" applyAlignment="1">
      <alignment horizontal="right" wrapText="1"/>
    </xf>
    <xf numFmtId="3" fontId="43" fillId="0" borderId="13" xfId="0" applyNumberFormat="1" applyFont="1" applyBorder="1" applyAlignment="1">
      <alignment horizontal="right" wrapText="1"/>
    </xf>
    <xf numFmtId="0" fontId="73" fillId="0" borderId="10" xfId="0" applyFont="1" applyFill="1" applyBorder="1" applyAlignment="1" applyProtection="1">
      <alignment horizontal="left" wrapText="1"/>
    </xf>
    <xf numFmtId="0" fontId="40" fillId="0" borderId="14" xfId="0" applyNumberFormat="1" applyFont="1" applyBorder="1" applyAlignment="1">
      <alignment horizontal="left" wrapText="1"/>
    </xf>
    <xf numFmtId="3" fontId="39" fillId="0" borderId="13" xfId="0" applyNumberFormat="1" applyFont="1" applyBorder="1" applyAlignment="1">
      <alignment horizontal="right" wrapText="1"/>
    </xf>
    <xf numFmtId="0" fontId="40" fillId="0" borderId="15" xfId="0" applyNumberFormat="1" applyFont="1" applyBorder="1" applyAlignment="1">
      <alignment horizontal="left" wrapText="1"/>
    </xf>
    <xf numFmtId="0" fontId="70" fillId="0" borderId="16" xfId="0" applyFont="1" applyBorder="1" applyAlignment="1">
      <alignment horizontal="left" wrapText="1"/>
    </xf>
    <xf numFmtId="49" fontId="64" fillId="0" borderId="10" xfId="0" applyNumberFormat="1" applyFont="1" applyBorder="1" applyAlignment="1" applyProtection="1">
      <alignment horizontal="left" wrapText="1"/>
      <protection locked="0"/>
    </xf>
    <xf numFmtId="3" fontId="72" fillId="0" borderId="10" xfId="0" applyNumberFormat="1" applyFont="1" applyBorder="1" applyAlignment="1">
      <alignment horizontal="center" wrapText="1"/>
    </xf>
    <xf numFmtId="3" fontId="66" fillId="0" borderId="10" xfId="0" applyNumberFormat="1" applyFont="1" applyBorder="1" applyAlignment="1">
      <alignment wrapText="1"/>
    </xf>
    <xf numFmtId="0" fontId="68" fillId="0" borderId="17" xfId="0" applyFont="1" applyBorder="1" applyAlignment="1">
      <alignment horizontal="left" wrapText="1"/>
    </xf>
    <xf numFmtId="0" fontId="73" fillId="0" borderId="18" xfId="0" applyFont="1" applyBorder="1" applyAlignment="1">
      <alignment horizontal="left" wrapText="1"/>
    </xf>
    <xf numFmtId="3" fontId="65" fillId="0" borderId="10" xfId="0" applyNumberFormat="1" applyFont="1" applyBorder="1" applyAlignment="1">
      <alignment wrapText="1"/>
    </xf>
    <xf numFmtId="0" fontId="74" fillId="0" borderId="19" xfId="0" applyFont="1" applyBorder="1" applyAlignment="1">
      <alignment horizontal="left" wrapText="1"/>
    </xf>
    <xf numFmtId="0" fontId="40" fillId="0" borderId="20" xfId="0" applyFont="1" applyBorder="1" applyAlignment="1">
      <alignment horizontal="left" wrapText="1"/>
    </xf>
    <xf numFmtId="0" fontId="74" fillId="0" borderId="21" xfId="0" applyFont="1" applyBorder="1" applyAlignment="1">
      <alignment horizontal="left" wrapText="1"/>
    </xf>
    <xf numFmtId="0" fontId="40" fillId="0" borderId="22" xfId="0" applyFont="1" applyBorder="1" applyAlignment="1">
      <alignment horizontal="left" wrapText="1"/>
    </xf>
    <xf numFmtId="0" fontId="40" fillId="0" borderId="10" xfId="0" applyFont="1" applyBorder="1" applyAlignment="1">
      <alignment horizontal="left"/>
    </xf>
    <xf numFmtId="0" fontId="73" fillId="0" borderId="10" xfId="0" applyFont="1" applyBorder="1" applyAlignment="1">
      <alignment horizontal="left"/>
    </xf>
    <xf numFmtId="0" fontId="40" fillId="0" borderId="23" xfId="0" applyFont="1" applyBorder="1" applyAlignment="1">
      <alignment horizontal="left" wrapText="1"/>
    </xf>
    <xf numFmtId="49" fontId="40" fillId="0" borderId="10" xfId="0" applyNumberFormat="1" applyFont="1" applyBorder="1" applyAlignment="1">
      <alignment horizontal="left" wrapText="1"/>
    </xf>
    <xf numFmtId="0" fontId="24" fillId="0" borderId="0" xfId="0" applyFont="1" applyAlignment="1">
      <alignment wrapText="1"/>
    </xf>
    <xf numFmtId="3" fontId="75" fillId="0" borderId="10" xfId="0" applyNumberFormat="1" applyFont="1" applyBorder="1" applyAlignment="1">
      <alignment horizontal="center" wrapText="1"/>
    </xf>
    <xf numFmtId="3" fontId="43" fillId="0" borderId="13" xfId="0" applyNumberFormat="1" applyFont="1" applyBorder="1" applyAlignment="1">
      <alignment horizontal="center" wrapText="1"/>
    </xf>
    <xf numFmtId="0" fontId="71" fillId="0" borderId="10" xfId="0" applyFont="1" applyBorder="1" applyAlignment="1">
      <alignment horizontal="center" wrapText="1"/>
    </xf>
    <xf numFmtId="3" fontId="71" fillId="0" borderId="10" xfId="0" applyNumberFormat="1" applyFont="1" applyFill="1" applyBorder="1" applyAlignment="1">
      <alignment horizontal="right" wrapText="1"/>
    </xf>
    <xf numFmtId="3" fontId="39" fillId="0" borderId="13" xfId="0" applyNumberFormat="1" applyFont="1" applyFill="1" applyBorder="1" applyAlignment="1">
      <alignment horizontal="center" wrapText="1"/>
    </xf>
    <xf numFmtId="3" fontId="76" fillId="0" borderId="0" xfId="0" applyNumberFormat="1" applyFont="1" applyBorder="1" applyAlignment="1">
      <alignment horizontal="justify" wrapText="1"/>
    </xf>
    <xf numFmtId="3" fontId="69" fillId="0" borderId="10" xfId="0" applyNumberFormat="1" applyFont="1" applyBorder="1" applyAlignment="1">
      <alignment horizontal="right" vertical="center" wrapText="1"/>
    </xf>
    <xf numFmtId="3" fontId="39" fillId="0" borderId="13" xfId="0" applyNumberFormat="1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wrapText="1"/>
    </xf>
    <xf numFmtId="0" fontId="74" fillId="0" borderId="24" xfId="0" applyFont="1" applyBorder="1" applyAlignment="1">
      <alignment horizontal="left"/>
    </xf>
    <xf numFmtId="0" fontId="77" fillId="0" borderId="25" xfId="0" applyFont="1" applyBorder="1" applyAlignment="1">
      <alignment horizontal="left"/>
    </xf>
    <xf numFmtId="3" fontId="69" fillId="0" borderId="26" xfId="0" applyNumberFormat="1" applyFont="1" applyBorder="1" applyAlignment="1">
      <alignment horizontal="right" wrapText="1"/>
    </xf>
    <xf numFmtId="0" fontId="63" fillId="0" borderId="0" xfId="0" applyFont="1" applyBorder="1" applyAlignment="1">
      <alignment horizontal="left"/>
    </xf>
    <xf numFmtId="0" fontId="44" fillId="0" borderId="0" xfId="0" applyFont="1" applyBorder="1" applyAlignment="1">
      <alignment horizontal="left" wrapText="1"/>
    </xf>
    <xf numFmtId="0" fontId="75" fillId="0" borderId="0" xfId="0" applyFont="1" applyBorder="1" applyAlignment="1">
      <alignment horizontal="justify" wrapText="1"/>
    </xf>
    <xf numFmtId="3" fontId="75" fillId="0" borderId="0" xfId="0" applyNumberFormat="1" applyFont="1" applyBorder="1" applyAlignment="1">
      <alignment horizontal="right" wrapText="1"/>
    </xf>
    <xf numFmtId="3" fontId="51" fillId="0" borderId="1" xfId="4" applyNumberFormat="1" applyFont="1" applyFill="1" applyBorder="1" applyAlignment="1">
      <alignment horizontal="center" wrapText="1"/>
    </xf>
    <xf numFmtId="3" fontId="57" fillId="0" borderId="1" xfId="4" applyNumberFormat="1" applyFont="1" applyFill="1" applyBorder="1" applyAlignment="1">
      <alignment horizontal="center" wrapText="1"/>
    </xf>
    <xf numFmtId="3" fontId="58" fillId="0" borderId="1" xfId="4" applyNumberFormat="1" applyFont="1" applyFill="1" applyBorder="1" applyAlignment="1">
      <alignment horizontal="center" wrapText="1"/>
    </xf>
    <xf numFmtId="0" fontId="80" fillId="0" borderId="0" xfId="0" applyFont="1"/>
    <xf numFmtId="0" fontId="16" fillId="0" borderId="0" xfId="0" applyFont="1"/>
    <xf numFmtId="3" fontId="81" fillId="0" borderId="1" xfId="0" applyNumberFormat="1" applyFont="1" applyFill="1" applyBorder="1" applyAlignment="1">
      <alignment horizontal="center" wrapText="1"/>
    </xf>
    <xf numFmtId="0" fontId="80" fillId="0" borderId="0" xfId="0" applyFont="1" applyBorder="1"/>
    <xf numFmtId="0" fontId="82" fillId="0" borderId="0" xfId="0" applyFont="1"/>
    <xf numFmtId="0" fontId="8" fillId="0" borderId="29" xfId="5" applyFont="1" applyBorder="1" applyAlignment="1">
      <alignment horizontal="center" vertical="center" wrapText="1"/>
    </xf>
    <xf numFmtId="0" fontId="0" fillId="0" borderId="0" xfId="0" applyFont="1"/>
    <xf numFmtId="3" fontId="6" fillId="0" borderId="0" xfId="0" applyNumberFormat="1" applyFont="1"/>
    <xf numFmtId="3" fontId="58" fillId="0" borderId="1" xfId="0" applyNumberFormat="1" applyFont="1" applyBorder="1" applyAlignment="1">
      <alignment horizontal="center" wrapText="1"/>
    </xf>
    <xf numFmtId="49" fontId="34" fillId="0" borderId="1" xfId="0" applyNumberFormat="1" applyFont="1" applyFill="1" applyBorder="1" applyAlignment="1">
      <alignment horizontal="center" wrapText="1"/>
    </xf>
    <xf numFmtId="49" fontId="34" fillId="3" borderId="1" xfId="0" applyNumberFormat="1" applyFont="1" applyFill="1" applyBorder="1" applyAlignment="1">
      <alignment horizontal="center" wrapText="1"/>
    </xf>
    <xf numFmtId="49" fontId="34" fillId="3" borderId="1" xfId="0" applyNumberFormat="1" applyFont="1" applyFill="1" applyBorder="1" applyAlignment="1">
      <alignment horizontal="left" wrapText="1"/>
    </xf>
    <xf numFmtId="49" fontId="55" fillId="0" borderId="1" xfId="4" applyNumberFormat="1" applyFont="1" applyFill="1" applyBorder="1" applyAlignment="1">
      <alignment horizontal="center" wrapText="1"/>
    </xf>
    <xf numFmtId="49" fontId="57" fillId="0" borderId="1" xfId="4" applyNumberFormat="1" applyFont="1" applyFill="1" applyBorder="1" applyAlignment="1">
      <alignment horizontal="center" wrapText="1"/>
    </xf>
    <xf numFmtId="3" fontId="51" fillId="0" borderId="1" xfId="4" applyNumberFormat="1" applyFont="1" applyFill="1" applyBorder="1" applyAlignment="1">
      <alignment horizontal="left" wrapText="1"/>
    </xf>
    <xf numFmtId="3" fontId="69" fillId="0" borderId="9" xfId="0" applyNumberFormat="1" applyFont="1" applyBorder="1" applyAlignment="1">
      <alignment horizontal="right" wrapText="1"/>
    </xf>
    <xf numFmtId="0" fontId="40" fillId="0" borderId="0" xfId="0" applyFont="1" applyBorder="1" applyAlignment="1">
      <alignment wrapText="1"/>
    </xf>
    <xf numFmtId="3" fontId="69" fillId="0" borderId="13" xfId="0" applyNumberFormat="1" applyFont="1" applyBorder="1" applyAlignment="1">
      <alignment horizontal="right" wrapText="1"/>
    </xf>
    <xf numFmtId="3" fontId="71" fillId="0" borderId="13" xfId="0" applyNumberFormat="1" applyFont="1" applyBorder="1" applyAlignment="1">
      <alignment horizontal="right" wrapText="1"/>
    </xf>
    <xf numFmtId="3" fontId="71" fillId="0" borderId="30" xfId="0" applyNumberFormat="1" applyFont="1" applyBorder="1" applyAlignment="1">
      <alignment horizontal="right" wrapText="1"/>
    </xf>
    <xf numFmtId="0" fontId="39" fillId="0" borderId="31" xfId="0" applyFont="1" applyBorder="1" applyAlignment="1">
      <alignment horizontal="center" wrapText="1"/>
    </xf>
    <xf numFmtId="3" fontId="69" fillId="0" borderId="32" xfId="0" applyNumberFormat="1" applyFont="1" applyBorder="1" applyAlignment="1">
      <alignment horizontal="right" wrapText="1"/>
    </xf>
    <xf numFmtId="3" fontId="27" fillId="0" borderId="1" xfId="0" applyNumberFormat="1" applyFont="1" applyFill="1" applyBorder="1" applyAlignment="1">
      <alignment horizontal="center" wrapText="1"/>
    </xf>
    <xf numFmtId="49" fontId="81" fillId="0" borderId="1" xfId="0" applyNumberFormat="1" applyFont="1" applyFill="1" applyBorder="1" applyAlignment="1">
      <alignment horizontal="center" wrapText="1"/>
    </xf>
    <xf numFmtId="3" fontId="85" fillId="0" borderId="1" xfId="0" applyNumberFormat="1" applyFont="1" applyFill="1" applyBorder="1" applyAlignment="1">
      <alignment horizontal="center" wrapText="1"/>
    </xf>
    <xf numFmtId="49" fontId="81" fillId="0" borderId="1" xfId="0" applyNumberFormat="1" applyFont="1" applyBorder="1" applyAlignment="1">
      <alignment horizontal="center" wrapText="1"/>
    </xf>
    <xf numFmtId="49" fontId="84" fillId="0" borderId="1" xfId="0" applyNumberFormat="1" applyFont="1" applyFill="1" applyBorder="1" applyAlignment="1">
      <alignment horizontal="left" wrapText="1"/>
    </xf>
    <xf numFmtId="3" fontId="85" fillId="0" borderId="1" xfId="0" applyNumberFormat="1" applyFont="1" applyBorder="1" applyAlignment="1">
      <alignment horizontal="center" wrapText="1"/>
    </xf>
    <xf numFmtId="49" fontId="81" fillId="0" borderId="1" xfId="0" applyNumberFormat="1" applyFont="1" applyFill="1" applyBorder="1" applyAlignment="1" applyProtection="1">
      <alignment horizontal="left" wrapText="1"/>
      <protection locked="0"/>
    </xf>
    <xf numFmtId="49" fontId="34" fillId="0" borderId="1" xfId="2" applyNumberFormat="1" applyFont="1" applyFill="1" applyBorder="1" applyAlignment="1">
      <alignment horizontal="center" wrapText="1"/>
    </xf>
    <xf numFmtId="49" fontId="33" fillId="0" borderId="1" xfId="0" applyNumberFormat="1" applyFont="1" applyBorder="1" applyAlignment="1">
      <alignment horizontal="center" wrapText="1"/>
    </xf>
    <xf numFmtId="3" fontId="87" fillId="0" borderId="1" xfId="5" applyNumberFormat="1" applyFont="1" applyBorder="1" applyAlignment="1">
      <alignment horizontal="center" wrapText="1"/>
    </xf>
    <xf numFmtId="3" fontId="20" fillId="2" borderId="7" xfId="5" applyNumberFormat="1" applyFont="1" applyFill="1" applyBorder="1" applyAlignment="1">
      <alignment horizontal="center" vertical="center" wrapText="1"/>
    </xf>
    <xf numFmtId="49" fontId="85" fillId="0" borderId="1" xfId="0" applyNumberFormat="1" applyFont="1" applyBorder="1" applyAlignment="1">
      <alignment horizontal="left" wrapText="1"/>
    </xf>
    <xf numFmtId="49" fontId="91" fillId="0" borderId="1" xfId="0" applyNumberFormat="1" applyFont="1" applyFill="1" applyBorder="1" applyAlignment="1">
      <alignment horizontal="left" wrapText="1"/>
    </xf>
    <xf numFmtId="49" fontId="91" fillId="0" borderId="1" xfId="0" applyNumberFormat="1" applyFont="1" applyFill="1" applyBorder="1" applyAlignment="1">
      <alignment horizontal="center" wrapText="1"/>
    </xf>
    <xf numFmtId="49" fontId="84" fillId="0" borderId="1" xfId="0" applyNumberFormat="1" applyFont="1" applyFill="1" applyBorder="1" applyAlignment="1">
      <alignment horizontal="center" wrapText="1"/>
    </xf>
    <xf numFmtId="49" fontId="88" fillId="0" borderId="1" xfId="0" applyNumberFormat="1" applyFont="1" applyFill="1" applyBorder="1" applyAlignment="1">
      <alignment horizontal="center" wrapText="1"/>
    </xf>
    <xf numFmtId="49" fontId="58" fillId="0" borderId="1" xfId="0" applyNumberFormat="1" applyFont="1" applyBorder="1" applyAlignment="1">
      <alignment horizontal="left" wrapText="1"/>
    </xf>
    <xf numFmtId="49" fontId="85" fillId="0" borderId="0" xfId="0" applyNumberFormat="1" applyFont="1" applyAlignment="1">
      <alignment horizontal="left" wrapText="1"/>
    </xf>
    <xf numFmtId="49" fontId="57" fillId="0" borderId="1" xfId="0" applyNumberFormat="1" applyFont="1" applyFill="1" applyBorder="1" applyAlignment="1">
      <alignment horizontal="left" wrapText="1"/>
    </xf>
    <xf numFmtId="49" fontId="0" fillId="0" borderId="0" xfId="0" applyNumberFormat="1" applyAlignment="1" applyProtection="1">
      <alignment vertical="top" wrapText="1"/>
      <protection locked="0"/>
    </xf>
    <xf numFmtId="49" fontId="19" fillId="0" borderId="1" xfId="0" applyNumberFormat="1" applyFont="1" applyFill="1" applyBorder="1" applyAlignment="1" applyProtection="1">
      <alignment horizontal="left" wrapText="1"/>
      <protection locked="0"/>
    </xf>
    <xf numFmtId="49" fontId="88" fillId="0" borderId="1" xfId="0" applyNumberFormat="1" applyFont="1" applyFill="1" applyBorder="1" applyAlignment="1">
      <alignment horizontal="left" wrapText="1"/>
    </xf>
    <xf numFmtId="49" fontId="92" fillId="0" borderId="1" xfId="0" applyNumberFormat="1" applyFont="1" applyBorder="1" applyAlignment="1">
      <alignment horizontal="left" wrapText="1"/>
    </xf>
    <xf numFmtId="49" fontId="93" fillId="0" borderId="4" xfId="0" applyNumberFormat="1" applyFont="1" applyFill="1" applyBorder="1" applyAlignment="1">
      <alignment horizontal="left" wrapText="1"/>
    </xf>
    <xf numFmtId="49" fontId="58" fillId="0" borderId="5" xfId="0" applyNumberFormat="1" applyFont="1" applyBorder="1" applyAlignment="1">
      <alignment horizontal="left" wrapText="1"/>
    </xf>
    <xf numFmtId="49" fontId="91" fillId="3" borderId="1" xfId="0" applyNumberFormat="1" applyFont="1" applyFill="1" applyBorder="1" applyAlignment="1">
      <alignment horizontal="left" wrapText="1"/>
    </xf>
    <xf numFmtId="0" fontId="0" fillId="0" borderId="1" xfId="0" applyBorder="1"/>
    <xf numFmtId="3" fontId="10" fillId="0" borderId="4" xfId="0" applyNumberFormat="1" applyFont="1" applyBorder="1" applyAlignment="1">
      <alignment horizontal="center" wrapText="1"/>
    </xf>
    <xf numFmtId="3" fontId="14" fillId="0" borderId="1" xfId="0" applyNumberFormat="1" applyFont="1" applyFill="1" applyBorder="1" applyAlignment="1">
      <alignment horizontal="center" wrapText="1"/>
    </xf>
    <xf numFmtId="3" fontId="14" fillId="0" borderId="1" xfId="0" applyNumberFormat="1" applyFont="1" applyBorder="1" applyAlignment="1">
      <alignment horizontal="center" wrapText="1"/>
    </xf>
    <xf numFmtId="3" fontId="88" fillId="0" borderId="1" xfId="0" applyNumberFormat="1" applyFont="1" applyBorder="1" applyAlignment="1">
      <alignment horizontal="center" wrapText="1"/>
    </xf>
    <xf numFmtId="49" fontId="19" fillId="0" borderId="1" xfId="0" applyNumberFormat="1" applyFont="1" applyFill="1" applyBorder="1" applyAlignment="1">
      <alignment horizontal="center" wrapText="1"/>
    </xf>
    <xf numFmtId="3" fontId="51" fillId="0" borderId="4" xfId="0" applyNumberFormat="1" applyFont="1" applyBorder="1" applyAlignment="1">
      <alignment horizontal="center" wrapText="1"/>
    </xf>
    <xf numFmtId="3" fontId="58" fillId="0" borderId="4" xfId="0" applyNumberFormat="1" applyFont="1" applyBorder="1" applyAlignment="1">
      <alignment horizontal="center" wrapText="1"/>
    </xf>
    <xf numFmtId="3" fontId="19" fillId="0" borderId="4" xfId="0" applyNumberFormat="1" applyFont="1" applyFill="1" applyBorder="1" applyAlignment="1">
      <alignment horizontal="center" wrapText="1"/>
    </xf>
    <xf numFmtId="49" fontId="58" fillId="0" borderId="1" xfId="0" applyNumberFormat="1" applyFont="1" applyBorder="1" applyAlignment="1">
      <alignment horizontal="center"/>
    </xf>
    <xf numFmtId="49" fontId="19" fillId="0" borderId="28" xfId="0" applyNumberFormat="1" applyFont="1" applyBorder="1" applyAlignment="1">
      <alignment horizontal="center" wrapText="1"/>
    </xf>
    <xf numFmtId="3" fontId="51" fillId="0" borderId="1" xfId="0" applyNumberFormat="1" applyFont="1" applyBorder="1" applyAlignment="1">
      <alignment horizontal="center" wrapText="1"/>
    </xf>
    <xf numFmtId="49" fontId="85" fillId="0" borderId="1" xfId="0" applyNumberFormat="1" applyFont="1" applyBorder="1" applyAlignment="1">
      <alignment horizontal="center"/>
    </xf>
    <xf numFmtId="49" fontId="81" fillId="0" borderId="28" xfId="0" applyNumberFormat="1" applyFont="1" applyBorder="1" applyAlignment="1">
      <alignment horizontal="center" wrapText="1"/>
    </xf>
    <xf numFmtId="3" fontId="86" fillId="0" borderId="1" xfId="0" applyNumberFormat="1" applyFont="1" applyBorder="1" applyAlignment="1">
      <alignment horizontal="center" wrapText="1"/>
    </xf>
    <xf numFmtId="3" fontId="94" fillId="0" borderId="1" xfId="0" applyNumberFormat="1" applyFont="1" applyFill="1" applyBorder="1" applyAlignment="1">
      <alignment horizontal="center" wrapText="1"/>
    </xf>
    <xf numFmtId="49" fontId="81" fillId="0" borderId="5" xfId="0" applyNumberFormat="1" applyFont="1" applyFill="1" applyBorder="1" applyAlignment="1">
      <alignment horizontal="center" wrapText="1"/>
    </xf>
    <xf numFmtId="49" fontId="81" fillId="0" borderId="36" xfId="0" applyNumberFormat="1" applyFont="1" applyFill="1" applyBorder="1" applyAlignment="1">
      <alignment horizontal="center" wrapText="1"/>
    </xf>
    <xf numFmtId="3" fontId="85" fillId="0" borderId="5" xfId="0" applyNumberFormat="1" applyFont="1" applyBorder="1" applyAlignment="1">
      <alignment horizontal="center" wrapText="1"/>
    </xf>
    <xf numFmtId="3" fontId="81" fillId="0" borderId="5" xfId="0" applyNumberFormat="1" applyFont="1" applyFill="1" applyBorder="1" applyAlignment="1">
      <alignment horizontal="center" wrapText="1"/>
    </xf>
    <xf numFmtId="3" fontId="51" fillId="0" borderId="3" xfId="0" applyNumberFormat="1" applyFont="1" applyBorder="1" applyAlignment="1">
      <alignment horizontal="center" wrapText="1"/>
    </xf>
    <xf numFmtId="49" fontId="88" fillId="0" borderId="1" xfId="0" applyNumberFormat="1" applyFont="1" applyBorder="1" applyAlignment="1">
      <alignment horizontal="center"/>
    </xf>
    <xf numFmtId="49" fontId="14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 wrapText="1"/>
    </xf>
    <xf numFmtId="49" fontId="19" fillId="0" borderId="1" xfId="0" applyNumberFormat="1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/>
    </xf>
    <xf numFmtId="3" fontId="58" fillId="0" borderId="1" xfId="0" applyNumberFormat="1" applyFont="1" applyFill="1" applyBorder="1" applyAlignment="1">
      <alignment horizontal="center" wrapText="1"/>
    </xf>
    <xf numFmtId="3" fontId="10" fillId="0" borderId="1" xfId="0" applyNumberFormat="1" applyFont="1" applyFill="1" applyBorder="1" applyAlignment="1" applyProtection="1">
      <alignment horizontal="center" wrapText="1"/>
      <protection locked="0"/>
    </xf>
    <xf numFmtId="3" fontId="10" fillId="0" borderId="1" xfId="0" applyNumberFormat="1" applyFont="1" applyFill="1" applyBorder="1" applyAlignment="1">
      <alignment horizontal="center" wrapText="1"/>
    </xf>
    <xf numFmtId="3" fontId="14" fillId="0" borderId="1" xfId="0" applyNumberFormat="1" applyFont="1" applyFill="1" applyBorder="1" applyAlignment="1" applyProtection="1">
      <alignment horizontal="center" wrapText="1"/>
      <protection locked="0"/>
    </xf>
    <xf numFmtId="49" fontId="14" fillId="0" borderId="1" xfId="0" applyNumberFormat="1" applyFont="1" applyFill="1" applyBorder="1" applyAlignment="1">
      <alignment horizontal="center" wrapText="1"/>
    </xf>
    <xf numFmtId="3" fontId="92" fillId="0" borderId="1" xfId="0" applyNumberFormat="1" applyFont="1" applyFill="1" applyBorder="1" applyAlignment="1">
      <alignment horizontal="center" wrapText="1"/>
    </xf>
    <xf numFmtId="49" fontId="19" fillId="0" borderId="5" xfId="0" applyNumberFormat="1" applyFont="1" applyBorder="1" applyAlignment="1">
      <alignment horizontal="center" wrapText="1"/>
    </xf>
    <xf numFmtId="49" fontId="14" fillId="0" borderId="1" xfId="0" applyNumberFormat="1" applyFont="1" applyBorder="1" applyAlignment="1" applyProtection="1">
      <alignment horizontal="left" wrapText="1"/>
      <protection locked="0"/>
    </xf>
    <xf numFmtId="49" fontId="14" fillId="0" borderId="5" xfId="0" applyNumberFormat="1" applyFont="1" applyBorder="1" applyAlignment="1" applyProtection="1">
      <alignment horizontal="left" wrapText="1"/>
      <protection locked="0"/>
    </xf>
    <xf numFmtId="49" fontId="14" fillId="0" borderId="27" xfId="0" applyNumberFormat="1" applyFont="1" applyBorder="1" applyAlignment="1">
      <alignment horizontal="left" wrapText="1"/>
    </xf>
    <xf numFmtId="3" fontId="19" fillId="0" borderId="5" xfId="0" applyNumberFormat="1" applyFont="1" applyFill="1" applyBorder="1" applyAlignment="1">
      <alignment horizontal="center" wrapText="1"/>
    </xf>
    <xf numFmtId="3" fontId="18" fillId="0" borderId="5" xfId="0" applyNumberFormat="1" applyFont="1" applyFill="1" applyBorder="1" applyAlignment="1">
      <alignment horizontal="center" wrapText="1"/>
    </xf>
    <xf numFmtId="3" fontId="95" fillId="0" borderId="5" xfId="0" applyNumberFormat="1" applyFont="1" applyFill="1" applyBorder="1" applyAlignment="1">
      <alignment horizontal="center" wrapText="1"/>
    </xf>
    <xf numFmtId="49" fontId="88" fillId="0" borderId="1" xfId="0" applyNumberFormat="1" applyFont="1" applyBorder="1" applyAlignment="1">
      <alignment horizontal="left" wrapText="1"/>
    </xf>
    <xf numFmtId="49" fontId="14" fillId="0" borderId="1" xfId="0" applyNumberFormat="1" applyFont="1" applyBorder="1" applyAlignment="1">
      <alignment horizontal="left" wrapText="1"/>
    </xf>
    <xf numFmtId="49" fontId="14" fillId="0" borderId="4" xfId="0" applyNumberFormat="1" applyFont="1" applyBorder="1" applyAlignment="1">
      <alignment horizontal="left" wrapText="1"/>
    </xf>
    <xf numFmtId="49" fontId="14" fillId="0" borderId="1" xfId="0" applyNumberFormat="1" applyFont="1" applyFill="1" applyBorder="1" applyAlignment="1">
      <alignment horizontal="left" wrapText="1"/>
    </xf>
    <xf numFmtId="49" fontId="95" fillId="0" borderId="1" xfId="0" applyNumberFormat="1" applyFont="1" applyBorder="1" applyAlignment="1">
      <alignment horizontal="left" wrapText="1"/>
    </xf>
    <xf numFmtId="49" fontId="95" fillId="0" borderId="1" xfId="0" applyNumberFormat="1" applyFont="1" applyFill="1" applyBorder="1" applyAlignment="1">
      <alignment horizontal="left" wrapText="1"/>
    </xf>
    <xf numFmtId="3" fontId="88" fillId="0" borderId="1" xfId="0" applyNumberFormat="1" applyFont="1" applyFill="1" applyBorder="1" applyAlignment="1">
      <alignment horizontal="center" wrapText="1"/>
    </xf>
    <xf numFmtId="49" fontId="58" fillId="0" borderId="0" xfId="0" applyNumberFormat="1" applyFont="1" applyAlignment="1">
      <alignment horizontal="left" wrapText="1"/>
    </xf>
    <xf numFmtId="0" fontId="27" fillId="0" borderId="1" xfId="0" applyFont="1" applyBorder="1" applyAlignment="1">
      <alignment horizontal="justify" vertical="center" wrapText="1"/>
    </xf>
    <xf numFmtId="49" fontId="91" fillId="3" borderId="1" xfId="0" applyNumberFormat="1" applyFont="1" applyFill="1" applyBorder="1" applyAlignment="1">
      <alignment horizontal="center" wrapText="1"/>
    </xf>
    <xf numFmtId="49" fontId="92" fillId="0" borderId="1" xfId="0" applyNumberFormat="1" applyFont="1" applyFill="1" applyBorder="1" applyAlignment="1">
      <alignment horizontal="center" wrapText="1"/>
    </xf>
    <xf numFmtId="49" fontId="97" fillId="0" borderId="1" xfId="0" applyNumberFormat="1" applyFont="1" applyBorder="1" applyAlignment="1">
      <alignment horizontal="center" wrapText="1"/>
    </xf>
    <xf numFmtId="49" fontId="98" fillId="0" borderId="1" xfId="0" applyNumberFormat="1" applyFont="1" applyFill="1" applyBorder="1" applyAlignment="1">
      <alignment horizontal="left" wrapText="1"/>
    </xf>
    <xf numFmtId="49" fontId="97" fillId="0" borderId="1" xfId="0" applyNumberFormat="1" applyFont="1" applyFill="1" applyBorder="1" applyAlignment="1">
      <alignment horizontal="center" wrapText="1"/>
    </xf>
    <xf numFmtId="49" fontId="97" fillId="0" borderId="1" xfId="0" applyNumberFormat="1" applyFont="1" applyFill="1" applyBorder="1" applyAlignment="1" applyProtection="1">
      <alignment horizontal="left" wrapText="1"/>
      <protection locked="0"/>
    </xf>
    <xf numFmtId="49" fontId="27" fillId="0" borderId="1" xfId="0" applyNumberFormat="1" applyFont="1" applyBorder="1" applyAlignment="1">
      <alignment horizontal="left" wrapText="1"/>
    </xf>
    <xf numFmtId="49" fontId="91" fillId="0" borderId="1" xfId="2" applyNumberFormat="1" applyFont="1" applyFill="1" applyBorder="1" applyAlignment="1">
      <alignment horizontal="center" wrapText="1"/>
    </xf>
    <xf numFmtId="49" fontId="91" fillId="0" borderId="1" xfId="2" applyNumberFormat="1" applyFont="1" applyFill="1" applyBorder="1" applyAlignment="1">
      <alignment horizontal="left" wrapText="1"/>
    </xf>
    <xf numFmtId="3" fontId="51" fillId="0" borderId="1" xfId="0" applyNumberFormat="1" applyFont="1" applyFill="1" applyBorder="1" applyAlignment="1">
      <alignment horizontal="center" wrapText="1"/>
    </xf>
    <xf numFmtId="3" fontId="58" fillId="0" borderId="1" xfId="0" applyNumberFormat="1" applyFont="1" applyFill="1" applyBorder="1" applyAlignment="1" applyProtection="1">
      <alignment horizontal="center"/>
      <protection locked="0"/>
    </xf>
    <xf numFmtId="3" fontId="58" fillId="0" borderId="1" xfId="0" applyNumberFormat="1" applyFont="1" applyFill="1" applyBorder="1" applyAlignment="1">
      <alignment horizontal="center"/>
    </xf>
    <xf numFmtId="49" fontId="84" fillId="0" borderId="1" xfId="0" applyNumberFormat="1" applyFont="1" applyBorder="1" applyAlignment="1" applyProtection="1">
      <alignment horizontal="left" wrapText="1"/>
      <protection locked="0"/>
    </xf>
    <xf numFmtId="3" fontId="85" fillId="0" borderId="1" xfId="0" applyNumberFormat="1" applyFont="1" applyFill="1" applyBorder="1" applyAlignment="1" applyProtection="1">
      <alignment horizontal="center"/>
      <protection locked="0"/>
    </xf>
    <xf numFmtId="3" fontId="85" fillId="0" borderId="1" xfId="0" applyNumberFormat="1" applyFont="1" applyFill="1" applyBorder="1" applyAlignment="1">
      <alignment horizontal="center"/>
    </xf>
    <xf numFmtId="49" fontId="84" fillId="0" borderId="1" xfId="2" applyNumberFormat="1" applyFont="1" applyFill="1" applyBorder="1" applyAlignment="1">
      <alignment horizontal="center" wrapText="1"/>
    </xf>
    <xf numFmtId="49" fontId="84" fillId="0" borderId="1" xfId="2" applyNumberFormat="1" applyFont="1" applyFill="1" applyBorder="1" applyAlignment="1">
      <alignment horizontal="left" wrapText="1"/>
    </xf>
    <xf numFmtId="0" fontId="82" fillId="0" borderId="0" xfId="0" applyFont="1" applyFill="1" applyBorder="1"/>
    <xf numFmtId="3" fontId="14" fillId="0" borderId="1" xfId="0" applyNumberFormat="1" applyFont="1" applyFill="1" applyBorder="1" applyAlignment="1" applyProtection="1">
      <alignment horizontal="center"/>
      <protection locked="0"/>
    </xf>
    <xf numFmtId="49" fontId="33" fillId="0" borderId="28" xfId="0" applyNumberFormat="1" applyFont="1" applyBorder="1" applyAlignment="1">
      <alignment horizontal="center" wrapText="1"/>
    </xf>
    <xf numFmtId="49" fontId="20" fillId="0" borderId="5" xfId="0" applyNumberFormat="1" applyFont="1" applyBorder="1" applyAlignment="1" applyProtection="1">
      <alignment horizontal="left" wrapText="1"/>
      <protection locked="0"/>
    </xf>
    <xf numFmtId="49" fontId="20" fillId="0" borderId="4" xfId="0" applyNumberFormat="1" applyFont="1" applyBorder="1" applyAlignment="1" applyProtection="1">
      <alignment horizontal="left" wrapText="1"/>
      <protection locked="0"/>
    </xf>
    <xf numFmtId="49" fontId="20" fillId="0" borderId="27" xfId="0" applyNumberFormat="1" applyFont="1" applyBorder="1" applyAlignment="1" applyProtection="1">
      <alignment horizontal="left" wrapText="1"/>
      <protection locked="0"/>
    </xf>
    <xf numFmtId="49" fontId="14" fillId="0" borderId="27" xfId="0" applyNumberFormat="1" applyFont="1" applyBorder="1" applyAlignment="1" applyProtection="1">
      <alignment horizontal="left" wrapText="1"/>
      <protection locked="0"/>
    </xf>
    <xf numFmtId="3" fontId="51" fillId="0" borderId="3" xfId="0" applyNumberFormat="1" applyFont="1" applyFill="1" applyBorder="1" applyAlignment="1">
      <alignment horizontal="center" wrapText="1"/>
    </xf>
    <xf numFmtId="3" fontId="95" fillId="0" borderId="1" xfId="0" applyNumberFormat="1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49" fontId="95" fillId="0" borderId="1" xfId="0" applyNumberFormat="1" applyFont="1" applyFill="1" applyBorder="1" applyAlignment="1">
      <alignment horizontal="center" wrapText="1"/>
    </xf>
    <xf numFmtId="49" fontId="93" fillId="0" borderId="1" xfId="0" applyNumberFormat="1" applyFont="1" applyFill="1" applyBorder="1" applyAlignment="1">
      <alignment horizontal="center" wrapText="1"/>
    </xf>
    <xf numFmtId="3" fontId="85" fillId="0" borderId="1" xfId="0" applyNumberFormat="1" applyFont="1" applyFill="1" applyBorder="1" applyAlignment="1" applyProtection="1">
      <alignment horizontal="center" wrapText="1"/>
      <protection locked="0"/>
    </xf>
    <xf numFmtId="49" fontId="14" fillId="0" borderId="28" xfId="0" applyNumberFormat="1" applyFont="1" applyFill="1" applyBorder="1" applyAlignment="1">
      <alignment horizontal="center" wrapText="1"/>
    </xf>
    <xf numFmtId="3" fontId="88" fillId="0" borderId="1" xfId="0" applyNumberFormat="1" applyFont="1" applyFill="1" applyBorder="1" applyAlignment="1" applyProtection="1">
      <alignment horizontal="center" wrapText="1"/>
      <protection locked="0"/>
    </xf>
    <xf numFmtId="49" fontId="81" fillId="0" borderId="28" xfId="0" applyNumberFormat="1" applyFont="1" applyFill="1" applyBorder="1" applyAlignment="1">
      <alignment horizontal="center" wrapText="1"/>
    </xf>
    <xf numFmtId="49" fontId="96" fillId="0" borderId="1" xfId="3" applyNumberFormat="1" applyFont="1" applyFill="1" applyBorder="1" applyAlignment="1">
      <alignment horizontal="left" wrapText="1"/>
    </xf>
    <xf numFmtId="49" fontId="19" fillId="0" borderId="28" xfId="0" applyNumberFormat="1" applyFont="1" applyFill="1" applyBorder="1" applyAlignment="1">
      <alignment horizontal="center" wrapText="1"/>
    </xf>
    <xf numFmtId="49" fontId="19" fillId="0" borderId="4" xfId="0" applyNumberFormat="1" applyFont="1" applyFill="1" applyBorder="1" applyAlignment="1">
      <alignment horizontal="center" wrapText="1"/>
    </xf>
    <xf numFmtId="3" fontId="51" fillId="0" borderId="34" xfId="0" applyNumberFormat="1" applyFont="1" applyBorder="1" applyAlignment="1">
      <alignment horizontal="center" wrapText="1"/>
    </xf>
    <xf numFmtId="0" fontId="85" fillId="0" borderId="0" xfId="0" applyFont="1" applyAlignment="1">
      <alignment horizontal="left" wrapText="1"/>
    </xf>
    <xf numFmtId="0" fontId="58" fillId="0" borderId="1" xfId="0" applyFont="1" applyBorder="1" applyAlignment="1">
      <alignment horizontal="center" wrapText="1"/>
    </xf>
    <xf numFmtId="0" fontId="85" fillId="0" borderId="1" xfId="0" applyFont="1" applyBorder="1" applyAlignment="1">
      <alignment horizontal="center" wrapText="1"/>
    </xf>
    <xf numFmtId="0" fontId="85" fillId="0" borderId="4" xfId="0" applyFont="1" applyBorder="1" applyAlignment="1">
      <alignment horizontal="center" wrapText="1"/>
    </xf>
    <xf numFmtId="0" fontId="85" fillId="0" borderId="33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49" fontId="34" fillId="0" borderId="1" xfId="2" applyNumberFormat="1" applyFont="1" applyFill="1" applyBorder="1" applyAlignment="1">
      <alignment horizontal="left" wrapText="1"/>
    </xf>
    <xf numFmtId="49" fontId="100" fillId="0" borderId="1" xfId="2" applyNumberFormat="1" applyFont="1" applyFill="1" applyBorder="1" applyAlignment="1">
      <alignment horizontal="center" wrapText="1"/>
    </xf>
    <xf numFmtId="49" fontId="100" fillId="0" borderId="1" xfId="2" applyNumberFormat="1" applyFont="1" applyFill="1" applyBorder="1" applyAlignment="1">
      <alignment horizontal="left" wrapText="1"/>
    </xf>
    <xf numFmtId="3" fontId="46" fillId="0" borderId="1" xfId="5" applyNumberFormat="1" applyFont="1" applyFill="1" applyBorder="1" applyAlignment="1">
      <alignment horizontal="center" wrapText="1"/>
    </xf>
    <xf numFmtId="49" fontId="32" fillId="0" borderId="1" xfId="5" applyNumberFormat="1" applyFont="1" applyFill="1" applyBorder="1" applyAlignment="1" applyProtection="1">
      <alignment horizontal="center" wrapText="1"/>
      <protection locked="0"/>
    </xf>
    <xf numFmtId="3" fontId="20" fillId="0" borderId="7" xfId="5" applyNumberFormat="1" applyFont="1" applyFill="1" applyBorder="1" applyAlignment="1">
      <alignment wrapText="1"/>
    </xf>
    <xf numFmtId="0" fontId="35" fillId="0" borderId="0" xfId="5" applyFont="1" applyFill="1" applyAlignment="1">
      <alignment wrapText="1"/>
    </xf>
    <xf numFmtId="0" fontId="27" fillId="0" borderId="1" xfId="0" applyFont="1" applyBorder="1" applyAlignment="1">
      <alignment horizontal="left" vertical="center" wrapText="1"/>
    </xf>
    <xf numFmtId="49" fontId="97" fillId="0" borderId="28" xfId="0" applyNumberFormat="1" applyFont="1" applyBorder="1" applyAlignment="1">
      <alignment horizontal="center" wrapText="1"/>
    </xf>
    <xf numFmtId="0" fontId="87" fillId="0" borderId="1" xfId="0" applyFont="1" applyBorder="1" applyAlignment="1">
      <alignment horizontal="left" vertical="center" wrapText="1"/>
    </xf>
    <xf numFmtId="49" fontId="87" fillId="0" borderId="1" xfId="0" applyNumberFormat="1" applyFont="1" applyBorder="1" applyAlignment="1">
      <alignment horizontal="center"/>
    </xf>
    <xf numFmtId="49" fontId="20" fillId="0" borderId="1" xfId="0" applyNumberFormat="1" applyFont="1" applyBorder="1" applyAlignment="1" applyProtection="1">
      <alignment horizontal="left" wrapText="1"/>
      <protection locked="0"/>
    </xf>
    <xf numFmtId="49" fontId="20" fillId="0" borderId="1" xfId="0" applyNumberFormat="1" applyFont="1" applyFill="1" applyBorder="1" applyAlignment="1">
      <alignment horizontal="left" wrapText="1"/>
    </xf>
    <xf numFmtId="49" fontId="100" fillId="0" borderId="1" xfId="0" applyNumberFormat="1" applyFont="1" applyFill="1" applyBorder="1" applyAlignment="1">
      <alignment horizontal="center" wrapText="1"/>
    </xf>
    <xf numFmtId="49" fontId="101" fillId="0" borderId="1" xfId="0" applyNumberFormat="1" applyFont="1" applyFill="1" applyBorder="1" applyAlignment="1">
      <alignment horizontal="center" wrapText="1"/>
    </xf>
    <xf numFmtId="49" fontId="90" fillId="0" borderId="1" xfId="0" applyNumberFormat="1" applyFont="1" applyFill="1" applyBorder="1" applyAlignment="1">
      <alignment horizontal="left" wrapText="1"/>
    </xf>
    <xf numFmtId="49" fontId="90" fillId="0" borderId="1" xfId="0" applyNumberFormat="1" applyFont="1" applyBorder="1" applyAlignment="1">
      <alignment horizontal="left" wrapText="1"/>
    </xf>
    <xf numFmtId="0" fontId="14" fillId="0" borderId="1" xfId="5" applyFont="1" applyBorder="1" applyAlignment="1">
      <alignment horizontal="center" vertical="center" wrapText="1"/>
    </xf>
    <xf numFmtId="3" fontId="81" fillId="0" borderId="4" xfId="0" applyNumberFormat="1" applyFont="1" applyFill="1" applyBorder="1" applyAlignment="1">
      <alignment horizontal="center" wrapText="1"/>
    </xf>
    <xf numFmtId="3" fontId="85" fillId="0" borderId="4" xfId="0" applyNumberFormat="1" applyFont="1" applyBorder="1" applyAlignment="1">
      <alignment horizontal="center" wrapText="1"/>
    </xf>
    <xf numFmtId="3" fontId="27" fillId="0" borderId="1" xfId="5" applyNumberFormat="1" applyFont="1" applyFill="1" applyBorder="1" applyAlignment="1">
      <alignment horizontal="center" wrapText="1"/>
    </xf>
    <xf numFmtId="0" fontId="20" fillId="0" borderId="1" xfId="5" applyFont="1" applyFill="1" applyBorder="1" applyAlignment="1">
      <alignment horizontal="left" wrapText="1"/>
    </xf>
    <xf numFmtId="3" fontId="85" fillId="0" borderId="3" xfId="0" applyNumberFormat="1" applyFont="1" applyBorder="1" applyAlignment="1">
      <alignment horizontal="center" wrapText="1"/>
    </xf>
    <xf numFmtId="0" fontId="19" fillId="0" borderId="0" xfId="0" applyFont="1"/>
    <xf numFmtId="0" fontId="81" fillId="0" borderId="0" xfId="0" applyFont="1"/>
    <xf numFmtId="0" fontId="81" fillId="0" borderId="0" xfId="0" applyFont="1" applyBorder="1"/>
    <xf numFmtId="3" fontId="88" fillId="0" borderId="4" xfId="0" applyNumberFormat="1" applyFont="1" applyBorder="1" applyAlignment="1">
      <alignment horizontal="center" wrapText="1"/>
    </xf>
    <xf numFmtId="0" fontId="81" fillId="0" borderId="0" xfId="0" applyFont="1" applyAlignment="1">
      <alignment horizontal="left"/>
    </xf>
    <xf numFmtId="0" fontId="81" fillId="0" borderId="0" xfId="0" applyFont="1" applyAlignment="1">
      <alignment horizontal="center"/>
    </xf>
    <xf numFmtId="49" fontId="27" fillId="0" borderId="5" xfId="0" applyNumberFormat="1" applyFont="1" applyBorder="1" applyAlignment="1">
      <alignment horizontal="left" wrapText="1"/>
    </xf>
    <xf numFmtId="49" fontId="101" fillId="0" borderId="1" xfId="0" applyNumberFormat="1" applyFont="1" applyBorder="1" applyAlignment="1">
      <alignment horizontal="left" wrapText="1"/>
    </xf>
    <xf numFmtId="49" fontId="20" fillId="0" borderId="4" xfId="0" applyNumberFormat="1" applyFont="1" applyBorder="1" applyAlignment="1">
      <alignment horizontal="center"/>
    </xf>
    <xf numFmtId="49" fontId="33" fillId="0" borderId="4" xfId="0" applyNumberFormat="1" applyFont="1" applyBorder="1" applyAlignment="1">
      <alignment horizontal="center" wrapText="1"/>
    </xf>
    <xf numFmtId="49" fontId="20" fillId="0" borderId="4" xfId="0" applyNumberFormat="1" applyFont="1" applyBorder="1" applyAlignment="1">
      <alignment horizontal="left" wrapText="1"/>
    </xf>
    <xf numFmtId="0" fontId="40" fillId="0" borderId="0" xfId="0" applyFont="1" applyAlignment="1"/>
    <xf numFmtId="0" fontId="103" fillId="0" borderId="10" xfId="0" applyFont="1" applyBorder="1" applyAlignment="1">
      <alignment wrapText="1"/>
    </xf>
    <xf numFmtId="0" fontId="103" fillId="0" borderId="0" xfId="0" applyFont="1"/>
    <xf numFmtId="0" fontId="27" fillId="0" borderId="1" xfId="0" applyFont="1" applyBorder="1" applyAlignment="1">
      <alignment horizontal="left" wrapText="1"/>
    </xf>
    <xf numFmtId="49" fontId="57" fillId="0" borderId="1" xfId="0" applyNumberFormat="1" applyFont="1" applyFill="1" applyBorder="1" applyAlignment="1">
      <alignment horizontal="center" wrapText="1"/>
    </xf>
    <xf numFmtId="3" fontId="33" fillId="0" borderId="1" xfId="0" applyNumberFormat="1" applyFont="1" applyFill="1" applyBorder="1" applyAlignment="1">
      <alignment horizontal="center" wrapText="1"/>
    </xf>
    <xf numFmtId="3" fontId="20" fillId="0" borderId="1" xfId="0" applyNumberFormat="1" applyFont="1" applyBorder="1" applyAlignment="1">
      <alignment horizontal="center" wrapText="1"/>
    </xf>
    <xf numFmtId="3" fontId="101" fillId="0" borderId="1" xfId="0" applyNumberFormat="1" applyFont="1" applyFill="1" applyBorder="1" applyAlignment="1">
      <alignment horizontal="center" wrapText="1"/>
    </xf>
    <xf numFmtId="3" fontId="101" fillId="0" borderId="1" xfId="0" applyNumberFormat="1" applyFont="1" applyBorder="1" applyAlignment="1">
      <alignment horizontal="center" wrapText="1"/>
    </xf>
    <xf numFmtId="3" fontId="71" fillId="0" borderId="10" xfId="0" applyNumberFormat="1" applyFont="1" applyBorder="1" applyAlignment="1">
      <alignment horizontal="center" wrapText="1"/>
    </xf>
    <xf numFmtId="3" fontId="39" fillId="0" borderId="13" xfId="0" applyNumberFormat="1" applyFont="1" applyBorder="1" applyAlignment="1">
      <alignment horizontal="center" wrapText="1"/>
    </xf>
    <xf numFmtId="0" fontId="70" fillId="0" borderId="12" xfId="0" applyFont="1" applyBorder="1" applyAlignment="1">
      <alignment horizontal="left" wrapText="1"/>
    </xf>
    <xf numFmtId="0" fontId="40" fillId="0" borderId="10" xfId="0" applyFont="1" applyBorder="1" applyAlignment="1">
      <alignment horizontal="left" wrapText="1"/>
    </xf>
    <xf numFmtId="3" fontId="71" fillId="0" borderId="10" xfId="0" applyNumberFormat="1" applyFont="1" applyBorder="1" applyAlignment="1">
      <alignment horizontal="right" wrapText="1"/>
    </xf>
    <xf numFmtId="0" fontId="71" fillId="0" borderId="30" xfId="0" applyFont="1" applyBorder="1" applyAlignment="1">
      <alignment horizontal="center" wrapText="1"/>
    </xf>
    <xf numFmtId="0" fontId="74" fillId="0" borderId="39" xfId="0" applyFont="1" applyBorder="1" applyAlignment="1">
      <alignment horizontal="left"/>
    </xf>
    <xf numFmtId="3" fontId="71" fillId="0" borderId="10" xfId="0" applyNumberFormat="1" applyFont="1" applyBorder="1" applyAlignment="1">
      <alignment wrapText="1"/>
    </xf>
    <xf numFmtId="3" fontId="39" fillId="0" borderId="13" xfId="0" applyNumberFormat="1" applyFont="1" applyBorder="1" applyAlignment="1">
      <alignment wrapText="1"/>
    </xf>
    <xf numFmtId="0" fontId="103" fillId="0" borderId="0" xfId="0" applyFont="1" applyBorder="1" applyAlignment="1">
      <alignment wrapText="1"/>
    </xf>
    <xf numFmtId="49" fontId="85" fillId="0" borderId="4" xfId="0" applyNumberFormat="1" applyFont="1" applyBorder="1" applyAlignment="1">
      <alignment horizontal="left" wrapText="1"/>
    </xf>
    <xf numFmtId="0" fontId="58" fillId="0" borderId="28" xfId="0" applyFont="1" applyBorder="1" applyAlignment="1">
      <alignment horizontal="center" wrapText="1"/>
    </xf>
    <xf numFmtId="0" fontId="85" fillId="0" borderId="28" xfId="0" applyFont="1" applyBorder="1" applyAlignment="1">
      <alignment horizontal="center" wrapText="1"/>
    </xf>
    <xf numFmtId="3" fontId="85" fillId="0" borderId="34" xfId="0" applyNumberFormat="1" applyFont="1" applyBorder="1" applyAlignment="1">
      <alignment horizontal="center" wrapText="1"/>
    </xf>
    <xf numFmtId="0" fontId="58" fillId="0" borderId="1" xfId="0" applyFont="1" applyBorder="1" applyAlignment="1">
      <alignment horizontal="left" wrapText="1"/>
    </xf>
    <xf numFmtId="0" fontId="85" fillId="0" borderId="1" xfId="0" applyFont="1" applyBorder="1" applyAlignment="1">
      <alignment horizontal="left" wrapText="1"/>
    </xf>
    <xf numFmtId="0" fontId="85" fillId="0" borderId="4" xfId="0" applyFont="1" applyBorder="1" applyAlignment="1">
      <alignment horizontal="left" wrapText="1"/>
    </xf>
    <xf numFmtId="0" fontId="58" fillId="0" borderId="1" xfId="0" applyFont="1" applyBorder="1" applyAlignment="1">
      <alignment horizontal="justify" wrapText="1"/>
    </xf>
    <xf numFmtId="0" fontId="85" fillId="0" borderId="1" xfId="0" applyFont="1" applyBorder="1" applyAlignment="1">
      <alignment horizontal="justify" wrapText="1"/>
    </xf>
    <xf numFmtId="3" fontId="101" fillId="0" borderId="1" xfId="5" applyNumberFormat="1" applyFont="1" applyBorder="1" applyAlignment="1">
      <alignment horizontal="center" wrapText="1"/>
    </xf>
    <xf numFmtId="49" fontId="84" fillId="0" borderId="28" xfId="0" applyNumberFormat="1" applyFont="1" applyFill="1" applyBorder="1" applyAlignment="1">
      <alignment horizontal="center" wrapText="1"/>
    </xf>
    <xf numFmtId="49" fontId="0" fillId="0" borderId="1" xfId="0" applyNumberFormat="1" applyBorder="1" applyAlignment="1" applyProtection="1">
      <alignment vertical="top"/>
      <protection locked="0"/>
    </xf>
    <xf numFmtId="3" fontId="6" fillId="0" borderId="1" xfId="0" applyNumberFormat="1" applyFont="1" applyBorder="1"/>
    <xf numFmtId="49" fontId="2" fillId="0" borderId="0" xfId="0" applyNumberFormat="1" applyFont="1" applyAlignment="1">
      <alignment horizontal="center" vertical="center"/>
    </xf>
    <xf numFmtId="49" fontId="85" fillId="0" borderId="5" xfId="0" applyNumberFormat="1" applyFont="1" applyBorder="1" applyAlignment="1">
      <alignment horizontal="left" wrapText="1"/>
    </xf>
    <xf numFmtId="0" fontId="58" fillId="0" borderId="1" xfId="0" applyFont="1" applyBorder="1" applyAlignment="1">
      <alignment wrapText="1"/>
    </xf>
    <xf numFmtId="49" fontId="18" fillId="4" borderId="1" xfId="0" applyNumberFormat="1" applyFont="1" applyFill="1" applyBorder="1" applyAlignment="1">
      <alignment horizontal="center" wrapText="1"/>
    </xf>
    <xf numFmtId="49" fontId="18" fillId="4" borderId="1" xfId="1" applyNumberFormat="1" applyFont="1" applyFill="1" applyBorder="1" applyAlignment="1" applyProtection="1">
      <alignment horizontal="left" wrapText="1"/>
      <protection locked="0"/>
    </xf>
    <xf numFmtId="3" fontId="18" fillId="4" borderId="1" xfId="0" applyNumberFormat="1" applyFont="1" applyFill="1" applyBorder="1" applyAlignment="1">
      <alignment horizontal="center" wrapText="1"/>
    </xf>
    <xf numFmtId="49" fontId="18" fillId="4" borderId="1" xfId="0" applyNumberFormat="1" applyFont="1" applyFill="1" applyBorder="1" applyAlignment="1" applyProtection="1">
      <alignment horizontal="left" wrapText="1"/>
      <protection locked="0"/>
    </xf>
    <xf numFmtId="3" fontId="10" fillId="4" borderId="1" xfId="0" applyNumberFormat="1" applyFont="1" applyFill="1" applyBorder="1" applyAlignment="1">
      <alignment horizontal="center" wrapText="1"/>
    </xf>
    <xf numFmtId="49" fontId="15" fillId="4" borderId="1" xfId="0" applyNumberFormat="1" applyFont="1" applyFill="1" applyBorder="1" applyAlignment="1" applyProtection="1">
      <alignment horizontal="center" wrapText="1"/>
      <protection locked="0"/>
    </xf>
    <xf numFmtId="4" fontId="104" fillId="0" borderId="0" xfId="0" applyNumberFormat="1" applyFont="1"/>
    <xf numFmtId="49" fontId="32" fillId="4" borderId="1" xfId="0" applyNumberFormat="1" applyFont="1" applyFill="1" applyBorder="1" applyAlignment="1">
      <alignment horizontal="center" wrapText="1"/>
    </xf>
    <xf numFmtId="49" fontId="32" fillId="4" borderId="1" xfId="1" applyNumberFormat="1" applyFont="1" applyFill="1" applyBorder="1" applyAlignment="1" applyProtection="1">
      <alignment horizontal="left" wrapText="1"/>
      <protection locked="0"/>
    </xf>
    <xf numFmtId="0" fontId="20" fillId="4" borderId="1" xfId="5" applyFont="1" applyFill="1" applyBorder="1" applyAlignment="1">
      <alignment horizontal="center" wrapText="1"/>
    </xf>
    <xf numFmtId="3" fontId="46" fillId="4" borderId="1" xfId="5" applyNumberFormat="1" applyFont="1" applyFill="1" applyBorder="1" applyAlignment="1">
      <alignment horizontal="center" wrapText="1"/>
    </xf>
    <xf numFmtId="49" fontId="33" fillId="0" borderId="1" xfId="0" applyNumberFormat="1" applyFont="1" applyFill="1" applyBorder="1" applyAlignment="1" applyProtection="1">
      <alignment horizontal="left" wrapText="1"/>
      <protection locked="0"/>
    </xf>
    <xf numFmtId="49" fontId="32" fillId="4" borderId="1" xfId="0" applyNumberFormat="1" applyFont="1" applyFill="1" applyBorder="1" applyAlignment="1" applyProtection="1">
      <alignment horizontal="left" wrapText="1"/>
      <protection locked="0"/>
    </xf>
    <xf numFmtId="49" fontId="32" fillId="4" borderId="1" xfId="5" applyNumberFormat="1" applyFont="1" applyFill="1" applyBorder="1" applyAlignment="1" applyProtection="1">
      <alignment horizontal="center" wrapText="1"/>
      <protection locked="0"/>
    </xf>
    <xf numFmtId="3" fontId="32" fillId="4" borderId="1" xfId="5" applyNumberFormat="1" applyFont="1" applyFill="1" applyBorder="1" applyAlignment="1" applyProtection="1">
      <alignment horizontal="center" wrapText="1"/>
      <protection locked="0"/>
    </xf>
    <xf numFmtId="49" fontId="47" fillId="4" borderId="1" xfId="0" applyNumberFormat="1" applyFont="1" applyFill="1" applyBorder="1" applyAlignment="1" applyProtection="1">
      <alignment horizontal="left" wrapText="1"/>
      <protection locked="0"/>
    </xf>
    <xf numFmtId="49" fontId="32" fillId="4" borderId="1" xfId="5" applyNumberFormat="1" applyFont="1" applyFill="1" applyBorder="1" applyAlignment="1">
      <alignment horizontal="center" vertical="top" wrapText="1"/>
    </xf>
    <xf numFmtId="49" fontId="32" fillId="4" borderId="1" xfId="5" applyNumberFormat="1" applyFont="1" applyFill="1" applyBorder="1" applyAlignment="1">
      <alignment horizontal="center" wrapText="1"/>
    </xf>
    <xf numFmtId="49" fontId="99" fillId="4" borderId="1" xfId="5" applyNumberFormat="1" applyFont="1" applyFill="1" applyBorder="1" applyAlignment="1" applyProtection="1">
      <alignment horizontal="center" wrapText="1"/>
      <protection locked="0"/>
    </xf>
    <xf numFmtId="1" fontId="32" fillId="4" borderId="1" xfId="5" applyNumberFormat="1" applyFont="1" applyFill="1" applyBorder="1" applyAlignment="1" applyProtection="1">
      <alignment horizontal="center" wrapText="1"/>
      <protection locked="0"/>
    </xf>
    <xf numFmtId="0" fontId="35" fillId="0" borderId="1" xfId="5" applyFont="1" applyBorder="1" applyAlignment="1">
      <alignment horizontal="center" vertical="center" wrapText="1"/>
    </xf>
    <xf numFmtId="0" fontId="48" fillId="0" borderId="1" xfId="0" applyFont="1" applyBorder="1" applyAlignment="1">
      <alignment horizontal="left" wrapText="1"/>
    </xf>
    <xf numFmtId="49" fontId="102" fillId="4" borderId="1" xfId="0" applyNumberFormat="1" applyFont="1" applyFill="1" applyBorder="1" applyAlignment="1" applyProtection="1">
      <alignment horizontal="left" wrapText="1"/>
      <protection locked="0"/>
    </xf>
    <xf numFmtId="49" fontId="32" fillId="0" borderId="1" xfId="0" applyNumberFormat="1" applyFont="1" applyFill="1" applyBorder="1" applyAlignment="1">
      <alignment horizontal="center" wrapText="1"/>
    </xf>
    <xf numFmtId="49" fontId="32" fillId="0" borderId="1" xfId="1" applyNumberFormat="1" applyFont="1" applyFill="1" applyBorder="1" applyAlignment="1" applyProtection="1">
      <alignment horizontal="left" wrapText="1"/>
      <protection locked="0"/>
    </xf>
    <xf numFmtId="0" fontId="20" fillId="0" borderId="1" xfId="5" applyFont="1" applyFill="1" applyBorder="1" applyAlignment="1">
      <alignment horizontal="center" wrapText="1"/>
    </xf>
    <xf numFmtId="3" fontId="20" fillId="0" borderId="2" xfId="5" applyNumberFormat="1" applyFont="1" applyFill="1" applyBorder="1" applyAlignment="1">
      <alignment horizontal="center" vertical="center" wrapText="1"/>
    </xf>
    <xf numFmtId="0" fontId="35" fillId="0" borderId="0" xfId="5" applyFont="1" applyFill="1" applyAlignment="1">
      <alignment horizontal="center" vertical="center" wrapText="1"/>
    </xf>
    <xf numFmtId="3" fontId="90" fillId="0" borderId="1" xfId="5" applyNumberFormat="1" applyFont="1" applyFill="1" applyBorder="1" applyAlignment="1">
      <alignment horizontal="center" wrapText="1"/>
    </xf>
    <xf numFmtId="3" fontId="89" fillId="0" borderId="1" xfId="5" applyNumberFormat="1" applyFont="1" applyFill="1" applyBorder="1" applyAlignment="1">
      <alignment horizontal="center" wrapText="1"/>
    </xf>
    <xf numFmtId="3" fontId="33" fillId="0" borderId="1" xfId="5" applyNumberFormat="1" applyFont="1" applyFill="1" applyBorder="1" applyAlignment="1">
      <alignment horizontal="center" wrapText="1"/>
    </xf>
    <xf numFmtId="3" fontId="89" fillId="0" borderId="1" xfId="5" applyNumberFormat="1" applyFont="1" applyFill="1" applyBorder="1" applyAlignment="1" applyProtection="1">
      <alignment horizontal="center" wrapText="1"/>
      <protection locked="0"/>
    </xf>
    <xf numFmtId="3" fontId="90" fillId="0" borderId="1" xfId="5" applyNumberFormat="1" applyFont="1" applyFill="1" applyBorder="1" applyAlignment="1" applyProtection="1">
      <alignment horizontal="center" wrapText="1"/>
      <protection locked="0"/>
    </xf>
    <xf numFmtId="3" fontId="32" fillId="0" borderId="1" xfId="5" applyNumberFormat="1" applyFont="1" applyFill="1" applyBorder="1" applyAlignment="1" applyProtection="1">
      <alignment horizontal="center" wrapText="1"/>
      <protection locked="0"/>
    </xf>
    <xf numFmtId="3" fontId="99" fillId="4" borderId="1" xfId="5" applyNumberFormat="1" applyFont="1" applyFill="1" applyBorder="1" applyAlignment="1" applyProtection="1">
      <alignment horizontal="center" wrapText="1"/>
      <protection locked="0"/>
    </xf>
    <xf numFmtId="49" fontId="89" fillId="0" borderId="1" xfId="0" applyNumberFormat="1" applyFont="1" applyFill="1" applyBorder="1" applyAlignment="1">
      <alignment horizontal="center" wrapText="1"/>
    </xf>
    <xf numFmtId="3" fontId="85" fillId="0" borderId="3" xfId="0" applyNumberFormat="1" applyFont="1" applyFill="1" applyBorder="1" applyAlignment="1">
      <alignment horizontal="center" wrapText="1"/>
    </xf>
    <xf numFmtId="3" fontId="58" fillId="0" borderId="1" xfId="4" applyNumberFormat="1" applyFont="1" applyFill="1" applyBorder="1" applyAlignment="1">
      <alignment horizontal="center"/>
    </xf>
    <xf numFmtId="3" fontId="55" fillId="0" borderId="1" xfId="4" applyNumberFormat="1" applyFont="1" applyFill="1" applyBorder="1" applyAlignment="1">
      <alignment horizontal="center" wrapText="1"/>
    </xf>
    <xf numFmtId="3" fontId="51" fillId="0" borderId="1" xfId="4" applyNumberFormat="1" applyFont="1" applyFill="1" applyBorder="1" applyAlignment="1">
      <alignment horizontal="center"/>
    </xf>
    <xf numFmtId="49" fontId="88" fillId="0" borderId="1" xfId="0" applyNumberFormat="1" applyFont="1" applyBorder="1" applyAlignment="1" applyProtection="1">
      <alignment horizontal="left" wrapText="1"/>
      <protection locked="0"/>
    </xf>
    <xf numFmtId="3" fontId="107" fillId="0" borderId="1" xfId="0" applyNumberFormat="1" applyFont="1" applyBorder="1" applyAlignment="1">
      <alignment horizontal="center" wrapText="1"/>
    </xf>
    <xf numFmtId="49" fontId="101" fillId="0" borderId="1" xfId="0" applyNumberFormat="1" applyFont="1" applyBorder="1" applyAlignment="1" applyProtection="1">
      <alignment horizontal="left" wrapText="1"/>
      <protection locked="0"/>
    </xf>
    <xf numFmtId="49" fontId="89" fillId="0" borderId="1" xfId="5" applyNumberFormat="1" applyFont="1" applyFill="1" applyBorder="1" applyAlignment="1" applyProtection="1">
      <alignment horizontal="center" wrapText="1"/>
      <protection locked="0"/>
    </xf>
    <xf numFmtId="49" fontId="90" fillId="0" borderId="1" xfId="5" applyNumberFormat="1" applyFont="1" applyFill="1" applyBorder="1" applyAlignment="1" applyProtection="1">
      <alignment horizontal="center" wrapText="1"/>
      <protection locked="0"/>
    </xf>
    <xf numFmtId="49" fontId="108" fillId="0" borderId="1" xfId="5" applyNumberFormat="1" applyFont="1" applyFill="1" applyBorder="1" applyAlignment="1" applyProtection="1">
      <alignment horizontal="center" wrapText="1"/>
      <protection locked="0"/>
    </xf>
    <xf numFmtId="49" fontId="100" fillId="0" borderId="1" xfId="0" applyNumberFormat="1" applyFont="1" applyBorder="1" applyAlignment="1" applyProtection="1">
      <alignment horizontal="left" wrapText="1"/>
      <protection locked="0"/>
    </xf>
    <xf numFmtId="3" fontId="87" fillId="0" borderId="1" xfId="5" applyNumberFormat="1" applyFont="1" applyFill="1" applyBorder="1" applyAlignment="1">
      <alignment horizontal="center" wrapText="1"/>
    </xf>
    <xf numFmtId="49" fontId="109" fillId="0" borderId="1" xfId="5" applyNumberFormat="1" applyFont="1" applyFill="1" applyBorder="1" applyAlignment="1" applyProtection="1">
      <alignment horizontal="center" wrapText="1"/>
      <protection locked="0"/>
    </xf>
    <xf numFmtId="3" fontId="101" fillId="0" borderId="7" xfId="5" applyNumberFormat="1" applyFont="1" applyFill="1" applyBorder="1" applyAlignment="1">
      <alignment wrapText="1"/>
    </xf>
    <xf numFmtId="0" fontId="110" fillId="0" borderId="0" xfId="5" applyFont="1" applyFill="1" applyAlignment="1">
      <alignment wrapText="1"/>
    </xf>
    <xf numFmtId="49" fontId="111" fillId="0" borderId="10" xfId="0" applyNumberFormat="1" applyFont="1" applyBorder="1" applyAlignment="1" applyProtection="1">
      <alignment horizontal="left" wrapText="1"/>
      <protection locked="0"/>
    </xf>
    <xf numFmtId="0" fontId="112" fillId="0" borderId="10" xfId="0" applyFont="1" applyBorder="1" applyAlignment="1">
      <alignment horizontal="left" wrapText="1"/>
    </xf>
    <xf numFmtId="0" fontId="113" fillId="0" borderId="10" xfId="0" applyFont="1" applyBorder="1" applyAlignment="1">
      <alignment horizontal="left" vertical="center" wrapText="1"/>
    </xf>
    <xf numFmtId="0" fontId="42" fillId="0" borderId="10" xfId="0" applyFont="1" applyBorder="1" applyAlignment="1">
      <alignment horizontal="left" wrapText="1"/>
    </xf>
    <xf numFmtId="0" fontId="113" fillId="0" borderId="30" xfId="0" applyFont="1" applyBorder="1" applyAlignment="1">
      <alignment horizontal="left" wrapText="1"/>
    </xf>
    <xf numFmtId="0" fontId="111" fillId="0" borderId="26" xfId="0" applyFont="1" applyBorder="1" applyAlignment="1">
      <alignment horizontal="left" wrapText="1"/>
    </xf>
    <xf numFmtId="0" fontId="74" fillId="0" borderId="40" xfId="0" applyFont="1" applyBorder="1" applyAlignment="1">
      <alignment horizontal="left"/>
    </xf>
    <xf numFmtId="0" fontId="112" fillId="0" borderId="23" xfId="0" applyFont="1" applyBorder="1" applyAlignment="1">
      <alignment horizontal="left" wrapText="1"/>
    </xf>
    <xf numFmtId="0" fontId="71" fillId="0" borderId="23" xfId="0" applyFont="1" applyBorder="1" applyAlignment="1">
      <alignment horizontal="center" wrapText="1"/>
    </xf>
    <xf numFmtId="0" fontId="39" fillId="0" borderId="38" xfId="0" applyFont="1" applyBorder="1" applyAlignment="1">
      <alignment horizontal="center" wrapText="1"/>
    </xf>
    <xf numFmtId="0" fontId="1" fillId="0" borderId="0" xfId="0" applyFont="1"/>
    <xf numFmtId="0" fontId="115" fillId="0" borderId="0" xfId="0" applyFont="1"/>
    <xf numFmtId="3" fontId="116" fillId="0" borderId="0" xfId="0" applyNumberFormat="1" applyFont="1"/>
    <xf numFmtId="0" fontId="20" fillId="0" borderId="0" xfId="0" applyFont="1"/>
    <xf numFmtId="0" fontId="117" fillId="0" borderId="0" xfId="0" applyFont="1"/>
    <xf numFmtId="0" fontId="118" fillId="0" borderId="0" xfId="0" applyFont="1"/>
    <xf numFmtId="4" fontId="116" fillId="0" borderId="0" xfId="0" applyNumberFormat="1" applyFont="1"/>
    <xf numFmtId="3" fontId="46" fillId="4" borderId="1" xfId="0" applyNumberFormat="1" applyFont="1" applyFill="1" applyBorder="1" applyAlignment="1">
      <alignment horizontal="center"/>
    </xf>
    <xf numFmtId="0" fontId="46" fillId="4" borderId="1" xfId="0" applyFont="1" applyFill="1" applyBorder="1" applyAlignment="1">
      <alignment wrapText="1"/>
    </xf>
    <xf numFmtId="0" fontId="119" fillId="4" borderId="1" xfId="0" applyFont="1" applyFill="1" applyBorder="1"/>
    <xf numFmtId="49" fontId="119" fillId="4" borderId="1" xfId="0" applyNumberFormat="1" applyFont="1" applyFill="1" applyBorder="1" applyAlignment="1">
      <alignment horizontal="center"/>
    </xf>
    <xf numFmtId="0" fontId="120" fillId="0" borderId="0" xfId="0" applyFont="1"/>
    <xf numFmtId="4" fontId="120" fillId="0" borderId="0" xfId="0" applyNumberFormat="1" applyFont="1"/>
    <xf numFmtId="3" fontId="121" fillId="0" borderId="1" xfId="0" applyNumberFormat="1" applyFont="1" applyBorder="1" applyAlignment="1">
      <alignment horizontal="center"/>
    </xf>
    <xf numFmtId="3" fontId="119" fillId="0" borderId="1" xfId="0" applyNumberFormat="1" applyFont="1" applyBorder="1" applyAlignment="1">
      <alignment horizontal="center"/>
    </xf>
    <xf numFmtId="0" fontId="119" fillId="0" borderId="1" xfId="0" applyFont="1" applyBorder="1" applyAlignment="1">
      <alignment wrapText="1"/>
    </xf>
    <xf numFmtId="49" fontId="119" fillId="0" borderId="1" xfId="0" applyNumberFormat="1" applyFont="1" applyFill="1" applyBorder="1" applyAlignment="1" applyProtection="1">
      <alignment wrapText="1"/>
      <protection locked="0"/>
    </xf>
    <xf numFmtId="49" fontId="119" fillId="0" borderId="1" xfId="0" applyNumberFormat="1" applyFont="1" applyFill="1" applyBorder="1" applyAlignment="1">
      <alignment horizontal="center" wrapText="1"/>
    </xf>
    <xf numFmtId="0" fontId="122" fillId="0" borderId="0" xfId="0" applyFont="1"/>
    <xf numFmtId="4" fontId="122" fillId="0" borderId="0" xfId="0" applyNumberFormat="1" applyFont="1"/>
    <xf numFmtId="3" fontId="87" fillId="0" borderId="1" xfId="0" applyNumberFormat="1" applyFont="1" applyBorder="1" applyAlignment="1">
      <alignment horizontal="center"/>
    </xf>
    <xf numFmtId="0" fontId="87" fillId="0" borderId="1" xfId="0" applyFont="1" applyBorder="1" applyAlignment="1">
      <alignment wrapText="1"/>
    </xf>
    <xf numFmtId="0" fontId="118" fillId="0" borderId="0" xfId="0" applyFont="1" applyFill="1"/>
    <xf numFmtId="4" fontId="118" fillId="0" borderId="0" xfId="0" applyNumberFormat="1" applyFont="1"/>
    <xf numFmtId="3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wrapText="1"/>
    </xf>
    <xf numFmtId="0" fontId="46" fillId="4" borderId="1" xfId="0" applyFont="1" applyFill="1" applyBorder="1" applyAlignment="1"/>
    <xf numFmtId="49" fontId="123" fillId="4" borderId="1" xfId="0" applyNumberFormat="1" applyFont="1" applyFill="1" applyBorder="1" applyAlignment="1" applyProtection="1">
      <alignment horizontal="left" wrapText="1"/>
      <protection locked="0"/>
    </xf>
    <xf numFmtId="0" fontId="124" fillId="0" borderId="0" xfId="0" applyFont="1" applyAlignment="1">
      <alignment horizontal="center"/>
    </xf>
    <xf numFmtId="4" fontId="124" fillId="0" borderId="0" xfId="0" applyNumberFormat="1" applyFont="1" applyAlignment="1">
      <alignment horizontal="center"/>
    </xf>
    <xf numFmtId="0" fontId="87" fillId="0" borderId="1" xfId="0" applyFont="1" applyFill="1" applyBorder="1" applyAlignment="1">
      <alignment wrapText="1"/>
    </xf>
    <xf numFmtId="0" fontId="125" fillId="0" borderId="1" xfId="0" applyFont="1" applyBorder="1" applyAlignment="1">
      <alignment horizontal="left" wrapText="1"/>
    </xf>
    <xf numFmtId="49" fontId="101" fillId="0" borderId="1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 wrapText="1"/>
    </xf>
    <xf numFmtId="49" fontId="20" fillId="0" borderId="1" xfId="0" applyNumberFormat="1" applyFont="1" applyBorder="1" applyAlignment="1">
      <alignment horizontal="center"/>
    </xf>
    <xf numFmtId="0" fontId="87" fillId="0" borderId="1" xfId="0" applyFont="1" applyBorder="1" applyAlignment="1">
      <alignment horizontal="left" wrapText="1"/>
    </xf>
    <xf numFmtId="49" fontId="97" fillId="0" borderId="36" xfId="0" applyNumberFormat="1" applyFont="1" applyFill="1" applyBorder="1" applyAlignment="1">
      <alignment horizontal="center" wrapText="1"/>
    </xf>
    <xf numFmtId="49" fontId="97" fillId="0" borderId="5" xfId="0" applyNumberFormat="1" applyFont="1" applyFill="1" applyBorder="1" applyAlignment="1">
      <alignment horizontal="center" wrapText="1"/>
    </xf>
    <xf numFmtId="49" fontId="27" fillId="0" borderId="1" xfId="0" applyNumberFormat="1" applyFont="1" applyBorder="1" applyAlignment="1">
      <alignment horizontal="center"/>
    </xf>
    <xf numFmtId="0" fontId="119" fillId="0" borderId="1" xfId="0" applyFont="1" applyBorder="1" applyAlignment="1"/>
    <xf numFmtId="49" fontId="87" fillId="0" borderId="28" xfId="0" applyNumberFormat="1" applyFont="1" applyBorder="1" applyAlignment="1">
      <alignment horizontal="center" wrapText="1"/>
    </xf>
    <xf numFmtId="49" fontId="87" fillId="0" borderId="1" xfId="0" applyNumberFormat="1" applyFont="1" applyBorder="1" applyAlignment="1">
      <alignment horizontal="center" wrapText="1"/>
    </xf>
    <xf numFmtId="0" fontId="27" fillId="0" borderId="1" xfId="0" applyFont="1" applyFill="1" applyBorder="1" applyAlignment="1">
      <alignment wrapText="1"/>
    </xf>
    <xf numFmtId="49" fontId="27" fillId="0" borderId="28" xfId="0" applyNumberFormat="1" applyFont="1" applyBorder="1" applyAlignment="1">
      <alignment horizontal="center" wrapText="1"/>
    </xf>
    <xf numFmtId="49" fontId="27" fillId="0" borderId="1" xfId="0" applyNumberFormat="1" applyFont="1" applyBorder="1" applyAlignment="1">
      <alignment horizontal="center" wrapText="1"/>
    </xf>
    <xf numFmtId="3" fontId="121" fillId="0" borderId="1" xfId="0" applyNumberFormat="1" applyFont="1" applyFill="1" applyBorder="1" applyAlignment="1">
      <alignment horizontal="center"/>
    </xf>
    <xf numFmtId="3" fontId="27" fillId="0" borderId="1" xfId="0" applyNumberFormat="1" applyFont="1" applyFill="1" applyBorder="1" applyAlignment="1">
      <alignment horizontal="center"/>
    </xf>
    <xf numFmtId="49" fontId="27" fillId="0" borderId="5" xfId="0" applyNumberFormat="1" applyFont="1" applyBorder="1" applyAlignment="1" applyProtection="1">
      <alignment horizontal="left" wrapText="1"/>
      <protection locked="0"/>
    </xf>
    <xf numFmtId="0" fontId="46" fillId="4" borderId="1" xfId="0" applyFont="1" applyFill="1" applyBorder="1" applyAlignment="1">
      <alignment horizontal="justify" wrapText="1"/>
    </xf>
    <xf numFmtId="49" fontId="46" fillId="4" borderId="1" xfId="0" applyNumberFormat="1" applyFont="1" applyFill="1" applyBorder="1" applyAlignment="1">
      <alignment horizontal="center"/>
    </xf>
    <xf numFmtId="3" fontId="87" fillId="0" borderId="1" xfId="0" applyNumberFormat="1" applyFont="1" applyFill="1" applyBorder="1" applyAlignment="1">
      <alignment horizontal="center"/>
    </xf>
    <xf numFmtId="49" fontId="87" fillId="0" borderId="1" xfId="0" applyNumberFormat="1" applyFont="1" applyBorder="1" applyAlignment="1" applyProtection="1">
      <alignment horizontal="left" wrapText="1"/>
      <protection locked="0"/>
    </xf>
    <xf numFmtId="49" fontId="87" fillId="0" borderId="1" xfId="0" applyNumberFormat="1" applyFont="1" applyFill="1" applyBorder="1" applyAlignment="1">
      <alignment horizontal="center" wrapText="1"/>
    </xf>
    <xf numFmtId="0" fontId="27" fillId="0" borderId="0" xfId="0" applyFont="1"/>
    <xf numFmtId="49" fontId="27" fillId="0" borderId="1" xfId="0" applyNumberFormat="1" applyFont="1" applyFill="1" applyBorder="1" applyAlignment="1">
      <alignment horizontal="left" wrapText="1"/>
    </xf>
    <xf numFmtId="49" fontId="27" fillId="0" borderId="1" xfId="0" applyNumberFormat="1" applyFont="1" applyFill="1" applyBorder="1" applyAlignment="1">
      <alignment horizontal="center" wrapText="1"/>
    </xf>
    <xf numFmtId="49" fontId="27" fillId="0" borderId="1" xfId="3" applyNumberFormat="1" applyFont="1" applyFill="1" applyBorder="1" applyAlignment="1">
      <alignment horizontal="left" wrapText="1"/>
    </xf>
    <xf numFmtId="0" fontId="126" fillId="0" borderId="0" xfId="0" applyFont="1"/>
    <xf numFmtId="0" fontId="85" fillId="0" borderId="0" xfId="0" applyFont="1"/>
    <xf numFmtId="3" fontId="101" fillId="0" borderId="1" xfId="0" applyNumberFormat="1" applyFont="1" applyBorder="1" applyAlignment="1">
      <alignment horizontal="center"/>
    </xf>
    <xf numFmtId="49" fontId="101" fillId="0" borderId="1" xfId="2" applyNumberFormat="1" applyFont="1" applyFill="1" applyBorder="1" applyAlignment="1">
      <alignment horizontal="left" wrapText="1"/>
    </xf>
    <xf numFmtId="49" fontId="101" fillId="0" borderId="1" xfId="2" applyNumberFormat="1" applyFont="1" applyFill="1" applyBorder="1" applyAlignment="1">
      <alignment horizontal="center" wrapText="1"/>
    </xf>
    <xf numFmtId="49" fontId="87" fillId="0" borderId="1" xfId="2" applyNumberFormat="1" applyFont="1" applyFill="1" applyBorder="1" applyAlignment="1">
      <alignment horizontal="left" wrapText="1"/>
    </xf>
    <xf numFmtId="49" fontId="87" fillId="0" borderId="1" xfId="2" applyNumberFormat="1" applyFont="1" applyFill="1" applyBorder="1" applyAlignment="1">
      <alignment horizontal="center" wrapText="1"/>
    </xf>
    <xf numFmtId="49" fontId="27" fillId="0" borderId="1" xfId="2" applyNumberFormat="1" applyFont="1" applyFill="1" applyBorder="1" applyAlignment="1">
      <alignment horizontal="left" wrapText="1"/>
    </xf>
    <xf numFmtId="49" fontId="27" fillId="0" borderId="1" xfId="2" applyNumberFormat="1" applyFont="1" applyFill="1" applyBorder="1" applyAlignment="1">
      <alignment horizontal="center" wrapText="1"/>
    </xf>
    <xf numFmtId="3" fontId="127" fillId="0" borderId="0" xfId="0" applyNumberFormat="1" applyFont="1"/>
    <xf numFmtId="0" fontId="27" fillId="4" borderId="1" xfId="0" applyFont="1" applyFill="1" applyBorder="1" applyAlignment="1">
      <alignment wrapText="1"/>
    </xf>
    <xf numFmtId="49" fontId="46" fillId="4" borderId="1" xfId="1" applyNumberFormat="1" applyFont="1" applyFill="1" applyBorder="1" applyAlignment="1" applyProtection="1">
      <alignment horizontal="left" wrapText="1"/>
      <protection locked="0"/>
    </xf>
    <xf numFmtId="49" fontId="46" fillId="4" borderId="1" xfId="0" applyNumberFormat="1" applyFont="1" applyFill="1" applyBorder="1" applyAlignment="1">
      <alignment horizontal="center" wrapText="1"/>
    </xf>
    <xf numFmtId="3" fontId="27" fillId="0" borderId="0" xfId="0" applyNumberFormat="1" applyFont="1"/>
    <xf numFmtId="49" fontId="27" fillId="3" borderId="1" xfId="0" applyNumberFormat="1" applyFont="1" applyFill="1" applyBorder="1" applyAlignment="1">
      <alignment horizontal="left" wrapText="1"/>
    </xf>
    <xf numFmtId="49" fontId="27" fillId="3" borderId="1" xfId="0" applyNumberFormat="1" applyFont="1" applyFill="1" applyBorder="1" applyAlignment="1">
      <alignment horizontal="center" wrapText="1"/>
    </xf>
    <xf numFmtId="0" fontId="128" fillId="0" borderId="0" xfId="0" applyFont="1"/>
    <xf numFmtId="3" fontId="87" fillId="0" borderId="1" xfId="0" applyNumberFormat="1" applyFont="1" applyBorder="1" applyAlignment="1">
      <alignment horizontal="center" wrapText="1"/>
    </xf>
    <xf numFmtId="3" fontId="27" fillId="0" borderId="1" xfId="0" applyNumberFormat="1" applyFont="1" applyBorder="1" applyAlignment="1">
      <alignment horizontal="center" wrapText="1"/>
    </xf>
    <xf numFmtId="0" fontId="129" fillId="0" borderId="0" xfId="0" applyFont="1"/>
    <xf numFmtId="0" fontId="130" fillId="0" borderId="0" xfId="0" applyFont="1"/>
    <xf numFmtId="49" fontId="20" fillId="0" borderId="1" xfId="2" applyNumberFormat="1" applyFont="1" applyFill="1" applyBorder="1" applyAlignment="1">
      <alignment horizontal="left" wrapText="1"/>
    </xf>
    <xf numFmtId="49" fontId="20" fillId="0" borderId="1" xfId="2" applyNumberFormat="1" applyFont="1" applyFill="1" applyBorder="1" applyAlignment="1">
      <alignment horizontal="center" wrapText="1"/>
    </xf>
    <xf numFmtId="49" fontId="87" fillId="0" borderId="28" xfId="0" applyNumberFormat="1" applyFont="1" applyFill="1" applyBorder="1" applyAlignment="1">
      <alignment horizontal="center" wrapText="1"/>
    </xf>
    <xf numFmtId="0" fontId="131" fillId="0" borderId="0" xfId="0" applyFont="1"/>
    <xf numFmtId="3" fontId="87" fillId="0" borderId="1" xfId="0" applyNumberFormat="1" applyFont="1" applyFill="1" applyBorder="1" applyAlignment="1">
      <alignment horizontal="center" wrapText="1"/>
    </xf>
    <xf numFmtId="49" fontId="27" fillId="0" borderId="28" xfId="0" applyNumberFormat="1" applyFont="1" applyFill="1" applyBorder="1" applyAlignment="1">
      <alignment horizontal="center" wrapText="1"/>
    </xf>
    <xf numFmtId="3" fontId="27" fillId="0" borderId="0" xfId="0" applyNumberFormat="1" applyFont="1" applyAlignment="1">
      <alignment horizontal="center"/>
    </xf>
    <xf numFmtId="0" fontId="27" fillId="0" borderId="1" xfId="0" applyFont="1" applyBorder="1" applyAlignment="1">
      <alignment horizontal="center"/>
    </xf>
    <xf numFmtId="49" fontId="87" fillId="0" borderId="1" xfId="0" applyNumberFormat="1" applyFont="1" applyFill="1" applyBorder="1" applyAlignment="1" applyProtection="1">
      <alignment horizontal="left" wrapText="1"/>
      <protection locked="0"/>
    </xf>
    <xf numFmtId="49" fontId="87" fillId="0" borderId="1" xfId="0" applyNumberFormat="1" applyFont="1" applyFill="1" applyBorder="1" applyAlignment="1">
      <alignment horizontal="left" wrapText="1"/>
    </xf>
    <xf numFmtId="49" fontId="27" fillId="0" borderId="1" xfId="0" applyNumberFormat="1" applyFont="1" applyFill="1" applyBorder="1" applyAlignment="1" applyProtection="1">
      <alignment horizontal="left" wrapText="1"/>
      <protection locked="0"/>
    </xf>
    <xf numFmtId="0" fontId="87" fillId="0" borderId="0" xfId="0" applyFont="1" applyAlignment="1">
      <alignment horizontal="left" wrapText="1"/>
    </xf>
    <xf numFmtId="49" fontId="87" fillId="0" borderId="1" xfId="0" applyNumberFormat="1" applyFont="1" applyBorder="1" applyAlignment="1">
      <alignment horizontal="left" wrapText="1"/>
    </xf>
    <xf numFmtId="3" fontId="132" fillId="0" borderId="1" xfId="0" applyNumberFormat="1" applyFont="1" applyBorder="1" applyAlignment="1">
      <alignment horizontal="center"/>
    </xf>
    <xf numFmtId="49" fontId="87" fillId="0" borderId="0" xfId="0" applyNumberFormat="1" applyFont="1" applyAlignment="1">
      <alignment horizontal="left" wrapText="1"/>
    </xf>
    <xf numFmtId="0" fontId="133" fillId="0" borderId="0" xfId="0" applyFont="1"/>
    <xf numFmtId="3" fontId="46" fillId="0" borderId="1" xfId="0" applyNumberFormat="1" applyFont="1" applyBorder="1" applyAlignment="1">
      <alignment horizontal="center"/>
    </xf>
    <xf numFmtId="4" fontId="127" fillId="0" borderId="0" xfId="0" applyNumberFormat="1" applyFont="1"/>
    <xf numFmtId="0" fontId="134" fillId="4" borderId="1" xfId="0" applyFont="1" applyFill="1" applyBorder="1" applyAlignment="1"/>
    <xf numFmtId="0" fontId="135" fillId="0" borderId="1" xfId="0" applyFont="1" applyBorder="1" applyAlignment="1">
      <alignment horizontal="center" wrapText="1"/>
    </xf>
    <xf numFmtId="0" fontId="135" fillId="0" borderId="1" xfId="0" applyFont="1" applyBorder="1" applyAlignment="1">
      <alignment horizontal="center"/>
    </xf>
    <xf numFmtId="0" fontId="137" fillId="0" borderId="0" xfId="0" applyFont="1" applyAlignment="1">
      <alignment horizontal="center"/>
    </xf>
    <xf numFmtId="0" fontId="136" fillId="0" borderId="0" xfId="0" applyFont="1"/>
    <xf numFmtId="0" fontId="138" fillId="0" borderId="0" xfId="0" applyFont="1"/>
    <xf numFmtId="0" fontId="138" fillId="0" borderId="0" xfId="0" applyFont="1" applyAlignment="1">
      <alignment horizontal="left"/>
    </xf>
    <xf numFmtId="49" fontId="87" fillId="0" borderId="4" xfId="0" applyNumberFormat="1" applyFont="1" applyFill="1" applyBorder="1" applyAlignment="1">
      <alignment horizontal="left" wrapText="1"/>
    </xf>
    <xf numFmtId="3" fontId="27" fillId="0" borderId="5" xfId="0" applyNumberFormat="1" applyFont="1" applyBorder="1" applyAlignment="1">
      <alignment horizontal="center"/>
    </xf>
    <xf numFmtId="0" fontId="124" fillId="0" borderId="0" xfId="0" applyFont="1"/>
    <xf numFmtId="49" fontId="87" fillId="0" borderId="1" xfId="3" applyNumberFormat="1" applyFont="1" applyFill="1" applyBorder="1" applyAlignment="1">
      <alignment horizontal="left" wrapText="1"/>
    </xf>
    <xf numFmtId="49" fontId="114" fillId="0" borderId="30" xfId="0" applyNumberFormat="1" applyFont="1" applyBorder="1" applyAlignment="1" applyProtection="1">
      <alignment horizontal="left" wrapText="1"/>
      <protection locked="0"/>
    </xf>
    <xf numFmtId="49" fontId="114" fillId="0" borderId="23" xfId="0" applyNumberFormat="1" applyFont="1" applyBorder="1" applyAlignment="1" applyProtection="1">
      <alignment horizontal="left" wrapText="1"/>
      <protection locked="0"/>
    </xf>
    <xf numFmtId="49" fontId="114" fillId="0" borderId="10" xfId="0" applyNumberFormat="1" applyFont="1" applyBorder="1" applyAlignment="1" applyProtection="1">
      <alignment horizontal="left" wrapText="1"/>
      <protection locked="0"/>
    </xf>
    <xf numFmtId="0" fontId="112" fillId="0" borderId="0" xfId="0" applyFont="1" applyBorder="1" applyAlignment="1">
      <alignment wrapText="1"/>
    </xf>
    <xf numFmtId="0" fontId="112" fillId="0" borderId="10" xfId="0" applyFont="1" applyBorder="1" applyAlignment="1">
      <alignment wrapText="1"/>
    </xf>
    <xf numFmtId="0" fontId="42" fillId="0" borderId="0" xfId="0" applyFont="1" applyBorder="1" applyAlignment="1">
      <alignment horizontal="left" wrapText="1"/>
    </xf>
    <xf numFmtId="0" fontId="42" fillId="0" borderId="10" xfId="0" applyFont="1" applyBorder="1"/>
    <xf numFmtId="0" fontId="42" fillId="0" borderId="10" xfId="0" applyFont="1" applyBorder="1" applyAlignment="1">
      <alignment wrapText="1"/>
    </xf>
    <xf numFmtId="0" fontId="112" fillId="0" borderId="23" xfId="0" applyFont="1" applyBorder="1"/>
    <xf numFmtId="0" fontId="41" fillId="0" borderId="12" xfId="0" applyFont="1" applyBorder="1" applyAlignment="1">
      <alignment horizontal="center" wrapText="1"/>
    </xf>
    <xf numFmtId="0" fontId="70" fillId="0" borderId="12" xfId="0" applyFont="1" applyBorder="1" applyAlignment="1">
      <alignment horizontal="center" wrapText="1"/>
    </xf>
    <xf numFmtId="0" fontId="68" fillId="0" borderId="12" xfId="0" applyFont="1" applyBorder="1" applyAlignment="1">
      <alignment horizontal="center" wrapText="1"/>
    </xf>
    <xf numFmtId="0" fontId="74" fillId="0" borderId="12" xfId="0" applyFont="1" applyBorder="1" applyAlignment="1">
      <alignment horizontal="center" wrapText="1"/>
    </xf>
    <xf numFmtId="0" fontId="74" fillId="0" borderId="24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6" fillId="0" borderId="0" xfId="0" applyFont="1" applyAlignment="1"/>
    <xf numFmtId="3" fontId="139" fillId="0" borderId="10" xfId="0" applyNumberFormat="1" applyFont="1" applyBorder="1" applyAlignment="1" applyProtection="1">
      <alignment horizontal="right" wrapText="1"/>
      <protection locked="0"/>
    </xf>
    <xf numFmtId="3" fontId="139" fillId="0" borderId="10" xfId="0" applyNumberFormat="1" applyFont="1" applyBorder="1" applyAlignment="1">
      <alignment horizontal="right" wrapText="1"/>
    </xf>
    <xf numFmtId="3" fontId="141" fillId="0" borderId="10" xfId="0" applyNumberFormat="1" applyFont="1" applyBorder="1" applyAlignment="1">
      <alignment horizontal="right" wrapText="1"/>
    </xf>
    <xf numFmtId="3" fontId="140" fillId="0" borderId="10" xfId="0" applyNumberFormat="1" applyFont="1" applyBorder="1" applyAlignment="1">
      <alignment horizontal="right" wrapText="1"/>
    </xf>
    <xf numFmtId="3" fontId="142" fillId="0" borderId="10" xfId="0" applyNumberFormat="1" applyFont="1" applyBorder="1" applyAlignment="1">
      <alignment horizontal="right" wrapText="1"/>
    </xf>
    <xf numFmtId="3" fontId="140" fillId="0" borderId="10" xfId="0" applyNumberFormat="1" applyFont="1" applyBorder="1" applyAlignment="1">
      <alignment horizontal="center" wrapText="1"/>
    </xf>
    <xf numFmtId="3" fontId="139" fillId="0" borderId="10" xfId="0" applyNumberFormat="1" applyFont="1" applyBorder="1" applyAlignment="1">
      <alignment horizontal="right" vertical="center" wrapText="1"/>
    </xf>
    <xf numFmtId="4" fontId="141" fillId="0" borderId="23" xfId="0" applyNumberFormat="1" applyFont="1" applyBorder="1" applyAlignment="1">
      <alignment horizontal="right" wrapText="1"/>
    </xf>
    <xf numFmtId="3" fontId="140" fillId="0" borderId="23" xfId="0" applyNumberFormat="1" applyFont="1" applyBorder="1" applyAlignment="1">
      <alignment horizontal="right" wrapText="1"/>
    </xf>
    <xf numFmtId="4" fontId="141" fillId="0" borderId="10" xfId="0" applyNumberFormat="1" applyFont="1" applyBorder="1" applyAlignment="1">
      <alignment horizontal="right" wrapText="1"/>
    </xf>
    <xf numFmtId="3" fontId="140" fillId="0" borderId="30" xfId="0" applyNumberFormat="1" applyFont="1" applyBorder="1" applyAlignment="1">
      <alignment horizontal="right" wrapText="1"/>
    </xf>
    <xf numFmtId="3" fontId="139" fillId="0" borderId="26" xfId="0" applyNumberFormat="1" applyFont="1" applyBorder="1" applyAlignment="1">
      <alignment horizontal="right" wrapText="1"/>
    </xf>
    <xf numFmtId="0" fontId="66" fillId="0" borderId="0" xfId="0" applyFont="1" applyAlignment="1">
      <alignment horizontal="center"/>
    </xf>
    <xf numFmtId="0" fontId="67" fillId="0" borderId="0" xfId="0" applyFont="1" applyAlignment="1">
      <alignment horizontal="center"/>
    </xf>
    <xf numFmtId="0" fontId="66" fillId="0" borderId="0" xfId="0" applyFont="1" applyAlignment="1"/>
    <xf numFmtId="49" fontId="83" fillId="0" borderId="0" xfId="0" applyNumberFormat="1" applyFont="1" applyBorder="1" applyAlignment="1" applyProtection="1">
      <alignment horizontal="left"/>
      <protection locked="0"/>
    </xf>
    <xf numFmtId="49" fontId="62" fillId="0" borderId="0" xfId="0" applyNumberFormat="1" applyFont="1" applyBorder="1" applyAlignment="1" applyProtection="1">
      <alignment horizontal="center" vertical="top"/>
      <protection locked="0"/>
    </xf>
    <xf numFmtId="49" fontId="65" fillId="0" borderId="4" xfId="0" applyNumberFormat="1" applyFont="1" applyBorder="1" applyAlignment="1">
      <alignment horizontal="center" vertical="center"/>
    </xf>
    <xf numFmtId="0" fontId="66" fillId="0" borderId="5" xfId="0" applyFont="1" applyBorder="1" applyAlignment="1">
      <alignment horizontal="center" vertical="center"/>
    </xf>
    <xf numFmtId="49" fontId="65" fillId="0" borderId="4" xfId="0" applyNumberFormat="1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49" fontId="65" fillId="0" borderId="33" xfId="0" applyNumberFormat="1" applyFont="1" applyBorder="1" applyAlignment="1">
      <alignment horizontal="center" vertical="center" wrapText="1"/>
    </xf>
    <xf numFmtId="0" fontId="66" fillId="0" borderId="34" xfId="0" applyFont="1" applyBorder="1" applyAlignment="1">
      <alignment horizontal="center" vertical="center" wrapText="1"/>
    </xf>
    <xf numFmtId="0" fontId="41" fillId="0" borderId="37" xfId="0" applyFont="1" applyBorder="1" applyAlignment="1">
      <alignment horizontal="center" wrapText="1"/>
    </xf>
    <xf numFmtId="0" fontId="41" fillId="0" borderId="16" xfId="0" applyFont="1" applyBorder="1" applyAlignment="1">
      <alignment horizontal="center" wrapText="1"/>
    </xf>
    <xf numFmtId="3" fontId="139" fillId="0" borderId="30" xfId="0" applyNumberFormat="1" applyFont="1" applyBorder="1" applyAlignment="1" applyProtection="1">
      <alignment horizontal="right" wrapText="1"/>
      <protection locked="0"/>
    </xf>
    <xf numFmtId="3" fontId="139" fillId="0" borderId="23" xfId="0" applyNumberFormat="1" applyFont="1" applyBorder="1" applyAlignment="1" applyProtection="1">
      <alignment horizontal="right" wrapText="1"/>
      <protection locked="0"/>
    </xf>
    <xf numFmtId="3" fontId="139" fillId="0" borderId="30" xfId="0" applyNumberFormat="1" applyFont="1" applyBorder="1" applyAlignment="1">
      <alignment horizontal="right" wrapText="1"/>
    </xf>
    <xf numFmtId="3" fontId="139" fillId="0" borderId="23" xfId="0" applyNumberFormat="1" applyFont="1" applyBorder="1" applyAlignment="1">
      <alignment horizontal="right" wrapText="1"/>
    </xf>
    <xf numFmtId="3" fontId="72" fillId="0" borderId="30" xfId="0" applyNumberFormat="1" applyFont="1" applyBorder="1" applyAlignment="1">
      <alignment horizontal="center" wrapText="1"/>
    </xf>
    <xf numFmtId="3" fontId="72" fillId="0" borderId="23" xfId="0" applyNumberFormat="1" applyFont="1" applyBorder="1" applyAlignment="1">
      <alignment horizontal="center" wrapText="1"/>
    </xf>
    <xf numFmtId="3" fontId="39" fillId="0" borderId="31" xfId="0" applyNumberFormat="1" applyFont="1" applyBorder="1" applyAlignment="1">
      <alignment horizontal="center" wrapText="1"/>
    </xf>
    <xf numFmtId="3" fontId="39" fillId="0" borderId="38" xfId="0" applyNumberFormat="1" applyFont="1" applyBorder="1" applyAlignment="1">
      <alignment horizontal="center" wrapText="1"/>
    </xf>
    <xf numFmtId="0" fontId="105" fillId="0" borderId="0" xfId="0" applyFont="1" applyAlignment="1">
      <alignment horizontal="center"/>
    </xf>
    <xf numFmtId="0" fontId="106" fillId="0" borderId="0" xfId="0" applyFont="1" applyAlignment="1">
      <alignment horizontal="center"/>
    </xf>
    <xf numFmtId="0" fontId="27" fillId="0" borderId="0" xfId="4" applyFont="1" applyAlignment="1"/>
    <xf numFmtId="0" fontId="27" fillId="0" borderId="0" xfId="4" applyFont="1" applyAlignment="1">
      <alignment horizontal="right"/>
    </xf>
    <xf numFmtId="1" fontId="50" fillId="0" borderId="0" xfId="4" applyNumberFormat="1" applyFont="1" applyFill="1" applyBorder="1" applyAlignment="1">
      <alignment horizontal="center" vertical="center" wrapText="1"/>
    </xf>
    <xf numFmtId="49" fontId="61" fillId="0" borderId="0" xfId="4" applyNumberFormat="1" applyFont="1" applyFill="1" applyBorder="1" applyAlignment="1" applyProtection="1">
      <alignment horizontal="left" vertical="top" wrapText="1"/>
      <protection locked="0"/>
    </xf>
    <xf numFmtId="49" fontId="39" fillId="0" borderId="0" xfId="4" applyNumberFormat="1" applyFont="1" applyFill="1" applyBorder="1" applyAlignment="1" applyProtection="1">
      <alignment horizontal="left" vertical="top" wrapText="1"/>
      <protection locked="0"/>
    </xf>
    <xf numFmtId="0" fontId="51" fillId="0" borderId="1" xfId="4" applyFont="1" applyFill="1" applyBorder="1" applyAlignment="1">
      <alignment horizontal="center" vertical="center" wrapText="1"/>
    </xf>
    <xf numFmtId="49" fontId="52" fillId="0" borderId="1" xfId="4" applyNumberFormat="1" applyFont="1" applyFill="1" applyBorder="1" applyAlignment="1">
      <alignment horizontal="center" vertical="center" wrapText="1"/>
    </xf>
    <xf numFmtId="0" fontId="52" fillId="0" borderId="1" xfId="4" applyFont="1" applyFill="1" applyBorder="1" applyAlignment="1">
      <alignment horizontal="center" vertical="center"/>
    </xf>
    <xf numFmtId="0" fontId="52" fillId="0" borderId="1" xfId="4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textRotation="255"/>
    </xf>
    <xf numFmtId="0" fontId="10" fillId="0" borderId="27" xfId="0" applyFont="1" applyBorder="1" applyAlignment="1">
      <alignment horizontal="center" vertical="center" textRotation="255"/>
    </xf>
    <xf numFmtId="0" fontId="10" fillId="0" borderId="5" xfId="0" applyFont="1" applyBorder="1" applyAlignment="1">
      <alignment horizontal="center" vertical="center" textRotation="255"/>
    </xf>
    <xf numFmtId="0" fontId="10" fillId="0" borderId="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10" fillId="0" borderId="3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2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28" fillId="0" borderId="0" xfId="5" applyFont="1" applyAlignment="1">
      <alignment horizontal="center"/>
    </xf>
    <xf numFmtId="0" fontId="138" fillId="0" borderId="0" xfId="0" applyFont="1" applyAlignment="1">
      <alignment horizontal="center"/>
    </xf>
    <xf numFmtId="0" fontId="138" fillId="0" borderId="0" xfId="0" applyFont="1" applyAlignment="1">
      <alignment horizontal="left"/>
    </xf>
    <xf numFmtId="0" fontId="137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36" fillId="0" borderId="5" xfId="0" applyFont="1" applyBorder="1" applyAlignment="1">
      <alignment horizontal="center" vertical="center" wrapText="1"/>
    </xf>
  </cellXfs>
  <cellStyles count="7">
    <cellStyle name="Гиперссылка" xfId="1" builtinId="8"/>
    <cellStyle name="Обычный" xfId="0" builtinId="0"/>
    <cellStyle name="Обычный_Dod1" xfId="2"/>
    <cellStyle name="Обычный_Dod2" xfId="3"/>
    <cellStyle name="Обычный_Dod5" xfId="4"/>
    <cellStyle name="Обычный_Dod6" xfId="5"/>
    <cellStyle name="Обычный_ZV1PIV98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2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3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4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5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6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7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8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9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0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0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1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2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3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4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5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6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7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8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9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0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1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2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3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4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5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6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7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7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8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9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0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1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2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3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4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5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1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2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3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4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5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6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7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8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9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79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0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1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2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3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4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5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6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7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8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9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0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1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2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3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4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5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6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24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5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26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7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28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9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0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1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2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3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4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5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6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7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8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9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0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1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2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3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4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5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6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7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8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9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0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1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2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3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4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5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6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7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8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9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4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5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6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7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8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9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0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1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2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3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4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5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6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7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8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9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30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31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1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2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3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4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5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6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7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8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9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8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9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0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1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2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3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4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5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6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3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4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5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6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7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8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9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0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1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2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3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4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5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6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7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8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9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0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0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1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2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3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4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5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6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7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8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8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9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0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1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2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3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4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5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6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7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8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9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0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1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2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3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4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5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6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7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8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9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0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1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2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3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4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5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6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7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8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9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90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91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92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93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3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4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5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6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7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8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9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0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1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0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1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2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3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4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5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6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7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8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48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49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0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1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2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3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4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5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6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7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8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9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0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1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2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3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4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5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2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3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4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5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6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7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8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9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0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7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8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9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0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1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2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3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4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5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6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7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8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9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0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1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2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3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4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2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3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4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5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6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7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8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9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0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1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2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3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4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5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6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7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8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9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0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1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2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3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4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5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6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7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8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9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0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1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2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3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4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5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6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7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7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8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9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0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1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2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3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4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5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2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3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4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5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6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7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8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9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0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1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2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3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4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5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6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7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8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9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3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4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5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6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7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8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9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0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1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1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2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3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4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5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6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7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8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9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0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1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2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3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4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5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6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7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8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8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9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0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1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2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3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4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5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6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6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7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8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9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0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1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2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3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4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5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6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7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8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9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0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1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2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3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4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5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6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7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8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9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0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1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2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3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4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5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6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7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8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9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60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61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885825</xdr:colOff>
      <xdr:row>0</xdr:row>
      <xdr:rowOff>171450</xdr:rowOff>
    </xdr:from>
    <xdr:to>
      <xdr:col>5</xdr:col>
      <xdr:colOff>1028700</xdr:colOff>
      <xdr:row>4</xdr:row>
      <xdr:rowOff>19050</xdr:rowOff>
    </xdr:to>
    <xdr:sp macro="" textlink="">
      <xdr:nvSpPr>
        <xdr:cNvPr id="62473" name="Text Box 1"/>
        <xdr:cNvSpPr txBox="1">
          <a:spLocks noChangeArrowheads="1"/>
        </xdr:cNvSpPr>
      </xdr:nvSpPr>
      <xdr:spPr bwMode="auto">
        <a:xfrm>
          <a:off x="4933950" y="171450"/>
          <a:ext cx="26765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31 липня 2018 року № 1124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146540</xdr:colOff>
      <xdr:row>0</xdr:row>
      <xdr:rowOff>0</xdr:rowOff>
    </xdr:from>
    <xdr:to>
      <xdr:col>16</xdr:col>
      <xdr:colOff>396725</xdr:colOff>
      <xdr:row>3</xdr:row>
      <xdr:rowOff>200025</xdr:rowOff>
    </xdr:to>
    <xdr:sp macro="" textlink="">
      <xdr:nvSpPr>
        <xdr:cNvPr id="51278" name="Text Box 1"/>
        <xdr:cNvSpPr txBox="1">
          <a:spLocks noChangeArrowheads="1"/>
        </xdr:cNvSpPr>
      </xdr:nvSpPr>
      <xdr:spPr bwMode="auto">
        <a:xfrm>
          <a:off x="11691677" y="0"/>
          <a:ext cx="2941235" cy="775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31 липня 2018 року № 1124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12</xdr:col>
      <xdr:colOff>274318</xdr:colOff>
      <xdr:row>0</xdr:row>
      <xdr:rowOff>0</xdr:rowOff>
    </xdr:to>
    <xdr:sp macro="" textlink="">
      <xdr:nvSpPr>
        <xdr:cNvPr id="51202" name="Text Box 2"/>
        <xdr:cNvSpPr txBox="1">
          <a:spLocks noChangeArrowheads="1"/>
        </xdr:cNvSpPr>
      </xdr:nvSpPr>
      <xdr:spPr bwMode="auto">
        <a:xfrm>
          <a:off x="2228850" y="161925"/>
          <a:ext cx="934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2</xdr:row>
      <xdr:rowOff>9525</xdr:rowOff>
    </xdr:from>
    <xdr:to>
      <xdr:col>11</xdr:col>
      <xdr:colOff>38100</xdr:colOff>
      <xdr:row>3</xdr:row>
      <xdr:rowOff>390525</xdr:rowOff>
    </xdr:to>
    <xdr:sp macro="" textlink="">
      <xdr:nvSpPr>
        <xdr:cNvPr id="51203" name="Text Box 3"/>
        <xdr:cNvSpPr txBox="1">
          <a:spLocks noChangeArrowheads="1"/>
        </xdr:cNvSpPr>
      </xdr:nvSpPr>
      <xdr:spPr bwMode="auto">
        <a:xfrm>
          <a:off x="1704975" y="495300"/>
          <a:ext cx="90011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видатків міського бюджету на 2018 рік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3</xdr:col>
      <xdr:colOff>1781175</xdr:colOff>
      <xdr:row>152</xdr:row>
      <xdr:rowOff>438150</xdr:rowOff>
    </xdr:from>
    <xdr:to>
      <xdr:col>12</xdr:col>
      <xdr:colOff>333375</xdr:colOff>
      <xdr:row>152</xdr:row>
      <xdr:rowOff>1047750</xdr:rowOff>
    </xdr:to>
    <xdr:sp macro="" textlink="">
      <xdr:nvSpPr>
        <xdr:cNvPr id="51313" name="Rectangle 4"/>
        <xdr:cNvSpPr>
          <a:spLocks noChangeArrowheads="1"/>
        </xdr:cNvSpPr>
      </xdr:nvSpPr>
      <xdr:spPr bwMode="auto">
        <a:xfrm>
          <a:off x="3762375" y="53006625"/>
          <a:ext cx="9229725" cy="609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І.Шумра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139128</xdr:colOff>
      <xdr:row>0</xdr:row>
      <xdr:rowOff>38100</xdr:rowOff>
    </xdr:from>
    <xdr:to>
      <xdr:col>8</xdr:col>
      <xdr:colOff>1273566</xdr:colOff>
      <xdr:row>6</xdr:row>
      <xdr:rowOff>0</xdr:rowOff>
    </xdr:to>
    <xdr:sp macro="" textlink="">
      <xdr:nvSpPr>
        <xdr:cNvPr id="53306" name="Rectangle 1"/>
        <xdr:cNvSpPr>
          <a:spLocks noChangeArrowheads="1"/>
        </xdr:cNvSpPr>
      </xdr:nvSpPr>
      <xdr:spPr bwMode="auto">
        <a:xfrm>
          <a:off x="13912920" y="38100"/>
          <a:ext cx="3510337" cy="1235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4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31 липня 2018 року № 1124</a:t>
          </a:r>
        </a:p>
      </xdr:txBody>
    </xdr:sp>
    <xdr:clientData/>
  </xdr:twoCellAnchor>
  <xdr:twoCellAnchor>
    <xdr:from>
      <xdr:col>0</xdr:col>
      <xdr:colOff>762000</xdr:colOff>
      <xdr:row>5</xdr:row>
      <xdr:rowOff>42809</xdr:rowOff>
    </xdr:from>
    <xdr:to>
      <xdr:col>5</xdr:col>
      <xdr:colOff>476250</xdr:colOff>
      <xdr:row>6</xdr:row>
      <xdr:rowOff>706349</xdr:rowOff>
    </xdr:to>
    <xdr:sp macro="" textlink="">
      <xdr:nvSpPr>
        <xdr:cNvPr id="53607" name="Rectangle 2"/>
        <xdr:cNvSpPr>
          <a:spLocks noChangeArrowheads="1"/>
        </xdr:cNvSpPr>
      </xdr:nvSpPr>
      <xdr:spPr bwMode="auto">
        <a:xfrm>
          <a:off x="762000" y="1123736"/>
          <a:ext cx="12428520" cy="85618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переліку об'єктів, видатки на які у 2018 році будуть проводитися за рахунок коштів бюджету розвитку</a:t>
          </a:r>
        </a:p>
      </xdr:txBody>
    </xdr:sp>
    <xdr:clientData/>
  </xdr:twoCellAnchor>
  <xdr:twoCellAnchor>
    <xdr:from>
      <xdr:col>3</xdr:col>
      <xdr:colOff>316230</xdr:colOff>
      <xdr:row>82</xdr:row>
      <xdr:rowOff>228600</xdr:rowOff>
    </xdr:from>
    <xdr:to>
      <xdr:col>6</xdr:col>
      <xdr:colOff>1104902</xdr:colOff>
      <xdr:row>83</xdr:row>
      <xdr:rowOff>723900</xdr:rowOff>
    </xdr:to>
    <xdr:sp macro="" textlink="">
      <xdr:nvSpPr>
        <xdr:cNvPr id="53326" name="Rectangle 3"/>
        <xdr:cNvSpPr>
          <a:spLocks noChangeArrowheads="1"/>
        </xdr:cNvSpPr>
      </xdr:nvSpPr>
      <xdr:spPr bwMode="auto">
        <a:xfrm>
          <a:off x="3872230" y="28879800"/>
          <a:ext cx="10999472" cy="1257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2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І.Шумра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2667000</xdr:colOff>
      <xdr:row>0</xdr:row>
      <xdr:rowOff>0</xdr:rowOff>
    </xdr:from>
    <xdr:to>
      <xdr:col>8</xdr:col>
      <xdr:colOff>10898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3048000" y="0"/>
          <a:ext cx="1839698" cy="647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558165</xdr:colOff>
      <xdr:row>4</xdr:row>
      <xdr:rowOff>34925</xdr:rowOff>
    </xdr:from>
    <xdr:to>
      <xdr:col>6</xdr:col>
      <xdr:colOff>274318</xdr:colOff>
      <xdr:row>7</xdr:row>
      <xdr:rowOff>217748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558165" y="682625"/>
          <a:ext cx="3373753" cy="61144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переліку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місцевих (регіональних) програм, які фінансуватимуться за рахунок коштів бюджету  м.Кузнецовськ у 2015 році</a:t>
          </a:r>
        </a:p>
      </xdr:txBody>
    </xdr:sp>
    <xdr:clientData/>
  </xdr:twoCellAnchor>
  <xdr:twoCellAnchor>
    <xdr:from>
      <xdr:col>5</xdr:col>
      <xdr:colOff>28575</xdr:colOff>
      <xdr:row>0</xdr:row>
      <xdr:rowOff>0</xdr:rowOff>
    </xdr:from>
    <xdr:to>
      <xdr:col>8</xdr:col>
      <xdr:colOff>0</xdr:colOff>
      <xdr:row>3</xdr:row>
      <xdr:rowOff>447675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3076575" y="0"/>
          <a:ext cx="1800225" cy="647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Додаток 5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 рішення  міської ради                                          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31 липня 2018 року № 1124</a:t>
          </a:r>
        </a:p>
      </xdr:txBody>
    </xdr:sp>
    <xdr:clientData/>
  </xdr:twoCellAnchor>
  <xdr:twoCellAnchor>
    <xdr:from>
      <xdr:col>0</xdr:col>
      <xdr:colOff>558165</xdr:colOff>
      <xdr:row>4</xdr:row>
      <xdr:rowOff>34925</xdr:rowOff>
    </xdr:from>
    <xdr:to>
      <xdr:col>6</xdr:col>
      <xdr:colOff>274318</xdr:colOff>
      <xdr:row>7</xdr:row>
      <xdr:rowOff>217748</xdr:rowOff>
    </xdr:to>
    <xdr:sp macro="" textlink="">
      <xdr:nvSpPr>
        <xdr:cNvPr id="5" name="Rectangle 2"/>
        <xdr:cNvSpPr>
          <a:spLocks noChangeArrowheads="1"/>
        </xdr:cNvSpPr>
      </xdr:nvSpPr>
      <xdr:spPr bwMode="auto">
        <a:xfrm>
          <a:off x="558165" y="682625"/>
          <a:ext cx="3373753" cy="61144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переліку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місцевих (регіональних) програм, які фінансуватимуться за рахунок коштів міського бюджету  у 2018  році</a:t>
          </a:r>
        </a:p>
      </xdr:txBody>
    </xdr:sp>
    <xdr:clientData/>
  </xdr:twoCellAnchor>
  <xdr:twoCellAnchor>
    <xdr:from>
      <xdr:col>0</xdr:col>
      <xdr:colOff>560918</xdr:colOff>
      <xdr:row>87</xdr:row>
      <xdr:rowOff>76200</xdr:rowOff>
    </xdr:from>
    <xdr:to>
      <xdr:col>7</xdr:col>
      <xdr:colOff>323851</xdr:colOff>
      <xdr:row>91</xdr:row>
      <xdr:rowOff>95250</xdr:rowOff>
    </xdr:to>
    <xdr:sp macro="" textlink="">
      <xdr:nvSpPr>
        <xdr:cNvPr id="6" name="Rectangle 3"/>
        <xdr:cNvSpPr>
          <a:spLocks noChangeArrowheads="1"/>
        </xdr:cNvSpPr>
      </xdr:nvSpPr>
      <xdr:spPr bwMode="auto">
        <a:xfrm flipV="1">
          <a:off x="560918" y="9865783"/>
          <a:ext cx="9690100" cy="908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І.Шумра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9"/>
  <sheetViews>
    <sheetView tabSelected="1" view="pageBreakPreview" zoomScaleNormal="100" zoomScaleSheetLayoutView="100" workbookViewId="0">
      <selection activeCell="B8" sqref="B8:B9"/>
    </sheetView>
  </sheetViews>
  <sheetFormatPr defaultRowHeight="12.75" x14ac:dyDescent="0.2"/>
  <cols>
    <col min="1" max="1" width="14.7109375" style="26" customWidth="1"/>
    <col min="2" max="2" width="99.7109375" style="26" customWidth="1"/>
    <col min="3" max="3" width="24.140625" style="26" customWidth="1"/>
    <col min="4" max="4" width="24.7109375" style="26" customWidth="1"/>
    <col min="5" max="5" width="21.42578125" style="26" customWidth="1"/>
    <col min="6" max="6" width="17.28515625" style="26" customWidth="1"/>
    <col min="7" max="7" width="11" style="26" customWidth="1"/>
    <col min="8" max="16384" width="9.140625" style="26"/>
  </cols>
  <sheetData>
    <row r="1" spans="1:6" ht="27" x14ac:dyDescent="0.4">
      <c r="A1" s="42"/>
      <c r="B1" s="95"/>
      <c r="C1" s="570" t="s">
        <v>557</v>
      </c>
      <c r="D1" s="571"/>
      <c r="E1" s="571"/>
      <c r="F1" s="571"/>
    </row>
    <row r="2" spans="1:6" ht="27" x14ac:dyDescent="0.4">
      <c r="A2" s="42"/>
      <c r="B2" s="95"/>
      <c r="C2" s="570" t="s">
        <v>105</v>
      </c>
      <c r="D2" s="571"/>
      <c r="E2" s="571"/>
      <c r="F2" s="571"/>
    </row>
    <row r="3" spans="1:6" ht="27" x14ac:dyDescent="0.4">
      <c r="A3" s="42"/>
      <c r="B3" s="339"/>
      <c r="C3" s="557"/>
      <c r="D3" s="572" t="s">
        <v>558</v>
      </c>
      <c r="E3" s="572"/>
      <c r="F3" s="572"/>
    </row>
    <row r="4" spans="1:6" ht="18" customHeight="1" x14ac:dyDescent="0.35">
      <c r="A4" s="42"/>
      <c r="B4" s="42"/>
      <c r="C4" s="42"/>
      <c r="D4" s="42"/>
      <c r="E4" s="42"/>
      <c r="F4" s="42"/>
    </row>
    <row r="5" spans="1:6" ht="40.5" customHeight="1" x14ac:dyDescent="0.5">
      <c r="A5" s="42"/>
      <c r="B5" s="592" t="s">
        <v>496</v>
      </c>
      <c r="C5" s="593"/>
      <c r="D5" s="593"/>
      <c r="E5" s="42"/>
      <c r="F5" s="42"/>
    </row>
    <row r="6" spans="1:6" ht="48" customHeight="1" x14ac:dyDescent="0.2">
      <c r="A6" s="574" t="s">
        <v>497</v>
      </c>
      <c r="B6" s="574"/>
      <c r="C6" s="574"/>
      <c r="D6" s="574"/>
      <c r="E6" s="574"/>
      <c r="F6" s="574"/>
    </row>
    <row r="7" spans="1:6" ht="21" customHeight="1" x14ac:dyDescent="0.25">
      <c r="A7" s="96"/>
      <c r="B7" s="97"/>
      <c r="C7" s="97"/>
      <c r="D7" s="98"/>
      <c r="E7" s="98"/>
      <c r="F7" s="99" t="s">
        <v>0</v>
      </c>
    </row>
    <row r="8" spans="1:6" ht="56.25" customHeight="1" x14ac:dyDescent="0.2">
      <c r="A8" s="575" t="s">
        <v>80</v>
      </c>
      <c r="B8" s="577" t="s">
        <v>491</v>
      </c>
      <c r="C8" s="577" t="s">
        <v>98</v>
      </c>
      <c r="D8" s="577" t="s">
        <v>88</v>
      </c>
      <c r="E8" s="580" t="s">
        <v>89</v>
      </c>
      <c r="F8" s="581"/>
    </row>
    <row r="9" spans="1:6" ht="61.5" customHeight="1" x14ac:dyDescent="0.2">
      <c r="A9" s="576"/>
      <c r="B9" s="578"/>
      <c r="C9" s="579"/>
      <c r="D9" s="578"/>
      <c r="E9" s="43" t="s">
        <v>98</v>
      </c>
      <c r="F9" s="100" t="s">
        <v>106</v>
      </c>
    </row>
    <row r="10" spans="1:6" ht="17.25" customHeight="1" x14ac:dyDescent="0.2">
      <c r="A10" s="101">
        <v>1</v>
      </c>
      <c r="B10" s="102">
        <v>2</v>
      </c>
      <c r="C10" s="102" t="s">
        <v>79</v>
      </c>
      <c r="D10" s="103">
        <v>4</v>
      </c>
      <c r="E10" s="104">
        <v>5</v>
      </c>
      <c r="F10" s="101">
        <v>6</v>
      </c>
    </row>
    <row r="11" spans="1:6" ht="30" hidden="1" customHeight="1" x14ac:dyDescent="0.35">
      <c r="A11" s="105">
        <v>10000000</v>
      </c>
      <c r="B11" s="106" t="s">
        <v>107</v>
      </c>
      <c r="C11" s="107">
        <f>SUM(D11:E11)</f>
        <v>0</v>
      </c>
      <c r="D11" s="108">
        <f>SUM(D44,D26,D20,D12)</f>
        <v>0</v>
      </c>
      <c r="E11" s="181">
        <f>SUM(E44)</f>
        <v>0</v>
      </c>
      <c r="F11" s="109"/>
    </row>
    <row r="12" spans="1:6" ht="48" hidden="1" customHeight="1" x14ac:dyDescent="0.35">
      <c r="A12" s="110">
        <v>11000000</v>
      </c>
      <c r="B12" s="111" t="s">
        <v>108</v>
      </c>
      <c r="C12" s="107">
        <f>SUM(D12)</f>
        <v>0</v>
      </c>
      <c r="D12" s="112">
        <f>SUM(D13,D18)</f>
        <v>0</v>
      </c>
      <c r="E12" s="113"/>
      <c r="F12" s="114"/>
    </row>
    <row r="13" spans="1:6" ht="30" hidden="1" customHeight="1" x14ac:dyDescent="0.35">
      <c r="A13" s="110">
        <v>11010000</v>
      </c>
      <c r="B13" s="111" t="s">
        <v>109</v>
      </c>
      <c r="C13" s="107">
        <f>SUM(D13)</f>
        <v>0</v>
      </c>
      <c r="D13" s="112">
        <f>SUM(D14:D17)</f>
        <v>0</v>
      </c>
      <c r="E13" s="113"/>
      <c r="F13" s="114"/>
    </row>
    <row r="14" spans="1:6" ht="78" hidden="1" customHeight="1" x14ac:dyDescent="0.4">
      <c r="A14" s="350">
        <v>11010100</v>
      </c>
      <c r="B14" s="351" t="s">
        <v>110</v>
      </c>
      <c r="C14" s="115"/>
      <c r="D14" s="352"/>
      <c r="E14" s="116"/>
      <c r="F14" s="114"/>
    </row>
    <row r="15" spans="1:6" ht="101.25" hidden="1" customHeight="1" x14ac:dyDescent="0.4">
      <c r="A15" s="350">
        <v>11010200</v>
      </c>
      <c r="B15" s="351" t="s">
        <v>111</v>
      </c>
      <c r="C15" s="115"/>
      <c r="D15" s="352"/>
      <c r="E15" s="116"/>
      <c r="F15" s="114"/>
    </row>
    <row r="16" spans="1:6" ht="83.25" hidden="1" customHeight="1" x14ac:dyDescent="0.4">
      <c r="A16" s="350">
        <v>11010400</v>
      </c>
      <c r="B16" s="351" t="s">
        <v>112</v>
      </c>
      <c r="C16" s="115"/>
      <c r="D16" s="352"/>
      <c r="E16" s="116"/>
      <c r="F16" s="114"/>
    </row>
    <row r="17" spans="1:6" ht="57" hidden="1" customHeight="1" x14ac:dyDescent="0.4">
      <c r="A17" s="350">
        <v>11010500</v>
      </c>
      <c r="B17" s="351" t="s">
        <v>113</v>
      </c>
      <c r="C17" s="115"/>
      <c r="D17" s="352"/>
      <c r="E17" s="116"/>
      <c r="F17" s="114"/>
    </row>
    <row r="18" spans="1:6" ht="27.75" hidden="1" customHeight="1" x14ac:dyDescent="0.35">
      <c r="A18" s="117">
        <v>11020000</v>
      </c>
      <c r="B18" s="118" t="s">
        <v>114</v>
      </c>
      <c r="C18" s="119">
        <f>SUM(D18)</f>
        <v>0</v>
      </c>
      <c r="D18" s="120">
        <f>SUM(D19)</f>
        <v>0</v>
      </c>
      <c r="E18" s="116"/>
      <c r="F18" s="114"/>
    </row>
    <row r="19" spans="1:6" ht="52.5" hidden="1" customHeight="1" x14ac:dyDescent="0.4">
      <c r="A19" s="121">
        <v>11020200</v>
      </c>
      <c r="B19" s="182" t="s">
        <v>115</v>
      </c>
      <c r="C19" s="115"/>
      <c r="D19" s="352"/>
      <c r="E19" s="116"/>
      <c r="F19" s="114"/>
    </row>
    <row r="20" spans="1:6" ht="30" hidden="1" customHeight="1" x14ac:dyDescent="0.35">
      <c r="A20" s="110">
        <v>14000000</v>
      </c>
      <c r="B20" s="122" t="s">
        <v>116</v>
      </c>
      <c r="C20" s="123">
        <f>SUM(D20)</f>
        <v>0</v>
      </c>
      <c r="D20" s="120">
        <f>SUM(D25,D21,D23)</f>
        <v>0</v>
      </c>
      <c r="E20" s="124"/>
      <c r="F20" s="349"/>
    </row>
    <row r="21" spans="1:6" ht="51.75" hidden="1" customHeight="1" x14ac:dyDescent="0.4">
      <c r="A21" s="350">
        <v>14020000</v>
      </c>
      <c r="B21" s="357" t="s">
        <v>415</v>
      </c>
      <c r="C21" s="352"/>
      <c r="D21" s="352"/>
      <c r="E21" s="124"/>
      <c r="F21" s="349"/>
    </row>
    <row r="22" spans="1:6" ht="30" hidden="1" customHeight="1" x14ac:dyDescent="0.4">
      <c r="A22" s="350">
        <v>14021900</v>
      </c>
      <c r="B22" s="351" t="s">
        <v>416</v>
      </c>
      <c r="C22" s="352"/>
      <c r="D22" s="352"/>
      <c r="E22" s="124"/>
      <c r="F22" s="349"/>
    </row>
    <row r="23" spans="1:6" ht="49.5" hidden="1" customHeight="1" x14ac:dyDescent="0.4">
      <c r="A23" s="350">
        <v>14030000</v>
      </c>
      <c r="B23" s="340" t="s">
        <v>417</v>
      </c>
      <c r="C23" s="352"/>
      <c r="D23" s="352"/>
      <c r="E23" s="124"/>
      <c r="F23" s="349"/>
    </row>
    <row r="24" spans="1:6" ht="30" hidden="1" customHeight="1" x14ac:dyDescent="0.4">
      <c r="A24" s="350">
        <v>14031900</v>
      </c>
      <c r="B24" s="351" t="s">
        <v>416</v>
      </c>
      <c r="C24" s="352"/>
      <c r="D24" s="352"/>
      <c r="E24" s="124"/>
      <c r="F24" s="349"/>
    </row>
    <row r="25" spans="1:6" ht="47.25" hidden="1" customHeight="1" x14ac:dyDescent="0.4">
      <c r="A25" s="350">
        <v>14040000</v>
      </c>
      <c r="B25" s="351" t="s">
        <v>117</v>
      </c>
      <c r="C25" s="115"/>
      <c r="D25" s="352"/>
      <c r="E25" s="124"/>
      <c r="F25" s="349"/>
    </row>
    <row r="26" spans="1:6" ht="30" hidden="1" customHeight="1" x14ac:dyDescent="0.35">
      <c r="A26" s="110">
        <v>18000000</v>
      </c>
      <c r="B26" s="111" t="s">
        <v>118</v>
      </c>
      <c r="C26" s="123">
        <f>SUM(D26)</f>
        <v>0</v>
      </c>
      <c r="D26" s="120">
        <f>SUM(D40,D37,D27)</f>
        <v>0</v>
      </c>
      <c r="E26" s="125"/>
      <c r="F26" s="126"/>
    </row>
    <row r="27" spans="1:6" ht="30" hidden="1" customHeight="1" x14ac:dyDescent="0.35">
      <c r="A27" s="110">
        <v>18010000</v>
      </c>
      <c r="B27" s="127" t="s">
        <v>119</v>
      </c>
      <c r="C27" s="123">
        <f>SUM(D27)</f>
        <v>0</v>
      </c>
      <c r="D27" s="120">
        <f>SUM(D28:D36)</f>
        <v>0</v>
      </c>
      <c r="E27" s="125"/>
      <c r="F27" s="126"/>
    </row>
    <row r="28" spans="1:6" ht="75.75" hidden="1" customHeight="1" x14ac:dyDescent="0.4">
      <c r="A28" s="350">
        <v>18010100</v>
      </c>
      <c r="B28" s="128" t="s">
        <v>120</v>
      </c>
      <c r="C28" s="115"/>
      <c r="D28" s="352"/>
      <c r="E28" s="124"/>
      <c r="F28" s="129"/>
    </row>
    <row r="29" spans="1:6" ht="75" hidden="1" customHeight="1" x14ac:dyDescent="0.4">
      <c r="A29" s="350">
        <v>18010200</v>
      </c>
      <c r="B29" s="130" t="s">
        <v>121</v>
      </c>
      <c r="C29" s="115"/>
      <c r="D29" s="352"/>
      <c r="E29" s="124"/>
      <c r="F29" s="129"/>
    </row>
    <row r="30" spans="1:6" ht="81" hidden="1" customHeight="1" x14ac:dyDescent="0.4">
      <c r="A30" s="131">
        <v>18010300</v>
      </c>
      <c r="B30" s="128" t="s">
        <v>122</v>
      </c>
      <c r="C30" s="115"/>
      <c r="D30" s="352"/>
      <c r="E30" s="124"/>
      <c r="F30" s="129"/>
    </row>
    <row r="31" spans="1:6" ht="76.5" hidden="1" customHeight="1" x14ac:dyDescent="0.4">
      <c r="A31" s="350">
        <v>18010400</v>
      </c>
      <c r="B31" s="128" t="s">
        <v>123</v>
      </c>
      <c r="C31" s="115"/>
      <c r="D31" s="352"/>
      <c r="E31" s="124"/>
      <c r="F31" s="129"/>
    </row>
    <row r="32" spans="1:6" ht="30" hidden="1" customHeight="1" x14ac:dyDescent="0.4">
      <c r="A32" s="350">
        <v>18010500</v>
      </c>
      <c r="B32" s="132" t="s">
        <v>124</v>
      </c>
      <c r="C32" s="115"/>
      <c r="D32" s="352"/>
      <c r="E32" s="133"/>
      <c r="F32" s="349"/>
    </row>
    <row r="33" spans="1:6" ht="30" hidden="1" customHeight="1" x14ac:dyDescent="0.4">
      <c r="A33" s="350">
        <v>18010600</v>
      </c>
      <c r="B33" s="132" t="s">
        <v>125</v>
      </c>
      <c r="C33" s="115"/>
      <c r="D33" s="352"/>
      <c r="E33" s="133"/>
      <c r="F33" s="349"/>
    </row>
    <row r="34" spans="1:6" ht="30" hidden="1" customHeight="1" x14ac:dyDescent="0.4">
      <c r="A34" s="350">
        <v>18010700</v>
      </c>
      <c r="B34" s="132" t="s">
        <v>126</v>
      </c>
      <c r="C34" s="115"/>
      <c r="D34" s="352"/>
      <c r="E34" s="133"/>
      <c r="F34" s="349"/>
    </row>
    <row r="35" spans="1:6" ht="30" hidden="1" customHeight="1" x14ac:dyDescent="0.4">
      <c r="A35" s="350">
        <v>18010900</v>
      </c>
      <c r="B35" s="132" t="s">
        <v>127</v>
      </c>
      <c r="C35" s="115"/>
      <c r="D35" s="352"/>
      <c r="E35" s="133"/>
      <c r="F35" s="349"/>
    </row>
    <row r="36" spans="1:6" ht="30" hidden="1" customHeight="1" x14ac:dyDescent="0.4">
      <c r="A36" s="350">
        <v>18011000</v>
      </c>
      <c r="B36" s="132" t="s">
        <v>128</v>
      </c>
      <c r="C36" s="115"/>
      <c r="D36" s="352"/>
      <c r="E36" s="133"/>
      <c r="F36" s="349"/>
    </row>
    <row r="37" spans="1:6" ht="30" hidden="1" customHeight="1" x14ac:dyDescent="0.4">
      <c r="A37" s="135">
        <v>18030000</v>
      </c>
      <c r="B37" s="136" t="s">
        <v>129</v>
      </c>
      <c r="C37" s="137">
        <f>SUM(D37)</f>
        <v>0</v>
      </c>
      <c r="D37" s="120">
        <f>SUM(D38:D39)</f>
        <v>0</v>
      </c>
      <c r="E37" s="133"/>
      <c r="F37" s="349"/>
    </row>
    <row r="38" spans="1:6" ht="27" hidden="1" customHeight="1" x14ac:dyDescent="0.4">
      <c r="A38" s="138">
        <v>18030100</v>
      </c>
      <c r="B38" s="139" t="s">
        <v>130</v>
      </c>
      <c r="C38" s="115"/>
      <c r="D38" s="352"/>
      <c r="E38" s="133"/>
      <c r="F38" s="349"/>
    </row>
    <row r="39" spans="1:6" ht="47.25" hidden="1" customHeight="1" x14ac:dyDescent="0.4">
      <c r="A39" s="140" t="s">
        <v>131</v>
      </c>
      <c r="B39" s="141" t="s">
        <v>132</v>
      </c>
      <c r="C39" s="115">
        <f>SUM(D39)</f>
        <v>0</v>
      </c>
      <c r="D39" s="352"/>
      <c r="E39" s="133"/>
      <c r="F39" s="349"/>
    </row>
    <row r="40" spans="1:6" ht="24.75" hidden="1" customHeight="1" x14ac:dyDescent="0.35">
      <c r="A40" s="110">
        <v>18050000</v>
      </c>
      <c r="B40" s="111" t="s">
        <v>133</v>
      </c>
      <c r="C40" s="137">
        <f>SUM(D40)</f>
        <v>0</v>
      </c>
      <c r="D40" s="120">
        <f>SUM(D41:D43)</f>
        <v>0</v>
      </c>
      <c r="E40" s="125"/>
      <c r="F40" s="126"/>
    </row>
    <row r="41" spans="1:6" ht="30" hidden="1" customHeight="1" x14ac:dyDescent="0.4">
      <c r="A41" s="350">
        <v>18050300</v>
      </c>
      <c r="B41" s="142" t="s">
        <v>134</v>
      </c>
      <c r="C41" s="115"/>
      <c r="D41" s="352"/>
      <c r="E41" s="124"/>
      <c r="F41" s="129"/>
    </row>
    <row r="42" spans="1:6" ht="30" hidden="1" customHeight="1" x14ac:dyDescent="0.4">
      <c r="A42" s="350">
        <v>18050400</v>
      </c>
      <c r="B42" s="142" t="s">
        <v>135</v>
      </c>
      <c r="C42" s="115"/>
      <c r="D42" s="352"/>
      <c r="E42" s="124"/>
      <c r="F42" s="129"/>
    </row>
    <row r="43" spans="1:6" ht="105.75" hidden="1" customHeight="1" x14ac:dyDescent="0.4">
      <c r="A43" s="350">
        <v>18050500</v>
      </c>
      <c r="B43" s="351" t="s">
        <v>136</v>
      </c>
      <c r="C43" s="115"/>
      <c r="D43" s="352"/>
      <c r="E43" s="124"/>
      <c r="F43" s="129"/>
    </row>
    <row r="44" spans="1:6" ht="30" hidden="1" customHeight="1" x14ac:dyDescent="0.35">
      <c r="A44" s="110">
        <v>19000000</v>
      </c>
      <c r="B44" s="143" t="s">
        <v>137</v>
      </c>
      <c r="C44" s="137">
        <f>SUM(E44)</f>
        <v>0</v>
      </c>
      <c r="D44" s="120"/>
      <c r="E44" s="120">
        <f>SUM(E45)</f>
        <v>0</v>
      </c>
      <c r="F44" s="126"/>
    </row>
    <row r="45" spans="1:6" ht="27" hidden="1" customHeight="1" x14ac:dyDescent="0.35">
      <c r="A45" s="110">
        <v>19010000</v>
      </c>
      <c r="B45" s="143" t="s">
        <v>138</v>
      </c>
      <c r="C45" s="137">
        <f>SUM(E45)</f>
        <v>0</v>
      </c>
      <c r="D45" s="120"/>
      <c r="E45" s="120">
        <f>SUM(E46:E48)</f>
        <v>0</v>
      </c>
      <c r="F45" s="126"/>
    </row>
    <row r="46" spans="1:6" ht="51.75" hidden="1" customHeight="1" x14ac:dyDescent="0.4">
      <c r="A46" s="350">
        <v>19010100</v>
      </c>
      <c r="B46" s="144" t="s">
        <v>139</v>
      </c>
      <c r="C46" s="134">
        <f>SUM(E46)</f>
        <v>0</v>
      </c>
      <c r="D46" s="352"/>
      <c r="E46" s="124"/>
      <c r="F46" s="129"/>
    </row>
    <row r="47" spans="1:6" ht="50.25" hidden="1" customHeight="1" x14ac:dyDescent="0.4">
      <c r="A47" s="350">
        <v>19010200</v>
      </c>
      <c r="B47" s="351" t="s">
        <v>140</v>
      </c>
      <c r="C47" s="134">
        <f>SUM(E47)</f>
        <v>0</v>
      </c>
      <c r="D47" s="352"/>
      <c r="E47" s="124"/>
      <c r="F47" s="129"/>
    </row>
    <row r="48" spans="1:6" ht="78" hidden="1" customHeight="1" x14ac:dyDescent="0.4">
      <c r="A48" s="350">
        <v>19010300</v>
      </c>
      <c r="B48" s="145" t="s">
        <v>141</v>
      </c>
      <c r="C48" s="134">
        <f>SUM(E48)</f>
        <v>0</v>
      </c>
      <c r="D48" s="352"/>
      <c r="E48" s="124"/>
      <c r="F48" s="129"/>
    </row>
    <row r="49" spans="1:7" ht="33" customHeight="1" x14ac:dyDescent="0.4">
      <c r="A49" s="551">
        <v>20000000</v>
      </c>
      <c r="B49" s="425" t="s">
        <v>142</v>
      </c>
      <c r="C49" s="558">
        <f>SUM(D49,E49)</f>
        <v>55000</v>
      </c>
      <c r="D49" s="559">
        <f>SUM(D66,D56,D50)</f>
        <v>55000</v>
      </c>
      <c r="E49" s="120"/>
      <c r="F49" s="349"/>
    </row>
    <row r="50" spans="1:7" ht="30" customHeight="1" x14ac:dyDescent="0.4">
      <c r="A50" s="551">
        <v>21000000</v>
      </c>
      <c r="B50" s="425" t="s">
        <v>143</v>
      </c>
      <c r="C50" s="558">
        <f t="shared" ref="C50:C57" si="0">SUM(D50)</f>
        <v>55000</v>
      </c>
      <c r="D50" s="559">
        <f>SUM(D51,D54)</f>
        <v>55000</v>
      </c>
      <c r="E50" s="133"/>
      <c r="F50" s="349"/>
    </row>
    <row r="51" spans="1:7" ht="98.25" hidden="1" customHeight="1" x14ac:dyDescent="0.4">
      <c r="A51" s="582">
        <v>21010000</v>
      </c>
      <c r="B51" s="542" t="s">
        <v>432</v>
      </c>
      <c r="C51" s="584">
        <f t="shared" si="0"/>
        <v>0</v>
      </c>
      <c r="D51" s="586">
        <f>SUM(D53)</f>
        <v>0</v>
      </c>
      <c r="E51" s="588"/>
      <c r="F51" s="590"/>
      <c r="G51" s="341"/>
    </row>
    <row r="52" spans="1:7" ht="21.75" hidden="1" customHeight="1" x14ac:dyDescent="0.4">
      <c r="A52" s="583"/>
      <c r="B52" s="543" t="s">
        <v>418</v>
      </c>
      <c r="C52" s="585">
        <f t="shared" si="0"/>
        <v>0</v>
      </c>
      <c r="D52" s="587"/>
      <c r="E52" s="589"/>
      <c r="F52" s="591"/>
      <c r="G52" s="341"/>
    </row>
    <row r="53" spans="1:7" s="146" customFormat="1" ht="77.25" hidden="1" customHeight="1" x14ac:dyDescent="0.4">
      <c r="A53" s="552">
        <v>21010300</v>
      </c>
      <c r="B53" s="544" t="s">
        <v>144</v>
      </c>
      <c r="C53" s="560">
        <f>SUM(D53)</f>
        <v>0</v>
      </c>
      <c r="D53" s="561"/>
      <c r="E53" s="133"/>
      <c r="F53" s="349"/>
    </row>
    <row r="54" spans="1:7" ht="30.75" customHeight="1" x14ac:dyDescent="0.4">
      <c r="A54" s="551">
        <v>21080000</v>
      </c>
      <c r="B54" s="425" t="s">
        <v>145</v>
      </c>
      <c r="C54" s="558">
        <f t="shared" si="0"/>
        <v>55000</v>
      </c>
      <c r="D54" s="559">
        <f>SUM(D55:D55)</f>
        <v>55000</v>
      </c>
      <c r="E54" s="147"/>
      <c r="F54" s="148"/>
    </row>
    <row r="55" spans="1:7" ht="37.5" customHeight="1" x14ac:dyDescent="0.4">
      <c r="A55" s="552">
        <v>21081100</v>
      </c>
      <c r="B55" s="544" t="s">
        <v>146</v>
      </c>
      <c r="C55" s="560">
        <f>SUM(D55)</f>
        <v>55000</v>
      </c>
      <c r="D55" s="561">
        <v>55000</v>
      </c>
      <c r="E55" s="133"/>
      <c r="F55" s="349"/>
    </row>
    <row r="56" spans="1:7" ht="52.5" hidden="1" customHeight="1" x14ac:dyDescent="0.4">
      <c r="A56" s="551">
        <v>22000000</v>
      </c>
      <c r="B56" s="425" t="s">
        <v>147</v>
      </c>
      <c r="C56" s="558">
        <f t="shared" si="0"/>
        <v>0</v>
      </c>
      <c r="D56" s="559">
        <f>SUM(D63,D61,D57)</f>
        <v>0</v>
      </c>
      <c r="E56" s="133"/>
      <c r="F56" s="349"/>
    </row>
    <row r="57" spans="1:7" ht="30" hidden="1" customHeight="1" x14ac:dyDescent="0.4">
      <c r="A57" s="551">
        <v>22010000</v>
      </c>
      <c r="B57" s="425" t="s">
        <v>148</v>
      </c>
      <c r="C57" s="558">
        <f t="shared" si="0"/>
        <v>0</v>
      </c>
      <c r="D57" s="559">
        <f>SUM(D58:D60)</f>
        <v>0</v>
      </c>
      <c r="E57" s="133"/>
      <c r="F57" s="349"/>
    </row>
    <row r="58" spans="1:7" ht="76.5" hidden="1" customHeight="1" x14ac:dyDescent="0.4">
      <c r="A58" s="552">
        <v>22010300</v>
      </c>
      <c r="B58" s="545" t="s">
        <v>166</v>
      </c>
      <c r="C58" s="560">
        <f>SUM(D58)</f>
        <v>0</v>
      </c>
      <c r="D58" s="561"/>
      <c r="E58" s="133"/>
      <c r="F58" s="349"/>
    </row>
    <row r="59" spans="1:7" ht="28.5" hidden="1" customHeight="1" x14ac:dyDescent="0.4">
      <c r="A59" s="552">
        <v>22012500</v>
      </c>
      <c r="B59" s="544" t="s">
        <v>149</v>
      </c>
      <c r="C59" s="560">
        <f>SUM(D59)</f>
        <v>0</v>
      </c>
      <c r="D59" s="561"/>
      <c r="E59" s="133"/>
      <c r="F59" s="349"/>
    </row>
    <row r="60" spans="1:7" ht="54" hidden="1" customHeight="1" x14ac:dyDescent="0.4">
      <c r="A60" s="552">
        <v>22012600</v>
      </c>
      <c r="B60" s="546" t="s">
        <v>167</v>
      </c>
      <c r="C60" s="560">
        <f>SUM(D60)</f>
        <v>0</v>
      </c>
      <c r="D60" s="561"/>
      <c r="E60" s="133"/>
      <c r="F60" s="349"/>
    </row>
    <row r="61" spans="1:7" ht="72" hidden="1" customHeight="1" x14ac:dyDescent="0.4">
      <c r="A61" s="551">
        <v>22080000</v>
      </c>
      <c r="B61" s="547" t="s">
        <v>150</v>
      </c>
      <c r="C61" s="558">
        <f>SUM(D61)</f>
        <v>0</v>
      </c>
      <c r="D61" s="559">
        <f>SUM(D62)</f>
        <v>0</v>
      </c>
      <c r="E61" s="147"/>
      <c r="F61" s="148"/>
    </row>
    <row r="62" spans="1:7" ht="84" hidden="1" customHeight="1" x14ac:dyDescent="0.4">
      <c r="A62" s="552">
        <v>22080400</v>
      </c>
      <c r="B62" s="544" t="s">
        <v>151</v>
      </c>
      <c r="C62" s="560"/>
      <c r="D62" s="561"/>
      <c r="E62" s="133"/>
      <c r="F62" s="349"/>
    </row>
    <row r="63" spans="1:7" ht="27" hidden="1" customHeight="1" x14ac:dyDescent="0.4">
      <c r="A63" s="551">
        <v>22090000</v>
      </c>
      <c r="B63" s="425" t="s">
        <v>152</v>
      </c>
      <c r="C63" s="558">
        <f t="shared" ref="C63:C68" si="1">SUM(D63)</f>
        <v>0</v>
      </c>
      <c r="D63" s="559">
        <f>SUM(D64:D65)</f>
        <v>0</v>
      </c>
      <c r="E63" s="147"/>
      <c r="F63" s="148"/>
    </row>
    <row r="64" spans="1:7" ht="72" hidden="1" customHeight="1" x14ac:dyDescent="0.4">
      <c r="A64" s="552">
        <v>22090100</v>
      </c>
      <c r="B64" s="544" t="s">
        <v>153</v>
      </c>
      <c r="C64" s="560">
        <f t="shared" si="1"/>
        <v>0</v>
      </c>
      <c r="D64" s="561"/>
      <c r="E64" s="133"/>
      <c r="F64" s="349"/>
    </row>
    <row r="65" spans="1:7" ht="70.5" hidden="1" customHeight="1" x14ac:dyDescent="0.4">
      <c r="A65" s="552">
        <v>22090400</v>
      </c>
      <c r="B65" s="544" t="s">
        <v>154</v>
      </c>
      <c r="C65" s="560">
        <f t="shared" si="1"/>
        <v>0</v>
      </c>
      <c r="D65" s="561"/>
      <c r="E65" s="133"/>
      <c r="F65" s="349"/>
    </row>
    <row r="66" spans="1:7" ht="25.5" hidden="1" customHeight="1" x14ac:dyDescent="0.4">
      <c r="A66" s="551">
        <v>24000000</v>
      </c>
      <c r="B66" s="425" t="s">
        <v>155</v>
      </c>
      <c r="C66" s="558">
        <f t="shared" si="1"/>
        <v>0</v>
      </c>
      <c r="D66" s="559">
        <f>SUM(D67)</f>
        <v>0</v>
      </c>
      <c r="E66" s="125"/>
      <c r="F66" s="349"/>
    </row>
    <row r="67" spans="1:7" ht="29.25" hidden="1" x14ac:dyDescent="0.4">
      <c r="A67" s="551">
        <v>24060000</v>
      </c>
      <c r="B67" s="425" t="s">
        <v>156</v>
      </c>
      <c r="C67" s="558">
        <f t="shared" si="1"/>
        <v>0</v>
      </c>
      <c r="D67" s="559">
        <f>SUM(D68)</f>
        <v>0</v>
      </c>
      <c r="E67" s="125"/>
      <c r="F67" s="349"/>
    </row>
    <row r="68" spans="1:7" ht="29.25" hidden="1" x14ac:dyDescent="0.4">
      <c r="A68" s="552">
        <v>24060300</v>
      </c>
      <c r="B68" s="544" t="s">
        <v>156</v>
      </c>
      <c r="C68" s="560">
        <f t="shared" si="1"/>
        <v>0</v>
      </c>
      <c r="D68" s="561"/>
      <c r="E68" s="133"/>
      <c r="F68" s="349"/>
    </row>
    <row r="69" spans="1:7" ht="28.5" hidden="1" customHeight="1" x14ac:dyDescent="0.4">
      <c r="A69" s="551">
        <v>25000000</v>
      </c>
      <c r="B69" s="425" t="s">
        <v>157</v>
      </c>
      <c r="C69" s="562">
        <f>SUM(E69)</f>
        <v>0</v>
      </c>
      <c r="D69" s="563"/>
      <c r="E69" s="120"/>
      <c r="F69" s="349"/>
    </row>
    <row r="70" spans="1:7" ht="48" hidden="1" customHeight="1" x14ac:dyDescent="0.4">
      <c r="A70" s="551">
        <v>25010000</v>
      </c>
      <c r="B70" s="425" t="s">
        <v>158</v>
      </c>
      <c r="C70" s="562">
        <f>SUM(E70)</f>
        <v>0</v>
      </c>
      <c r="D70" s="563"/>
      <c r="E70" s="120"/>
      <c r="F70" s="349"/>
    </row>
    <row r="71" spans="1:7" ht="51" hidden="1" customHeight="1" x14ac:dyDescent="0.4">
      <c r="A71" s="552">
        <v>25010100</v>
      </c>
      <c r="B71" s="544" t="s">
        <v>159</v>
      </c>
      <c r="C71" s="560"/>
      <c r="D71" s="563"/>
      <c r="E71" s="150"/>
      <c r="F71" s="151"/>
    </row>
    <row r="72" spans="1:7" ht="51" hidden="1" customHeight="1" x14ac:dyDescent="0.4">
      <c r="A72" s="552">
        <v>25010200</v>
      </c>
      <c r="B72" s="544" t="s">
        <v>168</v>
      </c>
      <c r="C72" s="560"/>
      <c r="D72" s="563"/>
      <c r="E72" s="150"/>
      <c r="F72" s="151"/>
    </row>
    <row r="73" spans="1:7" ht="27" hidden="1" customHeight="1" x14ac:dyDescent="0.4">
      <c r="A73" s="552">
        <v>25010300</v>
      </c>
      <c r="B73" s="544" t="s">
        <v>160</v>
      </c>
      <c r="C73" s="560"/>
      <c r="D73" s="563"/>
      <c r="E73" s="150"/>
      <c r="F73" s="151"/>
    </row>
    <row r="74" spans="1:7" ht="75" hidden="1" customHeight="1" x14ac:dyDescent="0.4">
      <c r="A74" s="552">
        <v>25010400</v>
      </c>
      <c r="B74" s="546" t="s">
        <v>161</v>
      </c>
      <c r="C74" s="560"/>
      <c r="D74" s="561"/>
      <c r="E74" s="352"/>
      <c r="F74" s="129"/>
    </row>
    <row r="75" spans="1:7" ht="26.25" hidden="1" customHeight="1" x14ac:dyDescent="0.4">
      <c r="A75" s="553">
        <v>30000000</v>
      </c>
      <c r="B75" s="548" t="s">
        <v>169</v>
      </c>
      <c r="C75" s="562">
        <f>SUM(E75)</f>
        <v>0</v>
      </c>
      <c r="D75" s="561"/>
      <c r="E75" s="120"/>
      <c r="F75" s="183"/>
    </row>
    <row r="76" spans="1:7" ht="33" hidden="1" customHeight="1" x14ac:dyDescent="0.4">
      <c r="A76" s="553">
        <v>33000000</v>
      </c>
      <c r="B76" s="549" t="s">
        <v>170</v>
      </c>
      <c r="C76" s="562">
        <f>SUM(E76)</f>
        <v>0</v>
      </c>
      <c r="D76" s="559"/>
      <c r="E76" s="120"/>
      <c r="F76" s="183"/>
    </row>
    <row r="77" spans="1:7" ht="26.25" hidden="1" customHeight="1" x14ac:dyDescent="0.4">
      <c r="A77" s="554">
        <v>33010000</v>
      </c>
      <c r="B77" s="550" t="s">
        <v>171</v>
      </c>
      <c r="C77" s="560">
        <f>SUM(E77)</f>
        <v>0</v>
      </c>
      <c r="D77" s="561"/>
      <c r="E77" s="352"/>
      <c r="F77" s="184"/>
    </row>
    <row r="78" spans="1:7" ht="99" hidden="1" customHeight="1" x14ac:dyDescent="0.4">
      <c r="A78" s="552">
        <v>33010100</v>
      </c>
      <c r="B78" s="545" t="s">
        <v>172</v>
      </c>
      <c r="C78" s="560">
        <f>SUM(E78)</f>
        <v>0</v>
      </c>
      <c r="D78" s="561"/>
      <c r="E78" s="352"/>
      <c r="F78" s="184"/>
    </row>
    <row r="79" spans="1:7" ht="33" customHeight="1" x14ac:dyDescent="0.4">
      <c r="A79" s="552"/>
      <c r="B79" s="425" t="s">
        <v>162</v>
      </c>
      <c r="C79" s="559">
        <f>SUM(C11,C49,C75)</f>
        <v>55000</v>
      </c>
      <c r="D79" s="559">
        <f>SUM(D11,D49)</f>
        <v>55000</v>
      </c>
      <c r="E79" s="120"/>
      <c r="F79" s="183"/>
      <c r="G79" s="152"/>
    </row>
    <row r="80" spans="1:7" ht="36" customHeight="1" x14ac:dyDescent="0.4">
      <c r="A80" s="551">
        <v>40000000</v>
      </c>
      <c r="B80" s="425" t="s">
        <v>81</v>
      </c>
      <c r="C80" s="558">
        <f t="shared" ref="C80:C92" si="2">SUM(D80)</f>
        <v>775381</v>
      </c>
      <c r="D80" s="564">
        <f>SUM(D81)</f>
        <v>775381</v>
      </c>
      <c r="E80" s="153"/>
      <c r="F80" s="154"/>
    </row>
    <row r="81" spans="1:7" ht="34.5" customHeight="1" x14ac:dyDescent="0.4">
      <c r="A81" s="551">
        <v>41000000</v>
      </c>
      <c r="B81" s="425" t="s">
        <v>82</v>
      </c>
      <c r="C81" s="558">
        <f t="shared" si="2"/>
        <v>775381</v>
      </c>
      <c r="D81" s="564">
        <f>SUM(D82,D86)</f>
        <v>775381</v>
      </c>
      <c r="E81" s="153"/>
      <c r="F81" s="154"/>
    </row>
    <row r="82" spans="1:7" ht="28.5" hidden="1" customHeight="1" x14ac:dyDescent="0.4">
      <c r="A82" s="551">
        <v>41030000</v>
      </c>
      <c r="B82" s="425" t="s">
        <v>83</v>
      </c>
      <c r="C82" s="558">
        <f t="shared" si="2"/>
        <v>0</v>
      </c>
      <c r="D82" s="564">
        <f>SUM(D83:D85)</f>
        <v>0</v>
      </c>
      <c r="E82" s="153"/>
      <c r="F82" s="154"/>
    </row>
    <row r="83" spans="1:7" ht="42" hidden="1" customHeight="1" x14ac:dyDescent="0.4">
      <c r="A83" s="555">
        <v>41033900</v>
      </c>
      <c r="B83" s="426" t="s">
        <v>163</v>
      </c>
      <c r="C83" s="560">
        <f t="shared" si="2"/>
        <v>0</v>
      </c>
      <c r="D83" s="561"/>
      <c r="E83" s="355"/>
      <c r="F83" s="356"/>
    </row>
    <row r="84" spans="1:7" ht="52.5" hidden="1" customHeight="1" x14ac:dyDescent="0.4">
      <c r="A84" s="555">
        <v>41034200</v>
      </c>
      <c r="B84" s="426" t="s">
        <v>164</v>
      </c>
      <c r="C84" s="560">
        <f t="shared" si="2"/>
        <v>0</v>
      </c>
      <c r="D84" s="561"/>
      <c r="E84" s="355"/>
      <c r="F84" s="356"/>
    </row>
    <row r="85" spans="1:7" ht="106.5" hidden="1" customHeight="1" x14ac:dyDescent="0.4">
      <c r="A85" s="555">
        <v>41035100</v>
      </c>
      <c r="B85" s="427" t="s">
        <v>419</v>
      </c>
      <c r="C85" s="560">
        <f t="shared" si="2"/>
        <v>0</v>
      </c>
      <c r="D85" s="561"/>
      <c r="E85" s="348"/>
      <c r="F85" s="349"/>
    </row>
    <row r="86" spans="1:7" ht="63.75" customHeight="1" x14ac:dyDescent="0.4">
      <c r="A86" s="556">
        <v>41050000</v>
      </c>
      <c r="B86" s="428" t="s">
        <v>426</v>
      </c>
      <c r="C86" s="562">
        <f t="shared" si="2"/>
        <v>775381</v>
      </c>
      <c r="D86" s="559">
        <f>SUM(D87:D92)</f>
        <v>775381</v>
      </c>
      <c r="E86" s="149"/>
      <c r="F86" s="155"/>
    </row>
    <row r="87" spans="1:7" ht="409.5" customHeight="1" x14ac:dyDescent="0.4">
      <c r="A87" s="555">
        <v>41050500</v>
      </c>
      <c r="B87" s="546" t="s">
        <v>522</v>
      </c>
      <c r="C87" s="560">
        <f t="shared" si="2"/>
        <v>775381</v>
      </c>
      <c r="D87" s="561">
        <v>775381</v>
      </c>
      <c r="E87" s="149"/>
      <c r="F87" s="155"/>
    </row>
    <row r="88" spans="1:7" ht="105.75" hidden="1" customHeight="1" x14ac:dyDescent="0.4">
      <c r="A88" s="431">
        <v>41050200</v>
      </c>
      <c r="B88" s="432" t="s">
        <v>427</v>
      </c>
      <c r="C88" s="565">
        <f t="shared" si="2"/>
        <v>0</v>
      </c>
      <c r="D88" s="566"/>
      <c r="E88" s="433"/>
      <c r="F88" s="434"/>
    </row>
    <row r="89" spans="1:7" ht="289.5" hidden="1" customHeight="1" x14ac:dyDescent="0.4">
      <c r="A89" s="156">
        <v>41050300</v>
      </c>
      <c r="B89" s="426" t="s">
        <v>428</v>
      </c>
      <c r="C89" s="567">
        <f t="shared" si="2"/>
        <v>0</v>
      </c>
      <c r="D89" s="561"/>
      <c r="E89" s="149"/>
      <c r="F89" s="155"/>
    </row>
    <row r="90" spans="1:7" ht="80.25" hidden="1" customHeight="1" x14ac:dyDescent="0.4">
      <c r="A90" s="156">
        <v>41051500</v>
      </c>
      <c r="B90" s="426" t="s">
        <v>430</v>
      </c>
      <c r="C90" s="567">
        <f t="shared" si="2"/>
        <v>0</v>
      </c>
      <c r="D90" s="561"/>
      <c r="E90" s="353"/>
      <c r="F90" s="186"/>
    </row>
    <row r="91" spans="1:7" ht="80.25" hidden="1" customHeight="1" x14ac:dyDescent="0.4">
      <c r="A91" s="156">
        <v>41052000</v>
      </c>
      <c r="B91" s="427" t="s">
        <v>429</v>
      </c>
      <c r="C91" s="567">
        <f t="shared" si="2"/>
        <v>0</v>
      </c>
      <c r="D91" s="561"/>
      <c r="E91" s="185"/>
      <c r="F91" s="186"/>
    </row>
    <row r="92" spans="1:7" ht="21.75" hidden="1" customHeight="1" x14ac:dyDescent="0.4">
      <c r="A92" s="354">
        <v>41053900</v>
      </c>
      <c r="B92" s="429" t="s">
        <v>431</v>
      </c>
      <c r="C92" s="567">
        <f t="shared" si="2"/>
        <v>0</v>
      </c>
      <c r="D92" s="568"/>
      <c r="E92" s="185"/>
      <c r="F92" s="186"/>
    </row>
    <row r="93" spans="1:7" ht="46.5" customHeight="1" x14ac:dyDescent="0.4">
      <c r="A93" s="157"/>
      <c r="B93" s="430" t="s">
        <v>162</v>
      </c>
      <c r="C93" s="569">
        <f>SUM(D93:E93)</f>
        <v>830381</v>
      </c>
      <c r="D93" s="569">
        <f>SUM(D79:D80)</f>
        <v>830381</v>
      </c>
      <c r="E93" s="158"/>
      <c r="F93" s="187"/>
      <c r="G93" s="44"/>
    </row>
    <row r="94" spans="1:7" ht="61.5" customHeight="1" x14ac:dyDescent="0.35">
      <c r="A94" s="159"/>
      <c r="B94" s="160"/>
      <c r="C94" s="161"/>
      <c r="D94" s="162"/>
      <c r="E94" s="162"/>
      <c r="F94" s="45"/>
      <c r="G94" s="44"/>
    </row>
    <row r="95" spans="1:7" ht="91.5" customHeight="1" x14ac:dyDescent="0.5">
      <c r="A95" s="573" t="s">
        <v>165</v>
      </c>
      <c r="B95" s="573"/>
      <c r="C95" s="573"/>
      <c r="D95" s="573"/>
      <c r="E95" s="573"/>
      <c r="F95" s="573"/>
      <c r="G95" s="44"/>
    </row>
    <row r="96" spans="1:7" ht="33.75" customHeight="1" x14ac:dyDescent="0.35">
      <c r="A96" s="46"/>
      <c r="B96" s="47"/>
      <c r="C96" s="47"/>
      <c r="D96" s="48"/>
      <c r="E96" s="48"/>
      <c r="F96" s="48"/>
    </row>
    <row r="97" spans="1:6" ht="24.75" customHeight="1" x14ac:dyDescent="0.3">
      <c r="A97" s="49"/>
      <c r="B97" s="50"/>
      <c r="C97" s="50"/>
      <c r="D97" s="51"/>
      <c r="E97" s="51"/>
      <c r="F97" s="51"/>
    </row>
    <row r="98" spans="1:6" ht="23.25" x14ac:dyDescent="0.35">
      <c r="A98" s="52"/>
      <c r="B98" s="52"/>
      <c r="C98" s="52"/>
      <c r="D98" s="52"/>
      <c r="E98" s="52"/>
      <c r="F98" s="52"/>
    </row>
    <row r="99" spans="1:6" ht="23.25" x14ac:dyDescent="0.35">
      <c r="A99" s="53"/>
      <c r="B99" s="54"/>
      <c r="C99" s="54"/>
      <c r="D99" s="48"/>
      <c r="E99" s="48"/>
      <c r="F99" s="48"/>
    </row>
    <row r="100" spans="1:6" ht="21.75" customHeight="1" x14ac:dyDescent="0.35">
      <c r="A100" s="52"/>
      <c r="B100" s="52"/>
      <c r="C100" s="52"/>
      <c r="D100" s="52"/>
      <c r="E100" s="52"/>
      <c r="F100" s="52"/>
    </row>
    <row r="101" spans="1:6" ht="23.25" x14ac:dyDescent="0.35">
      <c r="A101" s="42"/>
      <c r="B101" s="42"/>
      <c r="C101" s="42"/>
      <c r="D101" s="42"/>
      <c r="E101" s="42"/>
      <c r="F101" s="42"/>
    </row>
    <row r="102" spans="1:6" ht="23.25" x14ac:dyDescent="0.35">
      <c r="A102" s="52"/>
      <c r="B102" s="52"/>
      <c r="C102" s="52"/>
      <c r="D102" s="52"/>
      <c r="E102" s="52"/>
      <c r="F102" s="52"/>
    </row>
    <row r="103" spans="1:6" ht="23.25" x14ac:dyDescent="0.35">
      <c r="A103" s="42"/>
      <c r="B103" s="42"/>
      <c r="C103" s="42"/>
      <c r="D103" s="42"/>
      <c r="E103" s="42"/>
      <c r="F103" s="42"/>
    </row>
    <row r="104" spans="1:6" ht="23.25" x14ac:dyDescent="0.35">
      <c r="A104" s="42"/>
      <c r="B104" s="42"/>
      <c r="C104" s="42"/>
      <c r="D104" s="42"/>
      <c r="E104" s="42"/>
      <c r="F104" s="42"/>
    </row>
    <row r="105" spans="1:6" ht="23.25" x14ac:dyDescent="0.35">
      <c r="A105" s="42"/>
      <c r="B105" s="42"/>
      <c r="C105" s="42"/>
      <c r="D105" s="42"/>
      <c r="E105" s="42"/>
      <c r="F105" s="42"/>
    </row>
    <row r="106" spans="1:6" ht="23.25" x14ac:dyDescent="0.35">
      <c r="A106" s="42"/>
      <c r="B106" s="42"/>
      <c r="C106" s="42"/>
      <c r="D106" s="42"/>
      <c r="E106" s="42"/>
      <c r="F106" s="42"/>
    </row>
    <row r="107" spans="1:6" ht="23.25" x14ac:dyDescent="0.35">
      <c r="A107" s="42"/>
      <c r="B107" s="42"/>
      <c r="C107" s="42"/>
      <c r="D107" s="42"/>
      <c r="E107" s="42"/>
      <c r="F107" s="42"/>
    </row>
    <row r="108" spans="1:6" ht="23.25" x14ac:dyDescent="0.35">
      <c r="A108" s="42"/>
      <c r="B108" s="42"/>
      <c r="C108" s="42"/>
      <c r="D108" s="42"/>
      <c r="E108" s="42"/>
      <c r="F108" s="42"/>
    </row>
    <row r="109" spans="1:6" ht="23.25" x14ac:dyDescent="0.35">
      <c r="A109" s="42"/>
      <c r="B109" s="42"/>
      <c r="C109" s="42"/>
      <c r="D109" s="42"/>
      <c r="E109" s="42"/>
      <c r="F109" s="42"/>
    </row>
    <row r="110" spans="1:6" ht="23.25" x14ac:dyDescent="0.35">
      <c r="A110" s="42"/>
      <c r="B110" s="42"/>
      <c r="C110" s="42"/>
      <c r="D110" s="42"/>
      <c r="E110" s="42"/>
      <c r="F110" s="42"/>
    </row>
    <row r="111" spans="1:6" ht="23.25" x14ac:dyDescent="0.35">
      <c r="A111" s="42"/>
      <c r="B111" s="42"/>
      <c r="C111" s="42"/>
      <c r="D111" s="42"/>
      <c r="E111" s="42"/>
      <c r="F111" s="42"/>
    </row>
    <row r="112" spans="1:6" ht="23.25" x14ac:dyDescent="0.35">
      <c r="A112" s="42"/>
      <c r="B112" s="42"/>
      <c r="C112" s="42"/>
      <c r="D112" s="42"/>
      <c r="E112" s="42"/>
      <c r="F112" s="42"/>
    </row>
    <row r="113" spans="1:6" ht="23.25" x14ac:dyDescent="0.35">
      <c r="A113" s="42"/>
      <c r="B113" s="42"/>
      <c r="C113" s="42"/>
      <c r="D113" s="42"/>
      <c r="E113" s="42"/>
      <c r="F113" s="42"/>
    </row>
    <row r="114" spans="1:6" ht="23.25" x14ac:dyDescent="0.35">
      <c r="A114" s="52"/>
      <c r="B114" s="52"/>
      <c r="C114" s="52"/>
      <c r="D114" s="52"/>
      <c r="E114" s="52"/>
      <c r="F114" s="52"/>
    </row>
    <row r="115" spans="1:6" ht="23.25" x14ac:dyDescent="0.35">
      <c r="A115" s="52"/>
      <c r="B115" s="52"/>
      <c r="C115" s="52"/>
      <c r="D115" s="52"/>
      <c r="E115" s="52"/>
      <c r="F115" s="52"/>
    </row>
    <row r="116" spans="1:6" ht="23.25" x14ac:dyDescent="0.35">
      <c r="A116" s="52"/>
      <c r="B116" s="52"/>
      <c r="C116" s="52"/>
      <c r="D116" s="52"/>
      <c r="E116" s="52"/>
      <c r="F116" s="52"/>
    </row>
    <row r="117" spans="1:6" ht="23.25" x14ac:dyDescent="0.35">
      <c r="A117" s="52"/>
      <c r="B117" s="52"/>
      <c r="C117" s="52"/>
      <c r="D117" s="52"/>
      <c r="E117" s="52"/>
      <c r="F117" s="52"/>
    </row>
    <row r="118" spans="1:6" ht="23.25" x14ac:dyDescent="0.35">
      <c r="A118" s="52"/>
      <c r="B118" s="52"/>
      <c r="C118" s="52"/>
      <c r="D118" s="52"/>
      <c r="E118" s="52"/>
      <c r="F118" s="52"/>
    </row>
    <row r="119" spans="1:6" ht="23.25" x14ac:dyDescent="0.35">
      <c r="A119" s="52"/>
      <c r="B119" s="52"/>
      <c r="C119" s="52"/>
      <c r="D119" s="52"/>
      <c r="E119" s="52"/>
      <c r="F119" s="52"/>
    </row>
    <row r="120" spans="1:6" ht="23.25" x14ac:dyDescent="0.35">
      <c r="A120" s="52"/>
      <c r="B120" s="52"/>
      <c r="C120" s="52"/>
      <c r="D120" s="52"/>
      <c r="E120" s="52"/>
      <c r="F120" s="52"/>
    </row>
    <row r="121" spans="1:6" ht="23.25" x14ac:dyDescent="0.35">
      <c r="A121" s="52"/>
      <c r="B121" s="52"/>
      <c r="C121" s="52"/>
      <c r="D121" s="52"/>
      <c r="E121" s="52"/>
      <c r="F121" s="52"/>
    </row>
    <row r="122" spans="1:6" ht="23.25" x14ac:dyDescent="0.35">
      <c r="A122" s="52"/>
      <c r="B122" s="52"/>
      <c r="C122" s="52"/>
      <c r="D122" s="52"/>
      <c r="E122" s="52"/>
      <c r="F122" s="52"/>
    </row>
    <row r="123" spans="1:6" ht="23.25" x14ac:dyDescent="0.35">
      <c r="A123" s="52"/>
      <c r="B123" s="52"/>
      <c r="C123" s="52"/>
      <c r="D123" s="52"/>
      <c r="E123" s="52"/>
      <c r="F123" s="52"/>
    </row>
    <row r="124" spans="1:6" ht="23.25" x14ac:dyDescent="0.35">
      <c r="A124" s="52"/>
      <c r="B124" s="52"/>
      <c r="C124" s="52"/>
      <c r="D124" s="52"/>
      <c r="E124" s="52"/>
      <c r="F124" s="52"/>
    </row>
    <row r="125" spans="1:6" ht="23.25" x14ac:dyDescent="0.35">
      <c r="A125" s="52"/>
      <c r="B125" s="52"/>
      <c r="C125" s="52"/>
      <c r="D125" s="52"/>
      <c r="E125" s="52"/>
      <c r="F125" s="52"/>
    </row>
    <row r="126" spans="1:6" ht="23.25" x14ac:dyDescent="0.35">
      <c r="A126" s="52"/>
      <c r="B126" s="52"/>
      <c r="C126" s="52"/>
      <c r="D126" s="52"/>
      <c r="E126" s="52"/>
      <c r="F126" s="52"/>
    </row>
    <row r="127" spans="1:6" ht="23.25" x14ac:dyDescent="0.35">
      <c r="A127" s="52"/>
      <c r="B127" s="52"/>
      <c r="C127" s="52"/>
      <c r="D127" s="52"/>
      <c r="E127" s="52"/>
      <c r="F127" s="52"/>
    </row>
    <row r="128" spans="1:6" ht="23.25" x14ac:dyDescent="0.35">
      <c r="A128" s="52"/>
      <c r="B128" s="52"/>
      <c r="C128" s="52"/>
      <c r="D128" s="52"/>
      <c r="E128" s="52"/>
      <c r="F128" s="52"/>
    </row>
    <row r="129" spans="1:6" ht="23.25" x14ac:dyDescent="0.35">
      <c r="A129" s="52"/>
      <c r="B129" s="52"/>
      <c r="C129" s="52"/>
      <c r="D129" s="52"/>
      <c r="E129" s="52"/>
      <c r="F129" s="52"/>
    </row>
    <row r="130" spans="1:6" ht="23.25" x14ac:dyDescent="0.35">
      <c r="A130" s="52"/>
      <c r="B130" s="52"/>
      <c r="C130" s="52"/>
      <c r="D130" s="52"/>
      <c r="E130" s="52"/>
      <c r="F130" s="52"/>
    </row>
    <row r="131" spans="1:6" ht="23.25" x14ac:dyDescent="0.35">
      <c r="A131" s="52"/>
      <c r="B131" s="52"/>
      <c r="C131" s="52"/>
      <c r="D131" s="52"/>
      <c r="E131" s="52"/>
      <c r="F131" s="52"/>
    </row>
    <row r="132" spans="1:6" ht="23.25" x14ac:dyDescent="0.35">
      <c r="A132" s="52"/>
      <c r="B132" s="52"/>
      <c r="C132" s="52"/>
      <c r="D132" s="52"/>
      <c r="E132" s="52"/>
      <c r="F132" s="52"/>
    </row>
    <row r="133" spans="1:6" ht="23.25" x14ac:dyDescent="0.35">
      <c r="A133" s="52"/>
      <c r="B133" s="52"/>
      <c r="C133" s="52"/>
      <c r="D133" s="52"/>
      <c r="E133" s="52"/>
      <c r="F133" s="52"/>
    </row>
    <row r="134" spans="1:6" ht="23.25" x14ac:dyDescent="0.35">
      <c r="A134" s="52"/>
      <c r="B134" s="52"/>
      <c r="C134" s="52"/>
      <c r="D134" s="52"/>
      <c r="E134" s="52"/>
      <c r="F134" s="52"/>
    </row>
    <row r="135" spans="1:6" ht="23.25" x14ac:dyDescent="0.35">
      <c r="A135" s="52"/>
      <c r="B135" s="52"/>
      <c r="C135" s="52"/>
      <c r="D135" s="52"/>
      <c r="E135" s="52"/>
      <c r="F135" s="52"/>
    </row>
    <row r="136" spans="1:6" ht="23.25" x14ac:dyDescent="0.35">
      <c r="A136" s="52"/>
      <c r="B136" s="52"/>
      <c r="C136" s="52"/>
      <c r="D136" s="52"/>
      <c r="E136" s="52"/>
      <c r="F136" s="52"/>
    </row>
    <row r="137" spans="1:6" ht="23.25" x14ac:dyDescent="0.35">
      <c r="A137" s="52"/>
      <c r="B137" s="52"/>
      <c r="C137" s="52"/>
      <c r="D137" s="52"/>
      <c r="E137" s="52"/>
      <c r="F137" s="52"/>
    </row>
    <row r="138" spans="1:6" ht="23.25" x14ac:dyDescent="0.35">
      <c r="A138" s="52"/>
      <c r="B138" s="52"/>
      <c r="C138" s="52"/>
      <c r="D138" s="52"/>
      <c r="E138" s="52"/>
      <c r="F138" s="52"/>
    </row>
    <row r="139" spans="1:6" ht="23.25" x14ac:dyDescent="0.35">
      <c r="A139" s="52"/>
      <c r="B139" s="52"/>
      <c r="C139" s="52"/>
      <c r="D139" s="52"/>
      <c r="E139" s="52"/>
      <c r="F139" s="52"/>
    </row>
  </sheetData>
  <mergeCells count="16">
    <mergeCell ref="C1:F1"/>
    <mergeCell ref="C2:F2"/>
    <mergeCell ref="D3:F3"/>
    <mergeCell ref="A95:F95"/>
    <mergeCell ref="A6:F6"/>
    <mergeCell ref="A8:A9"/>
    <mergeCell ref="B8:B9"/>
    <mergeCell ref="C8:C9"/>
    <mergeCell ref="D8:D9"/>
    <mergeCell ref="E8:F8"/>
    <mergeCell ref="A51:A52"/>
    <mergeCell ref="C51:C52"/>
    <mergeCell ref="D51:D52"/>
    <mergeCell ref="E51:E52"/>
    <mergeCell ref="F51:F52"/>
    <mergeCell ref="B5:D5"/>
  </mergeCells>
  <phoneticPr fontId="4" type="noConversion"/>
  <pageMargins left="1.0629921259842521" right="0.27559055118110237" top="0.82677165354330717" bottom="0.62992125984251968" header="0.51181102362204722" footer="0.51181102362204722"/>
  <pageSetup paperSize="9" scale="44" fitToHeight="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8"/>
  <sheetViews>
    <sheetView view="pageBreakPreview" topLeftCell="A29" zoomScaleNormal="100" zoomScaleSheetLayoutView="100" workbookViewId="0">
      <selection activeCell="D10" sqref="D10"/>
    </sheetView>
  </sheetViews>
  <sheetFormatPr defaultColWidth="8" defaultRowHeight="12.75" x14ac:dyDescent="0.2"/>
  <cols>
    <col min="1" max="1" width="10.5703125" style="91" customWidth="1"/>
    <col min="2" max="2" width="29.140625" style="84" customWidth="1"/>
    <col min="3" max="3" width="21" style="84" customWidth="1"/>
    <col min="4" max="4" width="20.7109375" style="85" customWidth="1"/>
    <col min="5" max="5" width="17.28515625" style="85" customWidth="1"/>
    <col min="6" max="6" width="17" style="67" customWidth="1"/>
    <col min="7" max="8" width="8" style="67"/>
    <col min="9" max="9" width="12.140625" style="67" bestFit="1" customWidth="1"/>
    <col min="10" max="16384" width="8" style="67"/>
  </cols>
  <sheetData>
    <row r="1" spans="1:9" ht="16.5" customHeight="1" x14ac:dyDescent="0.3">
      <c r="A1" s="64"/>
      <c r="B1" s="65"/>
      <c r="C1" s="65"/>
      <c r="D1" s="66"/>
      <c r="E1" s="594"/>
      <c r="F1" s="594"/>
    </row>
    <row r="2" spans="1:9" ht="17.25" customHeight="1" x14ac:dyDescent="0.3">
      <c r="A2" s="64"/>
      <c r="B2" s="65"/>
      <c r="C2" s="65"/>
      <c r="D2" s="66"/>
      <c r="E2" s="595"/>
      <c r="F2" s="595"/>
    </row>
    <row r="3" spans="1:9" ht="18" customHeight="1" x14ac:dyDescent="0.3">
      <c r="A3" s="64"/>
      <c r="B3" s="65"/>
      <c r="C3" s="65"/>
      <c r="D3" s="66"/>
      <c r="E3" s="595"/>
      <c r="F3" s="595"/>
    </row>
    <row r="4" spans="1:9" ht="42.75" customHeight="1" x14ac:dyDescent="0.25">
      <c r="A4" s="64"/>
      <c r="B4" s="65"/>
      <c r="C4" s="65"/>
      <c r="D4" s="66"/>
      <c r="E4" s="66"/>
      <c r="F4" s="66"/>
    </row>
    <row r="5" spans="1:9" ht="64.5" customHeight="1" x14ac:dyDescent="0.2">
      <c r="A5" s="596" t="s">
        <v>495</v>
      </c>
      <c r="B5" s="596"/>
      <c r="C5" s="596"/>
      <c r="D5" s="596"/>
      <c r="E5" s="596"/>
      <c r="F5" s="596"/>
    </row>
    <row r="6" spans="1:9" ht="21" customHeight="1" x14ac:dyDescent="0.25">
      <c r="A6" s="64"/>
      <c r="B6" s="65"/>
      <c r="C6" s="65"/>
      <c r="D6" s="68"/>
      <c r="E6" s="68"/>
      <c r="F6" s="69" t="s">
        <v>0</v>
      </c>
    </row>
    <row r="7" spans="1:9" ht="39" customHeight="1" x14ac:dyDescent="0.2">
      <c r="A7" s="599" t="s">
        <v>37</v>
      </c>
      <c r="B7" s="600" t="s">
        <v>38</v>
      </c>
      <c r="C7" s="601" t="s">
        <v>39</v>
      </c>
      <c r="D7" s="602" t="s">
        <v>88</v>
      </c>
      <c r="E7" s="601" t="s">
        <v>89</v>
      </c>
      <c r="F7" s="601"/>
    </row>
    <row r="8" spans="1:9" ht="62.25" customHeight="1" x14ac:dyDescent="0.2">
      <c r="A8" s="599"/>
      <c r="B8" s="600"/>
      <c r="C8" s="601"/>
      <c r="D8" s="602"/>
      <c r="E8" s="71" t="s">
        <v>40</v>
      </c>
      <c r="F8" s="70" t="s">
        <v>41</v>
      </c>
    </row>
    <row r="9" spans="1:9" s="74" customFormat="1" ht="16.5" customHeight="1" x14ac:dyDescent="0.2">
      <c r="A9" s="72">
        <v>1</v>
      </c>
      <c r="B9" s="72">
        <v>2</v>
      </c>
      <c r="C9" s="73">
        <v>6</v>
      </c>
      <c r="D9" s="73">
        <v>3</v>
      </c>
      <c r="E9" s="73">
        <v>4</v>
      </c>
      <c r="F9" s="73">
        <v>5</v>
      </c>
    </row>
    <row r="10" spans="1:9" s="77" customFormat="1" ht="39.75" customHeight="1" x14ac:dyDescent="0.25">
      <c r="A10" s="178" t="s">
        <v>42</v>
      </c>
      <c r="B10" s="75" t="s">
        <v>43</v>
      </c>
      <c r="C10" s="163">
        <f t="shared" ref="C10:C29" si="0">SUM(D10:E10)</f>
        <v>0</v>
      </c>
      <c r="D10" s="163">
        <f>D11</f>
        <v>-775381</v>
      </c>
      <c r="E10" s="163">
        <f>E11</f>
        <v>775381</v>
      </c>
      <c r="F10" s="163">
        <f>F11</f>
        <v>775381</v>
      </c>
      <c r="G10" s="76"/>
    </row>
    <row r="11" spans="1:9" s="77" customFormat="1" ht="54.75" customHeight="1" x14ac:dyDescent="0.25">
      <c r="A11" s="178">
        <v>208000</v>
      </c>
      <c r="B11" s="75" t="s">
        <v>44</v>
      </c>
      <c r="C11" s="163">
        <f t="shared" si="0"/>
        <v>0</v>
      </c>
      <c r="D11" s="163">
        <f>D12+D13</f>
        <v>-775381</v>
      </c>
      <c r="E11" s="163">
        <f>E12+E13</f>
        <v>775381</v>
      </c>
      <c r="F11" s="163">
        <f>F12+F13</f>
        <v>775381</v>
      </c>
      <c r="G11" s="76"/>
    </row>
    <row r="12" spans="1:9" s="77" customFormat="1" ht="26.25" hidden="1" customHeight="1" x14ac:dyDescent="0.25">
      <c r="A12" s="179">
        <v>208100</v>
      </c>
      <c r="B12" s="78" t="s">
        <v>45</v>
      </c>
      <c r="C12" s="165">
        <f t="shared" si="0"/>
        <v>0</v>
      </c>
      <c r="D12" s="165"/>
      <c r="E12" s="165"/>
      <c r="F12" s="165"/>
      <c r="G12" s="76"/>
      <c r="I12" s="79"/>
    </row>
    <row r="13" spans="1:9" ht="69" customHeight="1" x14ac:dyDescent="0.25">
      <c r="A13" s="179" t="s">
        <v>46</v>
      </c>
      <c r="B13" s="80" t="s">
        <v>47</v>
      </c>
      <c r="C13" s="165">
        <f t="shared" si="0"/>
        <v>0</v>
      </c>
      <c r="D13" s="411">
        <v>-775381</v>
      </c>
      <c r="E13" s="411">
        <v>775381</v>
      </c>
      <c r="F13" s="411">
        <v>775381</v>
      </c>
      <c r="G13" s="81"/>
    </row>
    <row r="14" spans="1:9" ht="24.75" hidden="1" customHeight="1" x14ac:dyDescent="0.25">
      <c r="A14" s="178" t="s">
        <v>1</v>
      </c>
      <c r="B14" s="75" t="s">
        <v>2</v>
      </c>
      <c r="C14" s="163">
        <f t="shared" si="0"/>
        <v>0</v>
      </c>
      <c r="D14" s="163">
        <f t="shared" ref="D14:F15" si="1">D15</f>
        <v>0</v>
      </c>
      <c r="E14" s="163">
        <f t="shared" si="1"/>
        <v>0</v>
      </c>
      <c r="F14" s="163">
        <f t="shared" si="1"/>
        <v>0</v>
      </c>
      <c r="G14" s="81"/>
    </row>
    <row r="15" spans="1:9" ht="50.25" hidden="1" customHeight="1" x14ac:dyDescent="0.25">
      <c r="A15" s="178">
        <v>301000</v>
      </c>
      <c r="B15" s="75" t="s">
        <v>3</v>
      </c>
      <c r="C15" s="163">
        <f t="shared" si="0"/>
        <v>0</v>
      </c>
      <c r="D15" s="163">
        <f t="shared" si="1"/>
        <v>0</v>
      </c>
      <c r="E15" s="163">
        <f>SUM(E16:E17)</f>
        <v>0</v>
      </c>
      <c r="F15" s="163">
        <f>SUM(F16:F17)</f>
        <v>0</v>
      </c>
      <c r="G15" s="81"/>
    </row>
    <row r="16" spans="1:9" ht="30" hidden="1" customHeight="1" x14ac:dyDescent="0.25">
      <c r="A16" s="179">
        <v>301100</v>
      </c>
      <c r="B16" s="78" t="s">
        <v>4</v>
      </c>
      <c r="C16" s="165">
        <f t="shared" si="0"/>
        <v>0</v>
      </c>
      <c r="D16" s="164">
        <v>0</v>
      </c>
      <c r="E16" s="165"/>
      <c r="F16" s="165"/>
      <c r="G16" s="81"/>
    </row>
    <row r="17" spans="1:8" ht="27.75" hidden="1" customHeight="1" x14ac:dyDescent="0.25">
      <c r="A17" s="179" t="s">
        <v>455</v>
      </c>
      <c r="B17" s="78" t="s">
        <v>456</v>
      </c>
      <c r="C17" s="165">
        <f t="shared" si="0"/>
        <v>0</v>
      </c>
      <c r="D17" s="164">
        <v>0</v>
      </c>
      <c r="E17" s="165"/>
      <c r="F17" s="165"/>
      <c r="G17" s="81"/>
    </row>
    <row r="18" spans="1:8" ht="28.5" customHeight="1" x14ac:dyDescent="0.25">
      <c r="A18" s="178"/>
      <c r="B18" s="82" t="s">
        <v>48</v>
      </c>
      <c r="C18" s="163">
        <f t="shared" si="0"/>
        <v>0</v>
      </c>
      <c r="D18" s="412">
        <f>SUM(D10,D14)</f>
        <v>-775381</v>
      </c>
      <c r="E18" s="412">
        <f>SUM(E10,E14)</f>
        <v>775381</v>
      </c>
      <c r="F18" s="412">
        <f>SUM(F10,F14)</f>
        <v>775381</v>
      </c>
      <c r="G18" s="81"/>
    </row>
    <row r="19" spans="1:8" ht="35.25" hidden="1" customHeight="1" x14ac:dyDescent="0.25">
      <c r="A19" s="178" t="s">
        <v>5</v>
      </c>
      <c r="B19" s="75" t="s">
        <v>6</v>
      </c>
      <c r="C19" s="163">
        <f t="shared" si="0"/>
        <v>0</v>
      </c>
      <c r="D19" s="163">
        <f>D20</f>
        <v>0</v>
      </c>
      <c r="E19" s="163">
        <f>SUM(E20,E23)</f>
        <v>0</v>
      </c>
      <c r="F19" s="163">
        <f>SUM(F20,F23)</f>
        <v>0</v>
      </c>
      <c r="G19" s="81"/>
    </row>
    <row r="20" spans="1:8" ht="28.5" hidden="1" customHeight="1" x14ac:dyDescent="0.25">
      <c r="A20" s="178" t="s">
        <v>7</v>
      </c>
      <c r="B20" s="75" t="s">
        <v>8</v>
      </c>
      <c r="C20" s="163">
        <f t="shared" si="0"/>
        <v>0</v>
      </c>
      <c r="D20" s="163">
        <f>D21+D22</f>
        <v>0</v>
      </c>
      <c r="E20" s="163">
        <f>E21</f>
        <v>0</v>
      </c>
      <c r="F20" s="163">
        <f>F21</f>
        <v>0</v>
      </c>
      <c r="G20" s="81"/>
    </row>
    <row r="21" spans="1:8" ht="28.5" hidden="1" customHeight="1" x14ac:dyDescent="0.25">
      <c r="A21" s="179" t="s">
        <v>9</v>
      </c>
      <c r="B21" s="78" t="s">
        <v>10</v>
      </c>
      <c r="C21" s="165">
        <f t="shared" si="0"/>
        <v>0</v>
      </c>
      <c r="D21" s="164">
        <f>D16</f>
        <v>0</v>
      </c>
      <c r="E21" s="165"/>
      <c r="F21" s="165"/>
      <c r="G21" s="81"/>
    </row>
    <row r="22" spans="1:8" ht="34.5" hidden="1" customHeight="1" x14ac:dyDescent="0.25">
      <c r="A22" s="179" t="s">
        <v>11</v>
      </c>
      <c r="B22" s="83" t="s">
        <v>12</v>
      </c>
      <c r="C22" s="165">
        <f t="shared" si="0"/>
        <v>0</v>
      </c>
      <c r="D22" s="411">
        <v>0</v>
      </c>
      <c r="E22" s="165"/>
      <c r="F22" s="165"/>
      <c r="G22" s="81"/>
    </row>
    <row r="23" spans="1:8" ht="28.5" hidden="1" customHeight="1" x14ac:dyDescent="0.25">
      <c r="A23" s="178" t="s">
        <v>457</v>
      </c>
      <c r="B23" s="75" t="s">
        <v>458</v>
      </c>
      <c r="C23" s="163">
        <f t="shared" si="0"/>
        <v>0</v>
      </c>
      <c r="D23" s="413">
        <f t="shared" ref="D23:F24" si="2">SUM(D24)</f>
        <v>0</v>
      </c>
      <c r="E23" s="413">
        <f t="shared" si="2"/>
        <v>0</v>
      </c>
      <c r="F23" s="413">
        <f t="shared" si="2"/>
        <v>0</v>
      </c>
      <c r="G23" s="81"/>
    </row>
    <row r="24" spans="1:8" ht="26.25" hidden="1" customHeight="1" x14ac:dyDescent="0.25">
      <c r="A24" s="179" t="s">
        <v>459</v>
      </c>
      <c r="B24" s="83" t="s">
        <v>460</v>
      </c>
      <c r="C24" s="165">
        <f t="shared" si="0"/>
        <v>0</v>
      </c>
      <c r="D24" s="411">
        <f t="shared" si="2"/>
        <v>0</v>
      </c>
      <c r="E24" s="411">
        <f t="shared" si="2"/>
        <v>0</v>
      </c>
      <c r="F24" s="411">
        <f t="shared" si="2"/>
        <v>0</v>
      </c>
      <c r="G24" s="81"/>
    </row>
    <row r="25" spans="1:8" ht="36" hidden="1" customHeight="1" x14ac:dyDescent="0.25">
      <c r="A25" s="179" t="s">
        <v>461</v>
      </c>
      <c r="B25" s="83" t="s">
        <v>12</v>
      </c>
      <c r="C25" s="165">
        <f t="shared" si="0"/>
        <v>0</v>
      </c>
      <c r="D25" s="411">
        <v>0</v>
      </c>
      <c r="E25" s="165"/>
      <c r="F25" s="165"/>
      <c r="G25" s="81"/>
    </row>
    <row r="26" spans="1:8" ht="43.5" customHeight="1" x14ac:dyDescent="0.25">
      <c r="A26" s="178" t="s">
        <v>49</v>
      </c>
      <c r="B26" s="75" t="s">
        <v>50</v>
      </c>
      <c r="C26" s="163">
        <f t="shared" si="0"/>
        <v>0</v>
      </c>
      <c r="D26" s="163">
        <f>D27</f>
        <v>-775381</v>
      </c>
      <c r="E26" s="163">
        <f>E27</f>
        <v>775381</v>
      </c>
      <c r="F26" s="163">
        <f>F27</f>
        <v>775381</v>
      </c>
      <c r="G26" s="81"/>
    </row>
    <row r="27" spans="1:8" ht="33.75" customHeight="1" x14ac:dyDescent="0.25">
      <c r="A27" s="178" t="s">
        <v>51</v>
      </c>
      <c r="B27" s="75" t="s">
        <v>52</v>
      </c>
      <c r="C27" s="163">
        <f t="shared" si="0"/>
        <v>0</v>
      </c>
      <c r="D27" s="163">
        <f>D28+D29</f>
        <v>-775381</v>
      </c>
      <c r="E27" s="163">
        <f>E28+E29</f>
        <v>775381</v>
      </c>
      <c r="F27" s="163">
        <f>F28+F29</f>
        <v>775381</v>
      </c>
      <c r="G27" s="81"/>
    </row>
    <row r="28" spans="1:8" ht="27.75" hidden="1" customHeight="1" x14ac:dyDescent="0.25">
      <c r="A28" s="179" t="s">
        <v>53</v>
      </c>
      <c r="B28" s="83" t="s">
        <v>54</v>
      </c>
      <c r="C28" s="165">
        <f t="shared" si="0"/>
        <v>0</v>
      </c>
      <c r="D28" s="165"/>
      <c r="E28" s="165"/>
      <c r="F28" s="165"/>
    </row>
    <row r="29" spans="1:8" ht="48.75" customHeight="1" x14ac:dyDescent="0.25">
      <c r="A29" s="179" t="s">
        <v>55</v>
      </c>
      <c r="B29" s="80" t="s">
        <v>47</v>
      </c>
      <c r="C29" s="165">
        <f t="shared" si="0"/>
        <v>0</v>
      </c>
      <c r="D29" s="411">
        <v>-775381</v>
      </c>
      <c r="E29" s="411">
        <v>775381</v>
      </c>
      <c r="F29" s="411">
        <v>775381</v>
      </c>
    </row>
    <row r="30" spans="1:8" ht="31.5" customHeight="1" x14ac:dyDescent="0.25">
      <c r="A30" s="163"/>
      <c r="B30" s="180" t="s">
        <v>56</v>
      </c>
      <c r="C30" s="163">
        <f>SUM(C19,C26)</f>
        <v>0</v>
      </c>
      <c r="D30" s="163">
        <f>SUM(D19,D26)</f>
        <v>-775381</v>
      </c>
      <c r="E30" s="163">
        <f>SUM(E19,E26)</f>
        <v>775381</v>
      </c>
      <c r="F30" s="163">
        <f>SUM(F19,F26)</f>
        <v>775381</v>
      </c>
      <c r="G30" s="597"/>
      <c r="H30" s="597"/>
    </row>
    <row r="31" spans="1:8" x14ac:dyDescent="0.2">
      <c r="A31" s="84"/>
    </row>
    <row r="32" spans="1:8" ht="15.75" x14ac:dyDescent="0.25">
      <c r="A32" s="84"/>
      <c r="D32" s="86"/>
      <c r="E32" s="86"/>
      <c r="F32" s="77"/>
    </row>
    <row r="33" spans="1:6" ht="23.25" x14ac:dyDescent="0.2">
      <c r="F33" s="87"/>
    </row>
    <row r="34" spans="1:6" ht="15.75" x14ac:dyDescent="0.25">
      <c r="A34" s="84"/>
      <c r="D34" s="86"/>
      <c r="E34" s="86"/>
      <c r="F34" s="77"/>
    </row>
    <row r="35" spans="1:6" ht="15" x14ac:dyDescent="0.2">
      <c r="A35" s="84"/>
      <c r="B35" s="88"/>
      <c r="C35" s="88"/>
      <c r="D35" s="89"/>
    </row>
    <row r="36" spans="1:6" ht="40.5" customHeight="1" x14ac:dyDescent="0.2">
      <c r="A36" s="598" t="s">
        <v>504</v>
      </c>
      <c r="B36" s="598"/>
      <c r="C36" s="598"/>
      <c r="D36" s="598"/>
      <c r="E36" s="598"/>
    </row>
    <row r="37" spans="1:6" ht="15" x14ac:dyDescent="0.2">
      <c r="A37" s="84"/>
      <c r="B37" s="88"/>
      <c r="C37" s="88"/>
      <c r="D37" s="89"/>
    </row>
    <row r="38" spans="1:6" ht="15" x14ac:dyDescent="0.2">
      <c r="A38" s="84"/>
      <c r="B38" s="88"/>
      <c r="C38" s="88"/>
      <c r="D38" s="89"/>
    </row>
    <row r="39" spans="1:6" ht="15" x14ac:dyDescent="0.2">
      <c r="A39" s="84"/>
      <c r="B39" s="88"/>
      <c r="C39" s="88"/>
      <c r="D39" s="89"/>
    </row>
    <row r="40" spans="1:6" x14ac:dyDescent="0.2">
      <c r="A40" s="84"/>
    </row>
    <row r="41" spans="1:6" x14ac:dyDescent="0.2">
      <c r="A41" s="84"/>
      <c r="D41" s="89"/>
      <c r="E41" s="89"/>
    </row>
    <row r="42" spans="1:6" x14ac:dyDescent="0.2">
      <c r="A42" s="84"/>
      <c r="D42" s="90"/>
    </row>
    <row r="43" spans="1:6" x14ac:dyDescent="0.2">
      <c r="A43" s="84"/>
    </row>
    <row r="44" spans="1:6" x14ac:dyDescent="0.2">
      <c r="A44" s="84"/>
      <c r="E44" s="89"/>
    </row>
    <row r="48" spans="1:6" x14ac:dyDescent="0.2">
      <c r="D48" s="89"/>
    </row>
  </sheetData>
  <mergeCells count="11">
    <mergeCell ref="A36:E36"/>
    <mergeCell ref="A7:A8"/>
    <mergeCell ref="B7:B8"/>
    <mergeCell ref="C7:C8"/>
    <mergeCell ref="D7:D8"/>
    <mergeCell ref="E7:F7"/>
    <mergeCell ref="E1:F1"/>
    <mergeCell ref="E2:F2"/>
    <mergeCell ref="E3:F3"/>
    <mergeCell ref="A5:F5"/>
    <mergeCell ref="G30:H30"/>
  </mergeCells>
  <phoneticPr fontId="4" type="noConversion"/>
  <pageMargins left="0.94488188976377963" right="0" top="0.39370078740157483" bottom="0.19685039370078741" header="0" footer="0"/>
  <pageSetup paperSize="9" scale="7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K297"/>
  <sheetViews>
    <sheetView view="pageBreakPreview" topLeftCell="J150" zoomScaleNormal="95" zoomScaleSheetLayoutView="100" workbookViewId="0">
      <selection activeCell="U89" sqref="U89"/>
    </sheetView>
  </sheetViews>
  <sheetFormatPr defaultRowHeight="12.75" x14ac:dyDescent="0.2"/>
  <cols>
    <col min="1" max="1" width="12" customWidth="1"/>
    <col min="2" max="2" width="8.28515625" customWidth="1"/>
    <col min="3" max="3" width="8.85546875" style="25" customWidth="1"/>
    <col min="4" max="4" width="59.140625" style="6" customWidth="1"/>
    <col min="5" max="5" width="13.42578125" style="3" customWidth="1"/>
    <col min="6" max="6" width="15.42578125" style="3" customWidth="1"/>
    <col min="7" max="7" width="12.28515625" customWidth="1"/>
    <col min="8" max="8" width="11.5703125" customWidth="1"/>
    <col min="9" max="9" width="9.28515625" customWidth="1"/>
    <col min="10" max="10" width="14" style="21" customWidth="1"/>
    <col min="11" max="11" width="14" customWidth="1"/>
    <col min="12" max="12" width="10.5703125" customWidth="1"/>
    <col min="13" max="13" width="11.42578125" customWidth="1"/>
    <col min="14" max="14" width="15" customWidth="1"/>
    <col min="15" max="15" width="13.85546875" customWidth="1"/>
    <col min="16" max="16" width="13.7109375" hidden="1" customWidth="1"/>
    <col min="17" max="17" width="15.140625" style="3" customWidth="1"/>
  </cols>
  <sheetData>
    <row r="1" spans="1:17" x14ac:dyDescent="0.2">
      <c r="C1" s="20"/>
      <c r="D1" s="2"/>
    </row>
    <row r="2" spans="1:17" x14ac:dyDescent="0.2">
      <c r="C2" s="20"/>
      <c r="D2" s="2"/>
    </row>
    <row r="3" spans="1:17" ht="21" customHeight="1" x14ac:dyDescent="0.2">
      <c r="C3" s="20"/>
      <c r="D3" s="2"/>
    </row>
    <row r="4" spans="1:17" ht="71.25" customHeight="1" x14ac:dyDescent="0.25">
      <c r="C4" s="20"/>
      <c r="D4" s="13"/>
      <c r="E4" s="14"/>
      <c r="F4" s="14"/>
      <c r="G4" s="15"/>
      <c r="H4" s="15"/>
      <c r="I4" s="15"/>
      <c r="J4" s="22"/>
      <c r="K4" s="15"/>
      <c r="L4" s="15"/>
      <c r="M4" s="16"/>
      <c r="N4" s="16"/>
      <c r="O4" s="16"/>
      <c r="P4" s="16"/>
      <c r="Q4" s="17" t="s">
        <v>0</v>
      </c>
    </row>
    <row r="5" spans="1:17" ht="23.25" customHeight="1" x14ac:dyDescent="0.2">
      <c r="A5" s="621" t="s">
        <v>23</v>
      </c>
      <c r="B5" s="627" t="s">
        <v>176</v>
      </c>
      <c r="C5" s="627" t="s">
        <v>28</v>
      </c>
      <c r="D5" s="624" t="s">
        <v>27</v>
      </c>
      <c r="E5" s="609" t="s">
        <v>88</v>
      </c>
      <c r="F5" s="613"/>
      <c r="G5" s="613"/>
      <c r="H5" s="613"/>
      <c r="I5" s="630"/>
      <c r="J5" s="609" t="s">
        <v>89</v>
      </c>
      <c r="K5" s="613"/>
      <c r="L5" s="613"/>
      <c r="M5" s="613"/>
      <c r="N5" s="613"/>
      <c r="O5" s="613"/>
      <c r="P5" s="610"/>
      <c r="Q5" s="603" t="s">
        <v>97</v>
      </c>
    </row>
    <row r="6" spans="1:17" ht="19.5" customHeight="1" x14ac:dyDescent="0.2">
      <c r="A6" s="622"/>
      <c r="B6" s="631"/>
      <c r="C6" s="628"/>
      <c r="D6" s="625"/>
      <c r="E6" s="606" t="s">
        <v>98</v>
      </c>
      <c r="F6" s="611" t="s">
        <v>102</v>
      </c>
      <c r="G6" s="609" t="s">
        <v>99</v>
      </c>
      <c r="H6" s="610"/>
      <c r="I6" s="611" t="s">
        <v>103</v>
      </c>
      <c r="J6" s="606" t="s">
        <v>98</v>
      </c>
      <c r="K6" s="611" t="s">
        <v>102</v>
      </c>
      <c r="L6" s="609" t="s">
        <v>99</v>
      </c>
      <c r="M6" s="610"/>
      <c r="N6" s="611" t="s">
        <v>103</v>
      </c>
      <c r="O6" s="617" t="s">
        <v>99</v>
      </c>
      <c r="P6" s="618"/>
      <c r="Q6" s="604"/>
    </row>
    <row r="7" spans="1:17" ht="12.75" customHeight="1" x14ac:dyDescent="0.2">
      <c r="A7" s="623"/>
      <c r="B7" s="631"/>
      <c r="C7" s="628"/>
      <c r="D7" s="625"/>
      <c r="E7" s="607"/>
      <c r="F7" s="612"/>
      <c r="G7" s="619" t="s">
        <v>33</v>
      </c>
      <c r="H7" s="619" t="s">
        <v>34</v>
      </c>
      <c r="I7" s="614"/>
      <c r="J7" s="607"/>
      <c r="K7" s="612"/>
      <c r="L7" s="619" t="s">
        <v>35</v>
      </c>
      <c r="M7" s="619" t="s">
        <v>36</v>
      </c>
      <c r="N7" s="614"/>
      <c r="O7" s="615" t="s">
        <v>100</v>
      </c>
      <c r="P7" s="12" t="s">
        <v>99</v>
      </c>
      <c r="Q7" s="604"/>
    </row>
    <row r="8" spans="1:17" ht="77.25" customHeight="1" x14ac:dyDescent="0.2">
      <c r="A8" s="623"/>
      <c r="B8" s="632"/>
      <c r="C8" s="629"/>
      <c r="D8" s="626"/>
      <c r="E8" s="608"/>
      <c r="F8" s="612"/>
      <c r="G8" s="620"/>
      <c r="H8" s="620"/>
      <c r="I8" s="614"/>
      <c r="J8" s="608"/>
      <c r="K8" s="612"/>
      <c r="L8" s="620"/>
      <c r="M8" s="620"/>
      <c r="N8" s="614"/>
      <c r="O8" s="616"/>
      <c r="P8" s="11" t="s">
        <v>101</v>
      </c>
      <c r="Q8" s="605"/>
    </row>
    <row r="9" spans="1:17" ht="15.75" customHeight="1" x14ac:dyDescent="0.2">
      <c r="A9" s="18">
        <v>1</v>
      </c>
      <c r="B9" s="18" t="s">
        <v>87</v>
      </c>
      <c r="C9" s="19">
        <v>3</v>
      </c>
      <c r="D9" s="19">
        <v>4</v>
      </c>
      <c r="E9" s="19">
        <v>5</v>
      </c>
      <c r="F9" s="10">
        <v>6</v>
      </c>
      <c r="G9" s="10">
        <v>7</v>
      </c>
      <c r="H9" s="10">
        <v>8</v>
      </c>
      <c r="I9" s="19">
        <v>9</v>
      </c>
      <c r="J9" s="10">
        <v>10</v>
      </c>
      <c r="K9" s="10">
        <v>11</v>
      </c>
      <c r="L9" s="10">
        <v>12</v>
      </c>
      <c r="M9" s="10">
        <v>13</v>
      </c>
      <c r="N9" s="10">
        <v>14</v>
      </c>
      <c r="O9" s="10">
        <v>15</v>
      </c>
      <c r="P9" s="10">
        <v>15</v>
      </c>
      <c r="Q9" s="19" t="s">
        <v>177</v>
      </c>
    </row>
    <row r="10" spans="1:17" ht="36.75" hidden="1" customHeight="1" x14ac:dyDescent="0.25">
      <c r="A10" s="374" t="s">
        <v>203</v>
      </c>
      <c r="B10" s="374"/>
      <c r="C10" s="374"/>
      <c r="D10" s="375" t="s">
        <v>194</v>
      </c>
      <c r="E10" s="376">
        <f>SUM(E11)</f>
        <v>0</v>
      </c>
      <c r="F10" s="376">
        <f t="shared" ref="F10:Q10" si="0">SUM(F11)</f>
        <v>0</v>
      </c>
      <c r="G10" s="376">
        <f t="shared" si="0"/>
        <v>0</v>
      </c>
      <c r="H10" s="376">
        <f t="shared" si="0"/>
        <v>0</v>
      </c>
      <c r="I10" s="376">
        <f t="shared" si="0"/>
        <v>0</v>
      </c>
      <c r="J10" s="376">
        <f t="shared" si="0"/>
        <v>0</v>
      </c>
      <c r="K10" s="376">
        <f t="shared" si="0"/>
        <v>0</v>
      </c>
      <c r="L10" s="376">
        <f t="shared" si="0"/>
        <v>0</v>
      </c>
      <c r="M10" s="376">
        <f t="shared" si="0"/>
        <v>0</v>
      </c>
      <c r="N10" s="376">
        <f t="shared" si="0"/>
        <v>0</v>
      </c>
      <c r="O10" s="376">
        <f t="shared" si="0"/>
        <v>0</v>
      </c>
      <c r="P10" s="376">
        <f t="shared" si="0"/>
        <v>0</v>
      </c>
      <c r="Q10" s="376">
        <f t="shared" si="0"/>
        <v>0</v>
      </c>
    </row>
    <row r="11" spans="1:17" s="4" customFormat="1" ht="32.25" hidden="1" customHeight="1" x14ac:dyDescent="0.25">
      <c r="A11" s="374" t="s">
        <v>204</v>
      </c>
      <c r="B11" s="374"/>
      <c r="C11" s="374"/>
      <c r="D11" s="375" t="s">
        <v>194</v>
      </c>
      <c r="E11" s="376">
        <f>SUM(E12:E13,E14,E16,E23,E26,E28,E31,E34,E35,E37,E40,E44,E45,E47,E48,E49,E50,E51,E52,E53)</f>
        <v>0</v>
      </c>
      <c r="F11" s="376">
        <f t="shared" ref="F11:Q11" si="1">SUM(F12:F13,F14,F16,F23,F26,F28,F31,F34,F35,F37,F40,F44,F45,F47,F48,F49,F50,F51,F52,F53)</f>
        <v>0</v>
      </c>
      <c r="G11" s="376">
        <f t="shared" si="1"/>
        <v>0</v>
      </c>
      <c r="H11" s="376">
        <f t="shared" si="1"/>
        <v>0</v>
      </c>
      <c r="I11" s="376">
        <f t="shared" si="1"/>
        <v>0</v>
      </c>
      <c r="J11" s="376">
        <f t="shared" si="1"/>
        <v>0</v>
      </c>
      <c r="K11" s="376">
        <f t="shared" si="1"/>
        <v>0</v>
      </c>
      <c r="L11" s="376">
        <f t="shared" si="1"/>
        <v>0</v>
      </c>
      <c r="M11" s="376">
        <f t="shared" si="1"/>
        <v>0</v>
      </c>
      <c r="N11" s="376">
        <f t="shared" si="1"/>
        <v>0</v>
      </c>
      <c r="O11" s="376">
        <f t="shared" si="1"/>
        <v>0</v>
      </c>
      <c r="P11" s="376">
        <f t="shared" si="1"/>
        <v>0</v>
      </c>
      <c r="Q11" s="376">
        <f t="shared" si="1"/>
        <v>0</v>
      </c>
    </row>
    <row r="12" spans="1:17" s="4" customFormat="1" ht="66.75" hidden="1" customHeight="1" x14ac:dyDescent="0.25">
      <c r="A12" s="219" t="s">
        <v>334</v>
      </c>
      <c r="B12" s="219" t="s">
        <v>202</v>
      </c>
      <c r="C12" s="219" t="s">
        <v>59</v>
      </c>
      <c r="D12" s="362" t="s">
        <v>201</v>
      </c>
      <c r="E12" s="286">
        <f t="shared" ref="E12:E57" si="2">SUM(F12,I12)</f>
        <v>0</v>
      </c>
      <c r="F12" s="245"/>
      <c r="G12" s="245"/>
      <c r="H12" s="245"/>
      <c r="I12" s="92"/>
      <c r="J12" s="94">
        <f t="shared" ref="J12:J33" si="3">SUM(K12,N12)</f>
        <v>0</v>
      </c>
      <c r="K12" s="92"/>
      <c r="L12" s="92"/>
      <c r="M12" s="92"/>
      <c r="N12" s="245"/>
      <c r="O12" s="245"/>
      <c r="P12" s="245"/>
      <c r="Q12" s="94">
        <f t="shared" ref="Q12:Q50" si="4">SUM(E12,J12)</f>
        <v>0</v>
      </c>
    </row>
    <row r="13" spans="1:17" s="4" customFormat="1" ht="36" hidden="1" customHeight="1" x14ac:dyDescent="0.25">
      <c r="A13" s="219" t="s">
        <v>205</v>
      </c>
      <c r="B13" s="219" t="s">
        <v>200</v>
      </c>
      <c r="C13" s="219" t="s">
        <v>59</v>
      </c>
      <c r="D13" s="260" t="s">
        <v>199</v>
      </c>
      <c r="E13" s="271">
        <f t="shared" si="2"/>
        <v>0</v>
      </c>
      <c r="F13" s="240"/>
      <c r="G13" s="245"/>
      <c r="H13" s="245"/>
      <c r="I13" s="245"/>
      <c r="J13" s="242">
        <f t="shared" si="3"/>
        <v>0</v>
      </c>
      <c r="K13" s="93"/>
      <c r="L13" s="92"/>
      <c r="M13" s="92"/>
      <c r="N13" s="245"/>
      <c r="O13" s="245"/>
      <c r="P13" s="245"/>
      <c r="Q13" s="94">
        <f t="shared" si="4"/>
        <v>0</v>
      </c>
    </row>
    <row r="14" spans="1:17" s="4" customFormat="1" ht="21" hidden="1" customHeight="1" x14ac:dyDescent="0.25">
      <c r="A14" s="219" t="s">
        <v>207</v>
      </c>
      <c r="B14" s="219" t="s">
        <v>208</v>
      </c>
      <c r="C14" s="219" t="s">
        <v>58</v>
      </c>
      <c r="D14" s="200" t="s">
        <v>206</v>
      </c>
      <c r="E14" s="271">
        <f t="shared" si="2"/>
        <v>0</v>
      </c>
      <c r="F14" s="240"/>
      <c r="G14" s="240"/>
      <c r="H14" s="240"/>
      <c r="I14" s="245"/>
      <c r="J14" s="242">
        <f t="shared" si="3"/>
        <v>0</v>
      </c>
      <c r="K14" s="93"/>
      <c r="L14" s="93"/>
      <c r="M14" s="93"/>
      <c r="N14" s="245"/>
      <c r="O14" s="245"/>
      <c r="P14" s="245"/>
      <c r="Q14" s="94">
        <f t="shared" si="4"/>
        <v>0</v>
      </c>
    </row>
    <row r="15" spans="1:17" s="328" customFormat="1" ht="30.75" hidden="1" customHeight="1" x14ac:dyDescent="0.25">
      <c r="A15" s="219"/>
      <c r="B15" s="219"/>
      <c r="C15" s="219"/>
      <c r="D15" s="192" t="s">
        <v>313</v>
      </c>
      <c r="E15" s="190">
        <f t="shared" si="2"/>
        <v>0</v>
      </c>
      <c r="F15" s="190"/>
      <c r="G15" s="190"/>
      <c r="H15" s="190"/>
      <c r="I15" s="287"/>
      <c r="J15" s="259">
        <f t="shared" si="3"/>
        <v>0</v>
      </c>
      <c r="K15" s="168"/>
      <c r="L15" s="168"/>
      <c r="M15" s="168"/>
      <c r="N15" s="287"/>
      <c r="O15" s="287"/>
      <c r="P15" s="287"/>
      <c r="Q15" s="218">
        <f t="shared" si="4"/>
        <v>0</v>
      </c>
    </row>
    <row r="16" spans="1:17" s="4" customFormat="1" ht="21" hidden="1" customHeight="1" x14ac:dyDescent="0.25">
      <c r="A16" s="219" t="s">
        <v>210</v>
      </c>
      <c r="B16" s="219" t="s">
        <v>211</v>
      </c>
      <c r="C16" s="219"/>
      <c r="D16" s="200" t="s">
        <v>13</v>
      </c>
      <c r="E16" s="271">
        <f t="shared" si="2"/>
        <v>0</v>
      </c>
      <c r="F16" s="240"/>
      <c r="G16" s="271"/>
      <c r="H16" s="271"/>
      <c r="I16" s="271"/>
      <c r="J16" s="242">
        <f t="shared" si="3"/>
        <v>0</v>
      </c>
      <c r="K16" s="271"/>
      <c r="L16" s="271"/>
      <c r="M16" s="271"/>
      <c r="N16" s="271"/>
      <c r="O16" s="271"/>
      <c r="P16" s="245"/>
      <c r="Q16" s="94">
        <f t="shared" si="4"/>
        <v>0</v>
      </c>
    </row>
    <row r="17" spans="1:17" s="333" customFormat="1" ht="35.25" hidden="1" customHeight="1" x14ac:dyDescent="0.25">
      <c r="A17" s="189" t="s">
        <v>212</v>
      </c>
      <c r="B17" s="189" t="s">
        <v>213</v>
      </c>
      <c r="C17" s="189" t="s">
        <v>104</v>
      </c>
      <c r="D17" s="205" t="s">
        <v>214</v>
      </c>
      <c r="E17" s="190">
        <f t="shared" si="2"/>
        <v>0</v>
      </c>
      <c r="F17" s="168"/>
      <c r="G17" s="168"/>
      <c r="H17" s="168"/>
      <c r="I17" s="168"/>
      <c r="J17" s="259">
        <f t="shared" si="3"/>
        <v>0</v>
      </c>
      <c r="K17" s="168"/>
      <c r="L17" s="168"/>
      <c r="M17" s="168"/>
      <c r="N17" s="168"/>
      <c r="O17" s="168"/>
      <c r="P17" s="168"/>
      <c r="Q17" s="218">
        <f t="shared" si="4"/>
        <v>0</v>
      </c>
    </row>
    <row r="18" spans="1:17" s="333" customFormat="1" ht="35.25" hidden="1" customHeight="1" x14ac:dyDescent="0.25">
      <c r="A18" s="189" t="s">
        <v>215</v>
      </c>
      <c r="B18" s="189" t="s">
        <v>216</v>
      </c>
      <c r="C18" s="189" t="s">
        <v>104</v>
      </c>
      <c r="D18" s="199" t="s">
        <v>217</v>
      </c>
      <c r="E18" s="190">
        <f t="shared" si="2"/>
        <v>0</v>
      </c>
      <c r="F18" s="190"/>
      <c r="G18" s="168"/>
      <c r="H18" s="168"/>
      <c r="I18" s="168"/>
      <c r="J18" s="190">
        <f t="shared" si="3"/>
        <v>0</v>
      </c>
      <c r="K18" s="168"/>
      <c r="L18" s="168"/>
      <c r="M18" s="168"/>
      <c r="N18" s="168"/>
      <c r="O18" s="168"/>
      <c r="P18" s="168"/>
      <c r="Q18" s="218">
        <f t="shared" si="4"/>
        <v>0</v>
      </c>
    </row>
    <row r="19" spans="1:17" s="333" customFormat="1" ht="22.5" hidden="1" customHeight="1" x14ac:dyDescent="0.25">
      <c r="A19" s="189"/>
      <c r="B19" s="189"/>
      <c r="C19" s="189"/>
      <c r="D19" s="192" t="s">
        <v>445</v>
      </c>
      <c r="E19" s="190">
        <f t="shared" si="2"/>
        <v>0</v>
      </c>
      <c r="F19" s="190"/>
      <c r="G19" s="168"/>
      <c r="H19" s="168"/>
      <c r="I19" s="168"/>
      <c r="J19" s="190">
        <f t="shared" si="3"/>
        <v>0</v>
      </c>
      <c r="K19" s="168"/>
      <c r="L19" s="168"/>
      <c r="M19" s="168"/>
      <c r="N19" s="168"/>
      <c r="O19" s="168"/>
      <c r="P19" s="168"/>
      <c r="Q19" s="218">
        <f t="shared" si="4"/>
        <v>0</v>
      </c>
    </row>
    <row r="20" spans="1:17" s="333" customFormat="1" ht="24" hidden="1" customHeight="1" x14ac:dyDescent="0.25">
      <c r="A20" s="189" t="s">
        <v>218</v>
      </c>
      <c r="B20" s="189" t="s">
        <v>219</v>
      </c>
      <c r="C20" s="189" t="s">
        <v>104</v>
      </c>
      <c r="D20" s="192" t="s">
        <v>14</v>
      </c>
      <c r="E20" s="190">
        <f t="shared" si="2"/>
        <v>0</v>
      </c>
      <c r="F20" s="190"/>
      <c r="G20" s="190"/>
      <c r="H20" s="190"/>
      <c r="I20" s="287"/>
      <c r="J20" s="259">
        <f t="shared" si="3"/>
        <v>0</v>
      </c>
      <c r="K20" s="168"/>
      <c r="L20" s="168"/>
      <c r="M20" s="168"/>
      <c r="N20" s="287"/>
      <c r="O20" s="287"/>
      <c r="P20" s="287"/>
      <c r="Q20" s="218">
        <f t="shared" si="4"/>
        <v>0</v>
      </c>
    </row>
    <row r="21" spans="1:17" s="333" customFormat="1" ht="33" hidden="1" customHeight="1" x14ac:dyDescent="0.25">
      <c r="A21" s="189" t="s">
        <v>492</v>
      </c>
      <c r="B21" s="189" t="s">
        <v>493</v>
      </c>
      <c r="C21" s="189" t="s">
        <v>104</v>
      </c>
      <c r="D21" s="192" t="s">
        <v>494</v>
      </c>
      <c r="E21" s="190">
        <f t="shared" si="2"/>
        <v>0</v>
      </c>
      <c r="F21" s="190"/>
      <c r="G21" s="190"/>
      <c r="H21" s="190"/>
      <c r="I21" s="287"/>
      <c r="J21" s="259">
        <f t="shared" si="3"/>
        <v>0</v>
      </c>
      <c r="K21" s="168"/>
      <c r="L21" s="168"/>
      <c r="M21" s="168"/>
      <c r="N21" s="287"/>
      <c r="O21" s="287"/>
      <c r="P21" s="287"/>
      <c r="Q21" s="218">
        <f t="shared" si="4"/>
        <v>0</v>
      </c>
    </row>
    <row r="22" spans="1:17" s="333" customFormat="1" ht="24" hidden="1" customHeight="1" x14ac:dyDescent="0.25">
      <c r="A22" s="189"/>
      <c r="B22" s="189"/>
      <c r="C22" s="189"/>
      <c r="D22" s="192" t="s">
        <v>445</v>
      </c>
      <c r="E22" s="190">
        <f t="shared" si="2"/>
        <v>0</v>
      </c>
      <c r="F22" s="190"/>
      <c r="G22" s="190"/>
      <c r="H22" s="190"/>
      <c r="I22" s="287"/>
      <c r="J22" s="259">
        <f t="shared" si="3"/>
        <v>0</v>
      </c>
      <c r="K22" s="168"/>
      <c r="L22" s="168"/>
      <c r="M22" s="168"/>
      <c r="N22" s="287"/>
      <c r="O22" s="287"/>
      <c r="P22" s="287"/>
      <c r="Q22" s="218">
        <f t="shared" si="4"/>
        <v>0</v>
      </c>
    </row>
    <row r="23" spans="1:17" s="4" customFormat="1" ht="27" hidden="1" customHeight="1" x14ac:dyDescent="0.25">
      <c r="A23" s="219" t="s">
        <v>220</v>
      </c>
      <c r="B23" s="219" t="s">
        <v>222</v>
      </c>
      <c r="C23" s="219"/>
      <c r="D23" s="206" t="s">
        <v>221</v>
      </c>
      <c r="E23" s="271">
        <f t="shared" si="2"/>
        <v>0</v>
      </c>
      <c r="F23" s="240"/>
      <c r="G23" s="240"/>
      <c r="H23" s="240"/>
      <c r="I23" s="245"/>
      <c r="J23" s="242">
        <f t="shared" si="3"/>
        <v>0</v>
      </c>
      <c r="K23" s="93"/>
      <c r="L23" s="93"/>
      <c r="M23" s="93"/>
      <c r="N23" s="245"/>
      <c r="O23" s="245"/>
      <c r="P23" s="245"/>
      <c r="Q23" s="94">
        <f t="shared" si="4"/>
        <v>0</v>
      </c>
    </row>
    <row r="24" spans="1:17" s="329" customFormat="1" ht="21.75" hidden="1" customHeight="1" x14ac:dyDescent="0.25">
      <c r="A24" s="189" t="s">
        <v>209</v>
      </c>
      <c r="B24" s="189" t="s">
        <v>224</v>
      </c>
      <c r="C24" s="189" t="s">
        <v>104</v>
      </c>
      <c r="D24" s="192" t="s">
        <v>223</v>
      </c>
      <c r="E24" s="190">
        <f t="shared" si="2"/>
        <v>0</v>
      </c>
      <c r="F24" s="190"/>
      <c r="G24" s="190"/>
      <c r="H24" s="190"/>
      <c r="I24" s="287"/>
      <c r="J24" s="259">
        <f t="shared" si="3"/>
        <v>0</v>
      </c>
      <c r="K24" s="168"/>
      <c r="L24" s="168"/>
      <c r="M24" s="168"/>
      <c r="N24" s="287"/>
      <c r="O24" s="287"/>
      <c r="P24" s="287"/>
      <c r="Q24" s="218">
        <f t="shared" si="4"/>
        <v>0</v>
      </c>
    </row>
    <row r="25" spans="1:17" s="333" customFormat="1" ht="22.5" hidden="1" customHeight="1" x14ac:dyDescent="0.25">
      <c r="A25" s="189"/>
      <c r="B25" s="189"/>
      <c r="C25" s="189"/>
      <c r="D25" s="192" t="s">
        <v>445</v>
      </c>
      <c r="E25" s="190">
        <f>SUM(F25,I25)</f>
        <v>0</v>
      </c>
      <c r="F25" s="190"/>
      <c r="G25" s="168"/>
      <c r="H25" s="168"/>
      <c r="I25" s="168"/>
      <c r="J25" s="190">
        <f>SUM(K25,N25)</f>
        <v>0</v>
      </c>
      <c r="K25" s="168"/>
      <c r="L25" s="168"/>
      <c r="M25" s="168"/>
      <c r="N25" s="168"/>
      <c r="O25" s="168"/>
      <c r="P25" s="168"/>
      <c r="Q25" s="218">
        <f>SUM(E25,J25)</f>
        <v>0</v>
      </c>
    </row>
    <row r="26" spans="1:17" s="1" customFormat="1" ht="23.25" hidden="1" customHeight="1" x14ac:dyDescent="0.25">
      <c r="A26" s="219" t="s">
        <v>227</v>
      </c>
      <c r="B26" s="219" t="s">
        <v>178</v>
      </c>
      <c r="C26" s="219"/>
      <c r="D26" s="208" t="s">
        <v>173</v>
      </c>
      <c r="E26" s="271">
        <f t="shared" si="2"/>
        <v>0</v>
      </c>
      <c r="F26" s="174"/>
      <c r="G26" s="93"/>
      <c r="H26" s="93"/>
      <c r="I26" s="93"/>
      <c r="J26" s="242">
        <f t="shared" si="3"/>
        <v>0</v>
      </c>
      <c r="K26" s="93"/>
      <c r="L26" s="93"/>
      <c r="M26" s="93"/>
      <c r="N26" s="93"/>
      <c r="O26" s="93"/>
      <c r="P26" s="93"/>
      <c r="Q26" s="94">
        <f t="shared" si="4"/>
        <v>0</v>
      </c>
    </row>
    <row r="27" spans="1:17" s="279" customFormat="1" ht="35.25" hidden="1" customHeight="1" x14ac:dyDescent="0.25">
      <c r="A27" s="189" t="s">
        <v>228</v>
      </c>
      <c r="B27" s="189" t="s">
        <v>179</v>
      </c>
      <c r="C27" s="189" t="s">
        <v>67</v>
      </c>
      <c r="D27" s="299" t="s">
        <v>15</v>
      </c>
      <c r="E27" s="190">
        <f t="shared" si="2"/>
        <v>0</v>
      </c>
      <c r="F27" s="193"/>
      <c r="G27" s="168"/>
      <c r="H27" s="168"/>
      <c r="I27" s="168"/>
      <c r="J27" s="259">
        <f t="shared" si="3"/>
        <v>0</v>
      </c>
      <c r="K27" s="168"/>
      <c r="L27" s="168"/>
      <c r="M27" s="168"/>
      <c r="N27" s="168"/>
      <c r="O27" s="168"/>
      <c r="P27" s="168"/>
      <c r="Q27" s="218">
        <f t="shared" si="4"/>
        <v>0</v>
      </c>
    </row>
    <row r="28" spans="1:17" s="4" customFormat="1" ht="31.5" hidden="1" customHeight="1" x14ac:dyDescent="0.25">
      <c r="A28" s="219" t="s">
        <v>225</v>
      </c>
      <c r="B28" s="219" t="s">
        <v>231</v>
      </c>
      <c r="C28" s="219"/>
      <c r="D28" s="208" t="s">
        <v>16</v>
      </c>
      <c r="E28" s="271">
        <f t="shared" si="2"/>
        <v>0</v>
      </c>
      <c r="F28" s="174"/>
      <c r="G28" s="174"/>
      <c r="H28" s="174"/>
      <c r="I28" s="93"/>
      <c r="J28" s="242">
        <f t="shared" si="3"/>
        <v>0</v>
      </c>
      <c r="K28" s="93"/>
      <c r="L28" s="93"/>
      <c r="M28" s="93"/>
      <c r="N28" s="93"/>
      <c r="O28" s="93"/>
      <c r="P28" s="93"/>
      <c r="Q28" s="94">
        <f t="shared" si="4"/>
        <v>0</v>
      </c>
    </row>
    <row r="29" spans="1:17" s="329" customFormat="1" ht="33" hidden="1" customHeight="1" x14ac:dyDescent="0.25">
      <c r="A29" s="189" t="s">
        <v>226</v>
      </c>
      <c r="B29" s="189" t="s">
        <v>230</v>
      </c>
      <c r="C29" s="189" t="s">
        <v>67</v>
      </c>
      <c r="D29" s="194" t="s">
        <v>229</v>
      </c>
      <c r="E29" s="190">
        <f t="shared" si="2"/>
        <v>0</v>
      </c>
      <c r="F29" s="193"/>
      <c r="G29" s="193"/>
      <c r="H29" s="193"/>
      <c r="I29" s="193"/>
      <c r="J29" s="259">
        <f t="shared" si="3"/>
        <v>0</v>
      </c>
      <c r="K29" s="193"/>
      <c r="L29" s="193"/>
      <c r="M29" s="193"/>
      <c r="N29" s="193"/>
      <c r="O29" s="193"/>
      <c r="P29" s="193"/>
      <c r="Q29" s="218">
        <f t="shared" si="4"/>
        <v>0</v>
      </c>
    </row>
    <row r="30" spans="1:17" s="329" customFormat="1" ht="21" hidden="1" customHeight="1" x14ac:dyDescent="0.25">
      <c r="A30" s="191" t="s">
        <v>232</v>
      </c>
      <c r="B30" s="189" t="s">
        <v>233</v>
      </c>
      <c r="C30" s="191" t="s">
        <v>67</v>
      </c>
      <c r="D30" s="209" t="s">
        <v>234</v>
      </c>
      <c r="E30" s="190">
        <f t="shared" si="2"/>
        <v>0</v>
      </c>
      <c r="F30" s="193"/>
      <c r="G30" s="168"/>
      <c r="H30" s="218"/>
      <c r="I30" s="218"/>
      <c r="J30" s="259">
        <f t="shared" si="3"/>
        <v>0</v>
      </c>
      <c r="K30" s="218"/>
      <c r="L30" s="218"/>
      <c r="M30" s="218"/>
      <c r="N30" s="218"/>
      <c r="O30" s="218"/>
      <c r="P30" s="218"/>
      <c r="Q30" s="218">
        <f t="shared" si="4"/>
        <v>0</v>
      </c>
    </row>
    <row r="31" spans="1:17" s="166" customFormat="1" ht="25.5" hidden="1" customHeight="1" x14ac:dyDescent="0.25">
      <c r="A31" s="219" t="s">
        <v>235</v>
      </c>
      <c r="B31" s="219" t="s">
        <v>180</v>
      </c>
      <c r="C31" s="191"/>
      <c r="D31" s="206" t="s">
        <v>239</v>
      </c>
      <c r="E31" s="271">
        <f t="shared" si="2"/>
        <v>0</v>
      </c>
      <c r="F31" s="174"/>
      <c r="G31" s="174"/>
      <c r="H31" s="174"/>
      <c r="I31" s="174"/>
      <c r="J31" s="271">
        <f t="shared" si="3"/>
        <v>0</v>
      </c>
      <c r="K31" s="174"/>
      <c r="L31" s="174"/>
      <c r="M31" s="174"/>
      <c r="N31" s="174">
        <f>SUM(N32:N33)</f>
        <v>0</v>
      </c>
      <c r="O31" s="174">
        <f>SUM(O32:O33)</f>
        <v>0</v>
      </c>
      <c r="P31" s="218"/>
      <c r="Q31" s="94">
        <f t="shared" si="4"/>
        <v>0</v>
      </c>
    </row>
    <row r="32" spans="1:17" s="332" customFormat="1" ht="21" hidden="1" customHeight="1" x14ac:dyDescent="0.25">
      <c r="A32" s="189" t="s">
        <v>240</v>
      </c>
      <c r="B32" s="189" t="s">
        <v>181</v>
      </c>
      <c r="C32" s="189" t="s">
        <v>67</v>
      </c>
      <c r="D32" s="194" t="s">
        <v>241</v>
      </c>
      <c r="E32" s="190">
        <f t="shared" si="2"/>
        <v>0</v>
      </c>
      <c r="F32" s="193"/>
      <c r="G32" s="193"/>
      <c r="H32" s="193"/>
      <c r="I32" s="193"/>
      <c r="J32" s="190">
        <f t="shared" si="3"/>
        <v>0</v>
      </c>
      <c r="K32" s="193"/>
      <c r="L32" s="193"/>
      <c r="M32" s="193"/>
      <c r="N32" s="193"/>
      <c r="O32" s="193"/>
      <c r="P32" s="193"/>
      <c r="Q32" s="193">
        <f t="shared" si="4"/>
        <v>0</v>
      </c>
    </row>
    <row r="33" spans="1:17" s="328" customFormat="1" ht="21" hidden="1" customHeight="1" x14ac:dyDescent="0.25">
      <c r="A33" s="189" t="s">
        <v>236</v>
      </c>
      <c r="B33" s="189" t="s">
        <v>237</v>
      </c>
      <c r="C33" s="189" t="s">
        <v>67</v>
      </c>
      <c r="D33" s="194" t="s">
        <v>238</v>
      </c>
      <c r="E33" s="190">
        <f t="shared" si="2"/>
        <v>0</v>
      </c>
      <c r="F33" s="193"/>
      <c r="G33" s="168"/>
      <c r="H33" s="218"/>
      <c r="I33" s="218"/>
      <c r="J33" s="216">
        <f t="shared" si="3"/>
        <v>0</v>
      </c>
      <c r="K33" s="93"/>
      <c r="L33" s="93"/>
      <c r="M33" s="93"/>
      <c r="N33" s="93"/>
      <c r="O33" s="93"/>
      <c r="P33" s="93"/>
      <c r="Q33" s="193">
        <f t="shared" si="4"/>
        <v>0</v>
      </c>
    </row>
    <row r="34" spans="1:17" s="4" customFormat="1" ht="64.5" hidden="1" customHeight="1" x14ac:dyDescent="0.25">
      <c r="A34" s="238" t="s">
        <v>242</v>
      </c>
      <c r="B34" s="219" t="s">
        <v>182</v>
      </c>
      <c r="C34" s="238" t="s">
        <v>67</v>
      </c>
      <c r="D34" s="206" t="s">
        <v>17</v>
      </c>
      <c r="E34" s="271">
        <f t="shared" si="2"/>
        <v>0</v>
      </c>
      <c r="F34" s="174"/>
      <c r="G34" s="217"/>
      <c r="H34" s="217"/>
      <c r="I34" s="217"/>
      <c r="J34" s="242">
        <f t="shared" ref="J34:J53" si="5">SUM(K34,N34)</f>
        <v>0</v>
      </c>
      <c r="K34" s="93"/>
      <c r="L34" s="93"/>
      <c r="M34" s="93"/>
      <c r="N34" s="93"/>
      <c r="O34" s="93"/>
      <c r="P34" s="93"/>
      <c r="Q34" s="94">
        <f t="shared" si="4"/>
        <v>0</v>
      </c>
    </row>
    <row r="35" spans="1:17" s="167" customFormat="1" ht="25.5" hidden="1" customHeight="1" x14ac:dyDescent="0.25">
      <c r="A35" s="219" t="s">
        <v>245</v>
      </c>
      <c r="B35" s="219" t="s">
        <v>246</v>
      </c>
      <c r="C35" s="288"/>
      <c r="D35" s="210" t="s">
        <v>247</v>
      </c>
      <c r="E35" s="271">
        <f t="shared" si="2"/>
        <v>0</v>
      </c>
      <c r="F35" s="240"/>
      <c r="G35" s="243"/>
      <c r="H35" s="243"/>
      <c r="I35" s="243"/>
      <c r="J35" s="242">
        <f t="shared" si="5"/>
        <v>0</v>
      </c>
      <c r="K35" s="243"/>
      <c r="L35" s="243"/>
      <c r="M35" s="243"/>
      <c r="N35" s="243"/>
      <c r="O35" s="243"/>
      <c r="P35" s="243"/>
      <c r="Q35" s="94">
        <f t="shared" si="4"/>
        <v>0</v>
      </c>
    </row>
    <row r="36" spans="1:17" s="329" customFormat="1" ht="35.25" hidden="1" customHeight="1" x14ac:dyDescent="0.25">
      <c r="A36" s="289" t="s">
        <v>243</v>
      </c>
      <c r="B36" s="289" t="s">
        <v>244</v>
      </c>
      <c r="C36" s="290" t="s">
        <v>66</v>
      </c>
      <c r="D36" s="211" t="s">
        <v>248</v>
      </c>
      <c r="E36" s="190">
        <f t="shared" si="2"/>
        <v>0</v>
      </c>
      <c r="F36" s="190"/>
      <c r="G36" s="291"/>
      <c r="H36" s="291"/>
      <c r="I36" s="291"/>
      <c r="J36" s="259">
        <f t="shared" si="5"/>
        <v>0</v>
      </c>
      <c r="K36" s="291"/>
      <c r="L36" s="291"/>
      <c r="M36" s="291"/>
      <c r="N36" s="291"/>
      <c r="O36" s="291"/>
      <c r="P36" s="291"/>
      <c r="Q36" s="193">
        <f t="shared" si="4"/>
        <v>0</v>
      </c>
    </row>
    <row r="37" spans="1:17" s="4" customFormat="1" ht="25.5" hidden="1" customHeight="1" x14ac:dyDescent="0.25">
      <c r="A37" s="201" t="s">
        <v>249</v>
      </c>
      <c r="B37" s="219" t="s">
        <v>185</v>
      </c>
      <c r="C37" s="292"/>
      <c r="D37" s="362" t="s">
        <v>18</v>
      </c>
      <c r="E37" s="286">
        <f t="shared" si="2"/>
        <v>0</v>
      </c>
      <c r="F37" s="240"/>
      <c r="G37" s="243"/>
      <c r="H37" s="243"/>
      <c r="I37" s="243"/>
      <c r="J37" s="242">
        <f t="shared" si="5"/>
        <v>0</v>
      </c>
      <c r="K37" s="243"/>
      <c r="L37" s="243"/>
      <c r="M37" s="243"/>
      <c r="N37" s="243"/>
      <c r="O37" s="243"/>
      <c r="P37" s="243"/>
      <c r="Q37" s="94">
        <f t="shared" si="4"/>
        <v>0</v>
      </c>
    </row>
    <row r="38" spans="1:17" s="329" customFormat="1" ht="31.5" hidden="1" customHeight="1" x14ac:dyDescent="0.25">
      <c r="A38" s="202" t="s">
        <v>250</v>
      </c>
      <c r="B38" s="189" t="s">
        <v>186</v>
      </c>
      <c r="C38" s="368" t="s">
        <v>65</v>
      </c>
      <c r="D38" s="363" t="s">
        <v>20</v>
      </c>
      <c r="E38" s="410">
        <f t="shared" si="2"/>
        <v>0</v>
      </c>
      <c r="F38" s="190"/>
      <c r="G38" s="293"/>
      <c r="H38" s="293"/>
      <c r="I38" s="293"/>
      <c r="J38" s="259">
        <f t="shared" si="5"/>
        <v>0</v>
      </c>
      <c r="K38" s="293"/>
      <c r="L38" s="293"/>
      <c r="M38" s="293"/>
      <c r="N38" s="293"/>
      <c r="O38" s="293"/>
      <c r="P38" s="293"/>
      <c r="Q38" s="218">
        <f t="shared" si="4"/>
        <v>0</v>
      </c>
    </row>
    <row r="39" spans="1:17" s="329" customFormat="1" ht="33.75" hidden="1" customHeight="1" x14ac:dyDescent="0.25">
      <c r="A39" s="189" t="s">
        <v>251</v>
      </c>
      <c r="B39" s="189" t="s">
        <v>187</v>
      </c>
      <c r="C39" s="294" t="s">
        <v>65</v>
      </c>
      <c r="D39" s="363" t="s">
        <v>19</v>
      </c>
      <c r="E39" s="410">
        <f t="shared" si="2"/>
        <v>0</v>
      </c>
      <c r="F39" s="193"/>
      <c r="G39" s="168"/>
      <c r="H39" s="168"/>
      <c r="I39" s="168"/>
      <c r="J39" s="259">
        <f t="shared" si="5"/>
        <v>0</v>
      </c>
      <c r="K39" s="291"/>
      <c r="L39" s="291"/>
      <c r="M39" s="291"/>
      <c r="N39" s="291"/>
      <c r="O39" s="291"/>
      <c r="P39" s="291"/>
      <c r="Q39" s="218">
        <f t="shared" si="4"/>
        <v>0</v>
      </c>
    </row>
    <row r="40" spans="1:17" s="329" customFormat="1" ht="33.75" hidden="1" customHeight="1" x14ac:dyDescent="0.25">
      <c r="A40" s="269" t="s">
        <v>489</v>
      </c>
      <c r="B40" s="269" t="s">
        <v>184</v>
      </c>
      <c r="C40" s="269"/>
      <c r="D40" s="270" t="s">
        <v>338</v>
      </c>
      <c r="E40" s="271">
        <f t="shared" si="2"/>
        <v>0</v>
      </c>
      <c r="F40" s="240"/>
      <c r="G40" s="272"/>
      <c r="H40" s="272"/>
      <c r="I40" s="272"/>
      <c r="J40" s="271">
        <f t="shared" si="5"/>
        <v>0</v>
      </c>
      <c r="K40" s="272"/>
      <c r="L40" s="272"/>
      <c r="M40" s="272"/>
      <c r="N40" s="240"/>
      <c r="O40" s="240"/>
      <c r="P40" s="272"/>
      <c r="Q40" s="225">
        <f>SUM(E40,J40)</f>
        <v>0</v>
      </c>
    </row>
    <row r="41" spans="1:17" s="329" customFormat="1" ht="33.75" hidden="1" customHeight="1" x14ac:dyDescent="0.25">
      <c r="A41" s="277" t="s">
        <v>490</v>
      </c>
      <c r="B41" s="277" t="s">
        <v>336</v>
      </c>
      <c r="C41" s="277" t="s">
        <v>68</v>
      </c>
      <c r="D41" s="278" t="s">
        <v>337</v>
      </c>
      <c r="E41" s="190">
        <f t="shared" si="2"/>
        <v>0</v>
      </c>
      <c r="F41" s="190"/>
      <c r="G41" s="275"/>
      <c r="H41" s="275"/>
      <c r="I41" s="275"/>
      <c r="J41" s="259">
        <f t="shared" si="5"/>
        <v>0</v>
      </c>
      <c r="K41" s="275"/>
      <c r="L41" s="275"/>
      <c r="M41" s="275"/>
      <c r="N41" s="275"/>
      <c r="O41" s="275"/>
      <c r="P41" s="275"/>
      <c r="Q41" s="218">
        <f>SUM(E41,J41)</f>
        <v>0</v>
      </c>
    </row>
    <row r="42" spans="1:17" s="329" customFormat="1" ht="30" hidden="1" customHeight="1" x14ac:dyDescent="0.25">
      <c r="A42" s="277" t="s">
        <v>506</v>
      </c>
      <c r="B42" s="277" t="s">
        <v>507</v>
      </c>
      <c r="C42" s="277" t="s">
        <v>68</v>
      </c>
      <c r="D42" s="278" t="s">
        <v>508</v>
      </c>
      <c r="E42" s="190">
        <f t="shared" si="2"/>
        <v>0</v>
      </c>
      <c r="F42" s="190"/>
      <c r="G42" s="275"/>
      <c r="H42" s="275"/>
      <c r="I42" s="275"/>
      <c r="J42" s="259">
        <f t="shared" si="5"/>
        <v>0</v>
      </c>
      <c r="K42" s="275"/>
      <c r="L42" s="275"/>
      <c r="M42" s="275"/>
      <c r="N42" s="275"/>
      <c r="O42" s="275"/>
      <c r="P42" s="275"/>
      <c r="Q42" s="193">
        <f t="shared" si="4"/>
        <v>0</v>
      </c>
    </row>
    <row r="43" spans="1:17" s="329" customFormat="1" ht="30" hidden="1" customHeight="1" x14ac:dyDescent="0.25">
      <c r="A43" s="189" t="s">
        <v>498</v>
      </c>
      <c r="B43" s="277" t="s">
        <v>499</v>
      </c>
      <c r="C43" s="277" t="s">
        <v>68</v>
      </c>
      <c r="D43" s="278" t="s">
        <v>500</v>
      </c>
      <c r="E43" s="190">
        <f t="shared" si="2"/>
        <v>0</v>
      </c>
      <c r="F43" s="193"/>
      <c r="G43" s="168"/>
      <c r="H43" s="168"/>
      <c r="I43" s="168"/>
      <c r="J43" s="259">
        <f t="shared" si="5"/>
        <v>0</v>
      </c>
      <c r="K43" s="291"/>
      <c r="L43" s="291"/>
      <c r="M43" s="291"/>
      <c r="N43" s="291"/>
      <c r="O43" s="291"/>
      <c r="P43" s="291"/>
      <c r="Q43" s="218">
        <f>SUM(E43,J43)</f>
        <v>0</v>
      </c>
    </row>
    <row r="44" spans="1:17" s="4" customFormat="1" ht="27.75" hidden="1" customHeight="1" x14ac:dyDescent="0.25">
      <c r="A44" s="219" t="s">
        <v>252</v>
      </c>
      <c r="B44" s="219" t="s">
        <v>253</v>
      </c>
      <c r="C44" s="219" t="s">
        <v>68</v>
      </c>
      <c r="D44" s="212" t="s">
        <v>254</v>
      </c>
      <c r="E44" s="271">
        <f t="shared" si="2"/>
        <v>0</v>
      </c>
      <c r="F44" s="240"/>
      <c r="G44" s="93"/>
      <c r="H44" s="93"/>
      <c r="I44" s="93"/>
      <c r="J44" s="242">
        <f t="shared" si="5"/>
        <v>0</v>
      </c>
      <c r="K44" s="93"/>
      <c r="L44" s="93"/>
      <c r="M44" s="93"/>
      <c r="N44" s="93"/>
      <c r="O44" s="93"/>
      <c r="P44" s="93"/>
      <c r="Q44" s="94">
        <f t="shared" si="4"/>
        <v>0</v>
      </c>
    </row>
    <row r="45" spans="1:17" s="4" customFormat="1" ht="33.75" hidden="1" customHeight="1" x14ac:dyDescent="0.25">
      <c r="A45" s="219" t="s">
        <v>502</v>
      </c>
      <c r="B45" s="219" t="s">
        <v>344</v>
      </c>
      <c r="C45" s="219"/>
      <c r="D45" s="373" t="s">
        <v>345</v>
      </c>
      <c r="E45" s="271">
        <f t="shared" si="2"/>
        <v>0</v>
      </c>
      <c r="F45" s="240"/>
      <c r="G45" s="93"/>
      <c r="H45" s="93"/>
      <c r="I45" s="93"/>
      <c r="J45" s="271">
        <f t="shared" si="5"/>
        <v>0</v>
      </c>
      <c r="K45" s="93"/>
      <c r="L45" s="93"/>
      <c r="M45" s="93"/>
      <c r="N45" s="93"/>
      <c r="O45" s="93"/>
      <c r="P45" s="93"/>
      <c r="Q45" s="94">
        <f t="shared" si="4"/>
        <v>0</v>
      </c>
    </row>
    <row r="46" spans="1:17" s="329" customFormat="1" ht="45" hidden="1" customHeight="1" x14ac:dyDescent="0.25">
      <c r="A46" s="189" t="s">
        <v>503</v>
      </c>
      <c r="B46" s="189" t="s">
        <v>347</v>
      </c>
      <c r="C46" s="189" t="s">
        <v>69</v>
      </c>
      <c r="D46" s="372" t="s">
        <v>346</v>
      </c>
      <c r="E46" s="190">
        <f t="shared" si="2"/>
        <v>0</v>
      </c>
      <c r="F46" s="190"/>
      <c r="G46" s="168"/>
      <c r="H46" s="168"/>
      <c r="I46" s="168"/>
      <c r="J46" s="259">
        <f t="shared" si="5"/>
        <v>0</v>
      </c>
      <c r="K46" s="168"/>
      <c r="L46" s="168"/>
      <c r="M46" s="168"/>
      <c r="N46" s="168"/>
      <c r="O46" s="168"/>
      <c r="P46" s="168"/>
      <c r="Q46" s="218">
        <f t="shared" si="4"/>
        <v>0</v>
      </c>
    </row>
    <row r="47" spans="1:17" s="4" customFormat="1" ht="24" hidden="1" customHeight="1" x14ac:dyDescent="0.25">
      <c r="A47" s="219" t="s">
        <v>255</v>
      </c>
      <c r="B47" s="219" t="s">
        <v>256</v>
      </c>
      <c r="C47" s="219" t="s">
        <v>86</v>
      </c>
      <c r="D47" s="204" t="s">
        <v>22</v>
      </c>
      <c r="E47" s="271">
        <f t="shared" si="2"/>
        <v>0</v>
      </c>
      <c r="F47" s="174"/>
      <c r="G47" s="93"/>
      <c r="H47" s="93"/>
      <c r="I47" s="93"/>
      <c r="J47" s="242">
        <f t="shared" si="5"/>
        <v>0</v>
      </c>
      <c r="K47" s="93"/>
      <c r="L47" s="93"/>
      <c r="M47" s="93"/>
      <c r="N47" s="93"/>
      <c r="O47" s="93"/>
      <c r="P47" s="93"/>
      <c r="Q47" s="94">
        <f t="shared" si="4"/>
        <v>0</v>
      </c>
    </row>
    <row r="48" spans="1:17" s="4" customFormat="1" ht="24" hidden="1" customHeight="1" x14ac:dyDescent="0.25">
      <c r="A48" s="219" t="s">
        <v>257</v>
      </c>
      <c r="B48" s="219" t="s">
        <v>258</v>
      </c>
      <c r="C48" s="219" t="s">
        <v>84</v>
      </c>
      <c r="D48" s="204" t="s">
        <v>21</v>
      </c>
      <c r="E48" s="271">
        <f t="shared" si="2"/>
        <v>0</v>
      </c>
      <c r="F48" s="240"/>
      <c r="G48" s="240"/>
      <c r="H48" s="240"/>
      <c r="I48" s="240"/>
      <c r="J48" s="242">
        <f>SUM(K48,N48)</f>
        <v>0</v>
      </c>
      <c r="K48" s="272"/>
      <c r="L48" s="272"/>
      <c r="M48" s="272"/>
      <c r="N48" s="272"/>
      <c r="O48" s="272"/>
      <c r="P48" s="272"/>
      <c r="Q48" s="94">
        <f t="shared" si="4"/>
        <v>0</v>
      </c>
    </row>
    <row r="49" spans="1:17" s="4" customFormat="1" ht="24.75" hidden="1" customHeight="1" x14ac:dyDescent="0.25">
      <c r="A49" s="219" t="s">
        <v>259</v>
      </c>
      <c r="B49" s="219" t="s">
        <v>260</v>
      </c>
      <c r="C49" s="219" t="s">
        <v>72</v>
      </c>
      <c r="D49" s="208" t="s">
        <v>174</v>
      </c>
      <c r="E49" s="271">
        <f t="shared" si="2"/>
        <v>0</v>
      </c>
      <c r="F49" s="174"/>
      <c r="G49" s="93"/>
      <c r="H49" s="93"/>
      <c r="I49" s="93"/>
      <c r="J49" s="242">
        <f t="shared" si="5"/>
        <v>0</v>
      </c>
      <c r="K49" s="93"/>
      <c r="L49" s="93"/>
      <c r="M49" s="93"/>
      <c r="N49" s="93"/>
      <c r="O49" s="93"/>
      <c r="P49" s="93"/>
      <c r="Q49" s="94">
        <f t="shared" si="4"/>
        <v>0</v>
      </c>
    </row>
    <row r="50" spans="1:17" s="166" customFormat="1" ht="33" hidden="1" customHeight="1" x14ac:dyDescent="0.25">
      <c r="A50" s="263" t="s">
        <v>262</v>
      </c>
      <c r="B50" s="263" t="s">
        <v>263</v>
      </c>
      <c r="C50" s="263" t="s">
        <v>72</v>
      </c>
      <c r="D50" s="208" t="s">
        <v>261</v>
      </c>
      <c r="E50" s="271">
        <f t="shared" si="2"/>
        <v>0</v>
      </c>
      <c r="F50" s="174"/>
      <c r="G50" s="168"/>
      <c r="H50" s="168"/>
      <c r="I50" s="168"/>
      <c r="J50" s="242">
        <f t="shared" si="5"/>
        <v>0</v>
      </c>
      <c r="K50" s="168"/>
      <c r="L50" s="168"/>
      <c r="M50" s="168"/>
      <c r="N50" s="168"/>
      <c r="O50" s="168"/>
      <c r="P50" s="168"/>
      <c r="Q50" s="94">
        <f t="shared" si="4"/>
        <v>0</v>
      </c>
    </row>
    <row r="51" spans="1:17" ht="30.75" hidden="1" customHeight="1" x14ac:dyDescent="0.25">
      <c r="A51" s="201" t="s">
        <v>264</v>
      </c>
      <c r="B51" s="219" t="s">
        <v>265</v>
      </c>
      <c r="C51" s="262" t="s">
        <v>266</v>
      </c>
      <c r="D51" s="213" t="s">
        <v>267</v>
      </c>
      <c r="E51" s="271">
        <f t="shared" si="2"/>
        <v>0</v>
      </c>
      <c r="F51" s="240"/>
      <c r="G51" s="272"/>
      <c r="H51" s="272"/>
      <c r="I51" s="272"/>
      <c r="J51" s="242">
        <f t="shared" si="5"/>
        <v>0</v>
      </c>
      <c r="K51" s="272"/>
      <c r="L51" s="272"/>
      <c r="M51" s="272"/>
      <c r="N51" s="272"/>
      <c r="O51" s="272"/>
      <c r="P51" s="272"/>
      <c r="Q51" s="94">
        <f t="shared" ref="Q51:Q68" si="6">SUM(E51,J51)</f>
        <v>0</v>
      </c>
    </row>
    <row r="52" spans="1:17" ht="33" hidden="1" customHeight="1" x14ac:dyDescent="0.25">
      <c r="A52" s="262" t="s">
        <v>268</v>
      </c>
      <c r="B52" s="219" t="s">
        <v>269</v>
      </c>
      <c r="C52" s="262" t="s">
        <v>85</v>
      </c>
      <c r="D52" s="213" t="s">
        <v>270</v>
      </c>
      <c r="E52" s="271">
        <f t="shared" si="2"/>
        <v>0</v>
      </c>
      <c r="F52" s="240"/>
      <c r="G52" s="272"/>
      <c r="H52" s="272"/>
      <c r="I52" s="272"/>
      <c r="J52" s="242">
        <f t="shared" si="5"/>
        <v>0</v>
      </c>
      <c r="K52" s="272"/>
      <c r="L52" s="272"/>
      <c r="M52" s="272"/>
      <c r="N52" s="272"/>
      <c r="O52" s="272"/>
      <c r="P52" s="272"/>
      <c r="Q52" s="94">
        <f t="shared" si="6"/>
        <v>0</v>
      </c>
    </row>
    <row r="53" spans="1:17" ht="27" hidden="1" customHeight="1" x14ac:dyDescent="0.25">
      <c r="A53" s="219" t="s">
        <v>271</v>
      </c>
      <c r="B53" s="219" t="s">
        <v>272</v>
      </c>
      <c r="C53" s="219" t="s">
        <v>70</v>
      </c>
      <c r="D53" s="208" t="s">
        <v>273</v>
      </c>
      <c r="E53" s="271">
        <f t="shared" si="2"/>
        <v>0</v>
      </c>
      <c r="F53" s="240"/>
      <c r="G53" s="272"/>
      <c r="H53" s="272"/>
      <c r="I53" s="272"/>
      <c r="J53" s="242">
        <f t="shared" si="5"/>
        <v>0</v>
      </c>
      <c r="K53" s="272"/>
      <c r="L53" s="272"/>
      <c r="M53" s="272"/>
      <c r="N53" s="272"/>
      <c r="O53" s="272"/>
      <c r="P53" s="272"/>
      <c r="Q53" s="94">
        <f t="shared" si="6"/>
        <v>0</v>
      </c>
    </row>
    <row r="54" spans="1:17" s="4" customFormat="1" ht="21" hidden="1" customHeight="1" x14ac:dyDescent="0.25">
      <c r="A54" s="201"/>
      <c r="B54" s="219"/>
      <c r="C54" s="244"/>
      <c r="D54" s="210"/>
      <c r="E54" s="271">
        <f t="shared" si="2"/>
        <v>0</v>
      </c>
      <c r="F54" s="174"/>
      <c r="G54" s="93"/>
      <c r="H54" s="93"/>
      <c r="I54" s="93"/>
      <c r="J54" s="94">
        <f>SUM(K54,N54)</f>
        <v>0</v>
      </c>
      <c r="K54" s="93"/>
      <c r="L54" s="93"/>
      <c r="M54" s="93"/>
      <c r="N54" s="93"/>
      <c r="O54" s="93"/>
      <c r="P54" s="93"/>
      <c r="Q54" s="94">
        <f t="shared" si="6"/>
        <v>0</v>
      </c>
    </row>
    <row r="55" spans="1:17" s="1" customFormat="1" ht="21" hidden="1" customHeight="1" x14ac:dyDescent="0.25">
      <c r="A55" s="201"/>
      <c r="B55" s="219"/>
      <c r="C55" s="244"/>
      <c r="D55" s="200"/>
      <c r="E55" s="271">
        <f t="shared" si="2"/>
        <v>0</v>
      </c>
      <c r="F55" s="240"/>
      <c r="G55" s="272"/>
      <c r="H55" s="272"/>
      <c r="I55" s="272"/>
      <c r="J55" s="242">
        <f>SUM(K55,N55)</f>
        <v>0</v>
      </c>
      <c r="K55" s="272"/>
      <c r="L55" s="272"/>
      <c r="M55" s="272"/>
      <c r="N55" s="272"/>
      <c r="O55" s="272"/>
      <c r="P55" s="272"/>
      <c r="Q55" s="94">
        <f t="shared" si="6"/>
        <v>0</v>
      </c>
    </row>
    <row r="56" spans="1:17" s="1" customFormat="1" ht="21" hidden="1" customHeight="1" x14ac:dyDescent="0.25">
      <c r="A56" s="269"/>
      <c r="B56" s="219"/>
      <c r="C56" s="269"/>
      <c r="D56" s="270"/>
      <c r="E56" s="271">
        <f t="shared" si="2"/>
        <v>0</v>
      </c>
      <c r="F56" s="240"/>
      <c r="G56" s="272"/>
      <c r="H56" s="272"/>
      <c r="I56" s="272"/>
      <c r="J56" s="242">
        <f>SUM(K56,N56)</f>
        <v>0</v>
      </c>
      <c r="K56" s="272"/>
      <c r="L56" s="272"/>
      <c r="M56" s="272"/>
      <c r="N56" s="272"/>
      <c r="O56" s="272"/>
      <c r="P56" s="272"/>
      <c r="Q56" s="94">
        <f>SUM(E56,J56)</f>
        <v>0</v>
      </c>
    </row>
    <row r="57" spans="1:17" s="1" customFormat="1" ht="21" hidden="1" customHeight="1" x14ac:dyDescent="0.25">
      <c r="A57" s="201"/>
      <c r="B57" s="219"/>
      <c r="C57" s="244"/>
      <c r="D57" s="200"/>
      <c r="E57" s="271">
        <f t="shared" si="2"/>
        <v>0</v>
      </c>
      <c r="F57" s="240"/>
      <c r="G57" s="272"/>
      <c r="H57" s="272"/>
      <c r="I57" s="272"/>
      <c r="J57" s="242">
        <f>SUM(K57,N57)</f>
        <v>0</v>
      </c>
      <c r="K57" s="272"/>
      <c r="L57" s="272"/>
      <c r="M57" s="272"/>
      <c r="N57" s="272"/>
      <c r="O57" s="272"/>
      <c r="P57" s="272"/>
      <c r="Q57" s="94">
        <f t="shared" si="6"/>
        <v>0</v>
      </c>
    </row>
    <row r="58" spans="1:17" ht="49.5" hidden="1" customHeight="1" x14ac:dyDescent="0.25">
      <c r="A58" s="374" t="s">
        <v>31</v>
      </c>
      <c r="B58" s="374"/>
      <c r="C58" s="374"/>
      <c r="D58" s="375" t="s">
        <v>198</v>
      </c>
      <c r="E58" s="376">
        <f>SUM(E59)</f>
        <v>0</v>
      </c>
      <c r="F58" s="376">
        <f t="shared" ref="F58:Q58" si="7">SUM(F59)</f>
        <v>0</v>
      </c>
      <c r="G58" s="376">
        <f t="shared" si="7"/>
        <v>0</v>
      </c>
      <c r="H58" s="376">
        <f t="shared" si="7"/>
        <v>0</v>
      </c>
      <c r="I58" s="376">
        <f t="shared" si="7"/>
        <v>0</v>
      </c>
      <c r="J58" s="376">
        <f t="shared" si="7"/>
        <v>0</v>
      </c>
      <c r="K58" s="376">
        <f t="shared" si="7"/>
        <v>0</v>
      </c>
      <c r="L58" s="376">
        <f t="shared" si="7"/>
        <v>0</v>
      </c>
      <c r="M58" s="376">
        <f t="shared" si="7"/>
        <v>0</v>
      </c>
      <c r="N58" s="376">
        <f t="shared" si="7"/>
        <v>0</v>
      </c>
      <c r="O58" s="376">
        <f t="shared" si="7"/>
        <v>0</v>
      </c>
      <c r="P58" s="376">
        <f t="shared" si="7"/>
        <v>0</v>
      </c>
      <c r="Q58" s="376">
        <f t="shared" si="7"/>
        <v>0</v>
      </c>
    </row>
    <row r="59" spans="1:17" ht="48.75" hidden="1" customHeight="1" x14ac:dyDescent="0.25">
      <c r="A59" s="374" t="s">
        <v>32</v>
      </c>
      <c r="B59" s="374"/>
      <c r="C59" s="374"/>
      <c r="D59" s="375" t="s">
        <v>198</v>
      </c>
      <c r="E59" s="376">
        <f>SUM(E60,E61,E64,E65,E66,E67)</f>
        <v>0</v>
      </c>
      <c r="F59" s="376">
        <f t="shared" ref="F59:O59" si="8">SUM(F60,F61,F64,F65,F66,F67)</f>
        <v>0</v>
      </c>
      <c r="G59" s="376">
        <f t="shared" si="8"/>
        <v>0</v>
      </c>
      <c r="H59" s="376">
        <f t="shared" si="8"/>
        <v>0</v>
      </c>
      <c r="I59" s="376">
        <f t="shared" si="8"/>
        <v>0</v>
      </c>
      <c r="J59" s="376">
        <f t="shared" si="8"/>
        <v>0</v>
      </c>
      <c r="K59" s="376">
        <f t="shared" si="8"/>
        <v>0</v>
      </c>
      <c r="L59" s="376">
        <f t="shared" si="8"/>
        <v>0</v>
      </c>
      <c r="M59" s="376">
        <f t="shared" si="8"/>
        <v>0</v>
      </c>
      <c r="N59" s="376">
        <f t="shared" si="8"/>
        <v>0</v>
      </c>
      <c r="O59" s="376">
        <f t="shared" si="8"/>
        <v>0</v>
      </c>
      <c r="P59" s="376">
        <f>SUM(P60,P61,P64,P65,P66,P67)</f>
        <v>0</v>
      </c>
      <c r="Q59" s="376">
        <f>SUM(Q60,Q61,Q64,Q65,Q66,Q67)</f>
        <v>0</v>
      </c>
    </row>
    <row r="60" spans="1:17" ht="36.75" hidden="1" customHeight="1" x14ac:dyDescent="0.25">
      <c r="A60" s="219" t="s">
        <v>286</v>
      </c>
      <c r="B60" s="219" t="s">
        <v>200</v>
      </c>
      <c r="C60" s="219" t="s">
        <v>59</v>
      </c>
      <c r="D60" s="204" t="s">
        <v>199</v>
      </c>
      <c r="E60" s="271">
        <f>SUM(F60,I60)</f>
        <v>0</v>
      </c>
      <c r="F60" s="240"/>
      <c r="G60" s="216"/>
      <c r="H60" s="216"/>
      <c r="I60" s="216"/>
      <c r="J60" s="271">
        <f t="shared" ref="J60:J68" si="9">SUM(K60,N60)</f>
        <v>0</v>
      </c>
      <c r="K60" s="280"/>
      <c r="L60" s="280"/>
      <c r="M60" s="280"/>
      <c r="N60" s="280"/>
      <c r="O60" s="280"/>
      <c r="P60" s="280"/>
      <c r="Q60" s="94">
        <f>SUM(E60,J60)</f>
        <v>0</v>
      </c>
    </row>
    <row r="61" spans="1:17" s="1" customFormat="1" ht="36.75" hidden="1" customHeight="1" x14ac:dyDescent="0.25">
      <c r="A61" s="269" t="s">
        <v>339</v>
      </c>
      <c r="B61" s="269" t="s">
        <v>184</v>
      </c>
      <c r="C61" s="269"/>
      <c r="D61" s="270" t="s">
        <v>338</v>
      </c>
      <c r="E61" s="271">
        <f t="shared" ref="E61:E73" si="10">SUM(F61,I61)</f>
        <v>0</v>
      </c>
      <c r="F61" s="240"/>
      <c r="G61" s="272"/>
      <c r="H61" s="272"/>
      <c r="I61" s="272"/>
      <c r="J61" s="271">
        <f t="shared" si="9"/>
        <v>0</v>
      </c>
      <c r="K61" s="272"/>
      <c r="L61" s="272"/>
      <c r="M61" s="272"/>
      <c r="N61" s="272"/>
      <c r="O61" s="272"/>
      <c r="P61" s="272"/>
      <c r="Q61" s="225">
        <f>SUM(E61,J61)</f>
        <v>0</v>
      </c>
    </row>
    <row r="62" spans="1:17" s="279" customFormat="1" ht="35.25" hidden="1" customHeight="1" x14ac:dyDescent="0.25">
      <c r="A62" s="277" t="s">
        <v>335</v>
      </c>
      <c r="B62" s="277" t="s">
        <v>336</v>
      </c>
      <c r="C62" s="277" t="s">
        <v>68</v>
      </c>
      <c r="D62" s="278" t="s">
        <v>337</v>
      </c>
      <c r="E62" s="190">
        <f t="shared" si="10"/>
        <v>0</v>
      </c>
      <c r="F62" s="190"/>
      <c r="G62" s="275"/>
      <c r="H62" s="275"/>
      <c r="I62" s="275"/>
      <c r="J62" s="259">
        <f t="shared" si="9"/>
        <v>0</v>
      </c>
      <c r="K62" s="275"/>
      <c r="L62" s="275"/>
      <c r="M62" s="275"/>
      <c r="N62" s="275"/>
      <c r="O62" s="275"/>
      <c r="P62" s="275"/>
      <c r="Q62" s="218">
        <f t="shared" si="6"/>
        <v>0</v>
      </c>
    </row>
    <row r="63" spans="1:17" s="279" customFormat="1" ht="35.25" hidden="1" customHeight="1" x14ac:dyDescent="0.25">
      <c r="A63" s="277" t="s">
        <v>462</v>
      </c>
      <c r="B63" s="277" t="s">
        <v>463</v>
      </c>
      <c r="C63" s="277" t="s">
        <v>68</v>
      </c>
      <c r="D63" s="278" t="s">
        <v>464</v>
      </c>
      <c r="E63" s="190">
        <f>SUM(F63,I63)</f>
        <v>0</v>
      </c>
      <c r="F63" s="190"/>
      <c r="G63" s="275"/>
      <c r="H63" s="275"/>
      <c r="I63" s="275"/>
      <c r="J63" s="259">
        <f t="shared" si="9"/>
        <v>0</v>
      </c>
      <c r="K63" s="275"/>
      <c r="L63" s="275"/>
      <c r="M63" s="275"/>
      <c r="N63" s="275"/>
      <c r="O63" s="275"/>
      <c r="P63" s="275"/>
      <c r="Q63" s="218">
        <f>SUM(E63,J63)</f>
        <v>0</v>
      </c>
    </row>
    <row r="64" spans="1:17" ht="29.25" hidden="1" customHeight="1" x14ac:dyDescent="0.25">
      <c r="A64" s="201" t="s">
        <v>340</v>
      </c>
      <c r="B64" s="201" t="s">
        <v>188</v>
      </c>
      <c r="C64" s="201" t="s">
        <v>342</v>
      </c>
      <c r="D64" s="200" t="s">
        <v>341</v>
      </c>
      <c r="E64" s="271">
        <f t="shared" si="10"/>
        <v>0</v>
      </c>
      <c r="F64" s="240"/>
      <c r="G64" s="272"/>
      <c r="H64" s="272"/>
      <c r="I64" s="272"/>
      <c r="J64" s="242">
        <f t="shared" si="9"/>
        <v>0</v>
      </c>
      <c r="K64" s="273"/>
      <c r="L64" s="273"/>
      <c r="M64" s="273"/>
      <c r="N64" s="273"/>
      <c r="O64" s="273"/>
      <c r="P64" s="272"/>
      <c r="Q64" s="94">
        <f t="shared" si="6"/>
        <v>0</v>
      </c>
    </row>
    <row r="65" spans="1:17" ht="36.75" hidden="1" customHeight="1" x14ac:dyDescent="0.25">
      <c r="A65" s="343" t="s">
        <v>423</v>
      </c>
      <c r="B65" s="343" t="s">
        <v>424</v>
      </c>
      <c r="C65" s="343" t="s">
        <v>342</v>
      </c>
      <c r="D65" s="206" t="s">
        <v>425</v>
      </c>
      <c r="E65" s="271">
        <f>SUM(F65,I65)</f>
        <v>0</v>
      </c>
      <c r="F65" s="240"/>
      <c r="G65" s="272"/>
      <c r="H65" s="272"/>
      <c r="I65" s="272"/>
      <c r="J65" s="242">
        <f t="shared" si="9"/>
        <v>0</v>
      </c>
      <c r="K65" s="273"/>
      <c r="L65" s="273"/>
      <c r="M65" s="273"/>
      <c r="N65" s="273"/>
      <c r="O65" s="273"/>
      <c r="P65" s="272"/>
      <c r="Q65" s="225">
        <f>SUM(E65,J65)</f>
        <v>0</v>
      </c>
    </row>
    <row r="66" spans="1:17" ht="35.25" hidden="1" customHeight="1" x14ac:dyDescent="0.25">
      <c r="A66" s="219" t="s">
        <v>422</v>
      </c>
      <c r="B66" s="219" t="s">
        <v>421</v>
      </c>
      <c r="C66" s="219" t="s">
        <v>342</v>
      </c>
      <c r="D66" s="204" t="s">
        <v>420</v>
      </c>
      <c r="E66" s="271">
        <f>SUM(F66,I66)</f>
        <v>0</v>
      </c>
      <c r="F66" s="240"/>
      <c r="G66" s="216"/>
      <c r="H66" s="216"/>
      <c r="I66" s="216"/>
      <c r="J66" s="271">
        <f t="shared" si="9"/>
        <v>0</v>
      </c>
      <c r="K66" s="280"/>
      <c r="L66" s="280"/>
      <c r="M66" s="280"/>
      <c r="N66" s="272"/>
      <c r="O66" s="272"/>
      <c r="P66" s="280"/>
      <c r="Q66" s="225">
        <f>SUM(E66,J66)</f>
        <v>0</v>
      </c>
    </row>
    <row r="67" spans="1:17" ht="36" hidden="1" customHeight="1" x14ac:dyDescent="0.25">
      <c r="A67" s="201" t="s">
        <v>343</v>
      </c>
      <c r="B67" s="201" t="s">
        <v>344</v>
      </c>
      <c r="C67" s="201"/>
      <c r="D67" s="200" t="s">
        <v>345</v>
      </c>
      <c r="E67" s="271">
        <f t="shared" si="10"/>
        <v>0</v>
      </c>
      <c r="F67" s="240"/>
      <c r="G67" s="272"/>
      <c r="H67" s="272"/>
      <c r="I67" s="272"/>
      <c r="J67" s="242">
        <f t="shared" si="9"/>
        <v>0</v>
      </c>
      <c r="K67" s="273"/>
      <c r="L67" s="273"/>
      <c r="M67" s="273"/>
      <c r="N67" s="273"/>
      <c r="O67" s="273"/>
      <c r="P67" s="272"/>
      <c r="Q67" s="242">
        <f>SUM(J67,E67)</f>
        <v>0</v>
      </c>
    </row>
    <row r="68" spans="1:17" s="170" customFormat="1" ht="44.25" hidden="1" customHeight="1" x14ac:dyDescent="0.25">
      <c r="A68" s="202" t="s">
        <v>348</v>
      </c>
      <c r="B68" s="202" t="s">
        <v>347</v>
      </c>
      <c r="C68" s="189" t="s">
        <v>69</v>
      </c>
      <c r="D68" s="274" t="s">
        <v>346</v>
      </c>
      <c r="E68" s="190">
        <f t="shared" si="10"/>
        <v>0</v>
      </c>
      <c r="F68" s="190"/>
      <c r="G68" s="275"/>
      <c r="H68" s="275"/>
      <c r="I68" s="275"/>
      <c r="J68" s="259">
        <f t="shared" si="9"/>
        <v>0</v>
      </c>
      <c r="K68" s="276"/>
      <c r="L68" s="276"/>
      <c r="M68" s="276"/>
      <c r="N68" s="276"/>
      <c r="O68" s="276"/>
      <c r="P68" s="275"/>
      <c r="Q68" s="218">
        <f t="shared" si="6"/>
        <v>0</v>
      </c>
    </row>
    <row r="69" spans="1:17" ht="14.1" hidden="1" customHeight="1" x14ac:dyDescent="0.25">
      <c r="A69" s="201"/>
      <c r="B69" s="201"/>
      <c r="C69" s="201"/>
      <c r="D69" s="295"/>
      <c r="E69" s="271">
        <f t="shared" si="10"/>
        <v>0</v>
      </c>
      <c r="F69" s="240"/>
      <c r="G69" s="216"/>
      <c r="H69" s="216"/>
      <c r="I69" s="216"/>
      <c r="J69" s="242">
        <f>SUM(N69,K69)</f>
        <v>0</v>
      </c>
      <c r="K69" s="216"/>
      <c r="L69" s="216"/>
      <c r="M69" s="216"/>
      <c r="N69" s="216"/>
      <c r="O69" s="216"/>
      <c r="P69" s="216"/>
      <c r="Q69" s="94">
        <f>SUM(E69,J69)</f>
        <v>0</v>
      </c>
    </row>
    <row r="70" spans="1:17" ht="14.1" hidden="1" customHeight="1" x14ac:dyDescent="0.25">
      <c r="A70" s="201"/>
      <c r="B70" s="201"/>
      <c r="C70" s="201"/>
      <c r="D70" s="295"/>
      <c r="E70" s="271">
        <f t="shared" si="10"/>
        <v>0</v>
      </c>
      <c r="F70" s="240"/>
      <c r="G70" s="216"/>
      <c r="H70" s="216"/>
      <c r="I70" s="240"/>
      <c r="J70" s="242">
        <f>SUM(N70,K70)</f>
        <v>0</v>
      </c>
      <c r="K70" s="216"/>
      <c r="L70" s="216"/>
      <c r="M70" s="216"/>
      <c r="N70" s="216"/>
      <c r="O70" s="216"/>
      <c r="P70" s="216"/>
      <c r="Q70" s="94">
        <f>SUM(E70,J70)</f>
        <v>0</v>
      </c>
    </row>
    <row r="71" spans="1:17" ht="14.1" hidden="1" customHeight="1" x14ac:dyDescent="0.25">
      <c r="A71" s="201"/>
      <c r="B71" s="201"/>
      <c r="C71" s="201"/>
      <c r="D71" s="295"/>
      <c r="E71" s="271">
        <f>SUM(F71,I71)</f>
        <v>0</v>
      </c>
      <c r="F71" s="240"/>
      <c r="G71" s="216"/>
      <c r="H71" s="216"/>
      <c r="I71" s="216"/>
      <c r="J71" s="242">
        <f>SUM(N71,K71)</f>
        <v>0</v>
      </c>
      <c r="K71" s="216"/>
      <c r="L71" s="216"/>
      <c r="M71" s="216"/>
      <c r="N71" s="216"/>
      <c r="O71" s="216"/>
      <c r="P71" s="216"/>
      <c r="Q71" s="94">
        <f>SUM(E71,J71)</f>
        <v>0</v>
      </c>
    </row>
    <row r="72" spans="1:17" ht="14.1" hidden="1" customHeight="1" x14ac:dyDescent="0.25">
      <c r="A72" s="201"/>
      <c r="B72" s="201"/>
      <c r="C72" s="201"/>
      <c r="D72" s="295"/>
      <c r="E72" s="271">
        <f t="shared" si="10"/>
        <v>0</v>
      </c>
      <c r="F72" s="240"/>
      <c r="G72" s="216"/>
      <c r="H72" s="216"/>
      <c r="I72" s="216"/>
      <c r="J72" s="242">
        <f>SUM(N72,K72)</f>
        <v>0</v>
      </c>
      <c r="K72" s="216"/>
      <c r="L72" s="216"/>
      <c r="M72" s="216"/>
      <c r="N72" s="216"/>
      <c r="O72" s="216"/>
      <c r="P72" s="216"/>
      <c r="Q72" s="94">
        <f>SUM(E72,J72)</f>
        <v>0</v>
      </c>
    </row>
    <row r="73" spans="1:17" ht="14.1" hidden="1" customHeight="1" x14ac:dyDescent="0.25">
      <c r="A73" s="201"/>
      <c r="B73" s="201"/>
      <c r="C73" s="201"/>
      <c r="D73" s="295"/>
      <c r="E73" s="271">
        <f t="shared" si="10"/>
        <v>0</v>
      </c>
      <c r="F73" s="240"/>
      <c r="G73" s="280"/>
      <c r="H73" s="280"/>
      <c r="I73" s="280"/>
      <c r="J73" s="242">
        <f>SUM(K73,N73)</f>
        <v>0</v>
      </c>
      <c r="K73" s="280"/>
      <c r="L73" s="280"/>
      <c r="M73" s="280"/>
      <c r="N73" s="280"/>
      <c r="O73" s="280"/>
      <c r="P73" s="280"/>
      <c r="Q73" s="94">
        <f>SUM(E73,J73)</f>
        <v>0</v>
      </c>
    </row>
    <row r="74" spans="1:17" ht="37.5" customHeight="1" x14ac:dyDescent="0.25">
      <c r="A74" s="374" t="s">
        <v>289</v>
      </c>
      <c r="B74" s="374"/>
      <c r="C74" s="374"/>
      <c r="D74" s="377" t="s">
        <v>195</v>
      </c>
      <c r="E74" s="378">
        <f>SUM(E75)</f>
        <v>55000</v>
      </c>
      <c r="F74" s="378">
        <f t="shared" ref="F74:Q74" si="11">SUM(F75)</f>
        <v>55000</v>
      </c>
      <c r="G74" s="378">
        <f t="shared" si="11"/>
        <v>0</v>
      </c>
      <c r="H74" s="378">
        <f t="shared" si="11"/>
        <v>0</v>
      </c>
      <c r="I74" s="378">
        <f t="shared" si="11"/>
        <v>0</v>
      </c>
      <c r="J74" s="378">
        <f t="shared" si="11"/>
        <v>0</v>
      </c>
      <c r="K74" s="378">
        <f t="shared" si="11"/>
        <v>0</v>
      </c>
      <c r="L74" s="378">
        <f t="shared" si="11"/>
        <v>0</v>
      </c>
      <c r="M74" s="378">
        <f t="shared" si="11"/>
        <v>0</v>
      </c>
      <c r="N74" s="378">
        <f t="shared" si="11"/>
        <v>0</v>
      </c>
      <c r="O74" s="378">
        <f t="shared" si="11"/>
        <v>0</v>
      </c>
      <c r="P74" s="378">
        <f t="shared" si="11"/>
        <v>0</v>
      </c>
      <c r="Q74" s="378">
        <f t="shared" si="11"/>
        <v>55000</v>
      </c>
    </row>
    <row r="75" spans="1:17" s="4" customFormat="1" ht="35.25" customHeight="1" x14ac:dyDescent="0.25">
      <c r="A75" s="374" t="s">
        <v>288</v>
      </c>
      <c r="B75" s="374"/>
      <c r="C75" s="374"/>
      <c r="D75" s="377" t="s">
        <v>195</v>
      </c>
      <c r="E75" s="378">
        <f>SUM(E76,E77,E79,E81,E83,E84,E85,E86,E90,E91,E93,E94,E96)</f>
        <v>55000</v>
      </c>
      <c r="F75" s="378">
        <f t="shared" ref="F75:P75" si="12">SUM(F76,F77,F79,F81,F83,F84,F85,F86,F90,F91,F93,F94,F96)</f>
        <v>55000</v>
      </c>
      <c r="G75" s="378">
        <f t="shared" si="12"/>
        <v>0</v>
      </c>
      <c r="H75" s="378">
        <f t="shared" si="12"/>
        <v>0</v>
      </c>
      <c r="I75" s="378">
        <f t="shared" si="12"/>
        <v>0</v>
      </c>
      <c r="J75" s="378">
        <f t="shared" si="12"/>
        <v>0</v>
      </c>
      <c r="K75" s="378">
        <f t="shared" si="12"/>
        <v>0</v>
      </c>
      <c r="L75" s="378">
        <f t="shared" si="12"/>
        <v>0</v>
      </c>
      <c r="M75" s="378">
        <f t="shared" si="12"/>
        <v>0</v>
      </c>
      <c r="N75" s="378">
        <f t="shared" si="12"/>
        <v>0</v>
      </c>
      <c r="O75" s="378">
        <f t="shared" si="12"/>
        <v>0</v>
      </c>
      <c r="P75" s="378">
        <f t="shared" si="12"/>
        <v>0</v>
      </c>
      <c r="Q75" s="378">
        <f>SUM(Q76,Q77,Q79,Q81,Q83,Q84,Q85,Q86,Q90,Q91,Q93,Q94,Q96)</f>
        <v>55000</v>
      </c>
    </row>
    <row r="76" spans="1:17" s="4" customFormat="1" ht="38.25" hidden="1" customHeight="1" x14ac:dyDescent="0.25">
      <c r="A76" s="219" t="s">
        <v>287</v>
      </c>
      <c r="B76" s="219" t="s">
        <v>200</v>
      </c>
      <c r="C76" s="219" t="s">
        <v>59</v>
      </c>
      <c r="D76" s="204" t="s">
        <v>199</v>
      </c>
      <c r="E76" s="225">
        <f>SUM(F76,I76)</f>
        <v>0</v>
      </c>
      <c r="F76" s="174"/>
      <c r="G76" s="174"/>
      <c r="H76" s="93"/>
      <c r="I76" s="93"/>
      <c r="J76" s="94">
        <f t="shared" ref="J76:J95" si="13">SUM(K76,N76)</f>
        <v>0</v>
      </c>
      <c r="K76" s="93"/>
      <c r="L76" s="92"/>
      <c r="M76" s="92"/>
      <c r="N76" s="217"/>
      <c r="O76" s="217"/>
      <c r="P76" s="217"/>
      <c r="Q76" s="94">
        <f>SUM(E76,J76)</f>
        <v>0</v>
      </c>
    </row>
    <row r="77" spans="1:17" ht="24.75" hidden="1" customHeight="1" x14ac:dyDescent="0.25">
      <c r="A77" s="238" t="s">
        <v>351</v>
      </c>
      <c r="B77" s="238" t="s">
        <v>74</v>
      </c>
      <c r="C77" s="224" t="s">
        <v>60</v>
      </c>
      <c r="D77" s="362" t="s">
        <v>349</v>
      </c>
      <c r="E77" s="234">
        <f t="shared" ref="E77:E93" si="14">SUM(F77,I77)</f>
        <v>0</v>
      </c>
      <c r="F77" s="174"/>
      <c r="G77" s="174"/>
      <c r="H77" s="93"/>
      <c r="I77" s="93"/>
      <c r="J77" s="94">
        <f>SUM(K77,N77)</f>
        <v>0</v>
      </c>
      <c r="K77" s="93"/>
      <c r="L77" s="92"/>
      <c r="M77" s="92"/>
      <c r="N77" s="217"/>
      <c r="O77" s="217"/>
      <c r="P77" s="217"/>
      <c r="Q77" s="94">
        <f>SUM(E77,J77)</f>
        <v>0</v>
      </c>
    </row>
    <row r="78" spans="1:17" ht="45" hidden="1" customHeight="1" x14ac:dyDescent="0.25">
      <c r="A78" s="238"/>
      <c r="B78" s="238"/>
      <c r="C78" s="224"/>
      <c r="D78" s="395" t="s">
        <v>521</v>
      </c>
      <c r="E78" s="234"/>
      <c r="F78" s="174"/>
      <c r="G78" s="174"/>
      <c r="H78" s="93"/>
      <c r="I78" s="93"/>
      <c r="J78" s="218">
        <f>SUM(K78,N78)</f>
        <v>0</v>
      </c>
      <c r="K78" s="168"/>
      <c r="L78" s="168"/>
      <c r="M78" s="168"/>
      <c r="N78" s="218"/>
      <c r="O78" s="218"/>
      <c r="P78" s="218"/>
      <c r="Q78" s="218">
        <f>SUM(E78,J78)</f>
        <v>0</v>
      </c>
    </row>
    <row r="79" spans="1:17" ht="68.25" hidden="1" customHeight="1" x14ac:dyDescent="0.25">
      <c r="A79" s="238" t="s">
        <v>352</v>
      </c>
      <c r="B79" s="238" t="s">
        <v>75</v>
      </c>
      <c r="C79" s="224" t="s">
        <v>61</v>
      </c>
      <c r="D79" s="362" t="s">
        <v>350</v>
      </c>
      <c r="E79" s="234">
        <f t="shared" si="14"/>
        <v>0</v>
      </c>
      <c r="F79" s="174"/>
      <c r="G79" s="174"/>
      <c r="H79" s="217"/>
      <c r="I79" s="217"/>
      <c r="J79" s="94">
        <f t="shared" si="13"/>
        <v>0</v>
      </c>
      <c r="K79" s="217"/>
      <c r="L79" s="217"/>
      <c r="M79" s="217"/>
      <c r="N79" s="217"/>
      <c r="O79" s="217"/>
      <c r="P79" s="217"/>
      <c r="Q79" s="94">
        <f t="shared" ref="Q79:Q95" si="15">SUM(E79,J79)</f>
        <v>0</v>
      </c>
    </row>
    <row r="80" spans="1:17" s="170" customFormat="1" ht="30.75" hidden="1" customHeight="1" x14ac:dyDescent="0.25">
      <c r="A80" s="191"/>
      <c r="B80" s="191"/>
      <c r="C80" s="227"/>
      <c r="D80" s="192" t="s">
        <v>501</v>
      </c>
      <c r="E80" s="327">
        <f t="shared" si="14"/>
        <v>0</v>
      </c>
      <c r="F80" s="174"/>
      <c r="G80" s="174"/>
      <c r="H80" s="218"/>
      <c r="I80" s="218"/>
      <c r="J80" s="193">
        <f t="shared" si="13"/>
        <v>0</v>
      </c>
      <c r="K80" s="218"/>
      <c r="L80" s="218"/>
      <c r="M80" s="218"/>
      <c r="N80" s="218"/>
      <c r="O80" s="218"/>
      <c r="P80" s="218"/>
      <c r="Q80" s="218">
        <f t="shared" si="15"/>
        <v>0</v>
      </c>
    </row>
    <row r="81" spans="1:17" ht="65.25" hidden="1" customHeight="1" x14ac:dyDescent="0.25">
      <c r="A81" s="238" t="s">
        <v>354</v>
      </c>
      <c r="B81" s="238" t="s">
        <v>73</v>
      </c>
      <c r="C81" s="238" t="s">
        <v>62</v>
      </c>
      <c r="D81" s="248" t="s">
        <v>353</v>
      </c>
      <c r="E81" s="225">
        <f t="shared" si="14"/>
        <v>0</v>
      </c>
      <c r="F81" s="174"/>
      <c r="G81" s="174"/>
      <c r="H81" s="217"/>
      <c r="I81" s="217"/>
      <c r="J81" s="94">
        <f t="shared" si="13"/>
        <v>0</v>
      </c>
      <c r="K81" s="217"/>
      <c r="L81" s="217"/>
      <c r="M81" s="217"/>
      <c r="N81" s="217"/>
      <c r="O81" s="217"/>
      <c r="P81" s="217"/>
      <c r="Q81" s="94">
        <f t="shared" si="15"/>
        <v>0</v>
      </c>
    </row>
    <row r="82" spans="1:17" s="170" customFormat="1" ht="32.25" hidden="1" customHeight="1" x14ac:dyDescent="0.25">
      <c r="A82" s="191"/>
      <c r="B82" s="191"/>
      <c r="C82" s="191"/>
      <c r="D82" s="192" t="s">
        <v>501</v>
      </c>
      <c r="E82" s="327">
        <f t="shared" si="14"/>
        <v>0</v>
      </c>
      <c r="F82" s="193"/>
      <c r="G82" s="193"/>
      <c r="H82" s="218"/>
      <c r="I82" s="218"/>
      <c r="J82" s="218">
        <f t="shared" si="13"/>
        <v>0</v>
      </c>
      <c r="K82" s="218"/>
      <c r="L82" s="218"/>
      <c r="M82" s="218"/>
      <c r="N82" s="218"/>
      <c r="O82" s="218"/>
      <c r="P82" s="218"/>
      <c r="Q82" s="218">
        <f t="shared" si="15"/>
        <v>0</v>
      </c>
    </row>
    <row r="83" spans="1:17" ht="38.25" hidden="1" customHeight="1" x14ac:dyDescent="0.25">
      <c r="A83" s="238" t="s">
        <v>356</v>
      </c>
      <c r="B83" s="238" t="s">
        <v>66</v>
      </c>
      <c r="C83" s="238" t="s">
        <v>63</v>
      </c>
      <c r="D83" s="247" t="s">
        <v>355</v>
      </c>
      <c r="E83" s="225">
        <f t="shared" si="14"/>
        <v>0</v>
      </c>
      <c r="F83" s="174"/>
      <c r="G83" s="174"/>
      <c r="H83" s="217"/>
      <c r="I83" s="217"/>
      <c r="J83" s="94">
        <f t="shared" si="13"/>
        <v>0</v>
      </c>
      <c r="K83" s="217"/>
      <c r="L83" s="217"/>
      <c r="M83" s="217"/>
      <c r="N83" s="217"/>
      <c r="O83" s="217"/>
      <c r="P83" s="217"/>
      <c r="Q83" s="94">
        <f t="shared" si="15"/>
        <v>0</v>
      </c>
    </row>
    <row r="84" spans="1:17" ht="33" hidden="1" customHeight="1" x14ac:dyDescent="0.25">
      <c r="A84" s="238" t="s">
        <v>362</v>
      </c>
      <c r="B84" s="238" t="s">
        <v>363</v>
      </c>
      <c r="C84" s="224" t="s">
        <v>364</v>
      </c>
      <c r="D84" s="362" t="s">
        <v>357</v>
      </c>
      <c r="E84" s="225">
        <f t="shared" si="14"/>
        <v>0</v>
      </c>
      <c r="F84" s="174"/>
      <c r="G84" s="174"/>
      <c r="H84" s="217"/>
      <c r="I84" s="217"/>
      <c r="J84" s="94">
        <f t="shared" si="13"/>
        <v>0</v>
      </c>
      <c r="K84" s="217"/>
      <c r="L84" s="217"/>
      <c r="M84" s="217"/>
      <c r="N84" s="217"/>
      <c r="O84" s="217"/>
      <c r="P84" s="217"/>
      <c r="Q84" s="94">
        <f t="shared" si="15"/>
        <v>0</v>
      </c>
    </row>
    <row r="85" spans="1:17" ht="26.25" hidden="1" customHeight="1" x14ac:dyDescent="0.25">
      <c r="A85" s="238" t="s">
        <v>365</v>
      </c>
      <c r="B85" s="238" t="s">
        <v>366</v>
      </c>
      <c r="C85" s="224" t="s">
        <v>64</v>
      </c>
      <c r="D85" s="362" t="s">
        <v>358</v>
      </c>
      <c r="E85" s="234">
        <f t="shared" si="14"/>
        <v>0</v>
      </c>
      <c r="F85" s="174"/>
      <c r="G85" s="174"/>
      <c r="H85" s="217"/>
      <c r="I85" s="217"/>
      <c r="J85" s="94">
        <f t="shared" si="13"/>
        <v>0</v>
      </c>
      <c r="K85" s="217"/>
      <c r="L85" s="217"/>
      <c r="M85" s="217"/>
      <c r="N85" s="217"/>
      <c r="O85" s="217"/>
      <c r="P85" s="217"/>
      <c r="Q85" s="94">
        <f t="shared" si="15"/>
        <v>0</v>
      </c>
    </row>
    <row r="86" spans="1:17" ht="25.5" customHeight="1" x14ac:dyDescent="0.25">
      <c r="A86" s="238" t="s">
        <v>369</v>
      </c>
      <c r="B86" s="238" t="s">
        <v>367</v>
      </c>
      <c r="C86" s="224"/>
      <c r="D86" s="362" t="s">
        <v>359</v>
      </c>
      <c r="E86" s="234">
        <f t="shared" si="14"/>
        <v>55000</v>
      </c>
      <c r="F86" s="174">
        <v>55000</v>
      </c>
      <c r="G86" s="174"/>
      <c r="H86" s="174"/>
      <c r="I86" s="217"/>
      <c r="J86" s="94">
        <f t="shared" si="13"/>
        <v>0</v>
      </c>
      <c r="K86" s="217"/>
      <c r="L86" s="217"/>
      <c r="M86" s="217"/>
      <c r="N86" s="174"/>
      <c r="O86" s="174"/>
      <c r="P86" s="217"/>
      <c r="Q86" s="94">
        <f t="shared" si="15"/>
        <v>55000</v>
      </c>
    </row>
    <row r="87" spans="1:17" s="170" customFormat="1" ht="22.5" hidden="1" customHeight="1" x14ac:dyDescent="0.25">
      <c r="A87" s="191" t="s">
        <v>370</v>
      </c>
      <c r="B87" s="191" t="s">
        <v>371</v>
      </c>
      <c r="C87" s="191" t="s">
        <v>64</v>
      </c>
      <c r="D87" s="363" t="s">
        <v>360</v>
      </c>
      <c r="E87" s="193">
        <f t="shared" si="14"/>
        <v>0</v>
      </c>
      <c r="F87" s="193"/>
      <c r="G87" s="193"/>
      <c r="H87" s="218"/>
      <c r="I87" s="218"/>
      <c r="J87" s="218">
        <f t="shared" si="13"/>
        <v>0</v>
      </c>
      <c r="K87" s="218"/>
      <c r="L87" s="218"/>
      <c r="M87" s="218"/>
      <c r="N87" s="218"/>
      <c r="O87" s="218"/>
      <c r="P87" s="218"/>
      <c r="Q87" s="218">
        <f t="shared" si="15"/>
        <v>0</v>
      </c>
    </row>
    <row r="88" spans="1:17" s="170" customFormat="1" ht="51.75" hidden="1" customHeight="1" x14ac:dyDescent="0.25">
      <c r="A88" s="191"/>
      <c r="B88" s="191"/>
      <c r="C88" s="191"/>
      <c r="D88" s="395" t="s">
        <v>509</v>
      </c>
      <c r="E88" s="193">
        <f>SUM(F88,I88)</f>
        <v>0</v>
      </c>
      <c r="F88" s="193"/>
      <c r="G88" s="193"/>
      <c r="H88" s="218"/>
      <c r="I88" s="218"/>
      <c r="J88" s="218">
        <f>SUM(K88,N88)</f>
        <v>0</v>
      </c>
      <c r="K88" s="218"/>
      <c r="L88" s="218"/>
      <c r="M88" s="218"/>
      <c r="N88" s="218"/>
      <c r="O88" s="218"/>
      <c r="P88" s="218"/>
      <c r="Q88" s="218">
        <f t="shared" si="15"/>
        <v>0</v>
      </c>
    </row>
    <row r="89" spans="1:17" s="170" customFormat="1" ht="24" customHeight="1" x14ac:dyDescent="0.25">
      <c r="A89" s="191" t="s">
        <v>411</v>
      </c>
      <c r="B89" s="191" t="s">
        <v>368</v>
      </c>
      <c r="C89" s="191" t="s">
        <v>64</v>
      </c>
      <c r="D89" s="363" t="s">
        <v>361</v>
      </c>
      <c r="E89" s="193">
        <f t="shared" si="14"/>
        <v>55000</v>
      </c>
      <c r="F89" s="193">
        <v>55000</v>
      </c>
      <c r="G89" s="193"/>
      <c r="H89" s="218"/>
      <c r="I89" s="218"/>
      <c r="J89" s="218">
        <f t="shared" si="13"/>
        <v>0</v>
      </c>
      <c r="K89" s="218"/>
      <c r="L89" s="218"/>
      <c r="M89" s="218"/>
      <c r="N89" s="218"/>
      <c r="O89" s="218"/>
      <c r="P89" s="218"/>
      <c r="Q89" s="218">
        <f t="shared" si="15"/>
        <v>55000</v>
      </c>
    </row>
    <row r="90" spans="1:17" ht="144.75" hidden="1" customHeight="1" x14ac:dyDescent="0.25">
      <c r="A90" s="238" t="s">
        <v>373</v>
      </c>
      <c r="B90" s="238" t="s">
        <v>372</v>
      </c>
      <c r="C90" s="238" t="s">
        <v>67</v>
      </c>
      <c r="D90" s="285" t="s">
        <v>374</v>
      </c>
      <c r="E90" s="225">
        <f t="shared" si="14"/>
        <v>0</v>
      </c>
      <c r="F90" s="174"/>
      <c r="G90" s="174"/>
      <c r="H90" s="217"/>
      <c r="I90" s="217"/>
      <c r="J90" s="94">
        <f t="shared" si="13"/>
        <v>0</v>
      </c>
      <c r="K90" s="217"/>
      <c r="L90" s="217"/>
      <c r="M90" s="217"/>
      <c r="N90" s="217"/>
      <c r="O90" s="217"/>
      <c r="P90" s="217"/>
      <c r="Q90" s="94">
        <f t="shared" si="15"/>
        <v>0</v>
      </c>
    </row>
    <row r="91" spans="1:17" ht="26.25" hidden="1" customHeight="1" x14ac:dyDescent="0.25">
      <c r="A91" s="238" t="s">
        <v>377</v>
      </c>
      <c r="B91" s="238" t="s">
        <v>380</v>
      </c>
      <c r="C91" s="224"/>
      <c r="D91" s="362" t="s">
        <v>375</v>
      </c>
      <c r="E91" s="234">
        <f t="shared" si="14"/>
        <v>0</v>
      </c>
      <c r="F91" s="193"/>
      <c r="G91" s="193"/>
      <c r="H91" s="217"/>
      <c r="I91" s="217"/>
      <c r="J91" s="94">
        <f>SUM(K91,N91)</f>
        <v>0</v>
      </c>
      <c r="K91" s="217"/>
      <c r="L91" s="217"/>
      <c r="M91" s="217"/>
      <c r="N91" s="217"/>
      <c r="O91" s="217"/>
      <c r="P91" s="217"/>
      <c r="Q91" s="94">
        <f t="shared" si="15"/>
        <v>0</v>
      </c>
    </row>
    <row r="92" spans="1:17" s="170" customFormat="1" ht="30.75" hidden="1" customHeight="1" x14ac:dyDescent="0.25">
      <c r="A92" s="191" t="s">
        <v>378</v>
      </c>
      <c r="B92" s="191" t="s">
        <v>379</v>
      </c>
      <c r="C92" s="227" t="s">
        <v>65</v>
      </c>
      <c r="D92" s="363" t="s">
        <v>376</v>
      </c>
      <c r="E92" s="327">
        <f t="shared" si="14"/>
        <v>0</v>
      </c>
      <c r="F92" s="193"/>
      <c r="G92" s="193"/>
      <c r="H92" s="218"/>
      <c r="I92" s="218"/>
      <c r="J92" s="218">
        <f t="shared" si="13"/>
        <v>0</v>
      </c>
      <c r="K92" s="218"/>
      <c r="L92" s="218"/>
      <c r="M92" s="218"/>
      <c r="N92" s="218"/>
      <c r="O92" s="218"/>
      <c r="P92" s="218"/>
      <c r="Q92" s="218">
        <f t="shared" si="15"/>
        <v>0</v>
      </c>
    </row>
    <row r="93" spans="1:17" ht="25.5" hidden="1" customHeight="1" x14ac:dyDescent="0.25">
      <c r="A93" s="238" t="s">
        <v>381</v>
      </c>
      <c r="B93" s="219" t="s">
        <v>258</v>
      </c>
      <c r="C93" s="219" t="s">
        <v>84</v>
      </c>
      <c r="D93" s="204" t="s">
        <v>21</v>
      </c>
      <c r="E93" s="234">
        <f t="shared" si="14"/>
        <v>0</v>
      </c>
      <c r="F93" s="174"/>
      <c r="G93" s="174"/>
      <c r="H93" s="217"/>
      <c r="I93" s="217"/>
      <c r="J93" s="94">
        <f t="shared" si="13"/>
        <v>0</v>
      </c>
      <c r="K93" s="217"/>
      <c r="L93" s="217"/>
      <c r="M93" s="217"/>
      <c r="N93" s="217"/>
      <c r="O93" s="217"/>
      <c r="P93" s="217"/>
      <c r="Q93" s="94">
        <f t="shared" si="15"/>
        <v>0</v>
      </c>
    </row>
    <row r="94" spans="1:17" ht="28.5" hidden="1" customHeight="1" x14ac:dyDescent="0.25">
      <c r="A94" s="238" t="s">
        <v>513</v>
      </c>
      <c r="B94" s="238" t="s">
        <v>514</v>
      </c>
      <c r="C94" s="238"/>
      <c r="D94" s="247" t="s">
        <v>517</v>
      </c>
      <c r="E94" s="225">
        <f>SUM(E95)</f>
        <v>0</v>
      </c>
      <c r="F94" s="174"/>
      <c r="G94" s="174"/>
      <c r="H94" s="174"/>
      <c r="I94" s="174">
        <f>SUM(I95)</f>
        <v>0</v>
      </c>
      <c r="J94" s="94">
        <f t="shared" si="13"/>
        <v>0</v>
      </c>
      <c r="K94" s="174"/>
      <c r="L94" s="174"/>
      <c r="M94" s="174"/>
      <c r="N94" s="174"/>
      <c r="O94" s="174"/>
      <c r="P94" s="225">
        <f>SUM(P95)</f>
        <v>0</v>
      </c>
      <c r="Q94" s="94">
        <f t="shared" si="15"/>
        <v>0</v>
      </c>
    </row>
    <row r="95" spans="1:17" s="170" customFormat="1" ht="29.25" hidden="1" customHeight="1" x14ac:dyDescent="0.25">
      <c r="A95" s="191" t="s">
        <v>515</v>
      </c>
      <c r="B95" s="191" t="s">
        <v>518</v>
      </c>
      <c r="C95" s="191" t="s">
        <v>342</v>
      </c>
      <c r="D95" s="414" t="s">
        <v>516</v>
      </c>
      <c r="E95" s="193">
        <f>SUM(F95,I95)</f>
        <v>0</v>
      </c>
      <c r="F95" s="193"/>
      <c r="G95" s="193"/>
      <c r="H95" s="193"/>
      <c r="I95" s="193"/>
      <c r="J95" s="193">
        <f t="shared" si="13"/>
        <v>0</v>
      </c>
      <c r="K95" s="218"/>
      <c r="L95" s="218"/>
      <c r="M95" s="218"/>
      <c r="N95" s="218"/>
      <c r="O95" s="218"/>
      <c r="P95" s="218"/>
      <c r="Q95" s="415">
        <f t="shared" si="15"/>
        <v>0</v>
      </c>
    </row>
    <row r="96" spans="1:17" ht="30" hidden="1" customHeight="1" x14ac:dyDescent="0.25">
      <c r="A96" s="238" t="s">
        <v>510</v>
      </c>
      <c r="B96" s="238" t="s">
        <v>511</v>
      </c>
      <c r="C96" s="238" t="s">
        <v>72</v>
      </c>
      <c r="D96" s="247" t="s">
        <v>512</v>
      </c>
      <c r="E96" s="228">
        <f>SUM(F96,I96)</f>
        <v>0</v>
      </c>
      <c r="F96" s="174"/>
      <c r="G96" s="174"/>
      <c r="H96" s="217"/>
      <c r="I96" s="217"/>
      <c r="J96" s="94">
        <f>SUM(K96,N96)</f>
        <v>0</v>
      </c>
      <c r="K96" s="217"/>
      <c r="L96" s="217"/>
      <c r="M96" s="217"/>
      <c r="N96" s="217"/>
      <c r="O96" s="217"/>
      <c r="P96" s="217"/>
      <c r="Q96" s="94">
        <f>SUM(E96,J96)</f>
        <v>0</v>
      </c>
    </row>
    <row r="97" spans="1:32" ht="41.25" customHeight="1" x14ac:dyDescent="0.25">
      <c r="A97" s="374" t="s">
        <v>285</v>
      </c>
      <c r="B97" s="374"/>
      <c r="C97" s="374"/>
      <c r="D97" s="377" t="s">
        <v>196</v>
      </c>
      <c r="E97" s="378">
        <f>SUM(E98)</f>
        <v>0</v>
      </c>
      <c r="F97" s="378">
        <f t="shared" ref="F97:P97" si="16">SUM(F98)</f>
        <v>0</v>
      </c>
      <c r="G97" s="378">
        <f t="shared" si="16"/>
        <v>0</v>
      </c>
      <c r="H97" s="378">
        <f t="shared" si="16"/>
        <v>0</v>
      </c>
      <c r="I97" s="378">
        <f t="shared" si="16"/>
        <v>0</v>
      </c>
      <c r="J97" s="378">
        <f t="shared" si="16"/>
        <v>775381</v>
      </c>
      <c r="K97" s="378">
        <f t="shared" si="16"/>
        <v>0</v>
      </c>
      <c r="L97" s="378">
        <f t="shared" si="16"/>
        <v>0</v>
      </c>
      <c r="M97" s="378">
        <f t="shared" si="16"/>
        <v>0</v>
      </c>
      <c r="N97" s="378">
        <f t="shared" si="16"/>
        <v>775381</v>
      </c>
      <c r="O97" s="378">
        <f t="shared" si="16"/>
        <v>775381</v>
      </c>
      <c r="P97" s="378">
        <f t="shared" si="16"/>
        <v>0</v>
      </c>
      <c r="Q97" s="378">
        <f>SUM(E97,J97)</f>
        <v>775381</v>
      </c>
    </row>
    <row r="98" spans="1:32" s="4" customFormat="1" ht="39.75" customHeight="1" x14ac:dyDescent="0.25">
      <c r="A98" s="374" t="s">
        <v>284</v>
      </c>
      <c r="B98" s="374"/>
      <c r="C98" s="374"/>
      <c r="D98" s="377" t="s">
        <v>196</v>
      </c>
      <c r="E98" s="378">
        <f>SUM(E99,E100,E103,E105,E109,E117,E118,E125,E128,E129,E131,E133)</f>
        <v>0</v>
      </c>
      <c r="F98" s="378">
        <f t="shared" ref="F98:Q98" si="17">SUM(F99,F100,F103,F105,F109,F117,F118,F125,F128,F129,F131,F133)</f>
        <v>0</v>
      </c>
      <c r="G98" s="378">
        <f t="shared" si="17"/>
        <v>0</v>
      </c>
      <c r="H98" s="378">
        <f t="shared" si="17"/>
        <v>0</v>
      </c>
      <c r="I98" s="378">
        <f t="shared" si="17"/>
        <v>0</v>
      </c>
      <c r="J98" s="378">
        <f t="shared" si="17"/>
        <v>775381</v>
      </c>
      <c r="K98" s="378">
        <f t="shared" si="17"/>
        <v>0</v>
      </c>
      <c r="L98" s="378">
        <f t="shared" si="17"/>
        <v>0</v>
      </c>
      <c r="M98" s="378">
        <f t="shared" si="17"/>
        <v>0</v>
      </c>
      <c r="N98" s="378">
        <f t="shared" si="17"/>
        <v>775381</v>
      </c>
      <c r="O98" s="378">
        <f t="shared" si="17"/>
        <v>775381</v>
      </c>
      <c r="P98" s="378">
        <f t="shared" si="17"/>
        <v>0</v>
      </c>
      <c r="Q98" s="378">
        <f t="shared" si="17"/>
        <v>775381</v>
      </c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</row>
    <row r="99" spans="1:32" s="4" customFormat="1" ht="35.25" hidden="1" customHeight="1" x14ac:dyDescent="0.25">
      <c r="A99" s="219" t="s">
        <v>290</v>
      </c>
      <c r="B99" s="297" t="s">
        <v>200</v>
      </c>
      <c r="C99" s="297" t="s">
        <v>59</v>
      </c>
      <c r="D99" s="204" t="s">
        <v>199</v>
      </c>
      <c r="E99" s="225">
        <f t="shared" ref="E99:E133" si="18">SUM(F99,I99)</f>
        <v>0</v>
      </c>
      <c r="F99" s="221"/>
      <c r="G99" s="222"/>
      <c r="H99" s="222"/>
      <c r="I99" s="93"/>
      <c r="J99" s="215">
        <f>SUM(K99,N99)</f>
        <v>0</v>
      </c>
      <c r="K99" s="222"/>
      <c r="L99" s="222"/>
      <c r="M99" s="222"/>
      <c r="N99" s="222"/>
      <c r="O99" s="222"/>
      <c r="P99" s="222"/>
      <c r="Q99" s="215">
        <f>SUM(E99,J99)</f>
        <v>0</v>
      </c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</row>
    <row r="100" spans="1:32" s="4" customFormat="1" ht="62.25" hidden="1" customHeight="1" x14ac:dyDescent="0.25">
      <c r="A100" s="296" t="s">
        <v>386</v>
      </c>
      <c r="B100" s="300">
        <v>3010</v>
      </c>
      <c r="C100" s="300"/>
      <c r="D100" s="362" t="s">
        <v>383</v>
      </c>
      <c r="E100" s="225">
        <f t="shared" si="18"/>
        <v>0</v>
      </c>
      <c r="F100" s="221"/>
      <c r="G100" s="222"/>
      <c r="H100" s="222"/>
      <c r="I100" s="222"/>
      <c r="J100" s="221">
        <f>SUM(J101:J102)</f>
        <v>0</v>
      </c>
      <c r="K100" s="222"/>
      <c r="L100" s="222"/>
      <c r="M100" s="222"/>
      <c r="N100" s="222"/>
      <c r="O100" s="222"/>
      <c r="P100" s="222"/>
      <c r="Q100" s="215">
        <f t="shared" ref="Q100:Q124" si="19">SUM(E100,J100)</f>
        <v>0</v>
      </c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</row>
    <row r="101" spans="1:32" s="329" customFormat="1" ht="48" hidden="1" customHeight="1" x14ac:dyDescent="0.25">
      <c r="A101" s="294" t="s">
        <v>387</v>
      </c>
      <c r="B101" s="301">
        <v>3011</v>
      </c>
      <c r="C101" s="301">
        <v>1030</v>
      </c>
      <c r="D101" s="363" t="s">
        <v>384</v>
      </c>
      <c r="E101" s="193">
        <f t="shared" si="18"/>
        <v>0</v>
      </c>
      <c r="F101" s="324"/>
      <c r="G101" s="323"/>
      <c r="H101" s="323"/>
      <c r="I101" s="323"/>
      <c r="J101" s="331">
        <f>SUM(K101,N101)</f>
        <v>0</v>
      </c>
      <c r="K101" s="323"/>
      <c r="L101" s="323"/>
      <c r="M101" s="323"/>
      <c r="N101" s="323"/>
      <c r="O101" s="323"/>
      <c r="P101" s="323"/>
      <c r="Q101" s="331">
        <f t="shared" si="19"/>
        <v>0</v>
      </c>
      <c r="S101" s="330"/>
      <c r="T101" s="330"/>
      <c r="U101" s="330"/>
      <c r="V101" s="330"/>
      <c r="W101" s="330"/>
      <c r="X101" s="330"/>
      <c r="Y101" s="330"/>
      <c r="Z101" s="330"/>
      <c r="AA101" s="330"/>
      <c r="AB101" s="330"/>
      <c r="AC101" s="330"/>
      <c r="AD101" s="330"/>
      <c r="AE101" s="330"/>
      <c r="AF101" s="330"/>
    </row>
    <row r="102" spans="1:32" s="329" customFormat="1" ht="35.25" hidden="1" customHeight="1" x14ac:dyDescent="0.25">
      <c r="A102" s="294" t="s">
        <v>410</v>
      </c>
      <c r="B102" s="302">
        <v>3012</v>
      </c>
      <c r="C102" s="302">
        <v>1060</v>
      </c>
      <c r="D102" s="364" t="s">
        <v>385</v>
      </c>
      <c r="E102" s="324">
        <f t="shared" si="18"/>
        <v>0</v>
      </c>
      <c r="F102" s="324"/>
      <c r="G102" s="323"/>
      <c r="H102" s="323"/>
      <c r="I102" s="323"/>
      <c r="J102" s="331">
        <f>SUM(K102,N102)</f>
        <v>0</v>
      </c>
      <c r="K102" s="323"/>
      <c r="L102" s="323"/>
      <c r="M102" s="323"/>
      <c r="N102" s="323"/>
      <c r="O102" s="323"/>
      <c r="P102" s="323"/>
      <c r="Q102" s="331">
        <f t="shared" si="19"/>
        <v>0</v>
      </c>
      <c r="S102" s="330"/>
      <c r="T102" s="330"/>
      <c r="U102" s="330"/>
      <c r="V102" s="330"/>
      <c r="W102" s="330"/>
      <c r="X102" s="330"/>
      <c r="Y102" s="330"/>
      <c r="Z102" s="330"/>
      <c r="AA102" s="330"/>
      <c r="AB102" s="330"/>
      <c r="AC102" s="330"/>
      <c r="AD102" s="330"/>
      <c r="AE102" s="330"/>
      <c r="AF102" s="330"/>
    </row>
    <row r="103" spans="1:32" s="4" customFormat="1" ht="42" hidden="1" customHeight="1" x14ac:dyDescent="0.25">
      <c r="A103" s="296" t="s">
        <v>396</v>
      </c>
      <c r="B103" s="303">
        <v>3020</v>
      </c>
      <c r="C103" s="304"/>
      <c r="D103" s="362" t="s">
        <v>395</v>
      </c>
      <c r="E103" s="298">
        <f t="shared" ref="E103:E108" si="20">SUM(F103,I103)</f>
        <v>0</v>
      </c>
      <c r="F103" s="221"/>
      <c r="G103" s="222"/>
      <c r="H103" s="222"/>
      <c r="I103" s="222"/>
      <c r="J103" s="215">
        <f t="shared" ref="J103:J118" si="21">SUM(K103,N103)</f>
        <v>0</v>
      </c>
      <c r="K103" s="222"/>
      <c r="L103" s="222"/>
      <c r="M103" s="222"/>
      <c r="N103" s="222"/>
      <c r="O103" s="222"/>
      <c r="P103" s="222"/>
      <c r="Q103" s="215">
        <f t="shared" ref="Q103:Q108" si="22">SUM(E103,J103)</f>
        <v>0</v>
      </c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</row>
    <row r="104" spans="1:32" s="329" customFormat="1" ht="46.5" hidden="1" customHeight="1" x14ac:dyDescent="0.25">
      <c r="A104" s="189" t="s">
        <v>397</v>
      </c>
      <c r="B104" s="301">
        <v>3022</v>
      </c>
      <c r="C104" s="301">
        <v>1060</v>
      </c>
      <c r="D104" s="363" t="s">
        <v>398</v>
      </c>
      <c r="E104" s="193">
        <f t="shared" si="20"/>
        <v>0</v>
      </c>
      <c r="F104" s="193"/>
      <c r="G104" s="168"/>
      <c r="H104" s="168"/>
      <c r="I104" s="168"/>
      <c r="J104" s="218">
        <f t="shared" si="21"/>
        <v>0</v>
      </c>
      <c r="K104" s="168"/>
      <c r="L104" s="168"/>
      <c r="M104" s="168"/>
      <c r="N104" s="168"/>
      <c r="O104" s="168"/>
      <c r="P104" s="168"/>
      <c r="Q104" s="218">
        <f t="shared" si="22"/>
        <v>0</v>
      </c>
      <c r="S104" s="330"/>
      <c r="T104" s="330"/>
      <c r="U104" s="330"/>
      <c r="V104" s="330"/>
      <c r="W104" s="330"/>
      <c r="X104" s="330"/>
      <c r="Y104" s="330"/>
      <c r="Z104" s="330"/>
      <c r="AA104" s="330"/>
      <c r="AB104" s="330"/>
      <c r="AC104" s="330"/>
      <c r="AD104" s="330"/>
      <c r="AE104" s="330"/>
      <c r="AF104" s="330"/>
    </row>
    <row r="105" spans="1:32" s="4" customFormat="1" ht="48" hidden="1" customHeight="1" x14ac:dyDescent="0.25">
      <c r="A105" s="223" t="s">
        <v>293</v>
      </c>
      <c r="B105" s="223" t="s">
        <v>291</v>
      </c>
      <c r="C105" s="238"/>
      <c r="D105" s="362" t="s">
        <v>299</v>
      </c>
      <c r="E105" s="225">
        <f t="shared" si="20"/>
        <v>0</v>
      </c>
      <c r="F105" s="174"/>
      <c r="G105" s="225"/>
      <c r="H105" s="225"/>
      <c r="I105" s="225"/>
      <c r="J105" s="94">
        <f t="shared" si="21"/>
        <v>0</v>
      </c>
      <c r="K105" s="93"/>
      <c r="L105" s="93"/>
      <c r="M105" s="93"/>
      <c r="N105" s="93"/>
      <c r="O105" s="93"/>
      <c r="P105" s="93"/>
      <c r="Q105" s="94">
        <f t="shared" si="22"/>
        <v>0</v>
      </c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</row>
    <row r="106" spans="1:32" s="329" customFormat="1" ht="36" hidden="1" customHeight="1" x14ac:dyDescent="0.25">
      <c r="A106" s="226" t="s">
        <v>294</v>
      </c>
      <c r="B106" s="226" t="s">
        <v>292</v>
      </c>
      <c r="C106" s="227" t="s">
        <v>25</v>
      </c>
      <c r="D106" s="363" t="s">
        <v>300</v>
      </c>
      <c r="E106" s="193">
        <f t="shared" si="20"/>
        <v>0</v>
      </c>
      <c r="F106" s="193"/>
      <c r="G106" s="229"/>
      <c r="H106" s="229"/>
      <c r="I106" s="229"/>
      <c r="J106" s="331">
        <f t="shared" si="21"/>
        <v>0</v>
      </c>
      <c r="K106" s="323"/>
      <c r="L106" s="323"/>
      <c r="M106" s="323"/>
      <c r="N106" s="323"/>
      <c r="O106" s="323"/>
      <c r="P106" s="323"/>
      <c r="Q106" s="331">
        <f t="shared" si="22"/>
        <v>0</v>
      </c>
      <c r="S106" s="330"/>
      <c r="T106" s="330"/>
      <c r="U106" s="330"/>
      <c r="V106" s="330"/>
      <c r="W106" s="330"/>
      <c r="X106" s="330"/>
      <c r="Y106" s="330"/>
      <c r="Z106" s="330"/>
      <c r="AA106" s="330"/>
      <c r="AB106" s="330"/>
      <c r="AC106" s="330"/>
      <c r="AD106" s="330"/>
      <c r="AE106" s="330"/>
      <c r="AF106" s="330"/>
    </row>
    <row r="107" spans="1:32" s="329" customFormat="1" ht="38.25" hidden="1" customHeight="1" x14ac:dyDescent="0.25">
      <c r="A107" s="226" t="s">
        <v>297</v>
      </c>
      <c r="B107" s="230" t="s">
        <v>296</v>
      </c>
      <c r="C107" s="231" t="s">
        <v>73</v>
      </c>
      <c r="D107" s="363" t="s">
        <v>301</v>
      </c>
      <c r="E107" s="193">
        <f t="shared" si="20"/>
        <v>0</v>
      </c>
      <c r="F107" s="232"/>
      <c r="G107" s="233"/>
      <c r="H107" s="233"/>
      <c r="I107" s="233"/>
      <c r="J107" s="331">
        <f t="shared" si="21"/>
        <v>0</v>
      </c>
      <c r="K107" s="323"/>
      <c r="L107" s="323"/>
      <c r="M107" s="323"/>
      <c r="N107" s="323"/>
      <c r="O107" s="323"/>
      <c r="P107" s="323"/>
      <c r="Q107" s="331">
        <f t="shared" si="22"/>
        <v>0</v>
      </c>
      <c r="S107" s="330"/>
      <c r="T107" s="330"/>
      <c r="U107" s="330"/>
      <c r="V107" s="330"/>
      <c r="W107" s="330"/>
      <c r="X107" s="330"/>
      <c r="Y107" s="330"/>
      <c r="Z107" s="330"/>
      <c r="AA107" s="330"/>
      <c r="AB107" s="330"/>
      <c r="AC107" s="330"/>
      <c r="AD107" s="330"/>
      <c r="AE107" s="330"/>
      <c r="AF107" s="330"/>
    </row>
    <row r="108" spans="1:32" s="329" customFormat="1" ht="33" hidden="1" customHeight="1" x14ac:dyDescent="0.25">
      <c r="A108" s="226" t="s">
        <v>298</v>
      </c>
      <c r="B108" s="226" t="s">
        <v>295</v>
      </c>
      <c r="C108" s="227" t="s">
        <v>73</v>
      </c>
      <c r="D108" s="363" t="s">
        <v>26</v>
      </c>
      <c r="E108" s="193">
        <f t="shared" si="20"/>
        <v>0</v>
      </c>
      <c r="F108" s="193"/>
      <c r="G108" s="233"/>
      <c r="H108" s="233"/>
      <c r="I108" s="233"/>
      <c r="J108" s="331">
        <f t="shared" si="21"/>
        <v>0</v>
      </c>
      <c r="K108" s="323"/>
      <c r="L108" s="323"/>
      <c r="M108" s="323"/>
      <c r="N108" s="323"/>
      <c r="O108" s="323"/>
      <c r="P108" s="323"/>
      <c r="Q108" s="331">
        <f t="shared" si="22"/>
        <v>0</v>
      </c>
      <c r="S108" s="330"/>
      <c r="T108" s="330"/>
      <c r="U108" s="330"/>
      <c r="V108" s="330"/>
      <c r="W108" s="330"/>
      <c r="X108" s="330"/>
      <c r="Y108" s="330"/>
      <c r="Z108" s="330"/>
      <c r="AA108" s="330"/>
      <c r="AB108" s="330"/>
      <c r="AC108" s="330"/>
      <c r="AD108" s="330"/>
      <c r="AE108" s="330"/>
      <c r="AF108" s="330"/>
    </row>
    <row r="109" spans="1:32" s="4" customFormat="1" ht="33.75" hidden="1" customHeight="1" x14ac:dyDescent="0.25">
      <c r="A109" s="296" t="s">
        <v>409</v>
      </c>
      <c r="B109" s="300">
        <v>3040</v>
      </c>
      <c r="C109" s="359"/>
      <c r="D109" s="365" t="s">
        <v>446</v>
      </c>
      <c r="E109" s="298">
        <f t="shared" si="18"/>
        <v>0</v>
      </c>
      <c r="F109" s="221"/>
      <c r="G109" s="222"/>
      <c r="H109" s="222"/>
      <c r="I109" s="222"/>
      <c r="J109" s="215">
        <f t="shared" si="21"/>
        <v>0</v>
      </c>
      <c r="K109" s="222"/>
      <c r="L109" s="222"/>
      <c r="M109" s="222"/>
      <c r="N109" s="222"/>
      <c r="O109" s="222"/>
      <c r="P109" s="222"/>
      <c r="Q109" s="215">
        <f t="shared" si="19"/>
        <v>0</v>
      </c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</row>
    <row r="110" spans="1:32" s="329" customFormat="1" ht="19.5" hidden="1" customHeight="1" x14ac:dyDescent="0.25">
      <c r="A110" s="294" t="s">
        <v>408</v>
      </c>
      <c r="B110" s="301">
        <v>3041</v>
      </c>
      <c r="C110" s="360">
        <v>1040</v>
      </c>
      <c r="D110" s="366" t="s">
        <v>388</v>
      </c>
      <c r="E110" s="361">
        <f t="shared" si="18"/>
        <v>0</v>
      </c>
      <c r="F110" s="324"/>
      <c r="G110" s="323"/>
      <c r="H110" s="323"/>
      <c r="I110" s="323"/>
      <c r="J110" s="331">
        <f t="shared" si="21"/>
        <v>0</v>
      </c>
      <c r="K110" s="323"/>
      <c r="L110" s="323"/>
      <c r="M110" s="323"/>
      <c r="N110" s="323"/>
      <c r="O110" s="323"/>
      <c r="P110" s="323"/>
      <c r="Q110" s="331">
        <f t="shared" si="19"/>
        <v>0</v>
      </c>
      <c r="S110" s="330"/>
      <c r="T110" s="330"/>
      <c r="U110" s="330"/>
      <c r="V110" s="330"/>
      <c r="W110" s="330"/>
      <c r="X110" s="330"/>
      <c r="Y110" s="330"/>
      <c r="Z110" s="330"/>
      <c r="AA110" s="330"/>
      <c r="AB110" s="330"/>
      <c r="AC110" s="330"/>
      <c r="AD110" s="330"/>
      <c r="AE110" s="330"/>
      <c r="AF110" s="330"/>
    </row>
    <row r="111" spans="1:32" s="329" customFormat="1" ht="24" hidden="1" customHeight="1" x14ac:dyDescent="0.25">
      <c r="A111" s="294" t="s">
        <v>448</v>
      </c>
      <c r="B111" s="301">
        <v>3042</v>
      </c>
      <c r="C111" s="360">
        <v>1040</v>
      </c>
      <c r="D111" s="366" t="s">
        <v>393</v>
      </c>
      <c r="E111" s="361">
        <f t="shared" si="18"/>
        <v>0</v>
      </c>
      <c r="F111" s="324"/>
      <c r="G111" s="323"/>
      <c r="H111" s="323"/>
      <c r="I111" s="323"/>
      <c r="J111" s="331">
        <f t="shared" si="21"/>
        <v>0</v>
      </c>
      <c r="K111" s="323"/>
      <c r="L111" s="323"/>
      <c r="M111" s="323"/>
      <c r="N111" s="323"/>
      <c r="O111" s="323"/>
      <c r="P111" s="323"/>
      <c r="Q111" s="331">
        <f t="shared" si="19"/>
        <v>0</v>
      </c>
      <c r="S111" s="330"/>
      <c r="T111" s="330"/>
      <c r="U111" s="330"/>
      <c r="V111" s="330"/>
      <c r="W111" s="330"/>
      <c r="X111" s="330"/>
      <c r="Y111" s="330"/>
      <c r="Z111" s="330"/>
      <c r="AA111" s="330"/>
      <c r="AB111" s="330"/>
      <c r="AC111" s="330"/>
      <c r="AD111" s="330"/>
      <c r="AE111" s="330"/>
      <c r="AF111" s="330"/>
    </row>
    <row r="112" spans="1:32" s="329" customFormat="1" ht="20.25" hidden="1" customHeight="1" x14ac:dyDescent="0.25">
      <c r="A112" s="294" t="s">
        <v>407</v>
      </c>
      <c r="B112" s="301">
        <v>3043</v>
      </c>
      <c r="C112" s="360">
        <v>1040</v>
      </c>
      <c r="D112" s="366" t="s">
        <v>389</v>
      </c>
      <c r="E112" s="361">
        <f t="shared" si="18"/>
        <v>0</v>
      </c>
      <c r="F112" s="324"/>
      <c r="G112" s="323"/>
      <c r="H112" s="323"/>
      <c r="I112" s="323"/>
      <c r="J112" s="331">
        <f t="shared" si="21"/>
        <v>0</v>
      </c>
      <c r="K112" s="323"/>
      <c r="L112" s="323"/>
      <c r="M112" s="323"/>
      <c r="N112" s="323"/>
      <c r="O112" s="323"/>
      <c r="P112" s="323"/>
      <c r="Q112" s="331">
        <f t="shared" si="19"/>
        <v>0</v>
      </c>
      <c r="S112" s="330"/>
      <c r="T112" s="330"/>
      <c r="U112" s="330"/>
      <c r="V112" s="330"/>
      <c r="W112" s="330"/>
      <c r="X112" s="330"/>
      <c r="Y112" s="330"/>
      <c r="Z112" s="330"/>
      <c r="AA112" s="330"/>
      <c r="AB112" s="330"/>
      <c r="AC112" s="330"/>
      <c r="AD112" s="330"/>
      <c r="AE112" s="330"/>
      <c r="AF112" s="330"/>
    </row>
    <row r="113" spans="1:32" s="329" customFormat="1" ht="34.5" hidden="1" customHeight="1" x14ac:dyDescent="0.25">
      <c r="A113" s="294" t="s">
        <v>406</v>
      </c>
      <c r="B113" s="301">
        <v>3044</v>
      </c>
      <c r="C113" s="360">
        <v>1040</v>
      </c>
      <c r="D113" s="366" t="s">
        <v>390</v>
      </c>
      <c r="E113" s="361">
        <f t="shared" si="18"/>
        <v>0</v>
      </c>
      <c r="F113" s="324"/>
      <c r="G113" s="323"/>
      <c r="H113" s="323"/>
      <c r="I113" s="323"/>
      <c r="J113" s="331">
        <f t="shared" si="21"/>
        <v>0</v>
      </c>
      <c r="K113" s="323"/>
      <c r="L113" s="323"/>
      <c r="M113" s="323"/>
      <c r="N113" s="323"/>
      <c r="O113" s="323"/>
      <c r="P113" s="323"/>
      <c r="Q113" s="331">
        <f t="shared" si="19"/>
        <v>0</v>
      </c>
      <c r="S113" s="330"/>
      <c r="T113" s="330"/>
      <c r="U113" s="330"/>
      <c r="V113" s="330"/>
      <c r="W113" s="330"/>
      <c r="X113" s="330"/>
      <c r="Y113" s="330"/>
      <c r="Z113" s="330"/>
      <c r="AA113" s="330"/>
      <c r="AB113" s="330"/>
      <c r="AC113" s="330"/>
      <c r="AD113" s="330"/>
      <c r="AE113" s="330"/>
      <c r="AF113" s="330"/>
    </row>
    <row r="114" spans="1:32" s="329" customFormat="1" ht="22.5" hidden="1" customHeight="1" x14ac:dyDescent="0.25">
      <c r="A114" s="294" t="s">
        <v>405</v>
      </c>
      <c r="B114" s="301">
        <v>3045</v>
      </c>
      <c r="C114" s="360">
        <v>1040</v>
      </c>
      <c r="D114" s="366" t="s">
        <v>391</v>
      </c>
      <c r="E114" s="361">
        <f t="shared" si="18"/>
        <v>0</v>
      </c>
      <c r="F114" s="324"/>
      <c r="G114" s="323"/>
      <c r="H114" s="323"/>
      <c r="I114" s="323"/>
      <c r="J114" s="331">
        <f t="shared" si="21"/>
        <v>0</v>
      </c>
      <c r="K114" s="323"/>
      <c r="L114" s="323"/>
      <c r="M114" s="323"/>
      <c r="N114" s="323"/>
      <c r="O114" s="323"/>
      <c r="P114" s="323"/>
      <c r="Q114" s="331">
        <f t="shared" si="19"/>
        <v>0</v>
      </c>
      <c r="S114" s="330"/>
      <c r="T114" s="330"/>
      <c r="U114" s="330"/>
      <c r="V114" s="330"/>
      <c r="W114" s="330"/>
      <c r="X114" s="330"/>
      <c r="Y114" s="330"/>
      <c r="Z114" s="330"/>
      <c r="AA114" s="330"/>
      <c r="AB114" s="330"/>
      <c r="AC114" s="330"/>
      <c r="AD114" s="330"/>
      <c r="AE114" s="330"/>
      <c r="AF114" s="330"/>
    </row>
    <row r="115" spans="1:32" s="329" customFormat="1" ht="20.25" hidden="1" customHeight="1" x14ac:dyDescent="0.25">
      <c r="A115" s="294" t="s">
        <v>404</v>
      </c>
      <c r="B115" s="301">
        <v>3046</v>
      </c>
      <c r="C115" s="360">
        <v>1040</v>
      </c>
      <c r="D115" s="366" t="s">
        <v>392</v>
      </c>
      <c r="E115" s="361">
        <f t="shared" si="18"/>
        <v>0</v>
      </c>
      <c r="F115" s="324"/>
      <c r="G115" s="323"/>
      <c r="H115" s="323"/>
      <c r="I115" s="323"/>
      <c r="J115" s="331">
        <f t="shared" si="21"/>
        <v>0</v>
      </c>
      <c r="K115" s="323"/>
      <c r="L115" s="323"/>
      <c r="M115" s="323"/>
      <c r="N115" s="323"/>
      <c r="O115" s="323"/>
      <c r="P115" s="323"/>
      <c r="Q115" s="331">
        <f t="shared" si="19"/>
        <v>0</v>
      </c>
      <c r="S115" s="330"/>
      <c r="T115" s="330"/>
      <c r="U115" s="330"/>
      <c r="V115" s="330"/>
      <c r="W115" s="330"/>
      <c r="X115" s="330"/>
      <c r="Y115" s="330"/>
      <c r="Z115" s="330"/>
      <c r="AA115" s="330"/>
      <c r="AB115" s="330"/>
      <c r="AC115" s="330"/>
      <c r="AD115" s="330"/>
      <c r="AE115" s="330"/>
      <c r="AF115" s="330"/>
    </row>
    <row r="116" spans="1:32" s="329" customFormat="1" ht="30.75" hidden="1" customHeight="1" x14ac:dyDescent="0.25">
      <c r="A116" s="294" t="s">
        <v>403</v>
      </c>
      <c r="B116" s="301">
        <v>3047</v>
      </c>
      <c r="C116" s="360">
        <v>1040</v>
      </c>
      <c r="D116" s="366" t="s">
        <v>447</v>
      </c>
      <c r="E116" s="361">
        <f t="shared" si="18"/>
        <v>0</v>
      </c>
      <c r="F116" s="324"/>
      <c r="G116" s="323"/>
      <c r="H116" s="323"/>
      <c r="I116" s="323"/>
      <c r="J116" s="331">
        <f t="shared" si="21"/>
        <v>0</v>
      </c>
      <c r="K116" s="323"/>
      <c r="L116" s="323"/>
      <c r="M116" s="323"/>
      <c r="N116" s="323"/>
      <c r="O116" s="323"/>
      <c r="P116" s="323"/>
      <c r="Q116" s="331">
        <f t="shared" si="19"/>
        <v>0</v>
      </c>
      <c r="S116" s="330"/>
      <c r="T116" s="330"/>
      <c r="U116" s="330"/>
      <c r="V116" s="330"/>
      <c r="W116" s="330"/>
      <c r="X116" s="330"/>
      <c r="Y116" s="330"/>
      <c r="Z116" s="330"/>
      <c r="AA116" s="330"/>
      <c r="AB116" s="330"/>
      <c r="AC116" s="330"/>
      <c r="AD116" s="330"/>
      <c r="AE116" s="330"/>
      <c r="AF116" s="330"/>
    </row>
    <row r="117" spans="1:32" s="4" customFormat="1" ht="33" hidden="1" customHeight="1" x14ac:dyDescent="0.25">
      <c r="A117" s="296" t="s">
        <v>402</v>
      </c>
      <c r="B117" s="300">
        <v>3050</v>
      </c>
      <c r="C117" s="300">
        <v>1070</v>
      </c>
      <c r="D117" s="362" t="s">
        <v>394</v>
      </c>
      <c r="E117" s="220">
        <f t="shared" si="18"/>
        <v>0</v>
      </c>
      <c r="F117" s="221"/>
      <c r="G117" s="222"/>
      <c r="H117" s="222"/>
      <c r="I117" s="222"/>
      <c r="J117" s="215">
        <f t="shared" si="21"/>
        <v>0</v>
      </c>
      <c r="K117" s="222"/>
      <c r="L117" s="222"/>
      <c r="M117" s="222"/>
      <c r="N117" s="222"/>
      <c r="O117" s="222"/>
      <c r="P117" s="222"/>
      <c r="Q117" s="215">
        <f t="shared" si="19"/>
        <v>0</v>
      </c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</row>
    <row r="118" spans="1:32" s="4" customFormat="1" ht="132.75" hidden="1" customHeight="1" x14ac:dyDescent="0.25">
      <c r="A118" s="219" t="s">
        <v>401</v>
      </c>
      <c r="B118" s="219" t="s">
        <v>400</v>
      </c>
      <c r="C118" s="219"/>
      <c r="D118" s="204" t="s">
        <v>433</v>
      </c>
      <c r="E118" s="225">
        <f t="shared" si="18"/>
        <v>0</v>
      </c>
      <c r="F118" s="174"/>
      <c r="G118" s="93"/>
      <c r="H118" s="93"/>
      <c r="I118" s="93"/>
      <c r="J118" s="220">
        <f t="shared" si="21"/>
        <v>0</v>
      </c>
      <c r="K118" s="93"/>
      <c r="L118" s="93"/>
      <c r="M118" s="93"/>
      <c r="N118" s="93"/>
      <c r="O118" s="93"/>
      <c r="P118" s="93"/>
      <c r="Q118" s="94">
        <f t="shared" si="19"/>
        <v>0</v>
      </c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</row>
    <row r="119" spans="1:32" s="166" customFormat="1" ht="33.75" hidden="1" customHeight="1" x14ac:dyDescent="0.25">
      <c r="A119" s="189" t="s">
        <v>435</v>
      </c>
      <c r="B119" s="189" t="s">
        <v>436</v>
      </c>
      <c r="C119" s="294" t="s">
        <v>74</v>
      </c>
      <c r="D119" s="358" t="s">
        <v>434</v>
      </c>
      <c r="E119" s="193">
        <f t="shared" si="18"/>
        <v>0</v>
      </c>
      <c r="F119" s="324"/>
      <c r="G119" s="323"/>
      <c r="H119" s="323"/>
      <c r="I119" s="323"/>
      <c r="J119" s="324">
        <f t="shared" ref="J119:J124" si="23">SUM(K119,N119)</f>
        <v>0</v>
      </c>
      <c r="K119" s="323"/>
      <c r="L119" s="323"/>
      <c r="M119" s="323"/>
      <c r="N119" s="323"/>
      <c r="O119" s="323"/>
      <c r="P119" s="323"/>
      <c r="Q119" s="324">
        <f t="shared" si="19"/>
        <v>0</v>
      </c>
      <c r="S119" s="169"/>
      <c r="T119" s="169"/>
      <c r="U119" s="169"/>
      <c r="V119" s="169"/>
      <c r="W119" s="169"/>
      <c r="X119" s="169"/>
      <c r="Y119" s="169"/>
      <c r="Z119" s="169"/>
      <c r="AA119" s="169"/>
      <c r="AB119" s="169"/>
      <c r="AC119" s="169"/>
      <c r="AD119" s="169"/>
      <c r="AE119" s="169"/>
      <c r="AF119" s="169"/>
    </row>
    <row r="120" spans="1:32" s="166" customFormat="1" ht="50.25" hidden="1" customHeight="1" x14ac:dyDescent="0.25">
      <c r="A120" s="189" t="s">
        <v>450</v>
      </c>
      <c r="B120" s="189" t="s">
        <v>451</v>
      </c>
      <c r="C120" s="294" t="s">
        <v>74</v>
      </c>
      <c r="D120" s="358" t="s">
        <v>449</v>
      </c>
      <c r="E120" s="327">
        <f t="shared" si="18"/>
        <v>0</v>
      </c>
      <c r="F120" s="324"/>
      <c r="G120" s="323"/>
      <c r="H120" s="323"/>
      <c r="I120" s="323"/>
      <c r="J120" s="324">
        <f t="shared" si="23"/>
        <v>0</v>
      </c>
      <c r="K120" s="323"/>
      <c r="L120" s="323"/>
      <c r="M120" s="323"/>
      <c r="N120" s="323"/>
      <c r="O120" s="323"/>
      <c r="P120" s="323"/>
      <c r="Q120" s="324">
        <f>SUM(E120,J120)</f>
        <v>0</v>
      </c>
      <c r="S120" s="169"/>
      <c r="T120" s="169"/>
      <c r="U120" s="169"/>
      <c r="V120" s="169"/>
      <c r="W120" s="169"/>
      <c r="X120" s="169"/>
      <c r="Y120" s="169"/>
      <c r="Z120" s="169"/>
      <c r="AA120" s="169"/>
      <c r="AB120" s="169"/>
      <c r="AC120" s="169"/>
      <c r="AD120" s="169"/>
      <c r="AE120" s="169"/>
      <c r="AF120" s="169"/>
    </row>
    <row r="121" spans="1:32" s="166" customFormat="1" ht="38.25" hidden="1" customHeight="1" x14ac:dyDescent="0.25">
      <c r="A121" s="189" t="s">
        <v>444</v>
      </c>
      <c r="B121" s="189" t="s">
        <v>439</v>
      </c>
      <c r="C121" s="294" t="s">
        <v>74</v>
      </c>
      <c r="D121" s="366" t="s">
        <v>399</v>
      </c>
      <c r="E121" s="193">
        <f t="shared" si="18"/>
        <v>0</v>
      </c>
      <c r="F121" s="193"/>
      <c r="G121" s="168"/>
      <c r="H121" s="168"/>
      <c r="I121" s="168"/>
      <c r="J121" s="193">
        <f t="shared" si="23"/>
        <v>0</v>
      </c>
      <c r="K121" s="168"/>
      <c r="L121" s="168"/>
      <c r="M121" s="168"/>
      <c r="N121" s="168"/>
      <c r="O121" s="168"/>
      <c r="P121" s="168"/>
      <c r="Q121" s="193">
        <f t="shared" si="19"/>
        <v>0</v>
      </c>
      <c r="S121" s="169"/>
      <c r="T121" s="169"/>
      <c r="U121" s="169"/>
      <c r="V121" s="169"/>
      <c r="W121" s="169"/>
      <c r="X121" s="169"/>
      <c r="Y121" s="169"/>
      <c r="Z121" s="169"/>
      <c r="AA121" s="169"/>
      <c r="AB121" s="169"/>
      <c r="AC121" s="169"/>
      <c r="AD121" s="169"/>
      <c r="AE121" s="169"/>
      <c r="AF121" s="169"/>
    </row>
    <row r="122" spans="1:32" s="166" customFormat="1" ht="51" hidden="1" customHeight="1" x14ac:dyDescent="0.25">
      <c r="A122" s="189" t="s">
        <v>443</v>
      </c>
      <c r="B122" s="189" t="s">
        <v>440</v>
      </c>
      <c r="C122" s="294" t="s">
        <v>67</v>
      </c>
      <c r="D122" s="366" t="s">
        <v>437</v>
      </c>
      <c r="E122" s="193">
        <f t="shared" si="18"/>
        <v>0</v>
      </c>
      <c r="F122" s="193"/>
      <c r="G122" s="168"/>
      <c r="H122" s="168"/>
      <c r="I122" s="168"/>
      <c r="J122" s="193">
        <f t="shared" si="23"/>
        <v>0</v>
      </c>
      <c r="K122" s="168"/>
      <c r="L122" s="168"/>
      <c r="M122" s="168"/>
      <c r="N122" s="168"/>
      <c r="O122" s="168"/>
      <c r="P122" s="168"/>
      <c r="Q122" s="193">
        <f t="shared" si="19"/>
        <v>0</v>
      </c>
      <c r="S122" s="169"/>
      <c r="T122" s="169"/>
      <c r="U122" s="169"/>
      <c r="V122" s="169"/>
      <c r="W122" s="169"/>
      <c r="X122" s="169"/>
      <c r="Y122" s="169"/>
      <c r="Z122" s="169"/>
      <c r="AA122" s="169"/>
      <c r="AB122" s="169"/>
      <c r="AC122" s="169"/>
      <c r="AD122" s="169"/>
      <c r="AE122" s="169"/>
      <c r="AF122" s="169"/>
    </row>
    <row r="123" spans="1:32" s="166" customFormat="1" ht="48.75" hidden="1" customHeight="1" x14ac:dyDescent="0.25">
      <c r="A123" s="189" t="s">
        <v>442</v>
      </c>
      <c r="B123" s="189" t="s">
        <v>441</v>
      </c>
      <c r="C123" s="294" t="s">
        <v>74</v>
      </c>
      <c r="D123" s="366" t="s">
        <v>438</v>
      </c>
      <c r="E123" s="327">
        <f t="shared" si="18"/>
        <v>0</v>
      </c>
      <c r="F123" s="324"/>
      <c r="G123" s="323"/>
      <c r="H123" s="323"/>
      <c r="I123" s="168"/>
      <c r="J123" s="324">
        <f t="shared" si="23"/>
        <v>0</v>
      </c>
      <c r="K123" s="323"/>
      <c r="L123" s="323"/>
      <c r="M123" s="323"/>
      <c r="N123" s="323"/>
      <c r="O123" s="323"/>
      <c r="P123" s="323"/>
      <c r="Q123" s="324">
        <f t="shared" si="19"/>
        <v>0</v>
      </c>
      <c r="S123" s="169"/>
      <c r="T123" s="169"/>
      <c r="U123" s="169"/>
      <c r="V123" s="169"/>
      <c r="W123" s="169"/>
      <c r="X123" s="169"/>
      <c r="Y123" s="169"/>
      <c r="Z123" s="169"/>
      <c r="AA123" s="169"/>
      <c r="AB123" s="169"/>
      <c r="AC123" s="169"/>
      <c r="AD123" s="169"/>
      <c r="AE123" s="169"/>
      <c r="AF123" s="169"/>
    </row>
    <row r="124" spans="1:32" s="4" customFormat="1" ht="39" hidden="1" customHeight="1" x14ac:dyDescent="0.25">
      <c r="A124" s="219"/>
      <c r="B124" s="219"/>
      <c r="C124" s="296"/>
      <c r="D124" s="212"/>
      <c r="E124" s="225">
        <f t="shared" si="18"/>
        <v>0</v>
      </c>
      <c r="F124" s="221"/>
      <c r="G124" s="222"/>
      <c r="H124" s="222"/>
      <c r="I124" s="93"/>
      <c r="J124" s="215">
        <f t="shared" si="23"/>
        <v>0</v>
      </c>
      <c r="K124" s="222"/>
      <c r="L124" s="222"/>
      <c r="M124" s="222"/>
      <c r="N124" s="222"/>
      <c r="O124" s="222"/>
      <c r="P124" s="222"/>
      <c r="Q124" s="215">
        <f t="shared" si="19"/>
        <v>0</v>
      </c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</row>
    <row r="125" spans="1:32" s="4" customFormat="1" ht="48.75" hidden="1" customHeight="1" x14ac:dyDescent="0.25">
      <c r="A125" s="223" t="s">
        <v>304</v>
      </c>
      <c r="B125" s="223" t="s">
        <v>190</v>
      </c>
      <c r="C125" s="238"/>
      <c r="D125" s="249" t="s">
        <v>303</v>
      </c>
      <c r="E125" s="225">
        <f t="shared" si="18"/>
        <v>0</v>
      </c>
      <c r="F125" s="174"/>
      <c r="G125" s="174"/>
      <c r="H125" s="174"/>
      <c r="I125" s="250"/>
      <c r="J125" s="215">
        <f t="shared" ref="J125:J130" si="24">SUM(K125,N125)</f>
        <v>0</v>
      </c>
      <c r="K125" s="174"/>
      <c r="L125" s="174"/>
      <c r="M125" s="174"/>
      <c r="N125" s="174"/>
      <c r="O125" s="174"/>
      <c r="P125" s="251"/>
      <c r="Q125" s="215">
        <f>SUM(E125,J125)</f>
        <v>0</v>
      </c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</row>
    <row r="126" spans="1:32" s="329" customFormat="1" ht="62.25" hidden="1" customHeight="1" x14ac:dyDescent="0.25">
      <c r="A126" s="226" t="s">
        <v>302</v>
      </c>
      <c r="B126" s="226" t="s">
        <v>191</v>
      </c>
      <c r="C126" s="227" t="s">
        <v>75</v>
      </c>
      <c r="D126" s="363" t="s">
        <v>24</v>
      </c>
      <c r="E126" s="225">
        <f t="shared" si="18"/>
        <v>0</v>
      </c>
      <c r="F126" s="193"/>
      <c r="G126" s="233"/>
      <c r="H126" s="233"/>
      <c r="I126" s="233"/>
      <c r="J126" s="331">
        <f t="shared" si="24"/>
        <v>0</v>
      </c>
      <c r="K126" s="252"/>
      <c r="L126" s="233"/>
      <c r="M126" s="233"/>
      <c r="N126" s="252"/>
      <c r="O126" s="252"/>
      <c r="P126" s="233"/>
      <c r="Q126" s="331">
        <f>SUM(E126,J126)</f>
        <v>0</v>
      </c>
      <c r="S126" s="330"/>
      <c r="T126" s="330"/>
      <c r="U126" s="330"/>
      <c r="V126" s="330"/>
      <c r="W126" s="330"/>
      <c r="X126" s="330"/>
      <c r="Y126" s="330"/>
      <c r="Z126" s="330"/>
      <c r="AA126" s="330"/>
      <c r="AB126" s="330"/>
      <c r="AC126" s="330"/>
      <c r="AD126" s="330"/>
      <c r="AE126" s="330"/>
      <c r="AF126" s="330"/>
    </row>
    <row r="127" spans="1:32" s="329" customFormat="1" ht="32.25" hidden="1" customHeight="1" x14ac:dyDescent="0.25">
      <c r="A127" s="226" t="s">
        <v>306</v>
      </c>
      <c r="B127" s="226" t="s">
        <v>192</v>
      </c>
      <c r="C127" s="191" t="s">
        <v>74</v>
      </c>
      <c r="D127" s="363" t="s">
        <v>305</v>
      </c>
      <c r="E127" s="225">
        <f t="shared" si="18"/>
        <v>0</v>
      </c>
      <c r="F127" s="193"/>
      <c r="G127" s="193"/>
      <c r="H127" s="193"/>
      <c r="I127" s="193"/>
      <c r="J127" s="218">
        <f t="shared" si="24"/>
        <v>0</v>
      </c>
      <c r="K127" s="193"/>
      <c r="L127" s="193"/>
      <c r="M127" s="193"/>
      <c r="N127" s="193"/>
      <c r="O127" s="193"/>
      <c r="P127" s="193">
        <f>SUM(P128:P130)</f>
        <v>0</v>
      </c>
      <c r="Q127" s="218">
        <f>SUM(E127,J127)</f>
        <v>0</v>
      </c>
      <c r="S127" s="330"/>
      <c r="T127" s="330"/>
      <c r="U127" s="330"/>
      <c r="V127" s="330"/>
      <c r="W127" s="330"/>
      <c r="X127" s="330"/>
      <c r="Y127" s="330"/>
      <c r="Z127" s="330"/>
      <c r="AA127" s="330"/>
      <c r="AB127" s="330"/>
      <c r="AC127" s="330"/>
      <c r="AD127" s="330"/>
      <c r="AE127" s="330"/>
      <c r="AF127" s="330"/>
    </row>
    <row r="128" spans="1:32" s="4" customFormat="1" ht="67.5" hidden="1" customHeight="1" x14ac:dyDescent="0.25">
      <c r="A128" s="239" t="s">
        <v>308</v>
      </c>
      <c r="B128" s="239" t="s">
        <v>183</v>
      </c>
      <c r="C128" s="238" t="s">
        <v>74</v>
      </c>
      <c r="D128" s="254" t="s">
        <v>307</v>
      </c>
      <c r="E128" s="225">
        <f t="shared" si="18"/>
        <v>0</v>
      </c>
      <c r="F128" s="240"/>
      <c r="G128" s="241"/>
      <c r="H128" s="241"/>
      <c r="I128" s="241"/>
      <c r="J128" s="94">
        <f t="shared" si="24"/>
        <v>0</v>
      </c>
      <c r="K128" s="241"/>
      <c r="L128" s="241"/>
      <c r="M128" s="241"/>
      <c r="N128" s="241"/>
      <c r="O128" s="241"/>
      <c r="P128" s="241"/>
      <c r="Q128" s="242">
        <f>SUM(J128,E128)</f>
        <v>0</v>
      </c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</row>
    <row r="129" spans="1:121" s="4" customFormat="1" ht="23.25" hidden="1" customHeight="1" x14ac:dyDescent="0.25">
      <c r="A129" s="239" t="s">
        <v>311</v>
      </c>
      <c r="B129" s="239" t="s">
        <v>312</v>
      </c>
      <c r="C129" s="238"/>
      <c r="D129" s="254" t="s">
        <v>413</v>
      </c>
      <c r="E129" s="225">
        <f t="shared" si="18"/>
        <v>0</v>
      </c>
      <c r="F129" s="240"/>
      <c r="G129" s="241"/>
      <c r="H129" s="241"/>
      <c r="I129" s="241"/>
      <c r="J129" s="94">
        <f t="shared" si="24"/>
        <v>0</v>
      </c>
      <c r="K129" s="241"/>
      <c r="L129" s="241"/>
      <c r="M129" s="241"/>
      <c r="N129" s="241"/>
      <c r="O129" s="241"/>
      <c r="P129" s="241"/>
      <c r="Q129" s="242">
        <f>SUM(J129,E129)</f>
        <v>0</v>
      </c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</row>
    <row r="130" spans="1:121" s="329" customFormat="1" ht="52.5" hidden="1" customHeight="1" x14ac:dyDescent="0.25">
      <c r="A130" s="235" t="s">
        <v>309</v>
      </c>
      <c r="B130" s="235" t="s">
        <v>310</v>
      </c>
      <c r="C130" s="191" t="s">
        <v>25</v>
      </c>
      <c r="D130" s="253" t="s">
        <v>466</v>
      </c>
      <c r="E130" s="225">
        <f t="shared" si="18"/>
        <v>0</v>
      </c>
      <c r="F130" s="190"/>
      <c r="G130" s="293"/>
      <c r="H130" s="293"/>
      <c r="I130" s="293"/>
      <c r="J130" s="218">
        <f t="shared" si="24"/>
        <v>0</v>
      </c>
      <c r="K130" s="293"/>
      <c r="L130" s="293"/>
      <c r="M130" s="293"/>
      <c r="N130" s="293"/>
      <c r="O130" s="293"/>
      <c r="P130" s="293"/>
      <c r="Q130" s="259">
        <f>SUM(J130,E130)</f>
        <v>0</v>
      </c>
      <c r="S130" s="330"/>
      <c r="T130" s="330"/>
      <c r="U130" s="330"/>
      <c r="V130" s="330"/>
      <c r="W130" s="330"/>
      <c r="X130" s="330"/>
      <c r="Y130" s="330"/>
      <c r="Z130" s="330"/>
      <c r="AA130" s="330"/>
      <c r="AB130" s="330"/>
      <c r="AC130" s="330"/>
      <c r="AD130" s="330"/>
      <c r="AE130" s="330"/>
      <c r="AF130" s="330"/>
    </row>
    <row r="131" spans="1:121" s="4" customFormat="1" ht="50.25" customHeight="1" x14ac:dyDescent="0.25">
      <c r="A131" s="236" t="s">
        <v>529</v>
      </c>
      <c r="B131" s="236" t="s">
        <v>528</v>
      </c>
      <c r="C131" s="237"/>
      <c r="D131" s="255" t="s">
        <v>527</v>
      </c>
      <c r="E131" s="225">
        <f t="shared" si="18"/>
        <v>0</v>
      </c>
      <c r="F131" s="221"/>
      <c r="G131" s="220"/>
      <c r="H131" s="220"/>
      <c r="I131" s="220"/>
      <c r="J131" s="220">
        <f>SUM(J132)</f>
        <v>775381</v>
      </c>
      <c r="K131" s="220"/>
      <c r="L131" s="220"/>
      <c r="M131" s="220"/>
      <c r="N131" s="245">
        <v>775381</v>
      </c>
      <c r="O131" s="245">
        <v>775381</v>
      </c>
      <c r="P131" s="220">
        <f>SUM(P132)</f>
        <v>0</v>
      </c>
      <c r="Q131" s="220">
        <f>SUM(Q132)</f>
        <v>775381</v>
      </c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</row>
    <row r="132" spans="1:121" s="329" customFormat="1" ht="195" customHeight="1" x14ac:dyDescent="0.25">
      <c r="A132" s="226" t="s">
        <v>525</v>
      </c>
      <c r="B132" s="226" t="s">
        <v>526</v>
      </c>
      <c r="C132" s="191" t="s">
        <v>524</v>
      </c>
      <c r="D132" s="253" t="s">
        <v>523</v>
      </c>
      <c r="E132" s="225">
        <f t="shared" si="18"/>
        <v>0</v>
      </c>
      <c r="F132" s="193"/>
      <c r="G132" s="168"/>
      <c r="H132" s="168"/>
      <c r="I132" s="168"/>
      <c r="J132" s="218">
        <f>SUM(K132,N132)</f>
        <v>775381</v>
      </c>
      <c r="K132" s="168"/>
      <c r="L132" s="168"/>
      <c r="M132" s="168"/>
      <c r="N132" s="168">
        <v>775381</v>
      </c>
      <c r="O132" s="168">
        <v>775381</v>
      </c>
      <c r="P132" s="168"/>
      <c r="Q132" s="218">
        <f>SUM(E132,J132)</f>
        <v>775381</v>
      </c>
      <c r="S132" s="330"/>
      <c r="T132" s="330"/>
      <c r="U132" s="330"/>
      <c r="V132" s="330"/>
      <c r="W132" s="330"/>
      <c r="X132" s="330"/>
      <c r="Y132" s="330"/>
      <c r="Z132" s="330"/>
      <c r="AA132" s="330"/>
      <c r="AB132" s="330"/>
      <c r="AC132" s="330"/>
      <c r="AD132" s="330"/>
      <c r="AE132" s="330"/>
      <c r="AF132" s="330"/>
    </row>
    <row r="133" spans="1:121" s="329" customFormat="1" ht="24.75" hidden="1" customHeight="1" x14ac:dyDescent="0.25">
      <c r="A133" s="219" t="s">
        <v>505</v>
      </c>
      <c r="B133" s="219" t="s">
        <v>272</v>
      </c>
      <c r="C133" s="219" t="s">
        <v>70</v>
      </c>
      <c r="D133" s="208" t="s">
        <v>273</v>
      </c>
      <c r="E133" s="225">
        <f t="shared" si="18"/>
        <v>0</v>
      </c>
      <c r="F133" s="174"/>
      <c r="G133" s="168"/>
      <c r="H133" s="168"/>
      <c r="I133" s="168"/>
      <c r="J133" s="225">
        <f>SUM(K133,N133)</f>
        <v>0</v>
      </c>
      <c r="K133" s="168"/>
      <c r="L133" s="168"/>
      <c r="M133" s="168"/>
      <c r="N133" s="168"/>
      <c r="O133" s="168"/>
      <c r="P133" s="168"/>
      <c r="Q133" s="94">
        <f>SUM(E133,J133)</f>
        <v>0</v>
      </c>
      <c r="S133" s="330"/>
      <c r="T133" s="330"/>
      <c r="U133" s="330"/>
      <c r="V133" s="330"/>
      <c r="W133" s="330"/>
      <c r="X133" s="330"/>
      <c r="Y133" s="330"/>
      <c r="Z133" s="330"/>
      <c r="AA133" s="330"/>
      <c r="AB133" s="330"/>
      <c r="AC133" s="330"/>
      <c r="AD133" s="330"/>
      <c r="AE133" s="330"/>
      <c r="AF133" s="330"/>
    </row>
    <row r="134" spans="1:121" s="4" customFormat="1" ht="41.25" hidden="1" customHeight="1" x14ac:dyDescent="0.25">
      <c r="A134" s="374" t="s">
        <v>29</v>
      </c>
      <c r="B134" s="374"/>
      <c r="C134" s="374"/>
      <c r="D134" s="396" t="s">
        <v>414</v>
      </c>
      <c r="E134" s="378">
        <f>SUM(E135)</f>
        <v>0</v>
      </c>
      <c r="F134" s="378">
        <f t="shared" ref="F134:Q134" si="25">SUM(F135)</f>
        <v>0</v>
      </c>
      <c r="G134" s="378">
        <f t="shared" si="25"/>
        <v>0</v>
      </c>
      <c r="H134" s="378">
        <f t="shared" si="25"/>
        <v>0</v>
      </c>
      <c r="I134" s="378">
        <f t="shared" si="25"/>
        <v>0</v>
      </c>
      <c r="J134" s="378">
        <f t="shared" si="25"/>
        <v>0</v>
      </c>
      <c r="K134" s="378">
        <f t="shared" si="25"/>
        <v>0</v>
      </c>
      <c r="L134" s="378">
        <f t="shared" si="25"/>
        <v>0</v>
      </c>
      <c r="M134" s="378">
        <f t="shared" si="25"/>
        <v>0</v>
      </c>
      <c r="N134" s="378">
        <f t="shared" si="25"/>
        <v>0</v>
      </c>
      <c r="O134" s="378">
        <f t="shared" si="25"/>
        <v>0</v>
      </c>
      <c r="P134" s="378">
        <f t="shared" si="25"/>
        <v>0</v>
      </c>
      <c r="Q134" s="378">
        <f t="shared" si="25"/>
        <v>0</v>
      </c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</row>
    <row r="135" spans="1:121" s="4" customFormat="1" ht="39" hidden="1" customHeight="1" x14ac:dyDescent="0.25">
      <c r="A135" s="374" t="s">
        <v>30</v>
      </c>
      <c r="B135" s="374"/>
      <c r="C135" s="374"/>
      <c r="D135" s="396" t="s">
        <v>414</v>
      </c>
      <c r="E135" s="378">
        <f t="shared" ref="E135:Q135" si="26">SUM(E136:E140)</f>
        <v>0</v>
      </c>
      <c r="F135" s="378">
        <f t="shared" si="26"/>
        <v>0</v>
      </c>
      <c r="G135" s="378">
        <f t="shared" si="26"/>
        <v>0</v>
      </c>
      <c r="H135" s="378">
        <f t="shared" si="26"/>
        <v>0</v>
      </c>
      <c r="I135" s="378">
        <f t="shared" si="26"/>
        <v>0</v>
      </c>
      <c r="J135" s="378">
        <f t="shared" si="26"/>
        <v>0</v>
      </c>
      <c r="K135" s="378">
        <f t="shared" si="26"/>
        <v>0</v>
      </c>
      <c r="L135" s="378">
        <f t="shared" si="26"/>
        <v>0</v>
      </c>
      <c r="M135" s="378">
        <f t="shared" si="26"/>
        <v>0</v>
      </c>
      <c r="N135" s="378">
        <f t="shared" si="26"/>
        <v>0</v>
      </c>
      <c r="O135" s="378">
        <f t="shared" si="26"/>
        <v>0</v>
      </c>
      <c r="P135" s="378">
        <f t="shared" si="26"/>
        <v>0</v>
      </c>
      <c r="Q135" s="378">
        <f t="shared" si="26"/>
        <v>0</v>
      </c>
    </row>
    <row r="136" spans="1:121" s="4" customFormat="1" ht="38.25" hidden="1" customHeight="1" x14ac:dyDescent="0.25">
      <c r="A136" s="219" t="s">
        <v>316</v>
      </c>
      <c r="B136" s="219" t="s">
        <v>200</v>
      </c>
      <c r="C136" s="219" t="s">
        <v>59</v>
      </c>
      <c r="D136" s="204" t="s">
        <v>199</v>
      </c>
      <c r="E136" s="225">
        <f t="shared" ref="E136:E142" si="27">SUM(F136,I136)</f>
        <v>0</v>
      </c>
      <c r="F136" s="240"/>
      <c r="G136" s="93"/>
      <c r="H136" s="93"/>
      <c r="I136" s="93"/>
      <c r="J136" s="242">
        <f t="shared" ref="J136:J141" si="28">SUM(K136,N136)</f>
        <v>0</v>
      </c>
      <c r="K136" s="92"/>
      <c r="L136" s="92"/>
      <c r="M136" s="92"/>
      <c r="N136" s="93"/>
      <c r="O136" s="93"/>
      <c r="P136" s="245"/>
      <c r="Q136" s="94">
        <f t="shared" ref="Q136:Q142" si="29">SUM(J136,E136)</f>
        <v>0</v>
      </c>
    </row>
    <row r="137" spans="1:121" s="4" customFormat="1" ht="48" hidden="1" customHeight="1" x14ac:dyDescent="0.25">
      <c r="A137" s="238" t="s">
        <v>320</v>
      </c>
      <c r="B137" s="238" t="s">
        <v>331</v>
      </c>
      <c r="C137" s="238" t="s">
        <v>63</v>
      </c>
      <c r="D137" s="247" t="s">
        <v>330</v>
      </c>
      <c r="E137" s="225">
        <f>SUM(F137,I137)</f>
        <v>0</v>
      </c>
      <c r="F137" s="240"/>
      <c r="G137" s="217"/>
      <c r="H137" s="217"/>
      <c r="I137" s="217"/>
      <c r="J137" s="242">
        <f>SUM(K137,N137)</f>
        <v>0</v>
      </c>
      <c r="K137" s="217"/>
      <c r="L137" s="217"/>
      <c r="M137" s="217"/>
      <c r="N137" s="217"/>
      <c r="O137" s="217"/>
      <c r="P137" s="217"/>
      <c r="Q137" s="94">
        <f t="shared" si="29"/>
        <v>0</v>
      </c>
    </row>
    <row r="138" spans="1:121" ht="25.5" hidden="1" customHeight="1" x14ac:dyDescent="0.25">
      <c r="A138" s="238" t="s">
        <v>315</v>
      </c>
      <c r="B138" s="238" t="s">
        <v>317</v>
      </c>
      <c r="C138" s="238" t="s">
        <v>76</v>
      </c>
      <c r="D138" s="247" t="s">
        <v>314</v>
      </c>
      <c r="E138" s="225">
        <f t="shared" si="27"/>
        <v>0</v>
      </c>
      <c r="F138" s="240"/>
      <c r="G138" s="217"/>
      <c r="H138" s="217"/>
      <c r="I138" s="217"/>
      <c r="J138" s="242">
        <f t="shared" si="28"/>
        <v>0</v>
      </c>
      <c r="K138" s="217"/>
      <c r="L138" s="217"/>
      <c r="M138" s="217"/>
      <c r="N138" s="217"/>
      <c r="O138" s="217"/>
      <c r="P138" s="217"/>
      <c r="Q138" s="94">
        <f t="shared" si="29"/>
        <v>0</v>
      </c>
    </row>
    <row r="139" spans="1:121" s="172" customFormat="1" ht="34.5" hidden="1" customHeight="1" x14ac:dyDescent="0.25">
      <c r="A139" s="238" t="s">
        <v>318</v>
      </c>
      <c r="B139" s="238" t="s">
        <v>193</v>
      </c>
      <c r="C139" s="238" t="s">
        <v>77</v>
      </c>
      <c r="D139" s="256" t="s">
        <v>319</v>
      </c>
      <c r="E139" s="225">
        <f t="shared" si="27"/>
        <v>0</v>
      </c>
      <c r="F139" s="240"/>
      <c r="G139" s="217"/>
      <c r="H139" s="217"/>
      <c r="I139" s="217"/>
      <c r="J139" s="242">
        <f t="shared" si="28"/>
        <v>0</v>
      </c>
      <c r="K139" s="217"/>
      <c r="L139" s="217"/>
      <c r="M139" s="217"/>
      <c r="N139" s="217"/>
      <c r="O139" s="217"/>
      <c r="P139" s="217"/>
      <c r="Q139" s="94">
        <f t="shared" si="29"/>
        <v>0</v>
      </c>
    </row>
    <row r="140" spans="1:121" s="172" customFormat="1" ht="27.75" hidden="1" customHeight="1" x14ac:dyDescent="0.25">
      <c r="A140" s="238" t="s">
        <v>324</v>
      </c>
      <c r="B140" s="238" t="s">
        <v>325</v>
      </c>
      <c r="C140" s="238"/>
      <c r="D140" s="256" t="s">
        <v>326</v>
      </c>
      <c r="E140" s="225">
        <f t="shared" si="27"/>
        <v>0</v>
      </c>
      <c r="F140" s="240"/>
      <c r="G140" s="240"/>
      <c r="H140" s="240"/>
      <c r="I140" s="217"/>
      <c r="J140" s="242">
        <f t="shared" si="28"/>
        <v>0</v>
      </c>
      <c r="K140" s="240"/>
      <c r="L140" s="240"/>
      <c r="M140" s="240"/>
      <c r="N140" s="240"/>
      <c r="O140" s="240"/>
      <c r="P140" s="217"/>
      <c r="Q140" s="94">
        <f t="shared" si="29"/>
        <v>0</v>
      </c>
    </row>
    <row r="141" spans="1:121" s="170" customFormat="1" ht="31.5" hidden="1" customHeight="1" x14ac:dyDescent="0.25">
      <c r="A141" s="202" t="s">
        <v>321</v>
      </c>
      <c r="B141" s="202" t="s">
        <v>322</v>
      </c>
      <c r="C141" s="203" t="s">
        <v>78</v>
      </c>
      <c r="D141" s="258" t="s">
        <v>323</v>
      </c>
      <c r="E141" s="190">
        <f t="shared" si="27"/>
        <v>0</v>
      </c>
      <c r="F141" s="190"/>
      <c r="G141" s="259"/>
      <c r="H141" s="259"/>
      <c r="I141" s="259"/>
      <c r="J141" s="259">
        <f t="shared" si="28"/>
        <v>0</v>
      </c>
      <c r="K141" s="259"/>
      <c r="L141" s="259"/>
      <c r="M141" s="259"/>
      <c r="N141" s="259"/>
      <c r="O141" s="259"/>
      <c r="P141" s="218"/>
      <c r="Q141" s="218">
        <f t="shared" si="29"/>
        <v>0</v>
      </c>
    </row>
    <row r="142" spans="1:121" s="170" customFormat="1" ht="26.25" hidden="1" customHeight="1" x14ac:dyDescent="0.25">
      <c r="A142" s="202" t="s">
        <v>328</v>
      </c>
      <c r="B142" s="202" t="s">
        <v>329</v>
      </c>
      <c r="C142" s="203" t="s">
        <v>78</v>
      </c>
      <c r="D142" s="257" t="s">
        <v>327</v>
      </c>
      <c r="E142" s="193">
        <f t="shared" si="27"/>
        <v>0</v>
      </c>
      <c r="F142" s="190"/>
      <c r="G142" s="218"/>
      <c r="H142" s="218"/>
      <c r="I142" s="218"/>
      <c r="J142" s="259">
        <f>SUM(K142,N142)</f>
        <v>0</v>
      </c>
      <c r="K142" s="218"/>
      <c r="L142" s="218"/>
      <c r="M142" s="218"/>
      <c r="N142" s="218"/>
      <c r="O142" s="218"/>
      <c r="P142" s="218"/>
      <c r="Q142" s="218">
        <f t="shared" si="29"/>
        <v>0</v>
      </c>
    </row>
    <row r="143" spans="1:121" ht="39.75" hidden="1" customHeight="1" x14ac:dyDescent="0.25">
      <c r="A143" s="374" t="s">
        <v>275</v>
      </c>
      <c r="B143" s="374"/>
      <c r="C143" s="374"/>
      <c r="D143" s="377" t="s">
        <v>197</v>
      </c>
      <c r="E143" s="378">
        <f>SUM(E144)</f>
        <v>0</v>
      </c>
      <c r="F143" s="378">
        <f t="shared" ref="F143:Q144" si="30">SUM(F144)</f>
        <v>0</v>
      </c>
      <c r="G143" s="378">
        <f t="shared" si="30"/>
        <v>0</v>
      </c>
      <c r="H143" s="378">
        <f t="shared" si="30"/>
        <v>0</v>
      </c>
      <c r="I143" s="378">
        <f t="shared" si="30"/>
        <v>0</v>
      </c>
      <c r="J143" s="378">
        <f t="shared" si="30"/>
        <v>0</v>
      </c>
      <c r="K143" s="378">
        <f t="shared" si="30"/>
        <v>0</v>
      </c>
      <c r="L143" s="378">
        <f t="shared" si="30"/>
        <v>0</v>
      </c>
      <c r="M143" s="378">
        <f t="shared" si="30"/>
        <v>0</v>
      </c>
      <c r="N143" s="378">
        <f t="shared" si="30"/>
        <v>0</v>
      </c>
      <c r="O143" s="378">
        <f t="shared" si="30"/>
        <v>0</v>
      </c>
      <c r="P143" s="378">
        <f t="shared" si="30"/>
        <v>0</v>
      </c>
      <c r="Q143" s="378">
        <f t="shared" si="30"/>
        <v>0</v>
      </c>
    </row>
    <row r="144" spans="1:121" ht="38.25" hidden="1" customHeight="1" x14ac:dyDescent="0.25">
      <c r="A144" s="374" t="s">
        <v>276</v>
      </c>
      <c r="B144" s="374"/>
      <c r="C144" s="374"/>
      <c r="D144" s="377" t="s">
        <v>197</v>
      </c>
      <c r="E144" s="378">
        <f>SUM(E145:E149)</f>
        <v>0</v>
      </c>
      <c r="F144" s="378">
        <f t="shared" ref="F144:O144" si="31">SUM(F145:F149)</f>
        <v>0</v>
      </c>
      <c r="G144" s="378">
        <f t="shared" si="31"/>
        <v>0</v>
      </c>
      <c r="H144" s="378">
        <f t="shared" si="31"/>
        <v>0</v>
      </c>
      <c r="I144" s="378">
        <f t="shared" si="31"/>
        <v>0</v>
      </c>
      <c r="J144" s="378">
        <f t="shared" si="31"/>
        <v>0</v>
      </c>
      <c r="K144" s="378">
        <f t="shared" si="31"/>
        <v>0</v>
      </c>
      <c r="L144" s="378">
        <f t="shared" si="31"/>
        <v>0</v>
      </c>
      <c r="M144" s="378">
        <f t="shared" si="31"/>
        <v>0</v>
      </c>
      <c r="N144" s="378">
        <f t="shared" si="31"/>
        <v>0</v>
      </c>
      <c r="O144" s="378">
        <f t="shared" si="31"/>
        <v>0</v>
      </c>
      <c r="P144" s="378">
        <f t="shared" si="30"/>
        <v>0</v>
      </c>
      <c r="Q144" s="378">
        <f t="shared" ref="Q144:Q149" si="32">SUM(E144,J144)</f>
        <v>0</v>
      </c>
    </row>
    <row r="145" spans="1:219" ht="36.75" hidden="1" customHeight="1" x14ac:dyDescent="0.25">
      <c r="A145" s="219" t="s">
        <v>274</v>
      </c>
      <c r="B145" s="219" t="s">
        <v>200</v>
      </c>
      <c r="C145" s="219" t="s">
        <v>59</v>
      </c>
      <c r="D145" s="204" t="s">
        <v>199</v>
      </c>
      <c r="E145" s="94">
        <f>SUM(F145,I145)</f>
        <v>0</v>
      </c>
      <c r="F145" s="216"/>
      <c r="G145" s="217"/>
      <c r="H145" s="217"/>
      <c r="I145" s="217"/>
      <c r="J145" s="94">
        <f>SUM(K145,N145)</f>
        <v>0</v>
      </c>
      <c r="K145" s="217"/>
      <c r="L145" s="217"/>
      <c r="M145" s="217"/>
      <c r="N145" s="217"/>
      <c r="O145" s="217"/>
      <c r="P145" s="217"/>
      <c r="Q145" s="94">
        <f t="shared" si="32"/>
        <v>0</v>
      </c>
    </row>
    <row r="146" spans="1:219" s="214" customFormat="1" ht="26.25" hidden="1" customHeight="1" x14ac:dyDescent="0.25">
      <c r="A146" s="238" t="s">
        <v>277</v>
      </c>
      <c r="B146" s="238" t="s">
        <v>278</v>
      </c>
      <c r="C146" s="238" t="s">
        <v>71</v>
      </c>
      <c r="D146" s="247" t="s">
        <v>279</v>
      </c>
      <c r="E146" s="94"/>
      <c r="F146" s="216"/>
      <c r="G146" s="217"/>
      <c r="H146" s="217"/>
      <c r="I146" s="217"/>
      <c r="J146" s="94">
        <f>SUM(K146,N146)</f>
        <v>0</v>
      </c>
      <c r="K146" s="217"/>
      <c r="L146" s="217"/>
      <c r="M146" s="217"/>
      <c r="N146" s="217"/>
      <c r="O146" s="217"/>
      <c r="P146" s="217"/>
      <c r="Q146" s="94">
        <f t="shared" si="32"/>
        <v>0</v>
      </c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DC146" s="16"/>
      <c r="DD146" s="16"/>
      <c r="DE146" s="16"/>
      <c r="DF146" s="16"/>
      <c r="DG146" s="16"/>
      <c r="DH146" s="16"/>
      <c r="DI146" s="16"/>
      <c r="DJ146" s="16"/>
      <c r="DK146" s="16"/>
      <c r="DL146" s="16"/>
      <c r="DM146" s="16"/>
      <c r="DN146" s="16"/>
      <c r="DO146" s="16"/>
      <c r="DP146" s="16"/>
      <c r="DQ146" s="16"/>
      <c r="DR146" s="16"/>
      <c r="DS146" s="16"/>
      <c r="DT146" s="16"/>
      <c r="DU146" s="16"/>
      <c r="DV146" s="16"/>
      <c r="DW146" s="16"/>
      <c r="DX146" s="16"/>
      <c r="DY146" s="16"/>
      <c r="DZ146" s="16"/>
      <c r="EA146" s="16"/>
      <c r="EB146" s="16"/>
      <c r="EC146" s="16"/>
      <c r="ED146" s="16"/>
      <c r="EE146" s="16"/>
      <c r="EF146" s="16"/>
      <c r="EG146" s="16"/>
      <c r="EH146" s="16"/>
      <c r="EI146" s="16"/>
      <c r="EJ146" s="16"/>
      <c r="EK146" s="16"/>
      <c r="EL146" s="16"/>
      <c r="EM146" s="16"/>
      <c r="EN146" s="16"/>
      <c r="EO146" s="16"/>
      <c r="EP146" s="16"/>
      <c r="EQ146" s="16"/>
      <c r="ER146" s="16"/>
      <c r="ES146" s="16"/>
      <c r="ET146" s="16"/>
      <c r="EU146" s="16"/>
      <c r="EV146" s="16"/>
      <c r="EW146" s="16"/>
      <c r="EX146" s="16"/>
      <c r="EY146" s="16"/>
      <c r="EZ146" s="16"/>
      <c r="FA146" s="16"/>
      <c r="FB146" s="16"/>
      <c r="FC146" s="16"/>
      <c r="FD146" s="16"/>
      <c r="FE146" s="16"/>
      <c r="FF146" s="16"/>
      <c r="FG146" s="16"/>
      <c r="FH146" s="16"/>
      <c r="FI146" s="16"/>
      <c r="FJ146" s="16"/>
      <c r="FK146" s="16"/>
      <c r="FL146" s="16"/>
      <c r="FM146" s="16"/>
      <c r="FN146" s="16"/>
      <c r="FO146" s="16"/>
      <c r="FP146" s="16"/>
      <c r="FQ146" s="16"/>
      <c r="FR146" s="16"/>
      <c r="FS146" s="16"/>
      <c r="FT146" s="16"/>
      <c r="FU146" s="16"/>
      <c r="FV146" s="16"/>
      <c r="FW146" s="16"/>
      <c r="FX146" s="16"/>
      <c r="FY146" s="16"/>
      <c r="FZ146" s="16"/>
      <c r="GA146" s="16"/>
      <c r="GB146" s="16"/>
      <c r="GC146" s="16"/>
      <c r="GD146" s="16"/>
      <c r="GE146" s="16"/>
      <c r="GF146" s="16"/>
      <c r="GG146" s="16"/>
      <c r="GH146" s="16"/>
      <c r="GI146" s="16"/>
      <c r="GJ146" s="16"/>
      <c r="GK146" s="16"/>
      <c r="GL146" s="16"/>
      <c r="GM146" s="16"/>
      <c r="GN146" s="16"/>
      <c r="GO146" s="16"/>
      <c r="GP146" s="16"/>
      <c r="GQ146" s="16"/>
      <c r="GR146" s="16"/>
      <c r="GS146" s="16"/>
      <c r="GT146" s="16"/>
      <c r="GU146" s="16"/>
      <c r="GV146" s="16"/>
      <c r="GW146" s="16"/>
      <c r="GX146" s="16"/>
      <c r="GY146" s="16"/>
      <c r="GZ146" s="16"/>
      <c r="HA146" s="16"/>
      <c r="HB146" s="16"/>
      <c r="HC146" s="16"/>
      <c r="HD146" s="16"/>
      <c r="HE146" s="16"/>
      <c r="HF146" s="16"/>
      <c r="HG146" s="16"/>
      <c r="HH146" s="16"/>
      <c r="HI146" s="16"/>
      <c r="HJ146" s="16"/>
      <c r="HK146" s="16"/>
    </row>
    <row r="147" spans="1:219" s="214" customFormat="1" ht="27" hidden="1" customHeight="1" x14ac:dyDescent="0.25">
      <c r="A147" s="238" t="s">
        <v>465</v>
      </c>
      <c r="B147" s="238" t="s">
        <v>452</v>
      </c>
      <c r="C147" s="238" t="s">
        <v>453</v>
      </c>
      <c r="D147" s="204" t="s">
        <v>454</v>
      </c>
      <c r="E147" s="94">
        <f>SUM(F147,I147)</f>
        <v>0</v>
      </c>
      <c r="F147" s="216"/>
      <c r="G147" s="217"/>
      <c r="H147" s="217"/>
      <c r="I147" s="217"/>
      <c r="J147" s="94">
        <f>SUM(K147,N147)</f>
        <v>0</v>
      </c>
      <c r="K147" s="217"/>
      <c r="L147" s="217"/>
      <c r="M147" s="217"/>
      <c r="N147" s="217"/>
      <c r="O147" s="217"/>
      <c r="P147" s="217"/>
      <c r="Q147" s="94">
        <f t="shared" si="32"/>
        <v>0</v>
      </c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  <c r="DF147" s="16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  <c r="DZ147" s="16"/>
      <c r="EA147" s="16"/>
      <c r="EB147" s="16"/>
      <c r="EC147" s="16"/>
      <c r="ED147" s="16"/>
      <c r="EE147" s="16"/>
      <c r="EF147" s="16"/>
      <c r="EG147" s="16"/>
      <c r="EH147" s="16"/>
      <c r="EI147" s="16"/>
      <c r="EJ147" s="16"/>
      <c r="EK147" s="16"/>
      <c r="EL147" s="16"/>
      <c r="EM147" s="16"/>
      <c r="EN147" s="16"/>
      <c r="EO147" s="16"/>
      <c r="EP147" s="16"/>
      <c r="EQ147" s="16"/>
      <c r="ER147" s="16"/>
      <c r="ES147" s="16"/>
      <c r="ET147" s="16"/>
      <c r="EU147" s="16"/>
      <c r="EV147" s="16"/>
      <c r="EW147" s="16"/>
      <c r="EX147" s="16"/>
      <c r="EY147" s="16"/>
      <c r="EZ147" s="16"/>
      <c r="FA147" s="16"/>
      <c r="FB147" s="16"/>
      <c r="FC147" s="16"/>
      <c r="FD147" s="16"/>
      <c r="FE147" s="16"/>
      <c r="FF147" s="16"/>
      <c r="FG147" s="16"/>
      <c r="FH147" s="16"/>
      <c r="FI147" s="16"/>
      <c r="FJ147" s="16"/>
      <c r="FK147" s="16"/>
      <c r="FL147" s="16"/>
      <c r="FM147" s="16"/>
      <c r="FN147" s="16"/>
      <c r="FO147" s="16"/>
      <c r="FP147" s="16"/>
      <c r="FQ147" s="16"/>
      <c r="FR147" s="16"/>
      <c r="FS147" s="16"/>
      <c r="FT147" s="16"/>
      <c r="FU147" s="16"/>
      <c r="FV147" s="16"/>
      <c r="FW147" s="16"/>
      <c r="FX147" s="16"/>
      <c r="FY147" s="16"/>
      <c r="FZ147" s="16"/>
      <c r="GA147" s="16"/>
      <c r="GB147" s="16"/>
      <c r="GC147" s="16"/>
      <c r="GD147" s="16"/>
      <c r="GE147" s="16"/>
      <c r="GF147" s="16"/>
      <c r="GG147" s="16"/>
      <c r="GH147" s="16"/>
      <c r="GI147" s="16"/>
      <c r="GJ147" s="16"/>
      <c r="GK147" s="16"/>
      <c r="GL147" s="16"/>
      <c r="GM147" s="16"/>
      <c r="GN147" s="16"/>
      <c r="GO147" s="16"/>
      <c r="GP147" s="16"/>
      <c r="GQ147" s="16"/>
      <c r="GR147" s="16"/>
      <c r="GS147" s="16"/>
      <c r="GT147" s="16"/>
      <c r="GU147" s="16"/>
      <c r="GV147" s="16"/>
      <c r="GW147" s="16"/>
      <c r="GX147" s="16"/>
      <c r="GY147" s="16"/>
      <c r="GZ147" s="16"/>
      <c r="HA147" s="16"/>
      <c r="HB147" s="16"/>
      <c r="HC147" s="16"/>
      <c r="HD147" s="16"/>
      <c r="HE147" s="16"/>
      <c r="HF147" s="16"/>
      <c r="HG147" s="16"/>
      <c r="HH147" s="16"/>
      <c r="HI147" s="16"/>
      <c r="HJ147" s="16"/>
      <c r="HK147" s="16"/>
    </row>
    <row r="148" spans="1:219" ht="28.5" hidden="1" customHeight="1" x14ac:dyDescent="0.25">
      <c r="A148" s="246" t="s">
        <v>281</v>
      </c>
      <c r="B148" s="238" t="s">
        <v>282</v>
      </c>
      <c r="C148" s="238" t="s">
        <v>71</v>
      </c>
      <c r="D148" s="204" t="s">
        <v>280</v>
      </c>
      <c r="E148" s="94"/>
      <c r="F148" s="216"/>
      <c r="G148" s="217"/>
      <c r="H148" s="217"/>
      <c r="I148" s="217"/>
      <c r="J148" s="94">
        <f>SUM(K148,N148)</f>
        <v>0</v>
      </c>
      <c r="K148" s="217"/>
      <c r="L148" s="217"/>
      <c r="M148" s="217"/>
      <c r="N148" s="217"/>
      <c r="O148" s="217"/>
      <c r="P148" s="217"/>
      <c r="Q148" s="94">
        <f t="shared" si="32"/>
        <v>0</v>
      </c>
    </row>
    <row r="149" spans="1:219" ht="25.5" hidden="1" customHeight="1" x14ac:dyDescent="0.25">
      <c r="A149" s="238" t="s">
        <v>283</v>
      </c>
      <c r="B149" s="238" t="s">
        <v>189</v>
      </c>
      <c r="C149" s="238" t="s">
        <v>70</v>
      </c>
      <c r="D149" s="247" t="s">
        <v>90</v>
      </c>
      <c r="E149" s="94">
        <f>SUM(F149,I149)</f>
        <v>0</v>
      </c>
      <c r="F149" s="217"/>
      <c r="G149" s="218"/>
      <c r="H149" s="218"/>
      <c r="I149" s="218"/>
      <c r="J149" s="94">
        <f>SUM(K149,N149)</f>
        <v>0</v>
      </c>
      <c r="K149" s="218"/>
      <c r="L149" s="218"/>
      <c r="M149" s="218"/>
      <c r="N149" s="218"/>
      <c r="O149" s="218"/>
      <c r="P149" s="218"/>
      <c r="Q149" s="94">
        <f t="shared" si="32"/>
        <v>0</v>
      </c>
    </row>
    <row r="150" spans="1:219" s="4" customFormat="1" ht="34.5" customHeight="1" x14ac:dyDescent="0.25">
      <c r="A150" s="379"/>
      <c r="B150" s="379"/>
      <c r="C150" s="379"/>
      <c r="D150" s="375" t="s">
        <v>57</v>
      </c>
      <c r="E150" s="376">
        <f t="shared" ref="E150:Q150" si="33">SUM(E11,E59,E75,E98,E135,E144)</f>
        <v>55000</v>
      </c>
      <c r="F150" s="376">
        <f t="shared" si="33"/>
        <v>55000</v>
      </c>
      <c r="G150" s="376">
        <f t="shared" si="33"/>
        <v>0</v>
      </c>
      <c r="H150" s="376">
        <f t="shared" si="33"/>
        <v>0</v>
      </c>
      <c r="I150" s="376">
        <f t="shared" si="33"/>
        <v>0</v>
      </c>
      <c r="J150" s="376">
        <f t="shared" si="33"/>
        <v>775381</v>
      </c>
      <c r="K150" s="376">
        <f t="shared" si="33"/>
        <v>0</v>
      </c>
      <c r="L150" s="376">
        <f t="shared" si="33"/>
        <v>0</v>
      </c>
      <c r="M150" s="376">
        <f t="shared" si="33"/>
        <v>0</v>
      </c>
      <c r="N150" s="376">
        <f t="shared" si="33"/>
        <v>775381</v>
      </c>
      <c r="O150" s="376">
        <f t="shared" si="33"/>
        <v>775381</v>
      </c>
      <c r="P150" s="376">
        <f t="shared" si="33"/>
        <v>0</v>
      </c>
      <c r="Q150" s="376">
        <f t="shared" si="33"/>
        <v>830381</v>
      </c>
    </row>
    <row r="151" spans="1:219" x14ac:dyDescent="0.2">
      <c r="C151" s="23"/>
      <c r="D151" s="207"/>
      <c r="E151" s="7"/>
      <c r="F151" s="7"/>
      <c r="G151" s="8"/>
      <c r="H151" s="8"/>
      <c r="I151" s="8"/>
      <c r="J151" s="24"/>
      <c r="K151" s="8"/>
      <c r="L151" s="8"/>
      <c r="M151" s="8"/>
      <c r="N151" s="8"/>
      <c r="O151" s="8"/>
      <c r="P151" s="8"/>
      <c r="Q151" s="7"/>
    </row>
    <row r="152" spans="1:219" ht="15.75" customHeight="1" x14ac:dyDescent="0.2">
      <c r="C152" s="23"/>
      <c r="D152" s="207"/>
      <c r="L152" s="8"/>
      <c r="N152" s="8"/>
      <c r="O152" s="8"/>
      <c r="P152" s="8"/>
      <c r="Q152" s="7"/>
    </row>
    <row r="153" spans="1:219" ht="66" customHeight="1" x14ac:dyDescent="0.2">
      <c r="C153" s="9"/>
      <c r="D153" s="207"/>
      <c r="P153" s="8"/>
      <c r="Q153" s="7"/>
    </row>
    <row r="154" spans="1:219" x14ac:dyDescent="0.2">
      <c r="C154" s="23"/>
      <c r="D154" s="207"/>
      <c r="N154" s="8"/>
      <c r="O154" s="8"/>
    </row>
    <row r="155" spans="1:219" x14ac:dyDescent="0.2">
      <c r="C155" s="23"/>
      <c r="D155" s="207"/>
    </row>
    <row r="156" spans="1:219" x14ac:dyDescent="0.2">
      <c r="C156" s="23"/>
    </row>
    <row r="157" spans="1:219" x14ac:dyDescent="0.2">
      <c r="C157" s="23"/>
    </row>
    <row r="158" spans="1:219" x14ac:dyDescent="0.2">
      <c r="C158" s="23"/>
    </row>
    <row r="159" spans="1:219" ht="12.75" hidden="1" customHeight="1" x14ac:dyDescent="0.2">
      <c r="C159" s="23"/>
    </row>
    <row r="160" spans="1:219" hidden="1" x14ac:dyDescent="0.2">
      <c r="C160" s="371" t="s">
        <v>488</v>
      </c>
      <c r="D160" s="369" t="s">
        <v>467</v>
      </c>
      <c r="E160" s="370">
        <f>SUM(E12,E13,E60,E76,E99,E136,E145)</f>
        <v>0</v>
      </c>
      <c r="F160" s="370">
        <f>SUM(F12,F13,F60,F76,F99,F136,F145)</f>
        <v>0</v>
      </c>
      <c r="G160" s="370">
        <f>SUM(G12,G13,G60,G76,G99,G136,G145)</f>
        <v>0</v>
      </c>
      <c r="H160" s="370">
        <f>SUM(H12,H13,H60,H76,H99,H136,H145)</f>
        <v>0</v>
      </c>
      <c r="I160" s="370">
        <f>SUM(I12,I13,I60,I76,I99,I136,I145)</f>
        <v>0</v>
      </c>
      <c r="J160" s="370">
        <f>SUM(J12,J13,J60,J76,J99,J136,J145)</f>
        <v>0</v>
      </c>
      <c r="K160" s="370">
        <f>SUM(K12,K13,K60,K76,K99,K136,K145)</f>
        <v>0</v>
      </c>
      <c r="L160" s="370">
        <f>SUM(L12,L13,L60,L76,L99,L136,L145)</f>
        <v>0</v>
      </c>
      <c r="M160" s="370">
        <f>SUM(M12,M13,M60,M76,M99,M136,M145)</f>
        <v>0</v>
      </c>
      <c r="N160" s="370">
        <f>SUM(N12,N13,N60,N76,N99,N136,N145)</f>
        <v>0</v>
      </c>
      <c r="O160" s="370">
        <f>SUM(O12,O13,O60,O76,O99,O136,O145)</f>
        <v>0</v>
      </c>
      <c r="P160" s="370">
        <f>SUM(P12,P13,P60,P76,P99,P136,P145)</f>
        <v>0</v>
      </c>
      <c r="Q160" s="370">
        <f>SUM(Q12,Q13,Q60,Q76,Q99,Q136,Q145)</f>
        <v>0</v>
      </c>
      <c r="R160" s="173"/>
    </row>
    <row r="161" spans="3:18" hidden="1" x14ac:dyDescent="0.2">
      <c r="C161" s="371" t="s">
        <v>487</v>
      </c>
      <c r="D161" s="369" t="s">
        <v>468</v>
      </c>
      <c r="E161" s="370">
        <f>SUM(E77,E79,E81,E83,E84,E85,E86,E137)</f>
        <v>55000</v>
      </c>
      <c r="F161" s="370">
        <f>SUM(F77,F79,F81,F83,F84,F85,F86,F137)</f>
        <v>55000</v>
      </c>
      <c r="G161" s="370">
        <f>SUM(G77,G79,G81,G83,G84,G85,G86,G137)</f>
        <v>0</v>
      </c>
      <c r="H161" s="370">
        <f>SUM(H77,H79,H81,H83,H84,H85,H86,H137)</f>
        <v>0</v>
      </c>
      <c r="I161" s="370">
        <f>SUM(I77,I79,I81,I83,I84,I85,I86,I137)</f>
        <v>0</v>
      </c>
      <c r="J161" s="370">
        <f>SUM(J77,J79,J81,J83,J84,J85,J86,J137)</f>
        <v>0</v>
      </c>
      <c r="K161" s="370">
        <f>SUM(K77,K79,K81,K83,K84,K85,K86,K137)</f>
        <v>0</v>
      </c>
      <c r="L161" s="370">
        <f>SUM(L77,L79,L81,L83,L84,L85,L86,L137)</f>
        <v>0</v>
      </c>
      <c r="M161" s="370">
        <f>SUM(M77,M79,M81,M83,M84,M85,M86,M137)</f>
        <v>0</v>
      </c>
      <c r="N161" s="370">
        <f>SUM(N77,N79,N81,N83,N84,N85,N86,N137)</f>
        <v>0</v>
      </c>
      <c r="O161" s="370">
        <f>SUM(O77,O79,O81,O83,O84,O85,O86,O137)</f>
        <v>0</v>
      </c>
      <c r="P161" s="370">
        <f>SUM(P77,P79,P81,P83,P84,P85,P86,P137)</f>
        <v>0</v>
      </c>
      <c r="Q161" s="370">
        <f>SUM(Q77,Q79,Q81,Q83,Q84,Q85,Q86,Q137)</f>
        <v>55000</v>
      </c>
      <c r="R161" s="173"/>
    </row>
    <row r="162" spans="3:18" hidden="1" x14ac:dyDescent="0.2">
      <c r="C162" s="371" t="s">
        <v>486</v>
      </c>
      <c r="D162" s="369" t="s">
        <v>469</v>
      </c>
      <c r="E162" s="370">
        <f>SUM(E14,E16,E23)</f>
        <v>0</v>
      </c>
      <c r="F162" s="370">
        <f>SUM(F14,F16,F23)</f>
        <v>0</v>
      </c>
      <c r="G162" s="370">
        <f>SUM(G14,G16,G23)</f>
        <v>0</v>
      </c>
      <c r="H162" s="370">
        <f>SUM(H14,H16,H23)</f>
        <v>0</v>
      </c>
      <c r="I162" s="370">
        <f>SUM(I14,I16,I23)</f>
        <v>0</v>
      </c>
      <c r="J162" s="370">
        <f>SUM(J14,J16,J23)</f>
        <v>0</v>
      </c>
      <c r="K162" s="370">
        <f>SUM(K14,K16,K23)</f>
        <v>0</v>
      </c>
      <c r="L162" s="370">
        <f>SUM(L14,L16,L23)</f>
        <v>0</v>
      </c>
      <c r="M162" s="370">
        <f>SUM(M14,M16,M23)</f>
        <v>0</v>
      </c>
      <c r="N162" s="370">
        <f>SUM(N14,N16,N23)</f>
        <v>0</v>
      </c>
      <c r="O162" s="370">
        <f>SUM(O14,O16,O23)</f>
        <v>0</v>
      </c>
      <c r="P162" s="370">
        <f>SUM(P14,P16,P23)</f>
        <v>0</v>
      </c>
      <c r="Q162" s="370">
        <f>SUM(Q14,Q16,Q23)</f>
        <v>0</v>
      </c>
      <c r="R162" s="173"/>
    </row>
    <row r="163" spans="3:18" ht="12.75" hidden="1" customHeight="1" x14ac:dyDescent="0.2">
      <c r="C163" s="371" t="s">
        <v>485</v>
      </c>
      <c r="D163" s="369" t="s">
        <v>382</v>
      </c>
      <c r="E163" s="370">
        <f>SUM(E26,E28,E31,E34,E35,E90,E100,E103,E105,E109,E117,E118,E125,E128,E129,E131)</f>
        <v>0</v>
      </c>
      <c r="F163" s="370">
        <f>SUM(F26,F28,F31,F34,F35,F90,F100,F103,F105,F109,F117,F118,F125,F128,F129,F131)</f>
        <v>0</v>
      </c>
      <c r="G163" s="370">
        <f>SUM(G26,G28,G31,G34,G35,G90,G100,G103,G105,G109,G117,G118,G125,G128,G129,G131)</f>
        <v>0</v>
      </c>
      <c r="H163" s="370">
        <f>SUM(H26,H28,H31,H34,H35,H90,H100,H103,H105,H109,H117,H118,H125,H128,H129,H131)</f>
        <v>0</v>
      </c>
      <c r="I163" s="370">
        <f>SUM(I26,I28,I31,I34,I35,I90,I100,I103,I105,I109,I117,I118,I125,I128,I129,I131)</f>
        <v>0</v>
      </c>
      <c r="J163" s="370">
        <f>SUM(J26,J28,J31,J34,J35,J90,J100,J103,J105,J109,J117,J118,J125,J128,J129,J131)</f>
        <v>775381</v>
      </c>
      <c r="K163" s="370">
        <f>SUM(K26,K28,K31,K34,K35,K90,K100,K103,K105,K109,K117,K118,K125,K128,K129,K131)</f>
        <v>0</v>
      </c>
      <c r="L163" s="370">
        <f>SUM(L26,L28,L31,L34,L35,L90,L100,L103,L105,L109,L117,L118,L125,L128,L129,L131)</f>
        <v>0</v>
      </c>
      <c r="M163" s="370">
        <f>SUM(M26,M28,M31,M34,M35,M90,M100,M103,M105,M109,M117,M118,M125,M128,M129,M131)</f>
        <v>0</v>
      </c>
      <c r="N163" s="370">
        <f>SUM(N26,N28,N31,N34,N35,N90,N100,N103,N105,N109,N117,N118,N125,N128,N129,N131)</f>
        <v>775381</v>
      </c>
      <c r="O163" s="370">
        <f>SUM(O26,O28,O31,O34,O35,O90,O100,O103,O105,O109,O117,O118,O125,O128,O129,O131)</f>
        <v>775381</v>
      </c>
      <c r="P163" s="370">
        <f>SUM(P26,P28,P31,P34,P35,P90,P100,P103,P105,P109,P117,P118,P125,P128,P129,P131)</f>
        <v>0</v>
      </c>
      <c r="Q163" s="370">
        <f>SUM(Q26,Q28,Q31,Q34,Q35,Q90,Q100,Q103,Q105,Q109,Q117,Q118,Q125,Q128,Q129,Q131)</f>
        <v>775381</v>
      </c>
      <c r="R163" s="173"/>
    </row>
    <row r="164" spans="3:18" hidden="1" x14ac:dyDescent="0.2">
      <c r="C164" s="371" t="s">
        <v>484</v>
      </c>
      <c r="D164" s="369" t="s">
        <v>470</v>
      </c>
      <c r="E164" s="370">
        <f>SUM(E138,E139,E140)</f>
        <v>0</v>
      </c>
      <c r="F164" s="370">
        <f>SUM(F138,F139,F140)</f>
        <v>0</v>
      </c>
      <c r="G164" s="370">
        <f>SUM(G138,G139,G140)</f>
        <v>0</v>
      </c>
      <c r="H164" s="370">
        <f>SUM(H138,H139,H140)</f>
        <v>0</v>
      </c>
      <c r="I164" s="370">
        <f>SUM(I138,I139,I140)</f>
        <v>0</v>
      </c>
      <c r="J164" s="370">
        <f>SUM(J138,J139,J140)</f>
        <v>0</v>
      </c>
      <c r="K164" s="370">
        <f>SUM(K138,K139,K140)</f>
        <v>0</v>
      </c>
      <c r="L164" s="370">
        <f>SUM(L138,L139,L140)</f>
        <v>0</v>
      </c>
      <c r="M164" s="370">
        <f>SUM(M138,M139,M140)</f>
        <v>0</v>
      </c>
      <c r="N164" s="370">
        <f>SUM(N138,N139,N140)</f>
        <v>0</v>
      </c>
      <c r="O164" s="370">
        <f>SUM(O138,O139,O140)</f>
        <v>0</v>
      </c>
      <c r="P164" s="370">
        <f>SUM(P138,P139,P140)</f>
        <v>0</v>
      </c>
      <c r="Q164" s="370">
        <f>SUM(Q138,Q139,Q140)</f>
        <v>0</v>
      </c>
      <c r="R164" s="173"/>
    </row>
    <row r="165" spans="3:18" hidden="1" x14ac:dyDescent="0.2">
      <c r="C165" s="371" t="s">
        <v>483</v>
      </c>
      <c r="D165" s="369" t="s">
        <v>472</v>
      </c>
      <c r="E165" s="370">
        <f>SUM(E91,E37)</f>
        <v>0</v>
      </c>
      <c r="F165" s="370">
        <f>SUM(F91,F37)</f>
        <v>0</v>
      </c>
      <c r="G165" s="370">
        <f>SUM(G91,G37)</f>
        <v>0</v>
      </c>
      <c r="H165" s="370">
        <f>SUM(H91,H37)</f>
        <v>0</v>
      </c>
      <c r="I165" s="370">
        <f>SUM(I91,I37)</f>
        <v>0</v>
      </c>
      <c r="J165" s="370">
        <f>SUM(J91,J37)</f>
        <v>0</v>
      </c>
      <c r="K165" s="370">
        <f>SUM(K91,K37)</f>
        <v>0</v>
      </c>
      <c r="L165" s="370">
        <f>SUM(L91,L37)</f>
        <v>0</v>
      </c>
      <c r="M165" s="370">
        <f>SUM(M91,M37)</f>
        <v>0</v>
      </c>
      <c r="N165" s="370">
        <f>SUM(N91,N37)</f>
        <v>0</v>
      </c>
      <c r="O165" s="370">
        <f>SUM(O91,O37)</f>
        <v>0</v>
      </c>
      <c r="P165" s="370">
        <f>SUM(P91,P37)</f>
        <v>0</v>
      </c>
      <c r="Q165" s="370">
        <f>SUM(Q91,Q37)</f>
        <v>0</v>
      </c>
      <c r="R165" s="173"/>
    </row>
    <row r="166" spans="3:18" hidden="1" x14ac:dyDescent="0.2">
      <c r="C166" s="371" t="s">
        <v>482</v>
      </c>
      <c r="D166" s="369" t="s">
        <v>471</v>
      </c>
      <c r="E166" s="370">
        <f>SUM(E61,E45,E44,E40)</f>
        <v>0</v>
      </c>
      <c r="F166" s="370">
        <f>SUM(F61,F45,F44,F40)</f>
        <v>0</v>
      </c>
      <c r="G166" s="370">
        <f>SUM(G61,G45,G44,G40)</f>
        <v>0</v>
      </c>
      <c r="H166" s="370">
        <f>SUM(H61,H45,H44,H40)</f>
        <v>0</v>
      </c>
      <c r="I166" s="370">
        <f>SUM(I61,I45,I44,I40)</f>
        <v>0</v>
      </c>
      <c r="J166" s="370">
        <f>SUM(J61,J45,J44,J40)</f>
        <v>0</v>
      </c>
      <c r="K166" s="370">
        <f>SUM(K61,K45,K44,K40)</f>
        <v>0</v>
      </c>
      <c r="L166" s="370">
        <f>SUM(L61,L45,L44,L40)</f>
        <v>0</v>
      </c>
      <c r="M166" s="370">
        <f>SUM(M61,M45,M44,M40)</f>
        <v>0</v>
      </c>
      <c r="N166" s="370">
        <f>SUM(N61,N45,N44,N40)</f>
        <v>0</v>
      </c>
      <c r="O166" s="370">
        <f>SUM(O61,O45,O44,O40)</f>
        <v>0</v>
      </c>
      <c r="P166" s="370">
        <f>SUM(P61,P45,P44,P40)</f>
        <v>0</v>
      </c>
      <c r="Q166" s="370">
        <f>SUM(Q61,Q45,Q44,Q40)</f>
        <v>0</v>
      </c>
      <c r="R166" s="173"/>
    </row>
    <row r="167" spans="3:18" ht="12.75" hidden="1" customHeight="1" x14ac:dyDescent="0.2">
      <c r="C167" s="371" t="s">
        <v>344</v>
      </c>
      <c r="D167" s="369" t="s">
        <v>477</v>
      </c>
      <c r="E167" s="370">
        <f>SUM(E67)</f>
        <v>0</v>
      </c>
      <c r="F167" s="370">
        <f>SUM(F67)</f>
        <v>0</v>
      </c>
      <c r="G167" s="370">
        <f>SUM(G67)</f>
        <v>0</v>
      </c>
      <c r="H167" s="370">
        <f>SUM(H67)</f>
        <v>0</v>
      </c>
      <c r="I167" s="370">
        <f>SUM(I67)</f>
        <v>0</v>
      </c>
      <c r="J167" s="370">
        <f>SUM(J67)</f>
        <v>0</v>
      </c>
      <c r="K167" s="370">
        <f>SUM(K67)</f>
        <v>0</v>
      </c>
      <c r="L167" s="370">
        <f>SUM(L67)</f>
        <v>0</v>
      </c>
      <c r="M167" s="370">
        <f>SUM(M67)</f>
        <v>0</v>
      </c>
      <c r="N167" s="370">
        <f>SUM(N67)</f>
        <v>0</v>
      </c>
      <c r="O167" s="370">
        <f>SUM(O67)</f>
        <v>0</v>
      </c>
      <c r="P167" s="370">
        <f>SUM(P67)</f>
        <v>0</v>
      </c>
      <c r="Q167" s="370">
        <f>SUM(Q67)</f>
        <v>0</v>
      </c>
      <c r="R167" s="173"/>
    </row>
    <row r="168" spans="3:18" hidden="1" x14ac:dyDescent="0.2"/>
    <row r="169" spans="3:18" hidden="1" x14ac:dyDescent="0.2"/>
    <row r="170" spans="3:18" hidden="1" x14ac:dyDescent="0.2">
      <c r="C170" s="371" t="s">
        <v>481</v>
      </c>
      <c r="D170" s="369" t="s">
        <v>474</v>
      </c>
      <c r="E170" s="370">
        <f>SUM(E64,E65)</f>
        <v>0</v>
      </c>
      <c r="F170" s="370">
        <f>SUM(F64,F65)</f>
        <v>0</v>
      </c>
      <c r="G170" s="370">
        <f>SUM(G64,G65)</f>
        <v>0</v>
      </c>
      <c r="H170" s="370">
        <f>SUM(H64,H65)</f>
        <v>0</v>
      </c>
      <c r="I170" s="370">
        <f>SUM(I64,I65)</f>
        <v>0</v>
      </c>
      <c r="J170" s="370">
        <f>SUM(J64,J65)</f>
        <v>0</v>
      </c>
      <c r="K170" s="370">
        <f>SUM(K64,K65)</f>
        <v>0</v>
      </c>
      <c r="L170" s="370">
        <f>SUM(L64,L65)</f>
        <v>0</v>
      </c>
      <c r="M170" s="370">
        <f>SUM(M64,M65)</f>
        <v>0</v>
      </c>
      <c r="N170" s="370">
        <f>SUM(N64,N65,N94)</f>
        <v>0</v>
      </c>
      <c r="O170" s="370">
        <f>SUM(O64,O65)</f>
        <v>0</v>
      </c>
      <c r="P170" s="370">
        <f>SUM(P64,P65)</f>
        <v>0</v>
      </c>
      <c r="Q170" s="370">
        <f>SUM(Q64,Q65,Q94)</f>
        <v>0</v>
      </c>
      <c r="R170" s="173"/>
    </row>
    <row r="171" spans="3:18" hidden="1" x14ac:dyDescent="0.2">
      <c r="C171" s="371" t="s">
        <v>421</v>
      </c>
      <c r="D171" s="369" t="s">
        <v>479</v>
      </c>
      <c r="E171" s="370">
        <f>SUM(E66)</f>
        <v>0</v>
      </c>
      <c r="F171" s="370">
        <f>SUM(F66)</f>
        <v>0</v>
      </c>
      <c r="G171" s="370">
        <f>SUM(G66)</f>
        <v>0</v>
      </c>
      <c r="H171" s="370">
        <f>SUM(H66)</f>
        <v>0</v>
      </c>
      <c r="I171" s="370">
        <f>SUM(I66)</f>
        <v>0</v>
      </c>
      <c r="J171" s="370">
        <f>SUM(J66)</f>
        <v>0</v>
      </c>
      <c r="K171" s="370">
        <f>SUM(K66)</f>
        <v>0</v>
      </c>
      <c r="L171" s="370">
        <f>SUM(L66)</f>
        <v>0</v>
      </c>
      <c r="M171" s="370">
        <f>SUM(M66)</f>
        <v>0</v>
      </c>
      <c r="N171" s="370">
        <f>SUM(N66)</f>
        <v>0</v>
      </c>
      <c r="O171" s="370">
        <f>SUM(O66)</f>
        <v>0</v>
      </c>
      <c r="P171" s="370">
        <f>SUM(P66)</f>
        <v>0</v>
      </c>
      <c r="Q171" s="370">
        <f>SUM(Q66)</f>
        <v>0</v>
      </c>
      <c r="R171" s="173"/>
    </row>
    <row r="172" spans="3:18" hidden="1" x14ac:dyDescent="0.2">
      <c r="C172" s="371" t="s">
        <v>256</v>
      </c>
      <c r="D172" s="369" t="s">
        <v>473</v>
      </c>
      <c r="E172" s="370">
        <f>SUM(E47)</f>
        <v>0</v>
      </c>
      <c r="F172" s="370">
        <f>SUM(F47)</f>
        <v>0</v>
      </c>
      <c r="G172" s="370">
        <f>SUM(G47)</f>
        <v>0</v>
      </c>
      <c r="H172" s="370">
        <f>SUM(H47)</f>
        <v>0</v>
      </c>
      <c r="I172" s="370">
        <f>SUM(I47)</f>
        <v>0</v>
      </c>
      <c r="J172" s="370">
        <f>SUM(J47)</f>
        <v>0</v>
      </c>
      <c r="K172" s="370">
        <f>SUM(K47)</f>
        <v>0</v>
      </c>
      <c r="L172" s="370">
        <f>SUM(L47)</f>
        <v>0</v>
      </c>
      <c r="M172" s="370">
        <f>SUM(M47)</f>
        <v>0</v>
      </c>
      <c r="N172" s="370">
        <f>SUM(N47)</f>
        <v>0</v>
      </c>
      <c r="O172" s="370">
        <f>SUM(O47)</f>
        <v>0</v>
      </c>
      <c r="P172" s="370">
        <f>SUM(P47)</f>
        <v>0</v>
      </c>
      <c r="Q172" s="370">
        <f>SUM(Q47)</f>
        <v>0</v>
      </c>
      <c r="R172" s="173"/>
    </row>
    <row r="173" spans="3:18" ht="12.75" hidden="1" customHeight="1" x14ac:dyDescent="0.2">
      <c r="C173" s="371" t="s">
        <v>258</v>
      </c>
      <c r="D173" s="369" t="s">
        <v>475</v>
      </c>
      <c r="E173" s="370">
        <f>SUM(E48,E93)</f>
        <v>0</v>
      </c>
      <c r="F173" s="370">
        <f>SUM(F48,F93)</f>
        <v>0</v>
      </c>
      <c r="G173" s="370">
        <f>SUM(G48,G93)</f>
        <v>0</v>
      </c>
      <c r="H173" s="370">
        <f>SUM(H48,H93)</f>
        <v>0</v>
      </c>
      <c r="I173" s="370">
        <f>SUM(I48,I93)</f>
        <v>0</v>
      </c>
      <c r="J173" s="370">
        <f>SUM(J48,J93)</f>
        <v>0</v>
      </c>
      <c r="K173" s="370">
        <f>SUM(K48,K93)</f>
        <v>0</v>
      </c>
      <c r="L173" s="370">
        <f>SUM(L48,L93)</f>
        <v>0</v>
      </c>
      <c r="M173" s="370">
        <f>SUM(M48,M93)</f>
        <v>0</v>
      </c>
      <c r="N173" s="370">
        <f>SUM(N48,N93)</f>
        <v>0</v>
      </c>
      <c r="O173" s="370">
        <f>SUM(O48,O93)</f>
        <v>0</v>
      </c>
      <c r="P173" s="370">
        <f>SUM(P48,P93)</f>
        <v>0</v>
      </c>
      <c r="Q173" s="370">
        <f>SUM(Q48,Q93)</f>
        <v>0</v>
      </c>
      <c r="R173" s="173"/>
    </row>
    <row r="174" spans="3:18" ht="12.75" hidden="1" customHeight="1" x14ac:dyDescent="0.2">
      <c r="C174" s="371" t="s">
        <v>260</v>
      </c>
      <c r="D174" s="369" t="s">
        <v>478</v>
      </c>
      <c r="E174" s="370">
        <f>SUM(E49)</f>
        <v>0</v>
      </c>
      <c r="F174" s="370">
        <f>SUM(F49)</f>
        <v>0</v>
      </c>
      <c r="G174" s="370">
        <f>SUM(G49)</f>
        <v>0</v>
      </c>
      <c r="H174" s="370">
        <f>SUM(H49)</f>
        <v>0</v>
      </c>
      <c r="I174" s="370">
        <f>SUM(I49)</f>
        <v>0</v>
      </c>
      <c r="J174" s="370">
        <f>SUM(J49)</f>
        <v>0</v>
      </c>
      <c r="K174" s="370">
        <f>SUM(K49)</f>
        <v>0</v>
      </c>
      <c r="L174" s="370">
        <f>SUM(L49)</f>
        <v>0</v>
      </c>
      <c r="M174" s="370">
        <f>SUM(M49)</f>
        <v>0</v>
      </c>
      <c r="N174" s="370">
        <f>SUM(N49)</f>
        <v>0</v>
      </c>
      <c r="O174" s="370">
        <f>SUM(O49)</f>
        <v>0</v>
      </c>
      <c r="P174" s="370">
        <f>SUM(P49)</f>
        <v>0</v>
      </c>
      <c r="Q174" s="370">
        <f>SUM(Q49)</f>
        <v>0</v>
      </c>
      <c r="R174" s="173"/>
    </row>
    <row r="175" spans="3:18" hidden="1" x14ac:dyDescent="0.2">
      <c r="C175" s="371" t="s">
        <v>263</v>
      </c>
      <c r="D175" s="369" t="s">
        <v>476</v>
      </c>
      <c r="E175" s="370">
        <f>SUM(E50)</f>
        <v>0</v>
      </c>
      <c r="F175" s="370">
        <f>SUM(F50)</f>
        <v>0</v>
      </c>
      <c r="G175" s="370">
        <f>SUM(G50)</f>
        <v>0</v>
      </c>
      <c r="H175" s="370">
        <f>SUM(H50)</f>
        <v>0</v>
      </c>
      <c r="I175" s="370">
        <f>SUM(I50)</f>
        <v>0</v>
      </c>
      <c r="J175" s="370">
        <f>SUM(J50)</f>
        <v>0</v>
      </c>
      <c r="K175" s="370">
        <f>SUM(K50)</f>
        <v>0</v>
      </c>
      <c r="L175" s="370">
        <f>SUM(L50)</f>
        <v>0</v>
      </c>
      <c r="M175" s="370">
        <f>SUM(M50)</f>
        <v>0</v>
      </c>
      <c r="N175" s="370">
        <f>SUM(N50)</f>
        <v>0</v>
      </c>
      <c r="O175" s="370">
        <f>SUM(O50)</f>
        <v>0</v>
      </c>
      <c r="P175" s="370">
        <f>SUM(P50)</f>
        <v>0</v>
      </c>
      <c r="Q175" s="370">
        <f>SUM(Q50)</f>
        <v>0</v>
      </c>
      <c r="R175" s="173"/>
    </row>
    <row r="176" spans="3:18" ht="31.5" hidden="1" x14ac:dyDescent="0.25">
      <c r="C176" s="371" t="s">
        <v>265</v>
      </c>
      <c r="D176" s="213" t="s">
        <v>267</v>
      </c>
      <c r="E176" s="370">
        <f>SUM(E51)</f>
        <v>0</v>
      </c>
      <c r="F176" s="370">
        <f>SUM(F51)</f>
        <v>0</v>
      </c>
      <c r="G176" s="370">
        <f>SUM(G51)</f>
        <v>0</v>
      </c>
      <c r="H176" s="370">
        <f>SUM(H51)</f>
        <v>0</v>
      </c>
      <c r="I176" s="370">
        <f>SUM(I51)</f>
        <v>0</v>
      </c>
      <c r="J176" s="370">
        <f>SUM(J51)</f>
        <v>0</v>
      </c>
      <c r="K176" s="370">
        <f>SUM(K51)</f>
        <v>0</v>
      </c>
      <c r="L176" s="370">
        <f>SUM(L51)</f>
        <v>0</v>
      </c>
      <c r="M176" s="370">
        <f>SUM(M51)</f>
        <v>0</v>
      </c>
      <c r="N176" s="370">
        <f>SUM(N51)</f>
        <v>0</v>
      </c>
      <c r="O176" s="370">
        <f>SUM(O51)</f>
        <v>0</v>
      </c>
      <c r="P176" s="370">
        <f>SUM(P51)</f>
        <v>0</v>
      </c>
      <c r="Q176" s="370">
        <f>SUM(Q51)</f>
        <v>0</v>
      </c>
      <c r="R176" s="173"/>
    </row>
    <row r="177" spans="3:18" ht="31.5" hidden="1" x14ac:dyDescent="0.25">
      <c r="C177" s="371" t="s">
        <v>269</v>
      </c>
      <c r="D177" s="213" t="s">
        <v>270</v>
      </c>
      <c r="E177" s="370">
        <f>SUM(E52)</f>
        <v>0</v>
      </c>
      <c r="F177" s="370">
        <f>SUM(F52)</f>
        <v>0</v>
      </c>
      <c r="G177" s="370">
        <f>SUM(G52)</f>
        <v>0</v>
      </c>
      <c r="H177" s="370">
        <f>SUM(H52)</f>
        <v>0</v>
      </c>
      <c r="I177" s="370">
        <f>SUM(I52)</f>
        <v>0</v>
      </c>
      <c r="J177" s="370">
        <f>SUM(J52)</f>
        <v>0</v>
      </c>
      <c r="K177" s="370">
        <f>SUM(K52)</f>
        <v>0</v>
      </c>
      <c r="L177" s="370">
        <f>SUM(L52)</f>
        <v>0</v>
      </c>
      <c r="M177" s="370">
        <f>SUM(M52)</f>
        <v>0</v>
      </c>
      <c r="N177" s="370">
        <f>SUM(N52)</f>
        <v>0</v>
      </c>
      <c r="O177" s="370">
        <f>SUM(O52)</f>
        <v>0</v>
      </c>
      <c r="P177" s="370">
        <f>SUM(P52)</f>
        <v>0</v>
      </c>
      <c r="Q177" s="370">
        <f>SUM(Q52)</f>
        <v>0</v>
      </c>
      <c r="R177" s="173"/>
    </row>
    <row r="178" spans="3:18" ht="15.75" hidden="1" x14ac:dyDescent="0.25">
      <c r="C178" s="371" t="s">
        <v>272</v>
      </c>
      <c r="D178" s="208" t="s">
        <v>273</v>
      </c>
      <c r="E178" s="370">
        <f>SUM(E53,E133)</f>
        <v>0</v>
      </c>
      <c r="F178" s="370">
        <f>SUM(F53,F133)</f>
        <v>0</v>
      </c>
      <c r="G178" s="370">
        <f>SUM(G53,G133)</f>
        <v>0</v>
      </c>
      <c r="H178" s="370">
        <f>SUM(H53,H133)</f>
        <v>0</v>
      </c>
      <c r="I178" s="370">
        <f>SUM(I53,I133)</f>
        <v>0</v>
      </c>
      <c r="J178" s="370">
        <f>SUM(J53,J133)</f>
        <v>0</v>
      </c>
      <c r="K178" s="370">
        <f>SUM(K53,K133)</f>
        <v>0</v>
      </c>
      <c r="L178" s="370">
        <f>SUM(L53,L133)</f>
        <v>0</v>
      </c>
      <c r="M178" s="370">
        <f>SUM(M53,M133)</f>
        <v>0</v>
      </c>
      <c r="N178" s="370">
        <f>SUM(N53,N133)</f>
        <v>0</v>
      </c>
      <c r="O178" s="370">
        <f>SUM(O53,O133)</f>
        <v>0</v>
      </c>
      <c r="P178" s="370">
        <f>SUM(P53,P133)</f>
        <v>0</v>
      </c>
      <c r="Q178" s="370">
        <f>SUM(Q53,Q133)</f>
        <v>0</v>
      </c>
      <c r="R178" s="173"/>
    </row>
    <row r="179" spans="3:18" ht="12.75" hidden="1" customHeight="1" x14ac:dyDescent="0.25">
      <c r="C179" s="371" t="s">
        <v>278</v>
      </c>
      <c r="D179" s="247" t="s">
        <v>279</v>
      </c>
      <c r="E179" s="370">
        <f>SUM(E146)</f>
        <v>0</v>
      </c>
      <c r="F179" s="370">
        <f>SUM(F146)</f>
        <v>0</v>
      </c>
      <c r="G179" s="370">
        <f>SUM(G146)</f>
        <v>0</v>
      </c>
      <c r="H179" s="370">
        <f>SUM(H146)</f>
        <v>0</v>
      </c>
      <c r="I179" s="370">
        <f>SUM(I146)</f>
        <v>0</v>
      </c>
      <c r="J179" s="370">
        <f>SUM(J146)</f>
        <v>0</v>
      </c>
      <c r="K179" s="370">
        <f>SUM(K146)</f>
        <v>0</v>
      </c>
      <c r="L179" s="370">
        <f>SUM(L146)</f>
        <v>0</v>
      </c>
      <c r="M179" s="370">
        <f>SUM(M146)</f>
        <v>0</v>
      </c>
      <c r="N179" s="370">
        <f>SUM(N146)</f>
        <v>0</v>
      </c>
      <c r="O179" s="370">
        <f>SUM(O146)</f>
        <v>0</v>
      </c>
      <c r="P179" s="370">
        <f>SUM(P146)</f>
        <v>0</v>
      </c>
      <c r="Q179" s="370">
        <f>SUM(Q146)</f>
        <v>0</v>
      </c>
      <c r="R179" s="173"/>
    </row>
    <row r="180" spans="3:18" ht="15.75" hidden="1" x14ac:dyDescent="0.25">
      <c r="C180" s="23"/>
      <c r="D180" s="204" t="s">
        <v>454</v>
      </c>
      <c r="E180" s="370">
        <f>SUM(E147)</f>
        <v>0</v>
      </c>
      <c r="F180" s="370">
        <f>SUM(F147)</f>
        <v>0</v>
      </c>
      <c r="G180" s="370">
        <f>SUM(G147)</f>
        <v>0</v>
      </c>
      <c r="H180" s="370">
        <f>SUM(H147)</f>
        <v>0</v>
      </c>
      <c r="I180" s="370">
        <f>SUM(I147)</f>
        <v>0</v>
      </c>
      <c r="J180" s="370">
        <f>SUM(J147)</f>
        <v>0</v>
      </c>
      <c r="K180" s="370">
        <f>SUM(K147)</f>
        <v>0</v>
      </c>
      <c r="L180" s="370">
        <f>SUM(L147)</f>
        <v>0</v>
      </c>
      <c r="M180" s="370">
        <f>SUM(M147)</f>
        <v>0</v>
      </c>
      <c r="N180" s="370">
        <f>SUM(N147)</f>
        <v>0</v>
      </c>
      <c r="O180" s="370">
        <f>SUM(O147)</f>
        <v>0</v>
      </c>
      <c r="P180" s="370">
        <f>SUM(P147)</f>
        <v>0</v>
      </c>
      <c r="Q180" s="370">
        <f>SUM(Q147)</f>
        <v>0</v>
      </c>
      <c r="R180" s="173"/>
    </row>
    <row r="181" spans="3:18" ht="15.75" hidden="1" x14ac:dyDescent="0.25">
      <c r="C181" s="371" t="s">
        <v>282</v>
      </c>
      <c r="D181" s="204" t="s">
        <v>280</v>
      </c>
      <c r="E181" s="370">
        <f>SUM(E148)</f>
        <v>0</v>
      </c>
      <c r="F181" s="370">
        <f>SUM(F148)</f>
        <v>0</v>
      </c>
      <c r="G181" s="370">
        <f>SUM(G148)</f>
        <v>0</v>
      </c>
      <c r="H181" s="370">
        <f>SUM(H148)</f>
        <v>0</v>
      </c>
      <c r="I181" s="370">
        <f>SUM(I148)</f>
        <v>0</v>
      </c>
      <c r="J181" s="370">
        <f>SUM(J148)</f>
        <v>0</v>
      </c>
      <c r="K181" s="370">
        <f>SUM(K148)</f>
        <v>0</v>
      </c>
      <c r="L181" s="370">
        <f>SUM(L148)</f>
        <v>0</v>
      </c>
      <c r="M181" s="370">
        <f>SUM(M148)</f>
        <v>0</v>
      </c>
      <c r="N181" s="370">
        <f>SUM(N148)</f>
        <v>0</v>
      </c>
      <c r="O181" s="370">
        <f>SUM(O148)</f>
        <v>0</v>
      </c>
      <c r="P181" s="370">
        <f>SUM(P148)</f>
        <v>0</v>
      </c>
      <c r="Q181" s="370">
        <f>SUM(Q148)</f>
        <v>0</v>
      </c>
      <c r="R181" s="173"/>
    </row>
    <row r="182" spans="3:18" ht="15.75" hidden="1" x14ac:dyDescent="0.25">
      <c r="C182" s="371" t="s">
        <v>189</v>
      </c>
      <c r="D182" s="247" t="s">
        <v>90</v>
      </c>
      <c r="E182" s="370">
        <f>SUM(E149)</f>
        <v>0</v>
      </c>
      <c r="F182" s="370">
        <f>SUM(F149)</f>
        <v>0</v>
      </c>
      <c r="G182" s="370">
        <f>SUM(G149)</f>
        <v>0</v>
      </c>
      <c r="H182" s="370">
        <f>SUM(H149)</f>
        <v>0</v>
      </c>
      <c r="I182" s="370">
        <f>SUM(I149)</f>
        <v>0</v>
      </c>
      <c r="J182" s="370">
        <f>SUM(J149)</f>
        <v>0</v>
      </c>
      <c r="K182" s="370">
        <f>SUM(K149)</f>
        <v>0</v>
      </c>
      <c r="L182" s="370">
        <f>SUM(L149)</f>
        <v>0</v>
      </c>
      <c r="M182" s="370">
        <f>SUM(M149)</f>
        <v>0</v>
      </c>
      <c r="N182" s="370">
        <f>SUM(N149)</f>
        <v>0</v>
      </c>
      <c r="O182" s="370">
        <f>SUM(O149)</f>
        <v>0</v>
      </c>
      <c r="P182" s="370">
        <f>SUM(P149)</f>
        <v>0</v>
      </c>
      <c r="Q182" s="370">
        <f>SUM(Q149)</f>
        <v>0</v>
      </c>
      <c r="R182" s="173"/>
    </row>
    <row r="183" spans="3:18" ht="12.75" hidden="1" customHeight="1" x14ac:dyDescent="0.2">
      <c r="C183" s="23"/>
    </row>
    <row r="184" spans="3:18" ht="12.75" hidden="1" customHeight="1" x14ac:dyDescent="0.2">
      <c r="C184" s="23"/>
    </row>
    <row r="185" spans="3:18" ht="15.75" hidden="1" x14ac:dyDescent="0.25">
      <c r="C185" s="23"/>
      <c r="D185" s="6" t="s">
        <v>480</v>
      </c>
      <c r="E185" s="380">
        <f>SUM(E160:E182)</f>
        <v>55000</v>
      </c>
      <c r="F185" s="380">
        <f t="shared" ref="F185:Q185" si="34">SUM(F160:F182)</f>
        <v>55000</v>
      </c>
      <c r="G185" s="380">
        <f t="shared" si="34"/>
        <v>0</v>
      </c>
      <c r="H185" s="380">
        <f t="shared" si="34"/>
        <v>0</v>
      </c>
      <c r="I185" s="380">
        <f t="shared" si="34"/>
        <v>0</v>
      </c>
      <c r="J185" s="380">
        <f t="shared" si="34"/>
        <v>775381</v>
      </c>
      <c r="K185" s="380">
        <f t="shared" si="34"/>
        <v>0</v>
      </c>
      <c r="L185" s="380">
        <f t="shared" si="34"/>
        <v>0</v>
      </c>
      <c r="M185" s="380">
        <f t="shared" si="34"/>
        <v>0</v>
      </c>
      <c r="N185" s="380">
        <f t="shared" si="34"/>
        <v>775381</v>
      </c>
      <c r="O185" s="380">
        <f t="shared" si="34"/>
        <v>775381</v>
      </c>
      <c r="P185" s="380">
        <f t="shared" si="34"/>
        <v>0</v>
      </c>
      <c r="Q185" s="380">
        <f t="shared" si="34"/>
        <v>830381</v>
      </c>
    </row>
    <row r="186" spans="3:18" hidden="1" x14ac:dyDescent="0.2">
      <c r="C186" s="23"/>
    </row>
    <row r="187" spans="3:18" hidden="1" x14ac:dyDescent="0.2">
      <c r="C187" s="23"/>
    </row>
    <row r="188" spans="3:18" ht="12.75" customHeight="1" x14ac:dyDescent="0.2">
      <c r="C188" s="23"/>
    </row>
    <row r="189" spans="3:18" x14ac:dyDescent="0.2">
      <c r="C189" s="23"/>
    </row>
    <row r="190" spans="3:18" x14ac:dyDescent="0.2">
      <c r="C190" s="23"/>
    </row>
    <row r="191" spans="3:18" x14ac:dyDescent="0.2">
      <c r="C191" s="23"/>
    </row>
    <row r="192" spans="3:18" ht="12.75" customHeight="1" x14ac:dyDescent="0.2">
      <c r="C192" s="23"/>
    </row>
    <row r="193" spans="3:3" x14ac:dyDescent="0.2">
      <c r="C193" s="23"/>
    </row>
    <row r="194" spans="3:3" x14ac:dyDescent="0.2">
      <c r="C194" s="23"/>
    </row>
    <row r="195" spans="3:3" x14ac:dyDescent="0.2">
      <c r="C195" s="23"/>
    </row>
    <row r="196" spans="3:3" ht="12.75" customHeight="1" x14ac:dyDescent="0.2">
      <c r="C196" s="23"/>
    </row>
    <row r="197" spans="3:3" x14ac:dyDescent="0.2">
      <c r="C197" s="23"/>
    </row>
    <row r="198" spans="3:3" x14ac:dyDescent="0.2">
      <c r="C198" s="23"/>
    </row>
    <row r="199" spans="3:3" x14ac:dyDescent="0.2">
      <c r="C199" s="23"/>
    </row>
    <row r="200" spans="3:3" ht="12.75" customHeight="1" x14ac:dyDescent="0.2">
      <c r="C200" s="23"/>
    </row>
    <row r="201" spans="3:3" x14ac:dyDescent="0.2">
      <c r="C201" s="23"/>
    </row>
    <row r="202" spans="3:3" x14ac:dyDescent="0.2">
      <c r="C202" s="23"/>
    </row>
    <row r="203" spans="3:3" x14ac:dyDescent="0.2">
      <c r="C203" s="23"/>
    </row>
    <row r="204" spans="3:3" ht="12.75" customHeight="1" x14ac:dyDescent="0.2">
      <c r="C204" s="23"/>
    </row>
    <row r="205" spans="3:3" x14ac:dyDescent="0.2">
      <c r="C205" s="23"/>
    </row>
    <row r="206" spans="3:3" x14ac:dyDescent="0.2">
      <c r="C206" s="23"/>
    </row>
    <row r="207" spans="3:3" x14ac:dyDescent="0.2">
      <c r="C207" s="23"/>
    </row>
    <row r="208" spans="3:3" ht="12.75" customHeight="1" x14ac:dyDescent="0.2">
      <c r="C208" s="23"/>
    </row>
    <row r="209" spans="3:3" x14ac:dyDescent="0.2">
      <c r="C209" s="23"/>
    </row>
    <row r="210" spans="3:3" x14ac:dyDescent="0.2">
      <c r="C210" s="23"/>
    </row>
    <row r="211" spans="3:3" x14ac:dyDescent="0.2">
      <c r="C211" s="23"/>
    </row>
    <row r="212" spans="3:3" ht="12.75" customHeight="1" x14ac:dyDescent="0.2">
      <c r="C212" s="23"/>
    </row>
    <row r="213" spans="3:3" x14ac:dyDescent="0.2">
      <c r="C213" s="23"/>
    </row>
    <row r="214" spans="3:3" x14ac:dyDescent="0.2">
      <c r="C214" s="23"/>
    </row>
    <row r="215" spans="3:3" x14ac:dyDescent="0.2">
      <c r="C215" s="23"/>
    </row>
    <row r="216" spans="3:3" ht="12.75" customHeight="1" x14ac:dyDescent="0.2">
      <c r="C216" s="23"/>
    </row>
    <row r="217" spans="3:3" x14ac:dyDescent="0.2">
      <c r="C217" s="23"/>
    </row>
    <row r="218" spans="3:3" x14ac:dyDescent="0.2">
      <c r="C218" s="23"/>
    </row>
    <row r="219" spans="3:3" x14ac:dyDescent="0.2">
      <c r="C219" s="23"/>
    </row>
    <row r="220" spans="3:3" ht="12.75" customHeight="1" x14ac:dyDescent="0.2">
      <c r="C220" s="23"/>
    </row>
    <row r="221" spans="3:3" x14ac:dyDescent="0.2">
      <c r="C221" s="23"/>
    </row>
    <row r="222" spans="3:3" x14ac:dyDescent="0.2">
      <c r="C222" s="23"/>
    </row>
    <row r="223" spans="3:3" x14ac:dyDescent="0.2">
      <c r="C223" s="23"/>
    </row>
    <row r="224" spans="3:3" ht="12.75" customHeight="1" x14ac:dyDescent="0.2">
      <c r="C224" s="23"/>
    </row>
    <row r="225" spans="3:3" x14ac:dyDescent="0.2">
      <c r="C225" s="23"/>
    </row>
    <row r="226" spans="3:3" x14ac:dyDescent="0.2">
      <c r="C226" s="23"/>
    </row>
    <row r="227" spans="3:3" x14ac:dyDescent="0.2">
      <c r="C227" s="23"/>
    </row>
    <row r="228" spans="3:3" ht="12.75" customHeight="1" x14ac:dyDescent="0.2">
      <c r="C228" s="23"/>
    </row>
    <row r="229" spans="3:3" x14ac:dyDescent="0.2">
      <c r="C229" s="23"/>
    </row>
    <row r="230" spans="3:3" x14ac:dyDescent="0.2">
      <c r="C230" s="23"/>
    </row>
    <row r="231" spans="3:3" x14ac:dyDescent="0.2">
      <c r="C231" s="23"/>
    </row>
    <row r="232" spans="3:3" ht="12.75" customHeight="1" x14ac:dyDescent="0.2">
      <c r="C232" s="23"/>
    </row>
    <row r="233" spans="3:3" x14ac:dyDescent="0.2">
      <c r="C233" s="23"/>
    </row>
    <row r="234" spans="3:3" x14ac:dyDescent="0.2">
      <c r="C234" s="23"/>
    </row>
    <row r="235" spans="3:3" x14ac:dyDescent="0.2">
      <c r="C235" s="23"/>
    </row>
    <row r="236" spans="3:3" ht="12.75" customHeight="1" x14ac:dyDescent="0.2">
      <c r="C236" s="23"/>
    </row>
    <row r="237" spans="3:3" x14ac:dyDescent="0.2">
      <c r="C237" s="23"/>
    </row>
    <row r="238" spans="3:3" x14ac:dyDescent="0.2">
      <c r="C238" s="23"/>
    </row>
    <row r="239" spans="3:3" x14ac:dyDescent="0.2">
      <c r="C239" s="23"/>
    </row>
    <row r="240" spans="3:3" ht="12.75" customHeight="1" x14ac:dyDescent="0.2">
      <c r="C240" s="23"/>
    </row>
    <row r="241" spans="3:3" x14ac:dyDescent="0.2">
      <c r="C241" s="23"/>
    </row>
    <row r="242" spans="3:3" x14ac:dyDescent="0.2">
      <c r="C242" s="23"/>
    </row>
    <row r="243" spans="3:3" x14ac:dyDescent="0.2">
      <c r="C243" s="23"/>
    </row>
    <row r="244" spans="3:3" ht="12.75" customHeight="1" x14ac:dyDescent="0.2">
      <c r="C244" s="23"/>
    </row>
    <row r="245" spans="3:3" x14ac:dyDescent="0.2">
      <c r="C245" s="23"/>
    </row>
    <row r="246" spans="3:3" x14ac:dyDescent="0.2">
      <c r="C246" s="23"/>
    </row>
    <row r="247" spans="3:3" x14ac:dyDescent="0.2">
      <c r="C247" s="23"/>
    </row>
    <row r="248" spans="3:3" ht="12.75" customHeight="1" x14ac:dyDescent="0.2">
      <c r="C248" s="23"/>
    </row>
    <row r="249" spans="3:3" x14ac:dyDescent="0.2">
      <c r="C249" s="23"/>
    </row>
    <row r="250" spans="3:3" x14ac:dyDescent="0.2">
      <c r="C250" s="23"/>
    </row>
    <row r="251" spans="3:3" x14ac:dyDescent="0.2">
      <c r="C251" s="23"/>
    </row>
    <row r="252" spans="3:3" ht="12.75" customHeight="1" x14ac:dyDescent="0.2">
      <c r="C252" s="23"/>
    </row>
    <row r="253" spans="3:3" x14ac:dyDescent="0.2">
      <c r="C253" s="23"/>
    </row>
    <row r="254" spans="3:3" x14ac:dyDescent="0.2">
      <c r="C254" s="23"/>
    </row>
    <row r="255" spans="3:3" x14ac:dyDescent="0.2">
      <c r="C255" s="23"/>
    </row>
    <row r="256" spans="3:3" ht="12.75" customHeight="1" x14ac:dyDescent="0.2">
      <c r="C256" s="23"/>
    </row>
    <row r="257" spans="3:3" x14ac:dyDescent="0.2">
      <c r="C257" s="23"/>
    </row>
    <row r="258" spans="3:3" x14ac:dyDescent="0.2">
      <c r="C258" s="23"/>
    </row>
    <row r="259" spans="3:3" x14ac:dyDescent="0.2">
      <c r="C259" s="23"/>
    </row>
    <row r="260" spans="3:3" ht="12.75" customHeight="1" x14ac:dyDescent="0.2">
      <c r="C260" s="23"/>
    </row>
    <row r="261" spans="3:3" x14ac:dyDescent="0.2">
      <c r="C261" s="23"/>
    </row>
    <row r="262" spans="3:3" x14ac:dyDescent="0.2">
      <c r="C262" s="23"/>
    </row>
    <row r="263" spans="3:3" x14ac:dyDescent="0.2">
      <c r="C263" s="23"/>
    </row>
    <row r="264" spans="3:3" ht="12.75" customHeight="1" x14ac:dyDescent="0.2">
      <c r="C264" s="23"/>
    </row>
    <row r="265" spans="3:3" x14ac:dyDescent="0.2">
      <c r="C265" s="23"/>
    </row>
    <row r="266" spans="3:3" x14ac:dyDescent="0.2">
      <c r="C266" s="23"/>
    </row>
    <row r="267" spans="3:3" x14ac:dyDescent="0.2">
      <c r="C267" s="23"/>
    </row>
    <row r="268" spans="3:3" ht="12.75" customHeight="1" x14ac:dyDescent="0.2">
      <c r="C268" s="23"/>
    </row>
    <row r="269" spans="3:3" x14ac:dyDescent="0.2">
      <c r="C269" s="23"/>
    </row>
    <row r="270" spans="3:3" x14ac:dyDescent="0.2">
      <c r="C270" s="23"/>
    </row>
    <row r="271" spans="3:3" x14ac:dyDescent="0.2">
      <c r="C271" s="23"/>
    </row>
    <row r="272" spans="3:3" ht="12.75" customHeight="1" x14ac:dyDescent="0.2">
      <c r="C272" s="23"/>
    </row>
    <row r="273" spans="3:3" x14ac:dyDescent="0.2">
      <c r="C273" s="23"/>
    </row>
    <row r="274" spans="3:3" x14ac:dyDescent="0.2">
      <c r="C274" s="23"/>
    </row>
    <row r="275" spans="3:3" x14ac:dyDescent="0.2">
      <c r="C275" s="23"/>
    </row>
    <row r="276" spans="3:3" ht="12.75" customHeight="1" x14ac:dyDescent="0.2">
      <c r="C276" s="23"/>
    </row>
    <row r="277" spans="3:3" x14ac:dyDescent="0.2">
      <c r="C277" s="23"/>
    </row>
    <row r="278" spans="3:3" x14ac:dyDescent="0.2">
      <c r="C278" s="23"/>
    </row>
    <row r="279" spans="3:3" x14ac:dyDescent="0.2">
      <c r="C279" s="23"/>
    </row>
    <row r="280" spans="3:3" ht="12.75" customHeight="1" x14ac:dyDescent="0.2">
      <c r="C280" s="23"/>
    </row>
    <row r="281" spans="3:3" x14ac:dyDescent="0.2">
      <c r="C281" s="23"/>
    </row>
    <row r="282" spans="3:3" x14ac:dyDescent="0.2">
      <c r="C282" s="23"/>
    </row>
    <row r="283" spans="3:3" x14ac:dyDescent="0.2">
      <c r="C283" s="23"/>
    </row>
    <row r="284" spans="3:3" ht="12.75" customHeight="1" x14ac:dyDescent="0.2">
      <c r="C284" s="23"/>
    </row>
    <row r="285" spans="3:3" x14ac:dyDescent="0.2">
      <c r="C285" s="23"/>
    </row>
    <row r="286" spans="3:3" x14ac:dyDescent="0.2">
      <c r="C286" s="23"/>
    </row>
    <row r="287" spans="3:3" x14ac:dyDescent="0.2">
      <c r="C287" s="23"/>
    </row>
    <row r="288" spans="3:3" ht="12.75" customHeight="1" x14ac:dyDescent="0.2">
      <c r="C288" s="23"/>
    </row>
    <row r="289" spans="3:3" x14ac:dyDescent="0.2">
      <c r="C289" s="23"/>
    </row>
    <row r="290" spans="3:3" x14ac:dyDescent="0.2">
      <c r="C290" s="23"/>
    </row>
    <row r="291" spans="3:3" x14ac:dyDescent="0.2">
      <c r="C291" s="23"/>
    </row>
    <row r="292" spans="3:3" ht="12.75" customHeight="1" x14ac:dyDescent="0.2">
      <c r="C292" s="23"/>
    </row>
    <row r="293" spans="3:3" x14ac:dyDescent="0.2">
      <c r="C293" s="23"/>
    </row>
    <row r="294" spans="3:3" x14ac:dyDescent="0.2">
      <c r="C294" s="23"/>
    </row>
    <row r="295" spans="3:3" x14ac:dyDescent="0.2">
      <c r="C295" s="23"/>
    </row>
    <row r="296" spans="3:3" ht="12.75" customHeight="1" x14ac:dyDescent="0.2">
      <c r="C296" s="23"/>
    </row>
    <row r="297" spans="3:3" x14ac:dyDescent="0.2">
      <c r="C297" s="23"/>
    </row>
  </sheetData>
  <mergeCells count="21">
    <mergeCell ref="A5:A8"/>
    <mergeCell ref="D5:D8"/>
    <mergeCell ref="C5:C8"/>
    <mergeCell ref="E5:I5"/>
    <mergeCell ref="G7:G8"/>
    <mergeCell ref="H7:H8"/>
    <mergeCell ref="B5:B8"/>
    <mergeCell ref="Q5:Q8"/>
    <mergeCell ref="E6:E8"/>
    <mergeCell ref="G6:H6"/>
    <mergeCell ref="J6:J8"/>
    <mergeCell ref="K6:K8"/>
    <mergeCell ref="J5:P5"/>
    <mergeCell ref="F6:F8"/>
    <mergeCell ref="I6:I8"/>
    <mergeCell ref="O7:O8"/>
    <mergeCell ref="O6:P6"/>
    <mergeCell ref="N6:N8"/>
    <mergeCell ref="L7:L8"/>
    <mergeCell ref="M7:M8"/>
    <mergeCell ref="L6:M6"/>
  </mergeCells>
  <phoneticPr fontId="4" type="noConversion"/>
  <pageMargins left="0.19685039370078741" right="0.19685039370078741" top="0.78740157480314965" bottom="0.59055118110236227" header="0" footer="0"/>
  <pageSetup paperSize="9" scale="60" fitToHeight="6" orientation="landscape" r:id="rId1"/>
  <headerFooter alignWithMargins="0"/>
  <rowBreaks count="1" manualBreakCount="1">
    <brk id="153" max="1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"/>
  <sheetViews>
    <sheetView view="pageBreakPreview" topLeftCell="D70" zoomScale="89" zoomScaleNormal="75" zoomScaleSheetLayoutView="89" workbookViewId="0">
      <selection activeCell="L67" sqref="L67"/>
    </sheetView>
  </sheetViews>
  <sheetFormatPr defaultRowHeight="15" x14ac:dyDescent="0.2"/>
  <cols>
    <col min="1" max="1" width="22.140625" style="28" customWidth="1"/>
    <col min="2" max="2" width="15.85546875" style="28" customWidth="1"/>
    <col min="3" max="3" width="15.42578125" style="28" customWidth="1"/>
    <col min="4" max="4" width="78.85546875" style="28" customWidth="1"/>
    <col min="5" max="5" width="58.42578125" style="28" customWidth="1"/>
    <col min="6" max="6" width="15.85546875" style="28" customWidth="1"/>
    <col min="7" max="7" width="17.140625" style="28" customWidth="1"/>
    <col min="8" max="8" width="18.42578125" style="28" customWidth="1"/>
    <col min="9" max="9" width="19.85546875" style="28" customWidth="1"/>
    <col min="10" max="10" width="15.140625" style="28" hidden="1" customWidth="1"/>
    <col min="11" max="16384" width="9.140625" style="28"/>
  </cols>
  <sheetData>
    <row r="1" spans="1:10" ht="15.75" x14ac:dyDescent="0.25">
      <c r="A1" s="27"/>
      <c r="B1" s="27"/>
      <c r="C1" s="27"/>
      <c r="D1" s="27"/>
      <c r="E1" s="27"/>
      <c r="F1" s="27"/>
      <c r="G1" s="27"/>
    </row>
    <row r="2" spans="1:10" ht="15.75" x14ac:dyDescent="0.25">
      <c r="A2" s="27"/>
      <c r="B2" s="27"/>
      <c r="C2" s="27"/>
      <c r="D2" s="27"/>
      <c r="E2" s="27"/>
      <c r="F2" s="27"/>
      <c r="G2" s="27"/>
    </row>
    <row r="3" spans="1:10" ht="15.75" x14ac:dyDescent="0.25">
      <c r="A3" s="27"/>
      <c r="B3" s="27"/>
      <c r="C3" s="27"/>
      <c r="D3" s="27"/>
      <c r="E3" s="27"/>
      <c r="F3" s="27"/>
      <c r="G3" s="27"/>
    </row>
    <row r="4" spans="1:10" ht="23.25" customHeight="1" x14ac:dyDescent="0.3">
      <c r="A4" s="27"/>
      <c r="B4" s="27"/>
      <c r="C4" s="27"/>
      <c r="D4" s="27"/>
      <c r="E4" s="27"/>
      <c r="F4" s="27"/>
      <c r="G4" s="27"/>
      <c r="H4" s="29"/>
      <c r="I4" s="29"/>
      <c r="J4" s="27"/>
    </row>
    <row r="5" spans="1:10" ht="18.75" x14ac:dyDescent="0.3">
      <c r="A5" s="27"/>
      <c r="B5" s="27"/>
      <c r="C5" s="27"/>
      <c r="D5" s="27"/>
      <c r="E5" s="27"/>
      <c r="F5" s="27"/>
      <c r="G5" s="27"/>
      <c r="H5" s="29"/>
      <c r="I5" s="29"/>
      <c r="J5" s="27"/>
    </row>
    <row r="7" spans="1:10" ht="75" customHeight="1" thickBot="1" x14ac:dyDescent="0.35">
      <c r="A7" s="29"/>
      <c r="B7" s="29"/>
      <c r="C7" s="29"/>
      <c r="D7" s="29"/>
      <c r="E7" s="29"/>
      <c r="F7" s="29"/>
      <c r="G7" s="29"/>
      <c r="H7" s="29"/>
      <c r="I7" s="29" t="s">
        <v>0</v>
      </c>
    </row>
    <row r="8" spans="1:10" s="30" customFormat="1" ht="94.5" customHeight="1" x14ac:dyDescent="0.2">
      <c r="A8" s="322" t="s">
        <v>23</v>
      </c>
      <c r="B8" s="322" t="s">
        <v>176</v>
      </c>
      <c r="C8" s="322" t="s">
        <v>28</v>
      </c>
      <c r="D8" s="322" t="s">
        <v>175</v>
      </c>
      <c r="E8" s="322" t="s">
        <v>96</v>
      </c>
      <c r="F8" s="322" t="s">
        <v>91</v>
      </c>
      <c r="G8" s="322" t="s">
        <v>92</v>
      </c>
      <c r="H8" s="322" t="s">
        <v>93</v>
      </c>
      <c r="I8" s="322" t="s">
        <v>94</v>
      </c>
      <c r="J8" s="171" t="s">
        <v>95</v>
      </c>
    </row>
    <row r="9" spans="1:10" s="30" customFormat="1" ht="19.5" customHeight="1" x14ac:dyDescent="0.2">
      <c r="A9" s="31">
        <v>1</v>
      </c>
      <c r="B9" s="31">
        <v>2</v>
      </c>
      <c r="C9" s="31">
        <v>3</v>
      </c>
      <c r="D9" s="31">
        <v>4</v>
      </c>
      <c r="E9" s="31">
        <v>5</v>
      </c>
      <c r="F9" s="32">
        <v>6</v>
      </c>
      <c r="G9" s="32">
        <v>7</v>
      </c>
      <c r="H9" s="31">
        <v>8</v>
      </c>
      <c r="I9" s="31">
        <v>9</v>
      </c>
      <c r="J9" s="33">
        <v>8</v>
      </c>
    </row>
    <row r="10" spans="1:10" s="30" customFormat="1" ht="40.5" hidden="1" customHeight="1" x14ac:dyDescent="0.3">
      <c r="A10" s="381" t="s">
        <v>203</v>
      </c>
      <c r="B10" s="381"/>
      <c r="C10" s="381"/>
      <c r="D10" s="382" t="s">
        <v>194</v>
      </c>
      <c r="E10" s="383"/>
      <c r="F10" s="384"/>
      <c r="G10" s="384"/>
      <c r="H10" s="384"/>
      <c r="I10" s="384">
        <f>SUM(I11)</f>
        <v>0</v>
      </c>
      <c r="J10" s="33"/>
    </row>
    <row r="11" spans="1:10" s="57" customFormat="1" ht="39.75" hidden="1" customHeight="1" x14ac:dyDescent="0.3">
      <c r="A11" s="381" t="s">
        <v>204</v>
      </c>
      <c r="B11" s="381"/>
      <c r="C11" s="381"/>
      <c r="D11" s="382" t="s">
        <v>194</v>
      </c>
      <c r="E11" s="383"/>
      <c r="F11" s="384"/>
      <c r="G11" s="384"/>
      <c r="H11" s="384"/>
      <c r="I11" s="384">
        <f>SUM(I12:I28)</f>
        <v>0</v>
      </c>
      <c r="J11" s="56" t="e">
        <f>SUM(#REF!)</f>
        <v>#REF!</v>
      </c>
    </row>
    <row r="12" spans="1:10" s="401" customFormat="1" ht="61.5" hidden="1" customHeight="1" x14ac:dyDescent="0.3">
      <c r="A12" s="61" t="s">
        <v>334</v>
      </c>
      <c r="B12" s="61" t="s">
        <v>202</v>
      </c>
      <c r="C12" s="61" t="s">
        <v>59</v>
      </c>
      <c r="D12" s="342" t="s">
        <v>201</v>
      </c>
      <c r="E12" s="219"/>
      <c r="F12" s="362"/>
      <c r="G12" s="308"/>
      <c r="H12" s="308"/>
      <c r="I12" s="325"/>
      <c r="J12" s="400"/>
    </row>
    <row r="13" spans="1:10" s="401" customFormat="1" ht="39.75" hidden="1" customHeight="1" x14ac:dyDescent="0.3">
      <c r="A13" s="397"/>
      <c r="B13" s="397"/>
      <c r="C13" s="397"/>
      <c r="D13" s="398"/>
      <c r="E13" s="399"/>
      <c r="F13" s="308"/>
      <c r="G13" s="308"/>
      <c r="H13" s="308"/>
      <c r="I13" s="308"/>
      <c r="J13" s="400"/>
    </row>
    <row r="14" spans="1:10" s="401" customFormat="1" ht="39.75" hidden="1" customHeight="1" x14ac:dyDescent="0.3">
      <c r="A14" s="397"/>
      <c r="B14" s="397"/>
      <c r="C14" s="397"/>
      <c r="D14" s="398"/>
      <c r="E14" s="399"/>
      <c r="F14" s="308"/>
      <c r="G14" s="308"/>
      <c r="H14" s="308"/>
      <c r="I14" s="308"/>
      <c r="J14" s="400"/>
    </row>
    <row r="15" spans="1:10" s="401" customFormat="1" ht="39.75" hidden="1" customHeight="1" x14ac:dyDescent="0.3">
      <c r="A15" s="397"/>
      <c r="B15" s="397"/>
      <c r="C15" s="397"/>
      <c r="D15" s="398"/>
      <c r="E15" s="399"/>
      <c r="F15" s="308"/>
      <c r="G15" s="308"/>
      <c r="H15" s="308"/>
      <c r="I15" s="308"/>
      <c r="J15" s="400"/>
    </row>
    <row r="16" spans="1:10" s="401" customFormat="1" ht="39.75" hidden="1" customHeight="1" x14ac:dyDescent="0.3">
      <c r="A16" s="397"/>
      <c r="B16" s="397"/>
      <c r="C16" s="397"/>
      <c r="D16" s="398"/>
      <c r="E16" s="399"/>
      <c r="F16" s="308"/>
      <c r="G16" s="308"/>
      <c r="H16" s="308"/>
      <c r="I16" s="308"/>
      <c r="J16" s="400"/>
    </row>
    <row r="17" spans="1:10" s="401" customFormat="1" ht="39.75" hidden="1" customHeight="1" x14ac:dyDescent="0.3">
      <c r="A17" s="397"/>
      <c r="B17" s="397"/>
      <c r="C17" s="397"/>
      <c r="D17" s="398"/>
      <c r="E17" s="399"/>
      <c r="F17" s="308"/>
      <c r="G17" s="308"/>
      <c r="H17" s="308"/>
      <c r="I17" s="308"/>
      <c r="J17" s="400"/>
    </row>
    <row r="18" spans="1:10" s="401" customFormat="1" ht="39.75" hidden="1" customHeight="1" x14ac:dyDescent="0.3">
      <c r="A18" s="397"/>
      <c r="B18" s="397"/>
      <c r="C18" s="397"/>
      <c r="D18" s="398"/>
      <c r="E18" s="399"/>
      <c r="F18" s="308"/>
      <c r="G18" s="308"/>
      <c r="H18" s="308"/>
      <c r="I18" s="308"/>
      <c r="J18" s="400"/>
    </row>
    <row r="19" spans="1:10" s="401" customFormat="1" ht="39.75" hidden="1" customHeight="1" x14ac:dyDescent="0.3">
      <c r="A19" s="397"/>
      <c r="B19" s="397"/>
      <c r="C19" s="397"/>
      <c r="D19" s="398"/>
      <c r="E19" s="399"/>
      <c r="F19" s="308"/>
      <c r="G19" s="308"/>
      <c r="H19" s="308"/>
      <c r="I19" s="308"/>
      <c r="J19" s="400"/>
    </row>
    <row r="20" spans="1:10" s="401" customFormat="1" ht="39.75" hidden="1" customHeight="1" x14ac:dyDescent="0.3">
      <c r="A20" s="397"/>
      <c r="B20" s="397"/>
      <c r="C20" s="397"/>
      <c r="D20" s="398"/>
      <c r="E20" s="399"/>
      <c r="F20" s="308"/>
      <c r="G20" s="308"/>
      <c r="H20" s="308"/>
      <c r="I20" s="308"/>
      <c r="J20" s="400"/>
    </row>
    <row r="21" spans="1:10" s="401" customFormat="1" ht="39.75" hidden="1" customHeight="1" x14ac:dyDescent="0.3">
      <c r="A21" s="397"/>
      <c r="B21" s="397"/>
      <c r="C21" s="397"/>
      <c r="D21" s="398"/>
      <c r="E21" s="399"/>
      <c r="F21" s="308"/>
      <c r="G21" s="308"/>
      <c r="H21" s="308"/>
      <c r="I21" s="308"/>
      <c r="J21" s="400"/>
    </row>
    <row r="22" spans="1:10" s="401" customFormat="1" ht="39.75" hidden="1" customHeight="1" x14ac:dyDescent="0.3">
      <c r="A22" s="397"/>
      <c r="B22" s="397"/>
      <c r="C22" s="397"/>
      <c r="D22" s="398"/>
      <c r="E22" s="399"/>
      <c r="F22" s="308"/>
      <c r="G22" s="308"/>
      <c r="H22" s="308"/>
      <c r="I22" s="308"/>
      <c r="J22" s="400"/>
    </row>
    <row r="23" spans="1:10" s="57" customFormat="1" ht="64.5" hidden="1" customHeight="1" x14ac:dyDescent="0.3">
      <c r="A23" s="175" t="s">
        <v>259</v>
      </c>
      <c r="B23" s="175" t="s">
        <v>260</v>
      </c>
      <c r="C23" s="176" t="s">
        <v>72</v>
      </c>
      <c r="D23" s="177" t="s">
        <v>174</v>
      </c>
      <c r="E23" s="58" t="s">
        <v>332</v>
      </c>
      <c r="F23" s="59"/>
      <c r="G23" s="59"/>
      <c r="H23" s="59"/>
      <c r="I23" s="59"/>
      <c r="J23" s="56"/>
    </row>
    <row r="24" spans="1:10" s="57" customFormat="1" ht="58.5" hidden="1" customHeight="1" x14ac:dyDescent="0.3">
      <c r="A24" s="175" t="s">
        <v>259</v>
      </c>
      <c r="B24" s="175" t="s">
        <v>260</v>
      </c>
      <c r="C24" s="176" t="s">
        <v>72</v>
      </c>
      <c r="D24" s="177" t="s">
        <v>174</v>
      </c>
      <c r="E24" s="58" t="s">
        <v>333</v>
      </c>
      <c r="F24" s="59"/>
      <c r="G24" s="59"/>
      <c r="H24" s="59"/>
      <c r="I24" s="59"/>
      <c r="J24" s="56"/>
    </row>
    <row r="25" spans="1:10" s="57" customFormat="1" ht="65.25" hidden="1" customHeight="1" x14ac:dyDescent="0.3">
      <c r="A25" s="61" t="s">
        <v>334</v>
      </c>
      <c r="B25" s="61" t="s">
        <v>202</v>
      </c>
      <c r="C25" s="61" t="s">
        <v>59</v>
      </c>
      <c r="D25" s="261" t="s">
        <v>201</v>
      </c>
      <c r="E25" s="58"/>
      <c r="F25" s="59"/>
      <c r="G25" s="59"/>
      <c r="H25" s="59"/>
      <c r="I25" s="59"/>
      <c r="J25" s="56"/>
    </row>
    <row r="26" spans="1:10" s="57" customFormat="1" ht="30.75" hidden="1" customHeight="1" x14ac:dyDescent="0.3">
      <c r="A26" s="61" t="s">
        <v>235</v>
      </c>
      <c r="B26" s="61" t="s">
        <v>180</v>
      </c>
      <c r="C26" s="264"/>
      <c r="D26" s="265" t="s">
        <v>239</v>
      </c>
      <c r="E26" s="58"/>
      <c r="F26" s="59"/>
      <c r="G26" s="59"/>
      <c r="H26" s="59"/>
      <c r="I26" s="59"/>
      <c r="J26" s="56"/>
    </row>
    <row r="27" spans="1:10" s="57" customFormat="1" ht="30" hidden="1" customHeight="1" x14ac:dyDescent="0.3">
      <c r="A27" s="266" t="s">
        <v>240</v>
      </c>
      <c r="B27" s="266" t="s">
        <v>181</v>
      </c>
      <c r="C27" s="266" t="s">
        <v>67</v>
      </c>
      <c r="D27" s="267" t="s">
        <v>241</v>
      </c>
      <c r="E27" s="58"/>
      <c r="F27" s="59"/>
      <c r="G27" s="60"/>
      <c r="H27" s="59"/>
      <c r="I27" s="402"/>
      <c r="J27" s="56"/>
    </row>
    <row r="28" spans="1:10" s="57" customFormat="1" ht="39.75" hidden="1" customHeight="1" x14ac:dyDescent="0.3">
      <c r="A28" s="195" t="s">
        <v>489</v>
      </c>
      <c r="B28" s="195" t="s">
        <v>184</v>
      </c>
      <c r="C28" s="195"/>
      <c r="D28" s="305" t="s">
        <v>338</v>
      </c>
      <c r="E28" s="58"/>
      <c r="F28" s="59"/>
      <c r="G28" s="60"/>
      <c r="H28" s="59"/>
      <c r="I28" s="403"/>
      <c r="J28" s="56"/>
    </row>
    <row r="29" spans="1:10" s="57" customFormat="1" ht="30" hidden="1" customHeight="1" x14ac:dyDescent="0.3">
      <c r="A29" s="306" t="s">
        <v>490</v>
      </c>
      <c r="B29" s="306" t="s">
        <v>336</v>
      </c>
      <c r="C29" s="306" t="s">
        <v>68</v>
      </c>
      <c r="D29" s="307" t="s">
        <v>337</v>
      </c>
      <c r="E29" s="58"/>
      <c r="F29" s="59"/>
      <c r="G29" s="60"/>
      <c r="H29" s="59"/>
      <c r="I29" s="402"/>
      <c r="J29" s="56"/>
    </row>
    <row r="30" spans="1:10" s="57" customFormat="1" ht="41.25" hidden="1" customHeight="1" x14ac:dyDescent="0.3">
      <c r="A30" s="306" t="s">
        <v>506</v>
      </c>
      <c r="B30" s="306" t="s">
        <v>507</v>
      </c>
      <c r="C30" s="306" t="s">
        <v>68</v>
      </c>
      <c r="D30" s="307" t="s">
        <v>508</v>
      </c>
      <c r="E30" s="58"/>
      <c r="F30" s="59"/>
      <c r="G30" s="60"/>
      <c r="H30" s="59"/>
      <c r="I30" s="402"/>
      <c r="J30" s="56"/>
    </row>
    <row r="31" spans="1:10" s="57" customFormat="1" ht="30" hidden="1" customHeight="1" x14ac:dyDescent="0.3">
      <c r="A31" s="61" t="s">
        <v>252</v>
      </c>
      <c r="B31" s="61" t="s">
        <v>253</v>
      </c>
      <c r="C31" s="61" t="s">
        <v>68</v>
      </c>
      <c r="D31" s="334" t="s">
        <v>254</v>
      </c>
      <c r="E31" s="58"/>
      <c r="F31" s="59"/>
      <c r="G31" s="60"/>
      <c r="H31" s="59"/>
      <c r="I31" s="403"/>
      <c r="J31" s="56"/>
    </row>
    <row r="32" spans="1:10" s="57" customFormat="1" ht="31.5" hidden="1" customHeight="1" x14ac:dyDescent="0.3">
      <c r="A32" s="61" t="s">
        <v>257</v>
      </c>
      <c r="B32" s="61" t="s">
        <v>258</v>
      </c>
      <c r="C32" s="61" t="s">
        <v>84</v>
      </c>
      <c r="D32" s="268" t="s">
        <v>21</v>
      </c>
      <c r="F32" s="394"/>
      <c r="G32" s="394"/>
      <c r="H32" s="394"/>
      <c r="I32" s="59"/>
      <c r="J32" s="56"/>
    </row>
    <row r="33" spans="1:10" s="57" customFormat="1" ht="32.25" hidden="1" customHeight="1" x14ac:dyDescent="0.3">
      <c r="A33" s="61" t="s">
        <v>271</v>
      </c>
      <c r="B33" s="61" t="s">
        <v>272</v>
      </c>
      <c r="C33" s="61" t="s">
        <v>70</v>
      </c>
      <c r="D33" s="385" t="s">
        <v>273</v>
      </c>
      <c r="E33" s="58"/>
      <c r="F33" s="59"/>
      <c r="G33" s="60"/>
      <c r="H33" s="59"/>
      <c r="I33" s="404"/>
      <c r="J33" s="56"/>
    </row>
    <row r="34" spans="1:10" s="57" customFormat="1" ht="42.75" hidden="1" customHeight="1" x14ac:dyDescent="0.3">
      <c r="A34" s="381" t="s">
        <v>31</v>
      </c>
      <c r="B34" s="381"/>
      <c r="C34" s="381"/>
      <c r="D34" s="382" t="s">
        <v>198</v>
      </c>
      <c r="E34" s="383"/>
      <c r="F34" s="384"/>
      <c r="G34" s="384"/>
      <c r="H34" s="384"/>
      <c r="I34" s="384">
        <f>SUM(I35)</f>
        <v>0</v>
      </c>
      <c r="J34" s="56"/>
    </row>
    <row r="35" spans="1:10" s="57" customFormat="1" ht="44.25" hidden="1" customHeight="1" x14ac:dyDescent="0.3">
      <c r="A35" s="381" t="s">
        <v>32</v>
      </c>
      <c r="B35" s="381"/>
      <c r="C35" s="381"/>
      <c r="D35" s="382" t="s">
        <v>198</v>
      </c>
      <c r="E35" s="383"/>
      <c r="F35" s="384"/>
      <c r="G35" s="384"/>
      <c r="H35" s="384"/>
      <c r="I35" s="384">
        <f>SUM(I37,I39,I40)</f>
        <v>0</v>
      </c>
      <c r="J35" s="56"/>
    </row>
    <row r="36" spans="1:10" s="57" customFormat="1" ht="62.25" hidden="1" customHeight="1" x14ac:dyDescent="0.3">
      <c r="A36" s="175" t="s">
        <v>340</v>
      </c>
      <c r="B36" s="175" t="s">
        <v>188</v>
      </c>
      <c r="C36" s="175" t="s">
        <v>342</v>
      </c>
      <c r="D36" s="55" t="s">
        <v>341</v>
      </c>
      <c r="E36" s="326" t="s">
        <v>412</v>
      </c>
      <c r="F36" s="308"/>
      <c r="G36" s="308"/>
      <c r="H36" s="308"/>
      <c r="I36" s="325"/>
      <c r="J36" s="56"/>
    </row>
    <row r="37" spans="1:10" s="57" customFormat="1" ht="41.25" hidden="1" customHeight="1" x14ac:dyDescent="0.3">
      <c r="A37" s="195" t="s">
        <v>339</v>
      </c>
      <c r="B37" s="195" t="s">
        <v>184</v>
      </c>
      <c r="C37" s="195"/>
      <c r="D37" s="305" t="s">
        <v>338</v>
      </c>
      <c r="E37" s="326"/>
      <c r="F37" s="308"/>
      <c r="G37" s="308"/>
      <c r="H37" s="308"/>
      <c r="I37" s="325"/>
      <c r="J37" s="56"/>
    </row>
    <row r="38" spans="1:10" s="57" customFormat="1" ht="26.25" hidden="1" customHeight="1" x14ac:dyDescent="0.3">
      <c r="A38" s="306" t="s">
        <v>335</v>
      </c>
      <c r="B38" s="306" t="s">
        <v>336</v>
      </c>
      <c r="C38" s="306" t="s">
        <v>68</v>
      </c>
      <c r="D38" s="307" t="s">
        <v>337</v>
      </c>
      <c r="E38" s="326"/>
      <c r="F38" s="308"/>
      <c r="G38" s="308"/>
      <c r="H38" s="308"/>
      <c r="I38" s="421"/>
      <c r="J38" s="56"/>
    </row>
    <row r="39" spans="1:10" s="57" customFormat="1" ht="37.5" hidden="1" customHeight="1" x14ac:dyDescent="0.3">
      <c r="A39" s="61" t="s">
        <v>422</v>
      </c>
      <c r="B39" s="61" t="s">
        <v>421</v>
      </c>
      <c r="C39" s="61" t="s">
        <v>342</v>
      </c>
      <c r="D39" s="268" t="s">
        <v>420</v>
      </c>
      <c r="E39" s="326"/>
      <c r="F39" s="308"/>
      <c r="G39" s="308"/>
      <c r="H39" s="308"/>
      <c r="I39" s="325"/>
      <c r="J39" s="56"/>
    </row>
    <row r="40" spans="1:10" s="57" customFormat="1" ht="41.25" hidden="1" customHeight="1" x14ac:dyDescent="0.3">
      <c r="A40" s="175" t="s">
        <v>343</v>
      </c>
      <c r="B40" s="175" t="s">
        <v>344</v>
      </c>
      <c r="C40" s="175"/>
      <c r="D40" s="55" t="s">
        <v>345</v>
      </c>
      <c r="E40" s="326"/>
      <c r="F40" s="308"/>
      <c r="G40" s="308"/>
      <c r="H40" s="308"/>
      <c r="I40" s="325"/>
      <c r="J40" s="56"/>
    </row>
    <row r="41" spans="1:10" s="57" customFormat="1" ht="42.75" hidden="1" customHeight="1" x14ac:dyDescent="0.3">
      <c r="A41" s="318" t="s">
        <v>348</v>
      </c>
      <c r="B41" s="318" t="s">
        <v>347</v>
      </c>
      <c r="C41" s="266" t="s">
        <v>69</v>
      </c>
      <c r="D41" s="420" t="s">
        <v>346</v>
      </c>
      <c r="E41" s="326"/>
      <c r="F41" s="308"/>
      <c r="G41" s="308"/>
      <c r="H41" s="308"/>
      <c r="I41" s="421"/>
      <c r="J41" s="56"/>
    </row>
    <row r="42" spans="1:10" s="57" customFormat="1" ht="43.5" hidden="1" customHeight="1" x14ac:dyDescent="0.3">
      <c r="A42" s="61" t="s">
        <v>286</v>
      </c>
      <c r="B42" s="61" t="s">
        <v>200</v>
      </c>
      <c r="C42" s="61" t="s">
        <v>59</v>
      </c>
      <c r="D42" s="268" t="s">
        <v>199</v>
      </c>
      <c r="E42" s="58"/>
      <c r="F42" s="59"/>
      <c r="G42" s="59"/>
      <c r="H42" s="59"/>
      <c r="I42" s="59"/>
      <c r="J42" s="56"/>
    </row>
    <row r="43" spans="1:10" s="57" customFormat="1" ht="33.75" hidden="1" customHeight="1" x14ac:dyDescent="0.3">
      <c r="E43" s="58"/>
      <c r="F43" s="59"/>
      <c r="G43" s="59"/>
      <c r="H43" s="59"/>
      <c r="I43" s="197"/>
      <c r="J43" s="56"/>
    </row>
    <row r="44" spans="1:10" s="57" customFormat="1" ht="43.5" hidden="1" customHeight="1" x14ac:dyDescent="0.3">
      <c r="A44" s="195" t="s">
        <v>339</v>
      </c>
      <c r="B44" s="195" t="s">
        <v>184</v>
      </c>
      <c r="C44" s="195"/>
      <c r="D44" s="305" t="s">
        <v>338</v>
      </c>
      <c r="E44" s="58"/>
      <c r="F44" s="59"/>
      <c r="G44" s="59"/>
      <c r="H44" s="59"/>
      <c r="I44" s="59">
        <f>SUM(I45:I46)</f>
        <v>0</v>
      </c>
      <c r="J44" s="56"/>
    </row>
    <row r="45" spans="1:10" s="57" customFormat="1" ht="29.25" hidden="1" customHeight="1" x14ac:dyDescent="0.3">
      <c r="A45" s="306" t="s">
        <v>335</v>
      </c>
      <c r="B45" s="306" t="s">
        <v>336</v>
      </c>
      <c r="C45" s="306" t="s">
        <v>68</v>
      </c>
      <c r="D45" s="307" t="s">
        <v>337</v>
      </c>
      <c r="E45" s="58"/>
      <c r="F45" s="59"/>
      <c r="G45" s="59"/>
      <c r="H45" s="59"/>
      <c r="I45" s="367"/>
      <c r="J45" s="56"/>
    </row>
    <row r="46" spans="1:10" s="57" customFormat="1" ht="32.25" hidden="1" customHeight="1" x14ac:dyDescent="0.3">
      <c r="A46" s="306" t="s">
        <v>462</v>
      </c>
      <c r="B46" s="306" t="s">
        <v>463</v>
      </c>
      <c r="C46" s="306" t="s">
        <v>68</v>
      </c>
      <c r="D46" s="307" t="s">
        <v>464</v>
      </c>
      <c r="E46" s="58"/>
      <c r="F46" s="59"/>
      <c r="G46" s="59"/>
      <c r="H46" s="59"/>
      <c r="I46" s="367"/>
      <c r="J46" s="56"/>
    </row>
    <row r="47" spans="1:10" s="57" customFormat="1" ht="51.75" hidden="1" customHeight="1" x14ac:dyDescent="0.3">
      <c r="A47" s="381" t="s">
        <v>289</v>
      </c>
      <c r="B47" s="381"/>
      <c r="C47" s="381"/>
      <c r="D47" s="386" t="s">
        <v>195</v>
      </c>
      <c r="E47" s="387"/>
      <c r="F47" s="387"/>
      <c r="G47" s="387"/>
      <c r="H47" s="387"/>
      <c r="I47" s="388">
        <f>SUM(I48)</f>
        <v>0</v>
      </c>
      <c r="J47" s="198"/>
    </row>
    <row r="48" spans="1:10" s="63" customFormat="1" ht="49.5" hidden="1" customHeight="1" x14ac:dyDescent="0.3">
      <c r="A48" s="381" t="s">
        <v>288</v>
      </c>
      <c r="B48" s="381"/>
      <c r="C48" s="381"/>
      <c r="D48" s="386" t="s">
        <v>195</v>
      </c>
      <c r="E48" s="387"/>
      <c r="F48" s="387"/>
      <c r="G48" s="387"/>
      <c r="H48" s="387"/>
      <c r="I48" s="388">
        <f>SUM(I50,I51,I53,I55,I60)</f>
        <v>0</v>
      </c>
      <c r="J48" s="62"/>
    </row>
    <row r="49" spans="1:10" s="63" customFormat="1" ht="44.25" hidden="1" customHeight="1" x14ac:dyDescent="0.3">
      <c r="A49" s="196" t="s">
        <v>513</v>
      </c>
      <c r="B49" s="196" t="s">
        <v>514</v>
      </c>
      <c r="C49" s="196"/>
      <c r="D49" s="316" t="s">
        <v>517</v>
      </c>
      <c r="E49" s="417" t="s">
        <v>520</v>
      </c>
      <c r="F49" s="309"/>
      <c r="G49" s="309"/>
      <c r="H49" s="309"/>
      <c r="I49" s="405"/>
      <c r="J49" s="62"/>
    </row>
    <row r="50" spans="1:10" s="63" customFormat="1" ht="44.25" hidden="1" customHeight="1" x14ac:dyDescent="0.35">
      <c r="A50" s="264" t="s">
        <v>515</v>
      </c>
      <c r="B50" s="264" t="s">
        <v>518</v>
      </c>
      <c r="C50" s="264" t="s">
        <v>342</v>
      </c>
      <c r="D50" s="416" t="s">
        <v>516</v>
      </c>
      <c r="E50" s="418" t="s">
        <v>520</v>
      </c>
      <c r="F50" s="419"/>
      <c r="G50" s="419"/>
      <c r="H50" s="419"/>
      <c r="I50" s="406"/>
      <c r="J50" s="62"/>
    </row>
    <row r="51" spans="1:10" s="63" customFormat="1" ht="73.5" hidden="1" customHeight="1" x14ac:dyDescent="0.3">
      <c r="A51" s="409" t="s">
        <v>510</v>
      </c>
      <c r="B51" s="409" t="s">
        <v>511</v>
      </c>
      <c r="C51" s="196" t="s">
        <v>72</v>
      </c>
      <c r="D51" s="316" t="s">
        <v>512</v>
      </c>
      <c r="E51" s="417" t="s">
        <v>519</v>
      </c>
      <c r="F51" s="309"/>
      <c r="G51" s="309"/>
      <c r="H51" s="309"/>
      <c r="I51" s="405"/>
      <c r="J51" s="62"/>
    </row>
    <row r="52" spans="1:10" s="311" customFormat="1" ht="45.75" hidden="1" customHeight="1" x14ac:dyDescent="0.3">
      <c r="A52" s="61" t="s">
        <v>287</v>
      </c>
      <c r="B52" s="61" t="s">
        <v>200</v>
      </c>
      <c r="C52" s="61" t="s">
        <v>59</v>
      </c>
      <c r="D52" s="268" t="s">
        <v>199</v>
      </c>
      <c r="E52" s="309"/>
      <c r="F52" s="309"/>
      <c r="G52" s="309"/>
      <c r="H52" s="309"/>
      <c r="I52" s="405"/>
      <c r="J52" s="310"/>
    </row>
    <row r="53" spans="1:10" s="311" customFormat="1" ht="30.75" hidden="1" customHeight="1" x14ac:dyDescent="0.3">
      <c r="A53" s="196" t="s">
        <v>351</v>
      </c>
      <c r="B53" s="196" t="s">
        <v>74</v>
      </c>
      <c r="C53" s="281" t="s">
        <v>60</v>
      </c>
      <c r="D53" s="312" t="s">
        <v>349</v>
      </c>
      <c r="E53" s="309"/>
      <c r="F53" s="309"/>
      <c r="G53" s="309"/>
      <c r="H53" s="309"/>
      <c r="I53" s="405"/>
      <c r="J53" s="310"/>
    </row>
    <row r="54" spans="1:10" s="424" customFormat="1" ht="33.75" hidden="1" customHeight="1" x14ac:dyDescent="0.35">
      <c r="A54" s="264"/>
      <c r="B54" s="264"/>
      <c r="C54" s="313"/>
      <c r="D54" s="363" t="s">
        <v>521</v>
      </c>
      <c r="E54" s="422"/>
      <c r="F54" s="422"/>
      <c r="G54" s="422"/>
      <c r="H54" s="422"/>
      <c r="I54" s="406"/>
      <c r="J54" s="423"/>
    </row>
    <row r="55" spans="1:10" s="311" customFormat="1" ht="63" hidden="1" customHeight="1" x14ac:dyDescent="0.3">
      <c r="A55" s="196" t="s">
        <v>352</v>
      </c>
      <c r="B55" s="196" t="s">
        <v>75</v>
      </c>
      <c r="C55" s="281" t="s">
        <v>61</v>
      </c>
      <c r="D55" s="312" t="s">
        <v>350</v>
      </c>
      <c r="E55" s="309"/>
      <c r="F55" s="309"/>
      <c r="G55" s="309"/>
      <c r="H55" s="309"/>
      <c r="I55" s="345"/>
      <c r="J55" s="310"/>
    </row>
    <row r="56" spans="1:10" s="311" customFormat="1" ht="37.5" hidden="1" customHeight="1" x14ac:dyDescent="0.3">
      <c r="A56" s="196" t="s">
        <v>354</v>
      </c>
      <c r="B56" s="196" t="s">
        <v>73</v>
      </c>
      <c r="C56" s="196" t="s">
        <v>62</v>
      </c>
      <c r="D56" s="282" t="s">
        <v>353</v>
      </c>
      <c r="E56" s="309"/>
      <c r="F56" s="309"/>
      <c r="G56" s="309"/>
      <c r="H56" s="309"/>
      <c r="I56" s="405"/>
      <c r="J56" s="310"/>
    </row>
    <row r="57" spans="1:10" s="311" customFormat="1" ht="43.5" hidden="1" customHeight="1" x14ac:dyDescent="0.3">
      <c r="A57" s="196" t="s">
        <v>356</v>
      </c>
      <c r="B57" s="196" t="s">
        <v>66</v>
      </c>
      <c r="C57" s="196" t="s">
        <v>63</v>
      </c>
      <c r="D57" s="283" t="s">
        <v>355</v>
      </c>
      <c r="E57" s="309"/>
      <c r="F57" s="309"/>
      <c r="G57" s="309"/>
      <c r="H57" s="309"/>
      <c r="I57" s="405"/>
      <c r="J57" s="310"/>
    </row>
    <row r="58" spans="1:10" s="311" customFormat="1" ht="37.5" hidden="1" customHeight="1" x14ac:dyDescent="0.3">
      <c r="A58" s="196" t="s">
        <v>362</v>
      </c>
      <c r="B58" s="196" t="s">
        <v>363</v>
      </c>
      <c r="C58" s="281" t="s">
        <v>364</v>
      </c>
      <c r="D58" s="312" t="s">
        <v>357</v>
      </c>
      <c r="E58" s="309"/>
      <c r="F58" s="309"/>
      <c r="G58" s="309"/>
      <c r="H58" s="309"/>
      <c r="I58" s="405"/>
      <c r="J58" s="310"/>
    </row>
    <row r="59" spans="1:10" s="311" customFormat="1" ht="37.5" hidden="1" customHeight="1" x14ac:dyDescent="0.3">
      <c r="A59" s="196" t="s">
        <v>365</v>
      </c>
      <c r="B59" s="196" t="s">
        <v>366</v>
      </c>
      <c r="C59" s="281" t="s">
        <v>64</v>
      </c>
      <c r="D59" s="312" t="s">
        <v>358</v>
      </c>
      <c r="E59" s="309"/>
      <c r="F59" s="309"/>
      <c r="G59" s="309"/>
      <c r="H59" s="309"/>
      <c r="I59" s="405"/>
      <c r="J59" s="310"/>
    </row>
    <row r="60" spans="1:10" s="311" customFormat="1" ht="27.75" hidden="1" customHeight="1" x14ac:dyDescent="0.3">
      <c r="A60" s="196" t="s">
        <v>369</v>
      </c>
      <c r="B60" s="196" t="s">
        <v>367</v>
      </c>
      <c r="C60" s="281"/>
      <c r="D60" s="312" t="s">
        <v>359</v>
      </c>
      <c r="E60" s="309"/>
      <c r="F60" s="309"/>
      <c r="G60" s="309"/>
      <c r="H60" s="309"/>
      <c r="I60" s="405"/>
      <c r="J60" s="310"/>
    </row>
    <row r="61" spans="1:10" s="311" customFormat="1" ht="26.25" hidden="1" customHeight="1" x14ac:dyDescent="0.3">
      <c r="A61" s="264" t="s">
        <v>370</v>
      </c>
      <c r="B61" s="264" t="s">
        <v>371</v>
      </c>
      <c r="C61" s="313" t="s">
        <v>64</v>
      </c>
      <c r="D61" s="314" t="s">
        <v>360</v>
      </c>
      <c r="E61" s="309"/>
      <c r="F61" s="309"/>
      <c r="G61" s="309"/>
      <c r="H61" s="309"/>
      <c r="I61" s="406"/>
      <c r="J61" s="310"/>
    </row>
    <row r="62" spans="1:10" s="311" customFormat="1" ht="48.75" hidden="1" customHeight="1" x14ac:dyDescent="0.3">
      <c r="A62" s="264"/>
      <c r="B62" s="264"/>
      <c r="C62" s="313"/>
      <c r="D62" s="363" t="s">
        <v>509</v>
      </c>
      <c r="E62" s="309"/>
      <c r="F62" s="309"/>
      <c r="G62" s="309"/>
      <c r="H62" s="309"/>
      <c r="I62" s="406"/>
      <c r="J62" s="310"/>
    </row>
    <row r="63" spans="1:10" s="311" customFormat="1" ht="141" hidden="1" customHeight="1" x14ac:dyDescent="0.3">
      <c r="A63" s="196" t="s">
        <v>373</v>
      </c>
      <c r="B63" s="196" t="s">
        <v>372</v>
      </c>
      <c r="C63" s="196" t="s">
        <v>67</v>
      </c>
      <c r="D63" s="284" t="s">
        <v>374</v>
      </c>
      <c r="E63" s="309"/>
      <c r="F63" s="309"/>
      <c r="G63" s="309"/>
      <c r="H63" s="309"/>
      <c r="I63" s="407"/>
      <c r="J63" s="310"/>
    </row>
    <row r="64" spans="1:10" s="311" customFormat="1" ht="28.5" hidden="1" customHeight="1" x14ac:dyDescent="0.3">
      <c r="A64" s="196" t="s">
        <v>377</v>
      </c>
      <c r="B64" s="196" t="s">
        <v>380</v>
      </c>
      <c r="C64" s="281"/>
      <c r="D64" s="312" t="s">
        <v>375</v>
      </c>
      <c r="E64" s="309"/>
      <c r="F64" s="309"/>
      <c r="G64" s="309"/>
      <c r="H64" s="309"/>
      <c r="I64" s="405"/>
      <c r="J64" s="310"/>
    </row>
    <row r="65" spans="1:10" s="311" customFormat="1" ht="42.75" hidden="1" customHeight="1" x14ac:dyDescent="0.3">
      <c r="A65" s="264" t="s">
        <v>378</v>
      </c>
      <c r="B65" s="264" t="s">
        <v>379</v>
      </c>
      <c r="C65" s="313" t="s">
        <v>65</v>
      </c>
      <c r="D65" s="314" t="s">
        <v>376</v>
      </c>
      <c r="E65" s="309"/>
      <c r="F65" s="309"/>
      <c r="G65" s="309"/>
      <c r="H65" s="309"/>
      <c r="I65" s="406"/>
      <c r="J65" s="310"/>
    </row>
    <row r="66" spans="1:10" s="311" customFormat="1" ht="32.25" hidden="1" customHeight="1" x14ac:dyDescent="0.3">
      <c r="A66" s="196" t="s">
        <v>381</v>
      </c>
      <c r="B66" s="61" t="s">
        <v>258</v>
      </c>
      <c r="C66" s="61" t="s">
        <v>84</v>
      </c>
      <c r="D66" s="268" t="s">
        <v>21</v>
      </c>
      <c r="E66" s="309"/>
      <c r="F66" s="309"/>
      <c r="G66" s="309"/>
      <c r="H66" s="309"/>
      <c r="I66" s="405"/>
      <c r="J66" s="310"/>
    </row>
    <row r="67" spans="1:10" s="63" customFormat="1" ht="46.5" customHeight="1" x14ac:dyDescent="0.3">
      <c r="A67" s="381" t="s">
        <v>285</v>
      </c>
      <c r="B67" s="381"/>
      <c r="C67" s="381"/>
      <c r="D67" s="386" t="s">
        <v>196</v>
      </c>
      <c r="E67" s="387"/>
      <c r="F67" s="387"/>
      <c r="G67" s="387"/>
      <c r="H67" s="387"/>
      <c r="I67" s="388">
        <f>SUM(I68)</f>
        <v>775381</v>
      </c>
      <c r="J67" s="62"/>
    </row>
    <row r="68" spans="1:10" s="63" customFormat="1" ht="45" customHeight="1" x14ac:dyDescent="0.3">
      <c r="A68" s="381" t="s">
        <v>284</v>
      </c>
      <c r="B68" s="381"/>
      <c r="C68" s="381"/>
      <c r="D68" s="386" t="s">
        <v>196</v>
      </c>
      <c r="E68" s="387"/>
      <c r="F68" s="387"/>
      <c r="G68" s="387"/>
      <c r="H68" s="387"/>
      <c r="I68" s="388">
        <f>SUM(I69:I70)</f>
        <v>775381</v>
      </c>
      <c r="J68" s="62"/>
    </row>
    <row r="69" spans="1:10" s="63" customFormat="1" ht="50.25" hidden="1" customHeight="1" x14ac:dyDescent="0.3">
      <c r="A69" s="61" t="s">
        <v>290</v>
      </c>
      <c r="B69" s="61" t="s">
        <v>200</v>
      </c>
      <c r="C69" s="61" t="s">
        <v>59</v>
      </c>
      <c r="D69" s="268" t="s">
        <v>199</v>
      </c>
      <c r="E69" s="58"/>
      <c r="F69" s="59"/>
      <c r="G69" s="60"/>
      <c r="H69" s="59"/>
      <c r="I69" s="59"/>
      <c r="J69" s="62"/>
    </row>
    <row r="70" spans="1:10" s="63" customFormat="1" ht="45.75" customHeight="1" x14ac:dyDescent="0.3">
      <c r="A70" s="336" t="s">
        <v>529</v>
      </c>
      <c r="B70" s="336" t="s">
        <v>528</v>
      </c>
      <c r="C70" s="337"/>
      <c r="D70" s="338" t="s">
        <v>527</v>
      </c>
      <c r="E70" s="58"/>
      <c r="F70" s="59"/>
      <c r="G70" s="60"/>
      <c r="H70" s="59"/>
      <c r="I70" s="59">
        <v>775381</v>
      </c>
      <c r="J70" s="62"/>
    </row>
    <row r="71" spans="1:10" s="63" customFormat="1" ht="64.5" hidden="1" customHeight="1" x14ac:dyDescent="0.3">
      <c r="A71" s="315" t="s">
        <v>525</v>
      </c>
      <c r="B71" s="315" t="s">
        <v>526</v>
      </c>
      <c r="C71" s="264" t="s">
        <v>524</v>
      </c>
      <c r="D71" s="335" t="s">
        <v>523</v>
      </c>
      <c r="E71" s="58"/>
      <c r="F71" s="59"/>
      <c r="G71" s="60"/>
      <c r="H71" s="59"/>
      <c r="I71" s="197"/>
      <c r="J71" s="62"/>
    </row>
    <row r="72" spans="1:10" s="63" customFormat="1" ht="212.25" customHeight="1" x14ac:dyDescent="0.3">
      <c r="A72" s="315" t="s">
        <v>525</v>
      </c>
      <c r="B72" s="315" t="s">
        <v>526</v>
      </c>
      <c r="C72" s="264" t="s">
        <v>524</v>
      </c>
      <c r="D72" s="335" t="s">
        <v>523</v>
      </c>
      <c r="E72" s="58"/>
      <c r="F72" s="59"/>
      <c r="G72" s="60"/>
      <c r="H72" s="59"/>
      <c r="I72" s="197">
        <v>775381</v>
      </c>
      <c r="J72" s="62"/>
    </row>
    <row r="73" spans="1:10" s="63" customFormat="1" ht="42.75" hidden="1" customHeight="1" x14ac:dyDescent="0.3">
      <c r="A73" s="381" t="s">
        <v>29</v>
      </c>
      <c r="B73" s="381"/>
      <c r="C73" s="381"/>
      <c r="D73" s="389" t="s">
        <v>414</v>
      </c>
      <c r="E73" s="387"/>
      <c r="F73" s="387"/>
      <c r="G73" s="387"/>
      <c r="H73" s="387"/>
      <c r="I73" s="388">
        <f>SUM(I74)</f>
        <v>0</v>
      </c>
      <c r="J73" s="62"/>
    </row>
    <row r="74" spans="1:10" s="63" customFormat="1" ht="44.25" hidden="1" customHeight="1" x14ac:dyDescent="0.3">
      <c r="A74" s="381" t="s">
        <v>30</v>
      </c>
      <c r="B74" s="381"/>
      <c r="C74" s="381"/>
      <c r="D74" s="389" t="s">
        <v>414</v>
      </c>
      <c r="E74" s="387"/>
      <c r="F74" s="387"/>
      <c r="G74" s="387"/>
      <c r="H74" s="387"/>
      <c r="I74" s="388">
        <f>SUM(I75:I79)</f>
        <v>0</v>
      </c>
      <c r="J74" s="62"/>
    </row>
    <row r="75" spans="1:10" s="63" customFormat="1" ht="44.25" hidden="1" customHeight="1" x14ac:dyDescent="0.3">
      <c r="A75" s="61" t="s">
        <v>316</v>
      </c>
      <c r="B75" s="61" t="s">
        <v>200</v>
      </c>
      <c r="C75" s="61" t="s">
        <v>59</v>
      </c>
      <c r="D75" s="268" t="s">
        <v>199</v>
      </c>
      <c r="E75" s="309"/>
      <c r="F75" s="309"/>
      <c r="G75" s="309"/>
      <c r="H75" s="309"/>
      <c r="I75" s="344"/>
      <c r="J75" s="62"/>
    </row>
    <row r="76" spans="1:10" s="63" customFormat="1" ht="34.5" hidden="1" customHeight="1" x14ac:dyDescent="0.3">
      <c r="A76" s="196" t="s">
        <v>315</v>
      </c>
      <c r="B76" s="196" t="s">
        <v>317</v>
      </c>
      <c r="C76" s="196" t="s">
        <v>76</v>
      </c>
      <c r="D76" s="316" t="s">
        <v>314</v>
      </c>
      <c r="E76" s="309"/>
      <c r="F76" s="309"/>
      <c r="G76" s="309"/>
      <c r="H76" s="309"/>
      <c r="I76" s="345"/>
      <c r="J76" s="62"/>
    </row>
    <row r="77" spans="1:10" s="63" customFormat="1" ht="48" hidden="1" customHeight="1" x14ac:dyDescent="0.3">
      <c r="A77" s="196" t="s">
        <v>318</v>
      </c>
      <c r="B77" s="196" t="s">
        <v>193</v>
      </c>
      <c r="C77" s="196" t="s">
        <v>77</v>
      </c>
      <c r="D77" s="317" t="s">
        <v>319</v>
      </c>
      <c r="E77" s="309"/>
      <c r="F77" s="309"/>
      <c r="G77" s="309"/>
      <c r="H77" s="309"/>
      <c r="I77" s="345"/>
      <c r="J77" s="62"/>
    </row>
    <row r="78" spans="1:10" s="63" customFormat="1" ht="59.25" hidden="1" customHeight="1" x14ac:dyDescent="0.3">
      <c r="A78" s="196" t="s">
        <v>320</v>
      </c>
      <c r="B78" s="196" t="s">
        <v>331</v>
      </c>
      <c r="C78" s="196" t="s">
        <v>63</v>
      </c>
      <c r="D78" s="316" t="s">
        <v>330</v>
      </c>
      <c r="E78" s="309"/>
      <c r="F78" s="309"/>
      <c r="G78" s="309"/>
      <c r="H78" s="309"/>
      <c r="I78" s="345"/>
      <c r="J78" s="62"/>
    </row>
    <row r="79" spans="1:10" s="63" customFormat="1" ht="36" hidden="1" customHeight="1" x14ac:dyDescent="0.3">
      <c r="A79" s="196" t="s">
        <v>324</v>
      </c>
      <c r="B79" s="196" t="s">
        <v>325</v>
      </c>
      <c r="C79" s="196"/>
      <c r="D79" s="317" t="s">
        <v>326</v>
      </c>
      <c r="E79" s="309"/>
      <c r="F79" s="309"/>
      <c r="G79" s="309"/>
      <c r="H79" s="309"/>
      <c r="I79" s="188">
        <f>SUM(I80:I81)</f>
        <v>0</v>
      </c>
      <c r="J79" s="62"/>
    </row>
    <row r="80" spans="1:10" s="63" customFormat="1" ht="41.25" hidden="1" customHeight="1" x14ac:dyDescent="0.3">
      <c r="A80" s="318" t="s">
        <v>321</v>
      </c>
      <c r="B80" s="318" t="s">
        <v>322</v>
      </c>
      <c r="C80" s="319" t="s">
        <v>78</v>
      </c>
      <c r="D80" s="320" t="s">
        <v>323</v>
      </c>
      <c r="E80" s="309"/>
      <c r="F80" s="309"/>
      <c r="G80" s="309"/>
      <c r="H80" s="309"/>
      <c r="I80" s="346"/>
      <c r="J80" s="62"/>
    </row>
    <row r="81" spans="1:20" s="63" customFormat="1" ht="33" hidden="1" customHeight="1" x14ac:dyDescent="0.3">
      <c r="A81" s="318" t="s">
        <v>328</v>
      </c>
      <c r="B81" s="318" t="s">
        <v>329</v>
      </c>
      <c r="C81" s="319" t="s">
        <v>78</v>
      </c>
      <c r="D81" s="321" t="s">
        <v>327</v>
      </c>
      <c r="E81" s="309"/>
      <c r="F81" s="309"/>
      <c r="G81" s="309"/>
      <c r="H81" s="309"/>
      <c r="I81" s="347"/>
      <c r="J81" s="62"/>
    </row>
    <row r="82" spans="1:20" s="63" customFormat="1" ht="42.75" customHeight="1" x14ac:dyDescent="0.3">
      <c r="A82" s="390"/>
      <c r="B82" s="390"/>
      <c r="C82" s="391"/>
      <c r="D82" s="392" t="s">
        <v>98</v>
      </c>
      <c r="E82" s="387"/>
      <c r="F82" s="393"/>
      <c r="G82" s="387"/>
      <c r="H82" s="387"/>
      <c r="I82" s="408">
        <f>SUM(I11,I35,I48,I68,I74)</f>
        <v>775381</v>
      </c>
      <c r="J82" s="62"/>
    </row>
    <row r="83" spans="1:20" ht="60" customHeight="1" x14ac:dyDescent="0.3">
      <c r="A83" s="34"/>
      <c r="B83" s="34"/>
      <c r="C83" s="34"/>
      <c r="D83" s="29"/>
      <c r="E83" s="29"/>
      <c r="F83" s="29"/>
      <c r="G83" s="29"/>
      <c r="H83" s="29"/>
      <c r="I83" s="29"/>
      <c r="J83" s="29"/>
    </row>
    <row r="84" spans="1:20" ht="65.25" customHeight="1" x14ac:dyDescent="0.3">
      <c r="A84" s="34"/>
      <c r="B84" s="34"/>
      <c r="C84" s="34"/>
      <c r="D84" s="35"/>
      <c r="E84" s="35"/>
      <c r="F84" s="35"/>
      <c r="G84" s="35"/>
      <c r="H84" s="27"/>
      <c r="I84" s="27"/>
      <c r="J84" s="27"/>
    </row>
    <row r="85" spans="1:20" ht="18.75" x14ac:dyDescent="0.3">
      <c r="A85" s="34"/>
      <c r="B85" s="34"/>
      <c r="C85" s="34"/>
      <c r="D85" s="29"/>
      <c r="E85" s="29"/>
      <c r="F85" s="29"/>
      <c r="G85" s="29"/>
      <c r="H85" s="27"/>
      <c r="I85" s="27"/>
      <c r="J85" s="27"/>
    </row>
    <row r="86" spans="1:20" ht="20.25" x14ac:dyDescent="0.3">
      <c r="A86" s="36"/>
      <c r="B86" s="36"/>
      <c r="C86" s="36"/>
      <c r="D86" s="37"/>
      <c r="E86" s="37"/>
      <c r="F86" s="37"/>
      <c r="G86" s="37"/>
      <c r="H86" s="27"/>
      <c r="I86" s="27"/>
      <c r="J86" s="27"/>
    </row>
    <row r="87" spans="1:20" ht="15.75" x14ac:dyDescent="0.25">
      <c r="H87" s="27"/>
      <c r="I87" s="27"/>
      <c r="J87" s="27"/>
    </row>
    <row r="91" spans="1:20" ht="15.75" x14ac:dyDescent="0.2">
      <c r="E91" s="38"/>
      <c r="F91" s="39"/>
      <c r="G91" s="40"/>
    </row>
    <row r="92" spans="1:20" ht="20.25" x14ac:dyDescent="0.3">
      <c r="E92" s="38"/>
      <c r="F92" s="41"/>
      <c r="G92" s="40"/>
      <c r="M92" s="633"/>
      <c r="N92" s="633"/>
      <c r="O92" s="633"/>
      <c r="P92" s="633"/>
      <c r="Q92" s="633"/>
      <c r="R92" s="633"/>
      <c r="S92" s="633"/>
      <c r="T92" s="633"/>
    </row>
    <row r="93" spans="1:20" ht="20.25" x14ac:dyDescent="0.3">
      <c r="E93" s="40"/>
      <c r="F93" s="40"/>
      <c r="G93" s="40"/>
      <c r="M93" s="633"/>
      <c r="N93" s="633"/>
      <c r="O93" s="633"/>
      <c r="P93" s="633"/>
      <c r="Q93" s="633"/>
      <c r="R93" s="633"/>
      <c r="S93" s="633"/>
      <c r="T93" s="633"/>
    </row>
  </sheetData>
  <mergeCells count="2">
    <mergeCell ref="M93:T93"/>
    <mergeCell ref="M92:T92"/>
  </mergeCells>
  <phoneticPr fontId="4" type="noConversion"/>
  <pageMargins left="0.39370078740157483" right="0.19685039370078741" top="0.74803149606299213" bottom="0.27559055118110237" header="0" footer="0"/>
  <pageSetup paperSize="9" scale="55" fitToHeight="2" orientation="landscape" r:id="rId1"/>
  <headerFooter alignWithMargins="0"/>
  <colBreaks count="1" manualBreakCount="1">
    <brk id="9" max="106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93"/>
  <sheetViews>
    <sheetView view="pageBreakPreview" topLeftCell="A85" zoomScale="90" zoomScaleNormal="73" zoomScaleSheetLayoutView="90" workbookViewId="0">
      <selection activeCell="J61" sqref="J61"/>
    </sheetView>
  </sheetViews>
  <sheetFormatPr defaultRowHeight="12.75" x14ac:dyDescent="0.2"/>
  <cols>
    <col min="1" max="1" width="12.42578125" style="26" customWidth="1"/>
    <col min="2" max="2" width="10.28515625" style="26" customWidth="1"/>
    <col min="3" max="3" width="8.5703125" style="26" customWidth="1"/>
    <col min="4" max="4" width="45" style="26" customWidth="1"/>
    <col min="5" max="5" width="38.7109375" style="26" customWidth="1"/>
    <col min="6" max="6" width="17.85546875" style="435" customWidth="1"/>
    <col min="7" max="7" width="15.85546875" style="26" customWidth="1"/>
    <col min="8" max="8" width="17.85546875" style="26" customWidth="1"/>
    <col min="9" max="9" width="9.140625" style="26"/>
    <col min="10" max="10" width="19.42578125" style="26" customWidth="1"/>
    <col min="11" max="11" width="17.28515625" style="26" customWidth="1"/>
    <col min="12" max="12" width="16" style="26" customWidth="1"/>
    <col min="13" max="16384" width="9.140625" style="26"/>
  </cols>
  <sheetData>
    <row r="4" spans="1:12" ht="31.5" customHeight="1" x14ac:dyDescent="0.2"/>
    <row r="5" spans="1:12" ht="16.350000000000001" customHeight="1" x14ac:dyDescent="0.3">
      <c r="D5" s="634"/>
      <c r="E5" s="634"/>
      <c r="F5" s="634"/>
      <c r="G5" s="634"/>
    </row>
    <row r="6" spans="1:12" ht="18.75" x14ac:dyDescent="0.3">
      <c r="D6" s="635"/>
      <c r="E6" s="635"/>
      <c r="F6" s="635"/>
      <c r="G6" s="635"/>
      <c r="H6" s="635"/>
      <c r="I6" s="635"/>
    </row>
    <row r="7" spans="1:12" ht="27" customHeight="1" x14ac:dyDescent="0.3">
      <c r="D7" s="537"/>
      <c r="E7" s="537"/>
      <c r="F7" s="537"/>
      <c r="G7" s="537"/>
      <c r="H7" s="537"/>
      <c r="I7" s="537"/>
    </row>
    <row r="8" spans="1:12" ht="51.75" customHeight="1" x14ac:dyDescent="0.3">
      <c r="E8" s="536"/>
      <c r="F8" s="535"/>
      <c r="H8" s="534" t="s">
        <v>0</v>
      </c>
    </row>
    <row r="9" spans="1:12" ht="72" customHeight="1" x14ac:dyDescent="0.2">
      <c r="A9" s="615" t="s">
        <v>556</v>
      </c>
      <c r="B9" s="615" t="s">
        <v>176</v>
      </c>
      <c r="C9" s="637" t="s">
        <v>28</v>
      </c>
      <c r="D9" s="637" t="s">
        <v>555</v>
      </c>
      <c r="E9" s="637" t="s">
        <v>554</v>
      </c>
      <c r="F9" s="637" t="s">
        <v>88</v>
      </c>
      <c r="G9" s="637" t="s">
        <v>89</v>
      </c>
      <c r="H9" s="637" t="s">
        <v>553</v>
      </c>
    </row>
    <row r="10" spans="1:12" ht="17.25" customHeight="1" x14ac:dyDescent="0.2">
      <c r="A10" s="636"/>
      <c r="B10" s="626"/>
      <c r="C10" s="626"/>
      <c r="D10" s="626"/>
      <c r="E10" s="626"/>
      <c r="F10" s="626"/>
      <c r="G10" s="626"/>
      <c r="H10" s="638"/>
    </row>
    <row r="11" spans="1:12" ht="15.75" customHeight="1" x14ac:dyDescent="0.2">
      <c r="A11" s="532">
        <v>1</v>
      </c>
      <c r="B11" s="532">
        <v>2</v>
      </c>
      <c r="C11" s="532">
        <v>3</v>
      </c>
      <c r="D11" s="532">
        <v>4</v>
      </c>
      <c r="E11" s="533">
        <v>5</v>
      </c>
      <c r="F11" s="533">
        <v>6</v>
      </c>
      <c r="G11" s="532">
        <v>7</v>
      </c>
      <c r="H11" s="532">
        <v>8</v>
      </c>
    </row>
    <row r="12" spans="1:12" ht="57" hidden="1" customHeight="1" x14ac:dyDescent="0.3">
      <c r="A12" s="504" t="s">
        <v>203</v>
      </c>
      <c r="B12" s="504"/>
      <c r="C12" s="504"/>
      <c r="D12" s="503" t="s">
        <v>194</v>
      </c>
      <c r="E12" s="531"/>
      <c r="F12" s="442">
        <f>SUM(F14,F16,F17,F18,F20,F22,F24,F25,F27,F29,F31,F32,F34,F35:F37,F39,F40,F41,F42,F43,F44,F45,F46,F47)</f>
        <v>0</v>
      </c>
      <c r="G12" s="442">
        <f>SUM(G14,G16,G17,G18,G20,G22,G24,G25,G27,G29,G31,G32,G34,G35:G37,G39,G40,G41,G42,G43,G44,G45,G46,G47)</f>
        <v>0</v>
      </c>
      <c r="H12" s="442">
        <f>SUM(H14,H16,H17,H18,H20,H22,H24,H25,H27,H29,H31,H32,H34,H35:H37,H39,H40,H41,H42,H43,H44,H45,H46,H47)</f>
        <v>0</v>
      </c>
      <c r="I12" s="528"/>
      <c r="K12" s="501"/>
      <c r="L12" s="501"/>
    </row>
    <row r="13" spans="1:12" ht="54" hidden="1" customHeight="1" x14ac:dyDescent="0.3">
      <c r="A13" s="504" t="s">
        <v>204</v>
      </c>
      <c r="B13" s="504"/>
      <c r="C13" s="504"/>
      <c r="D13" s="503" t="s">
        <v>194</v>
      </c>
      <c r="E13" s="531"/>
      <c r="F13" s="442">
        <f>SUM(F14,F15,F19,F21,F23,F25,F27,F28,F30,F33,F37,F38,F40,F41,F42,F43,F44,F45,F46,F47)</f>
        <v>0</v>
      </c>
      <c r="G13" s="442">
        <f>SUM(G14,G15,G19,G21,G23,G25,G27,G28,G30,G33,G37,G38,G40,G41,G42,G43,G44,G45,G46,G47)</f>
        <v>0</v>
      </c>
      <c r="H13" s="442">
        <f>SUM(H14,H15,H19,H21,H23,H25,H27,H28,H30,H33,H37,H38,H40,H41,H42,H43,H44,H45,H46,H47)</f>
        <v>0</v>
      </c>
      <c r="I13" s="528"/>
      <c r="J13" s="530">
        <f>SUM(F12:G12)</f>
        <v>0</v>
      </c>
    </row>
    <row r="14" spans="1:12" ht="46.5" hidden="1" customHeight="1" x14ac:dyDescent="0.3">
      <c r="A14" s="490" t="s">
        <v>207</v>
      </c>
      <c r="B14" s="490" t="s">
        <v>208</v>
      </c>
      <c r="C14" s="490" t="s">
        <v>58</v>
      </c>
      <c r="D14" s="489" t="s">
        <v>206</v>
      </c>
      <c r="E14" s="460" t="s">
        <v>552</v>
      </c>
      <c r="F14" s="459"/>
      <c r="G14" s="529"/>
      <c r="H14" s="459">
        <f>SUM(F14:G14)</f>
        <v>0</v>
      </c>
      <c r="I14" s="528"/>
    </row>
    <row r="15" spans="1:12" ht="46.5" hidden="1" customHeight="1" x14ac:dyDescent="0.3">
      <c r="A15" s="490" t="s">
        <v>210</v>
      </c>
      <c r="B15" s="490" t="s">
        <v>211</v>
      </c>
      <c r="C15" s="490"/>
      <c r="D15" s="489" t="s">
        <v>13</v>
      </c>
      <c r="E15" s="460" t="s">
        <v>552</v>
      </c>
      <c r="F15" s="188">
        <f>SUM(F16:F18)</f>
        <v>0</v>
      </c>
      <c r="G15" s="529"/>
      <c r="H15" s="459">
        <f>SUM(F15:G15)</f>
        <v>0</v>
      </c>
      <c r="I15" s="528"/>
    </row>
    <row r="16" spans="1:12" s="492" customFormat="1" ht="47.25" hidden="1" customHeight="1" x14ac:dyDescent="0.35">
      <c r="A16" s="487" t="s">
        <v>212</v>
      </c>
      <c r="B16" s="487" t="s">
        <v>213</v>
      </c>
      <c r="C16" s="487" t="s">
        <v>104</v>
      </c>
      <c r="D16" s="527" t="s">
        <v>214</v>
      </c>
      <c r="E16" s="456" t="s">
        <v>552</v>
      </c>
      <c r="F16" s="517"/>
      <c r="G16" s="526"/>
      <c r="H16" s="455">
        <f>SUM(F16:G16)</f>
        <v>0</v>
      </c>
      <c r="I16" s="508"/>
    </row>
    <row r="17" spans="1:9" s="492" customFormat="1" ht="61.5" hidden="1" customHeight="1" x14ac:dyDescent="0.3">
      <c r="A17" s="487" t="s">
        <v>215</v>
      </c>
      <c r="B17" s="487" t="s">
        <v>216</v>
      </c>
      <c r="C17" s="487" t="s">
        <v>104</v>
      </c>
      <c r="D17" s="525" t="s">
        <v>217</v>
      </c>
      <c r="E17" s="456" t="s">
        <v>552</v>
      </c>
      <c r="F17" s="517"/>
      <c r="G17" s="455"/>
      <c r="H17" s="455">
        <f>SUM(F17:G17)</f>
        <v>0</v>
      </c>
      <c r="I17" s="508"/>
    </row>
    <row r="18" spans="1:9" s="508" customFormat="1" ht="42.75" hidden="1" customHeight="1" x14ac:dyDescent="0.3">
      <c r="A18" s="487" t="s">
        <v>218</v>
      </c>
      <c r="B18" s="487" t="s">
        <v>219</v>
      </c>
      <c r="C18" s="487" t="s">
        <v>104</v>
      </c>
      <c r="D18" s="522" t="s">
        <v>14</v>
      </c>
      <c r="E18" s="456" t="s">
        <v>552</v>
      </c>
      <c r="F18" s="517"/>
      <c r="G18" s="455"/>
      <c r="H18" s="455">
        <f t="shared" ref="H18:H47" si="0">SUM(F18,G18)</f>
        <v>0</v>
      </c>
    </row>
    <row r="19" spans="1:9" s="172" customFormat="1" ht="45" hidden="1" customHeight="1" x14ac:dyDescent="0.3">
      <c r="A19" s="490" t="s">
        <v>220</v>
      </c>
      <c r="B19" s="490" t="s">
        <v>222</v>
      </c>
      <c r="C19" s="490"/>
      <c r="D19" s="489" t="s">
        <v>221</v>
      </c>
      <c r="E19" s="460" t="s">
        <v>552</v>
      </c>
      <c r="F19" s="510"/>
      <c r="G19" s="459"/>
      <c r="H19" s="459">
        <f t="shared" si="0"/>
        <v>0</v>
      </c>
    </row>
    <row r="20" spans="1:9" s="170" customFormat="1" ht="50.25" hidden="1" customHeight="1" x14ac:dyDescent="0.3">
      <c r="A20" s="487" t="s">
        <v>209</v>
      </c>
      <c r="B20" s="487" t="s">
        <v>224</v>
      </c>
      <c r="C20" s="487" t="s">
        <v>104</v>
      </c>
      <c r="D20" s="522" t="s">
        <v>223</v>
      </c>
      <c r="E20" s="456" t="s">
        <v>552</v>
      </c>
      <c r="F20" s="509"/>
      <c r="G20" s="455"/>
      <c r="H20" s="455">
        <f t="shared" si="0"/>
        <v>0</v>
      </c>
    </row>
    <row r="21" spans="1:9" s="508" customFormat="1" ht="61.5" hidden="1" customHeight="1" x14ac:dyDescent="0.3">
      <c r="A21" s="490" t="s">
        <v>227</v>
      </c>
      <c r="B21" s="490" t="s">
        <v>178</v>
      </c>
      <c r="C21" s="490"/>
      <c r="D21" s="523" t="s">
        <v>173</v>
      </c>
      <c r="E21" s="477" t="s">
        <v>551</v>
      </c>
      <c r="F21" s="510"/>
      <c r="G21" s="459"/>
      <c r="H21" s="459">
        <f t="shared" si="0"/>
        <v>0</v>
      </c>
    </row>
    <row r="22" spans="1:9" s="172" customFormat="1" ht="80.25" hidden="1" customHeight="1" x14ac:dyDescent="0.3">
      <c r="A22" s="487" t="s">
        <v>228</v>
      </c>
      <c r="B22" s="487" t="s">
        <v>179</v>
      </c>
      <c r="C22" s="487" t="s">
        <v>67</v>
      </c>
      <c r="D22" s="524" t="s">
        <v>15</v>
      </c>
      <c r="E22" s="465" t="s">
        <v>551</v>
      </c>
      <c r="F22" s="509"/>
      <c r="G22" s="455"/>
      <c r="H22" s="455">
        <f t="shared" si="0"/>
        <v>0</v>
      </c>
    </row>
    <row r="23" spans="1:9" s="516" customFormat="1" ht="63" hidden="1" customHeight="1" x14ac:dyDescent="0.3">
      <c r="A23" s="490" t="s">
        <v>225</v>
      </c>
      <c r="B23" s="490" t="s">
        <v>231</v>
      </c>
      <c r="C23" s="490"/>
      <c r="D23" s="523" t="s">
        <v>16</v>
      </c>
      <c r="E23" s="477" t="s">
        <v>551</v>
      </c>
      <c r="F23" s="510"/>
      <c r="G23" s="459"/>
      <c r="H23" s="459">
        <f t="shared" si="0"/>
        <v>0</v>
      </c>
    </row>
    <row r="24" spans="1:9" ht="81.75" hidden="1" customHeight="1" x14ac:dyDescent="0.3">
      <c r="A24" s="476" t="s">
        <v>232</v>
      </c>
      <c r="B24" s="487" t="s">
        <v>233</v>
      </c>
      <c r="C24" s="476" t="s">
        <v>67</v>
      </c>
      <c r="D24" s="522" t="s">
        <v>234</v>
      </c>
      <c r="E24" s="465" t="s">
        <v>551</v>
      </c>
      <c r="F24" s="517"/>
      <c r="G24" s="455"/>
      <c r="H24" s="455">
        <f t="shared" si="0"/>
        <v>0</v>
      </c>
      <c r="I24" s="172"/>
    </row>
    <row r="25" spans="1:9" ht="64.5" hidden="1" customHeight="1" x14ac:dyDescent="0.3">
      <c r="A25" s="490" t="s">
        <v>235</v>
      </c>
      <c r="B25" s="490" t="s">
        <v>180</v>
      </c>
      <c r="C25" s="476"/>
      <c r="D25" s="489" t="s">
        <v>239</v>
      </c>
      <c r="E25" s="477" t="s">
        <v>551</v>
      </c>
      <c r="F25" s="188"/>
      <c r="G25" s="459"/>
      <c r="H25" s="459">
        <f t="shared" si="0"/>
        <v>0</v>
      </c>
    </row>
    <row r="26" spans="1:9" ht="79.5" hidden="1" customHeight="1" x14ac:dyDescent="0.3">
      <c r="A26" s="487" t="s">
        <v>236</v>
      </c>
      <c r="B26" s="487" t="s">
        <v>237</v>
      </c>
      <c r="C26" s="487" t="s">
        <v>67</v>
      </c>
      <c r="D26" s="521" t="s">
        <v>238</v>
      </c>
      <c r="E26" s="465" t="s">
        <v>551</v>
      </c>
      <c r="F26" s="517"/>
      <c r="G26" s="455"/>
      <c r="H26" s="455">
        <f t="shared" si="0"/>
        <v>0</v>
      </c>
    </row>
    <row r="27" spans="1:9" ht="117" hidden="1" customHeight="1" x14ac:dyDescent="0.3">
      <c r="A27" s="479" t="s">
        <v>242</v>
      </c>
      <c r="B27" s="490" t="s">
        <v>182</v>
      </c>
      <c r="C27" s="479" t="s">
        <v>67</v>
      </c>
      <c r="D27" s="489" t="s">
        <v>17</v>
      </c>
      <c r="E27" s="477" t="s">
        <v>544</v>
      </c>
      <c r="F27" s="510"/>
      <c r="G27" s="459"/>
      <c r="H27" s="459">
        <f t="shared" si="0"/>
        <v>0</v>
      </c>
    </row>
    <row r="28" spans="1:9" s="492" customFormat="1" ht="70.5" hidden="1" customHeight="1" x14ac:dyDescent="0.3">
      <c r="A28" s="490" t="s">
        <v>245</v>
      </c>
      <c r="B28" s="490" t="s">
        <v>246</v>
      </c>
      <c r="C28" s="520"/>
      <c r="D28" s="268" t="s">
        <v>247</v>
      </c>
      <c r="E28" s="477" t="s">
        <v>551</v>
      </c>
      <c r="F28" s="519"/>
      <c r="G28" s="455"/>
      <c r="H28" s="459">
        <f t="shared" si="0"/>
        <v>0</v>
      </c>
    </row>
    <row r="29" spans="1:9" s="516" customFormat="1" ht="78.75" hidden="1" customHeight="1" x14ac:dyDescent="0.3">
      <c r="A29" s="487" t="s">
        <v>243</v>
      </c>
      <c r="B29" s="487" t="s">
        <v>244</v>
      </c>
      <c r="C29" s="487" t="s">
        <v>66</v>
      </c>
      <c r="D29" s="538" t="s">
        <v>248</v>
      </c>
      <c r="E29" s="465" t="s">
        <v>551</v>
      </c>
      <c r="F29" s="509"/>
      <c r="G29" s="455"/>
      <c r="H29" s="455">
        <f t="shared" si="0"/>
        <v>0</v>
      </c>
    </row>
    <row r="30" spans="1:9" ht="62.25" hidden="1" customHeight="1" x14ac:dyDescent="0.3">
      <c r="A30" s="490" t="s">
        <v>249</v>
      </c>
      <c r="B30" s="490" t="s">
        <v>185</v>
      </c>
      <c r="C30" s="518"/>
      <c r="D30" s="342" t="s">
        <v>18</v>
      </c>
      <c r="E30" s="460" t="s">
        <v>550</v>
      </c>
      <c r="F30" s="510">
        <f>SUM(F31:F32)</f>
        <v>0</v>
      </c>
      <c r="G30" s="459"/>
      <c r="H30" s="459">
        <f t="shared" si="0"/>
        <v>0</v>
      </c>
    </row>
    <row r="31" spans="1:9" s="516" customFormat="1" ht="66" hidden="1" customHeight="1" x14ac:dyDescent="0.3">
      <c r="A31" s="487" t="s">
        <v>250</v>
      </c>
      <c r="B31" s="487" t="s">
        <v>186</v>
      </c>
      <c r="C31" s="515" t="s">
        <v>65</v>
      </c>
      <c r="D31" s="470" t="s">
        <v>20</v>
      </c>
      <c r="E31" s="456" t="s">
        <v>550</v>
      </c>
      <c r="F31" s="517"/>
      <c r="G31" s="455"/>
      <c r="H31" s="455">
        <f t="shared" si="0"/>
        <v>0</v>
      </c>
      <c r="I31" s="170"/>
    </row>
    <row r="32" spans="1:9" s="492" customFormat="1" ht="69" hidden="1" customHeight="1" x14ac:dyDescent="0.3">
      <c r="A32" s="487" t="s">
        <v>251</v>
      </c>
      <c r="B32" s="487" t="s">
        <v>187</v>
      </c>
      <c r="C32" s="515" t="s">
        <v>65</v>
      </c>
      <c r="D32" s="470" t="s">
        <v>19</v>
      </c>
      <c r="E32" s="456" t="s">
        <v>550</v>
      </c>
      <c r="F32" s="509"/>
      <c r="G32" s="455"/>
      <c r="H32" s="455">
        <f t="shared" si="0"/>
        <v>0</v>
      </c>
      <c r="I32" s="508"/>
    </row>
    <row r="33" spans="1:9" s="492" customFormat="1" ht="63" hidden="1" customHeight="1" x14ac:dyDescent="0.3">
      <c r="A33" s="514" t="s">
        <v>489</v>
      </c>
      <c r="B33" s="514" t="s">
        <v>184</v>
      </c>
      <c r="C33" s="514"/>
      <c r="D33" s="513" t="s">
        <v>338</v>
      </c>
      <c r="E33" s="477"/>
      <c r="F33" s="510"/>
      <c r="G33" s="510"/>
      <c r="H33" s="459">
        <f t="shared" si="0"/>
        <v>0</v>
      </c>
      <c r="I33" s="508"/>
    </row>
    <row r="34" spans="1:9" s="492" customFormat="1" ht="60.75" hidden="1" customHeight="1" x14ac:dyDescent="0.3">
      <c r="A34" s="496" t="s">
        <v>506</v>
      </c>
      <c r="B34" s="496" t="s">
        <v>507</v>
      </c>
      <c r="C34" s="496" t="s">
        <v>68</v>
      </c>
      <c r="D34" s="495" t="s">
        <v>508</v>
      </c>
      <c r="E34" s="477" t="s">
        <v>543</v>
      </c>
      <c r="F34" s="509"/>
      <c r="G34" s="455"/>
      <c r="H34" s="455">
        <f t="shared" si="0"/>
        <v>0</v>
      </c>
      <c r="I34" s="508"/>
    </row>
    <row r="35" spans="1:9" s="511" customFormat="1" ht="98.25" hidden="1" customHeight="1" x14ac:dyDescent="0.35">
      <c r="A35" s="266" t="s">
        <v>498</v>
      </c>
      <c r="B35" s="496" t="s">
        <v>499</v>
      </c>
      <c r="C35" s="496" t="s">
        <v>68</v>
      </c>
      <c r="D35" s="495" t="s">
        <v>500</v>
      </c>
      <c r="E35" s="465" t="s">
        <v>542</v>
      </c>
      <c r="F35" s="509"/>
      <c r="G35" s="455"/>
      <c r="H35" s="455">
        <f t="shared" si="0"/>
        <v>0</v>
      </c>
      <c r="I35" s="512"/>
    </row>
    <row r="36" spans="1:9" s="511" customFormat="1" ht="71.25" hidden="1" customHeight="1" x14ac:dyDescent="0.35">
      <c r="A36" s="266" t="s">
        <v>498</v>
      </c>
      <c r="B36" s="496" t="s">
        <v>499</v>
      </c>
      <c r="C36" s="496" t="s">
        <v>68</v>
      </c>
      <c r="D36" s="495" t="s">
        <v>500</v>
      </c>
      <c r="E36" s="465" t="s">
        <v>543</v>
      </c>
      <c r="F36" s="509"/>
      <c r="G36" s="455"/>
      <c r="H36" s="455">
        <f t="shared" si="0"/>
        <v>0</v>
      </c>
      <c r="I36" s="512"/>
    </row>
    <row r="37" spans="1:9" s="492" customFormat="1" ht="49.5" hidden="1" customHeight="1" x14ac:dyDescent="0.3">
      <c r="A37" s="490" t="s">
        <v>252</v>
      </c>
      <c r="B37" s="490" t="s">
        <v>253</v>
      </c>
      <c r="C37" s="490" t="s">
        <v>68</v>
      </c>
      <c r="D37" s="334" t="s">
        <v>254</v>
      </c>
      <c r="E37" s="460" t="s">
        <v>548</v>
      </c>
      <c r="F37" s="510"/>
      <c r="G37" s="459"/>
      <c r="H37" s="459">
        <f t="shared" si="0"/>
        <v>0</v>
      </c>
      <c r="I37" s="508"/>
    </row>
    <row r="38" spans="1:9" s="492" customFormat="1" ht="100.5" hidden="1" customHeight="1" x14ac:dyDescent="0.3">
      <c r="A38" s="490" t="s">
        <v>343</v>
      </c>
      <c r="B38" s="490" t="s">
        <v>344</v>
      </c>
      <c r="C38" s="490"/>
      <c r="D38" s="489" t="s">
        <v>345</v>
      </c>
      <c r="E38" s="460" t="s">
        <v>539</v>
      </c>
      <c r="F38" s="510"/>
      <c r="G38" s="459"/>
      <c r="H38" s="459">
        <f t="shared" si="0"/>
        <v>0</v>
      </c>
      <c r="I38" s="508"/>
    </row>
    <row r="39" spans="1:9" s="492" customFormat="1" ht="98.25" hidden="1" customHeight="1" x14ac:dyDescent="0.3">
      <c r="A39" s="487" t="s">
        <v>348</v>
      </c>
      <c r="B39" s="487" t="s">
        <v>347</v>
      </c>
      <c r="C39" s="487" t="s">
        <v>69</v>
      </c>
      <c r="D39" s="486" t="s">
        <v>346</v>
      </c>
      <c r="E39" s="456" t="s">
        <v>539</v>
      </c>
      <c r="F39" s="509"/>
      <c r="G39" s="455"/>
      <c r="H39" s="455">
        <f t="shared" si="0"/>
        <v>0</v>
      </c>
      <c r="I39" s="508"/>
    </row>
    <row r="40" spans="1:9" ht="63" hidden="1" customHeight="1" x14ac:dyDescent="0.3">
      <c r="A40" s="490" t="s">
        <v>255</v>
      </c>
      <c r="B40" s="490" t="s">
        <v>256</v>
      </c>
      <c r="C40" s="490" t="s">
        <v>86</v>
      </c>
      <c r="D40" s="268" t="s">
        <v>22</v>
      </c>
      <c r="E40" s="460" t="s">
        <v>549</v>
      </c>
      <c r="F40" s="188"/>
      <c r="G40" s="459"/>
      <c r="H40" s="459">
        <f t="shared" si="0"/>
        <v>0</v>
      </c>
    </row>
    <row r="41" spans="1:9" s="172" customFormat="1" ht="47.25" hidden="1" customHeight="1" x14ac:dyDescent="0.3">
      <c r="A41" s="490" t="s">
        <v>257</v>
      </c>
      <c r="B41" s="490" t="s">
        <v>258</v>
      </c>
      <c r="C41" s="490" t="s">
        <v>84</v>
      </c>
      <c r="D41" s="268" t="s">
        <v>21</v>
      </c>
      <c r="E41" s="460" t="s">
        <v>537</v>
      </c>
      <c r="F41" s="188"/>
      <c r="G41" s="459"/>
      <c r="H41" s="459">
        <f t="shared" si="0"/>
        <v>0</v>
      </c>
    </row>
    <row r="42" spans="1:9" s="172" customFormat="1" ht="60.75" hidden="1" customHeight="1" x14ac:dyDescent="0.3">
      <c r="A42" s="490" t="s">
        <v>259</v>
      </c>
      <c r="B42" s="490" t="s">
        <v>260</v>
      </c>
      <c r="C42" s="490" t="s">
        <v>72</v>
      </c>
      <c r="D42" s="523" t="s">
        <v>174</v>
      </c>
      <c r="E42" s="460" t="s">
        <v>541</v>
      </c>
      <c r="F42" s="510"/>
      <c r="G42" s="459"/>
      <c r="H42" s="459">
        <f t="shared" si="0"/>
        <v>0</v>
      </c>
    </row>
    <row r="43" spans="1:9" s="172" customFormat="1" ht="48" hidden="1" customHeight="1" x14ac:dyDescent="0.3">
      <c r="A43" s="490" t="s">
        <v>259</v>
      </c>
      <c r="B43" s="490" t="s">
        <v>260</v>
      </c>
      <c r="C43" s="490" t="s">
        <v>72</v>
      </c>
      <c r="D43" s="523" t="s">
        <v>174</v>
      </c>
      <c r="E43" s="460" t="s">
        <v>548</v>
      </c>
      <c r="F43" s="510"/>
      <c r="G43" s="459"/>
      <c r="H43" s="459">
        <f t="shared" si="0"/>
        <v>0</v>
      </c>
    </row>
    <row r="44" spans="1:9" ht="63" hidden="1" customHeight="1" x14ac:dyDescent="0.3">
      <c r="A44" s="490" t="s">
        <v>262</v>
      </c>
      <c r="B44" s="490" t="s">
        <v>263</v>
      </c>
      <c r="C44" s="490" t="s">
        <v>72</v>
      </c>
      <c r="D44" s="523" t="s">
        <v>261</v>
      </c>
      <c r="E44" s="460" t="s">
        <v>547</v>
      </c>
      <c r="F44" s="539"/>
      <c r="G44" s="459"/>
      <c r="H44" s="459">
        <f t="shared" si="0"/>
        <v>0</v>
      </c>
    </row>
    <row r="45" spans="1:9" ht="69" hidden="1" customHeight="1" x14ac:dyDescent="0.3">
      <c r="A45" s="490" t="s">
        <v>264</v>
      </c>
      <c r="B45" s="490" t="s">
        <v>265</v>
      </c>
      <c r="C45" s="507" t="s">
        <v>266</v>
      </c>
      <c r="D45" s="506" t="s">
        <v>267</v>
      </c>
      <c r="E45" s="460" t="s">
        <v>546</v>
      </c>
      <c r="F45" s="188"/>
      <c r="G45" s="459"/>
      <c r="H45" s="459">
        <f t="shared" si="0"/>
        <v>0</v>
      </c>
    </row>
    <row r="46" spans="1:9" ht="64.5" hidden="1" customHeight="1" x14ac:dyDescent="0.3">
      <c r="A46" s="507" t="s">
        <v>268</v>
      </c>
      <c r="B46" s="490" t="s">
        <v>269</v>
      </c>
      <c r="C46" s="507" t="s">
        <v>85</v>
      </c>
      <c r="D46" s="506" t="s">
        <v>270</v>
      </c>
      <c r="E46" s="460" t="s">
        <v>545</v>
      </c>
      <c r="F46" s="505"/>
      <c r="G46" s="459"/>
      <c r="H46" s="459">
        <f t="shared" si="0"/>
        <v>0</v>
      </c>
    </row>
    <row r="47" spans="1:9" ht="69" hidden="1" customHeight="1" x14ac:dyDescent="0.3">
      <c r="A47" s="490" t="s">
        <v>271</v>
      </c>
      <c r="B47" s="490" t="s">
        <v>272</v>
      </c>
      <c r="C47" s="490" t="s">
        <v>70</v>
      </c>
      <c r="D47" s="523" t="s">
        <v>273</v>
      </c>
      <c r="E47" s="477" t="s">
        <v>544</v>
      </c>
      <c r="F47" s="188"/>
      <c r="G47" s="459"/>
      <c r="H47" s="459">
        <f t="shared" si="0"/>
        <v>0</v>
      </c>
    </row>
    <row r="48" spans="1:9" s="488" customFormat="1" ht="83.25" hidden="1" customHeight="1" x14ac:dyDescent="0.3">
      <c r="A48" s="504" t="s">
        <v>31</v>
      </c>
      <c r="B48" s="504"/>
      <c r="C48" s="504"/>
      <c r="D48" s="503" t="s">
        <v>198</v>
      </c>
      <c r="E48" s="502"/>
      <c r="F48" s="442">
        <f>SUM(F52,F53,F54,F55,F57)</f>
        <v>0</v>
      </c>
      <c r="G48" s="442">
        <f>SUM(G50,G57,G58)</f>
        <v>0</v>
      </c>
      <c r="H48" s="442">
        <f>SUM(H50,H57,H58)</f>
        <v>0</v>
      </c>
    </row>
    <row r="49" spans="1:10" s="488" customFormat="1" ht="85.5" hidden="1" customHeight="1" x14ac:dyDescent="0.3">
      <c r="A49" s="504" t="s">
        <v>32</v>
      </c>
      <c r="B49" s="504"/>
      <c r="C49" s="504"/>
      <c r="D49" s="503" t="s">
        <v>198</v>
      </c>
      <c r="E49" s="502"/>
      <c r="F49" s="442">
        <f>SUM(F50,F53,F54,F55,F57)</f>
        <v>0</v>
      </c>
      <c r="G49" s="442">
        <f>SUM(G50,G58,G57)</f>
        <v>0</v>
      </c>
      <c r="H49" s="442">
        <f>SUM(H50,H58,H57)</f>
        <v>0</v>
      </c>
      <c r="J49" s="501">
        <f>SUM(F48:G48)</f>
        <v>0</v>
      </c>
    </row>
    <row r="50" spans="1:10" ht="81" hidden="1" customHeight="1" x14ac:dyDescent="0.3">
      <c r="A50" s="500" t="s">
        <v>339</v>
      </c>
      <c r="B50" s="500" t="s">
        <v>184</v>
      </c>
      <c r="C50" s="500"/>
      <c r="D50" s="499" t="s">
        <v>338</v>
      </c>
      <c r="E50" s="477" t="s">
        <v>542</v>
      </c>
      <c r="F50" s="459"/>
      <c r="G50" s="459"/>
      <c r="H50" s="459">
        <f t="shared" ref="H50:H60" si="1">SUM(F50,G50)</f>
        <v>0</v>
      </c>
      <c r="J50" s="488"/>
    </row>
    <row r="51" spans="1:10" s="492" customFormat="1" ht="98.25" hidden="1" customHeight="1" x14ac:dyDescent="0.3">
      <c r="A51" s="498" t="s">
        <v>335</v>
      </c>
      <c r="B51" s="498" t="s">
        <v>336</v>
      </c>
      <c r="C51" s="498" t="s">
        <v>68</v>
      </c>
      <c r="D51" s="497" t="s">
        <v>337</v>
      </c>
      <c r="E51" s="465" t="s">
        <v>542</v>
      </c>
      <c r="F51" s="455"/>
      <c r="G51" s="455"/>
      <c r="H51" s="455">
        <f t="shared" si="1"/>
        <v>0</v>
      </c>
      <c r="J51" s="493"/>
    </row>
    <row r="52" spans="1:10" s="492" customFormat="1" ht="98.25" hidden="1" customHeight="1" x14ac:dyDescent="0.3">
      <c r="A52" s="496" t="s">
        <v>462</v>
      </c>
      <c r="B52" s="496" t="s">
        <v>463</v>
      </c>
      <c r="C52" s="496" t="s">
        <v>68</v>
      </c>
      <c r="D52" s="495" t="s">
        <v>464</v>
      </c>
      <c r="E52" s="465" t="s">
        <v>542</v>
      </c>
      <c r="F52" s="494"/>
      <c r="G52" s="494"/>
      <c r="H52" s="455">
        <f t="shared" si="1"/>
        <v>0</v>
      </c>
      <c r="J52" s="493"/>
    </row>
    <row r="53" spans="1:10" ht="62.25" hidden="1" customHeight="1" x14ac:dyDescent="0.3">
      <c r="A53" s="490" t="s">
        <v>340</v>
      </c>
      <c r="B53" s="490" t="s">
        <v>188</v>
      </c>
      <c r="C53" s="490" t="s">
        <v>342</v>
      </c>
      <c r="D53" s="489" t="s">
        <v>341</v>
      </c>
      <c r="E53" s="477" t="s">
        <v>543</v>
      </c>
      <c r="F53" s="459"/>
      <c r="G53" s="459"/>
      <c r="H53" s="459">
        <f t="shared" si="1"/>
        <v>0</v>
      </c>
      <c r="J53" s="488"/>
    </row>
    <row r="54" spans="1:10" ht="81.75" hidden="1" customHeight="1" x14ac:dyDescent="0.3">
      <c r="A54" s="490" t="s">
        <v>340</v>
      </c>
      <c r="B54" s="490" t="s">
        <v>188</v>
      </c>
      <c r="C54" s="490" t="s">
        <v>342</v>
      </c>
      <c r="D54" s="489" t="s">
        <v>341</v>
      </c>
      <c r="E54" s="477" t="s">
        <v>542</v>
      </c>
      <c r="F54" s="459"/>
      <c r="G54" s="459"/>
      <c r="H54" s="459">
        <f t="shared" si="1"/>
        <v>0</v>
      </c>
      <c r="J54" s="488"/>
    </row>
    <row r="55" spans="1:10" ht="62.25" hidden="1" customHeight="1" x14ac:dyDescent="0.3">
      <c r="A55" s="490" t="s">
        <v>340</v>
      </c>
      <c r="B55" s="490" t="s">
        <v>188</v>
      </c>
      <c r="C55" s="490" t="s">
        <v>342</v>
      </c>
      <c r="D55" s="489" t="s">
        <v>341</v>
      </c>
      <c r="E55" s="460" t="s">
        <v>541</v>
      </c>
      <c r="F55" s="459"/>
      <c r="G55" s="459"/>
      <c r="H55" s="459">
        <f t="shared" si="1"/>
        <v>0</v>
      </c>
      <c r="J55" s="488"/>
    </row>
    <row r="56" spans="1:10" ht="64.5" hidden="1" customHeight="1" x14ac:dyDescent="0.3">
      <c r="A56" s="490" t="s">
        <v>423</v>
      </c>
      <c r="B56" s="490" t="s">
        <v>424</v>
      </c>
      <c r="C56" s="490" t="s">
        <v>342</v>
      </c>
      <c r="D56" s="489" t="s">
        <v>425</v>
      </c>
      <c r="E56" s="491" t="s">
        <v>540</v>
      </c>
      <c r="F56" s="459"/>
      <c r="G56" s="459"/>
      <c r="H56" s="459">
        <f t="shared" si="1"/>
        <v>0</v>
      </c>
      <c r="J56" s="488"/>
    </row>
    <row r="57" spans="1:10" ht="63" hidden="1" customHeight="1" x14ac:dyDescent="0.3">
      <c r="A57" s="61" t="s">
        <v>422</v>
      </c>
      <c r="B57" s="61" t="s">
        <v>421</v>
      </c>
      <c r="C57" s="61" t="s">
        <v>342</v>
      </c>
      <c r="D57" s="268" t="s">
        <v>420</v>
      </c>
      <c r="E57" s="491" t="s">
        <v>540</v>
      </c>
      <c r="F57" s="459"/>
      <c r="G57" s="459"/>
      <c r="H57" s="459">
        <f t="shared" si="1"/>
        <v>0</v>
      </c>
      <c r="J57" s="488"/>
    </row>
    <row r="58" spans="1:10" ht="100.5" hidden="1" customHeight="1" x14ac:dyDescent="0.3">
      <c r="A58" s="490" t="s">
        <v>343</v>
      </c>
      <c r="B58" s="490" t="s">
        <v>344</v>
      </c>
      <c r="C58" s="490"/>
      <c r="D58" s="489" t="s">
        <v>345</v>
      </c>
      <c r="E58" s="460" t="s">
        <v>539</v>
      </c>
      <c r="F58" s="459"/>
      <c r="G58" s="459"/>
      <c r="H58" s="459">
        <f t="shared" si="1"/>
        <v>0</v>
      </c>
      <c r="J58" s="488"/>
    </row>
    <row r="59" spans="1:10" s="540" customFormat="1" ht="99.75" hidden="1" customHeight="1" x14ac:dyDescent="0.3">
      <c r="A59" s="487" t="s">
        <v>348</v>
      </c>
      <c r="B59" s="487" t="s">
        <v>347</v>
      </c>
      <c r="C59" s="487" t="s">
        <v>69</v>
      </c>
      <c r="D59" s="486" t="s">
        <v>346</v>
      </c>
      <c r="E59" s="456" t="s">
        <v>539</v>
      </c>
      <c r="F59" s="485"/>
      <c r="G59" s="485"/>
      <c r="H59" s="455">
        <f t="shared" si="1"/>
        <v>0</v>
      </c>
    </row>
    <row r="60" spans="1:10" s="172" customFormat="1" ht="77.25" hidden="1" customHeight="1" x14ac:dyDescent="0.3">
      <c r="A60" s="487"/>
      <c r="B60" s="487"/>
      <c r="C60" s="487"/>
      <c r="D60" s="525"/>
      <c r="E60" s="541"/>
      <c r="F60" s="455"/>
      <c r="G60" s="455"/>
      <c r="H60" s="455">
        <f t="shared" si="1"/>
        <v>0</v>
      </c>
    </row>
    <row r="61" spans="1:10" s="172" customFormat="1" ht="80.25" customHeight="1" x14ac:dyDescent="0.3">
      <c r="A61" s="381" t="s">
        <v>289</v>
      </c>
      <c r="B61" s="484"/>
      <c r="C61" s="484"/>
      <c r="D61" s="386" t="s">
        <v>195</v>
      </c>
      <c r="E61" s="483"/>
      <c r="F61" s="442">
        <f>SUM(F63,F64,F66,F67)</f>
        <v>55000</v>
      </c>
      <c r="G61" s="442">
        <f>SUM(G63,G64,G66,G67)</f>
        <v>0</v>
      </c>
      <c r="H61" s="442">
        <f>SUM(H63,H64,H66,H67)</f>
        <v>55000</v>
      </c>
    </row>
    <row r="62" spans="1:10" s="440" customFormat="1" ht="81.75" customHeight="1" x14ac:dyDescent="0.3">
      <c r="A62" s="381" t="s">
        <v>288</v>
      </c>
      <c r="B62" s="484"/>
      <c r="C62" s="484"/>
      <c r="D62" s="386" t="s">
        <v>195</v>
      </c>
      <c r="E62" s="483"/>
      <c r="F62" s="442">
        <f>SUM(F63:F65,F67)</f>
        <v>55000</v>
      </c>
      <c r="G62" s="442">
        <f>SUM(G63:G65,G67)</f>
        <v>0</v>
      </c>
      <c r="H62" s="442">
        <f>SUM(H63:H65,H67)</f>
        <v>55000</v>
      </c>
      <c r="J62" s="441"/>
    </row>
    <row r="63" spans="1:10" s="440" customFormat="1" ht="123" hidden="1" customHeight="1" x14ac:dyDescent="0.3">
      <c r="A63" s="479" t="s">
        <v>352</v>
      </c>
      <c r="B63" s="479" t="s">
        <v>75</v>
      </c>
      <c r="C63" s="478" t="s">
        <v>61</v>
      </c>
      <c r="D63" s="342" t="s">
        <v>350</v>
      </c>
      <c r="E63" s="477" t="s">
        <v>538</v>
      </c>
      <c r="F63" s="481"/>
      <c r="G63" s="480"/>
      <c r="H63" s="459">
        <f>SUM(F63,G63)</f>
        <v>0</v>
      </c>
      <c r="J63" s="458"/>
    </row>
    <row r="64" spans="1:10" s="440" customFormat="1" ht="125.25" hidden="1" customHeight="1" x14ac:dyDescent="0.3">
      <c r="A64" s="479" t="s">
        <v>354</v>
      </c>
      <c r="B64" s="479" t="s">
        <v>73</v>
      </c>
      <c r="C64" s="479" t="s">
        <v>62</v>
      </c>
      <c r="D64" s="482" t="s">
        <v>353</v>
      </c>
      <c r="E64" s="477" t="s">
        <v>538</v>
      </c>
      <c r="F64" s="481"/>
      <c r="G64" s="480"/>
      <c r="H64" s="459">
        <f>SUM(F64,G64)</f>
        <v>0</v>
      </c>
      <c r="J64" s="458"/>
    </row>
    <row r="65" spans="1:10" s="440" customFormat="1" ht="81.75" customHeight="1" x14ac:dyDescent="0.3">
      <c r="A65" s="479" t="s">
        <v>369</v>
      </c>
      <c r="B65" s="479" t="s">
        <v>367</v>
      </c>
      <c r="C65" s="478"/>
      <c r="D65" s="342" t="s">
        <v>359</v>
      </c>
      <c r="E65" s="477" t="s">
        <v>551</v>
      </c>
      <c r="F65" s="459">
        <v>55000</v>
      </c>
      <c r="G65" s="459"/>
      <c r="H65" s="459">
        <f>SUM(F65,G65)</f>
        <v>55000</v>
      </c>
      <c r="J65" s="458"/>
    </row>
    <row r="66" spans="1:10" s="440" customFormat="1" ht="87.75" customHeight="1" x14ac:dyDescent="0.3">
      <c r="A66" s="476" t="s">
        <v>411</v>
      </c>
      <c r="B66" s="476" t="s">
        <v>368</v>
      </c>
      <c r="C66" s="475" t="s">
        <v>64</v>
      </c>
      <c r="D66" s="470" t="s">
        <v>361</v>
      </c>
      <c r="E66" s="465" t="s">
        <v>551</v>
      </c>
      <c r="F66" s="455">
        <v>55000</v>
      </c>
      <c r="G66" s="455"/>
      <c r="H66" s="455">
        <f>SUM(F66,G66)</f>
        <v>55000</v>
      </c>
      <c r="J66" s="458"/>
    </row>
    <row r="67" spans="1:10" s="446" customFormat="1" ht="50.25" hidden="1" customHeight="1" x14ac:dyDescent="0.3">
      <c r="A67" s="452" t="s">
        <v>381</v>
      </c>
      <c r="B67" s="452" t="s">
        <v>258</v>
      </c>
      <c r="C67" s="452" t="s">
        <v>84</v>
      </c>
      <c r="D67" s="474" t="s">
        <v>21</v>
      </c>
      <c r="E67" s="450" t="s">
        <v>537</v>
      </c>
      <c r="F67" s="449"/>
      <c r="G67" s="449"/>
      <c r="H67" s="449">
        <f>SUM(F67,G67)</f>
        <v>0</v>
      </c>
      <c r="J67" s="447"/>
    </row>
    <row r="68" spans="1:10" s="440" customFormat="1" ht="62.25" hidden="1" customHeight="1" x14ac:dyDescent="0.3">
      <c r="A68" s="381" t="s">
        <v>285</v>
      </c>
      <c r="B68" s="381"/>
      <c r="C68" s="381"/>
      <c r="D68" s="386" t="s">
        <v>196</v>
      </c>
      <c r="E68" s="443"/>
      <c r="F68" s="442">
        <f>SUM(F71,F72,F73,F75,F77,F78)</f>
        <v>0</v>
      </c>
      <c r="G68" s="442">
        <f>SUM(G71,G72,G73,G75,G77,G78)</f>
        <v>0</v>
      </c>
      <c r="H68" s="442">
        <f>SUM(H71,H72,H73,H75,H77,H78)</f>
        <v>0</v>
      </c>
      <c r="J68" s="458"/>
    </row>
    <row r="69" spans="1:10" s="440" customFormat="1" ht="63" hidden="1" customHeight="1" x14ac:dyDescent="0.3">
      <c r="A69" s="381" t="s">
        <v>284</v>
      </c>
      <c r="B69" s="381"/>
      <c r="C69" s="381"/>
      <c r="D69" s="386" t="s">
        <v>196</v>
      </c>
      <c r="E69" s="443"/>
      <c r="F69" s="442">
        <f>SUM(F70,F74,F76)</f>
        <v>0</v>
      </c>
      <c r="G69" s="442">
        <f>SUM(G70,G74,G76)</f>
        <v>0</v>
      </c>
      <c r="H69" s="442">
        <f>SUM(H70,H74,H76)</f>
        <v>0</v>
      </c>
      <c r="J69" s="441"/>
    </row>
    <row r="70" spans="1:10" s="440" customFormat="1" ht="114.75" hidden="1" customHeight="1" x14ac:dyDescent="0.3">
      <c r="A70" s="473" t="s">
        <v>293</v>
      </c>
      <c r="B70" s="473" t="s">
        <v>291</v>
      </c>
      <c r="C70" s="281"/>
      <c r="D70" s="342" t="s">
        <v>299</v>
      </c>
      <c r="E70" s="460" t="s">
        <v>535</v>
      </c>
      <c r="F70" s="459"/>
      <c r="G70" s="459"/>
      <c r="H70" s="459">
        <f t="shared" ref="H70:H78" si="2">SUM(F70,G70)</f>
        <v>0</v>
      </c>
      <c r="J70" s="458"/>
    </row>
    <row r="71" spans="1:10" s="440" customFormat="1" ht="69.75" hidden="1" customHeight="1" x14ac:dyDescent="0.3">
      <c r="A71" s="315" t="s">
        <v>294</v>
      </c>
      <c r="B71" s="315" t="s">
        <v>292</v>
      </c>
      <c r="C71" s="313" t="s">
        <v>25</v>
      </c>
      <c r="D71" s="470" t="s">
        <v>300</v>
      </c>
      <c r="E71" s="456" t="s">
        <v>535</v>
      </c>
      <c r="F71" s="455"/>
      <c r="G71" s="455"/>
      <c r="H71" s="455">
        <f t="shared" si="2"/>
        <v>0</v>
      </c>
      <c r="J71" s="458"/>
    </row>
    <row r="72" spans="1:10" s="440" customFormat="1" ht="64.5" hidden="1" customHeight="1" x14ac:dyDescent="0.3">
      <c r="A72" s="315" t="s">
        <v>297</v>
      </c>
      <c r="B72" s="472" t="s">
        <v>296</v>
      </c>
      <c r="C72" s="471" t="s">
        <v>73</v>
      </c>
      <c r="D72" s="470" t="s">
        <v>301</v>
      </c>
      <c r="E72" s="456" t="s">
        <v>535</v>
      </c>
      <c r="F72" s="455"/>
      <c r="G72" s="455"/>
      <c r="H72" s="455">
        <f t="shared" si="2"/>
        <v>0</v>
      </c>
      <c r="J72" s="458"/>
    </row>
    <row r="73" spans="1:10" s="463" customFormat="1" ht="57" hidden="1" customHeight="1" x14ac:dyDescent="0.3">
      <c r="A73" s="315" t="s">
        <v>298</v>
      </c>
      <c r="B73" s="315" t="s">
        <v>295</v>
      </c>
      <c r="C73" s="313" t="s">
        <v>73</v>
      </c>
      <c r="D73" s="470" t="s">
        <v>26</v>
      </c>
      <c r="E73" s="456" t="s">
        <v>535</v>
      </c>
      <c r="F73" s="455"/>
      <c r="G73" s="455"/>
      <c r="H73" s="455">
        <f t="shared" si="2"/>
        <v>0</v>
      </c>
      <c r="J73" s="464"/>
    </row>
    <row r="74" spans="1:10" s="463" customFormat="1" ht="52.5" hidden="1" customHeight="1" x14ac:dyDescent="0.3">
      <c r="A74" s="469" t="s">
        <v>311</v>
      </c>
      <c r="B74" s="469" t="s">
        <v>312</v>
      </c>
      <c r="C74" s="196"/>
      <c r="D74" s="468" t="s">
        <v>413</v>
      </c>
      <c r="E74" s="460" t="s">
        <v>535</v>
      </c>
      <c r="F74" s="459"/>
      <c r="G74" s="459"/>
      <c r="H74" s="459">
        <f t="shared" si="2"/>
        <v>0</v>
      </c>
      <c r="J74" s="464"/>
    </row>
    <row r="75" spans="1:10" s="463" customFormat="1" ht="84" hidden="1" customHeight="1" x14ac:dyDescent="0.3">
      <c r="A75" s="467" t="s">
        <v>309</v>
      </c>
      <c r="B75" s="467" t="s">
        <v>310</v>
      </c>
      <c r="C75" s="264" t="s">
        <v>25</v>
      </c>
      <c r="D75" s="335" t="s">
        <v>466</v>
      </c>
      <c r="E75" s="456" t="s">
        <v>535</v>
      </c>
      <c r="F75" s="455"/>
      <c r="G75" s="455"/>
      <c r="H75" s="455">
        <f t="shared" si="2"/>
        <v>0</v>
      </c>
      <c r="J75" s="464"/>
    </row>
    <row r="76" spans="1:10" s="463" customFormat="1" ht="39" hidden="1" customHeight="1" x14ac:dyDescent="0.3">
      <c r="A76" s="336" t="s">
        <v>536</v>
      </c>
      <c r="B76" s="336" t="s">
        <v>246</v>
      </c>
      <c r="C76" s="337"/>
      <c r="D76" s="338" t="s">
        <v>247</v>
      </c>
      <c r="E76" s="466"/>
      <c r="F76" s="459">
        <f>SUM(F77:F78)</f>
        <v>0</v>
      </c>
      <c r="G76" s="459"/>
      <c r="H76" s="459">
        <f t="shared" si="2"/>
        <v>0</v>
      </c>
      <c r="J76" s="464"/>
    </row>
    <row r="77" spans="1:10" s="463" customFormat="1" ht="63.75" hidden="1" customHeight="1" x14ac:dyDescent="0.3">
      <c r="A77" s="315" t="s">
        <v>534</v>
      </c>
      <c r="B77" s="315" t="s">
        <v>244</v>
      </c>
      <c r="C77" s="264" t="s">
        <v>66</v>
      </c>
      <c r="D77" s="335" t="s">
        <v>248</v>
      </c>
      <c r="E77" s="456" t="s">
        <v>535</v>
      </c>
      <c r="F77" s="455"/>
      <c r="G77" s="455"/>
      <c r="H77" s="455">
        <f t="shared" si="2"/>
        <v>0</v>
      </c>
      <c r="J77" s="464"/>
    </row>
    <row r="78" spans="1:10" s="463" customFormat="1" ht="126" hidden="1" customHeight="1" x14ac:dyDescent="0.3">
      <c r="A78" s="315" t="s">
        <v>534</v>
      </c>
      <c r="B78" s="315" t="s">
        <v>244</v>
      </c>
      <c r="C78" s="264" t="s">
        <v>66</v>
      </c>
      <c r="D78" s="335" t="s">
        <v>248</v>
      </c>
      <c r="E78" s="465" t="s">
        <v>533</v>
      </c>
      <c r="F78" s="455"/>
      <c r="G78" s="455"/>
      <c r="H78" s="455">
        <f t="shared" si="2"/>
        <v>0</v>
      </c>
      <c r="J78" s="464"/>
    </row>
    <row r="79" spans="1:10" s="440" customFormat="1" ht="66.75" hidden="1" customHeight="1" x14ac:dyDescent="0.3">
      <c r="A79" s="381" t="s">
        <v>29</v>
      </c>
      <c r="B79" s="381"/>
      <c r="C79" s="381"/>
      <c r="D79" s="462" t="s">
        <v>414</v>
      </c>
      <c r="E79" s="461"/>
      <c r="F79" s="442">
        <f>SUM(F82:F83)</f>
        <v>0</v>
      </c>
      <c r="G79" s="442">
        <f>SUM(G82:G83)</f>
        <v>0</v>
      </c>
      <c r="H79" s="442">
        <f>SUM(H82:H83)</f>
        <v>0</v>
      </c>
      <c r="J79" s="458"/>
    </row>
    <row r="80" spans="1:10" s="440" customFormat="1" ht="70.5" hidden="1" customHeight="1" x14ac:dyDescent="0.3">
      <c r="A80" s="381" t="s">
        <v>30</v>
      </c>
      <c r="B80" s="381"/>
      <c r="C80" s="381"/>
      <c r="D80" s="462" t="s">
        <v>414</v>
      </c>
      <c r="E80" s="461"/>
      <c r="F80" s="442">
        <f>SUM(F81)</f>
        <v>0</v>
      </c>
      <c r="G80" s="442">
        <f>SUM(G81)</f>
        <v>0</v>
      </c>
      <c r="H80" s="442">
        <f>SUM(H81)</f>
        <v>0</v>
      </c>
      <c r="J80" s="441"/>
    </row>
    <row r="81" spans="1:11" s="440" customFormat="1" ht="49.5" hidden="1" customHeight="1" x14ac:dyDescent="0.3">
      <c r="A81" s="196" t="s">
        <v>324</v>
      </c>
      <c r="B81" s="196" t="s">
        <v>325</v>
      </c>
      <c r="C81" s="196"/>
      <c r="D81" s="317" t="s">
        <v>326</v>
      </c>
      <c r="E81" s="460"/>
      <c r="F81" s="459">
        <f>SUM(F82:F83)</f>
        <v>0</v>
      </c>
      <c r="G81" s="459">
        <f>SUM(G82:G83)</f>
        <v>0</v>
      </c>
      <c r="H81" s="459">
        <f>SUM(F81,G81)</f>
        <v>0</v>
      </c>
      <c r="J81" s="458"/>
      <c r="K81" s="457"/>
    </row>
    <row r="82" spans="1:11" s="453" customFormat="1" ht="72.75" hidden="1" customHeight="1" x14ac:dyDescent="0.3">
      <c r="A82" s="318" t="s">
        <v>321</v>
      </c>
      <c r="B82" s="318" t="s">
        <v>322</v>
      </c>
      <c r="C82" s="319" t="s">
        <v>78</v>
      </c>
      <c r="D82" s="320" t="s">
        <v>323</v>
      </c>
      <c r="E82" s="456" t="s">
        <v>532</v>
      </c>
      <c r="F82" s="455"/>
      <c r="G82" s="455"/>
      <c r="H82" s="455">
        <f>SUM(F82,G82)</f>
        <v>0</v>
      </c>
      <c r="J82" s="454"/>
    </row>
    <row r="83" spans="1:11" s="453" customFormat="1" ht="71.25" hidden="1" customHeight="1" x14ac:dyDescent="0.3">
      <c r="A83" s="318" t="s">
        <v>328</v>
      </c>
      <c r="B83" s="318" t="s">
        <v>329</v>
      </c>
      <c r="C83" s="319" t="s">
        <v>78</v>
      </c>
      <c r="D83" s="321" t="s">
        <v>327</v>
      </c>
      <c r="E83" s="456" t="s">
        <v>531</v>
      </c>
      <c r="F83" s="455"/>
      <c r="G83" s="455"/>
      <c r="H83" s="455">
        <f>SUM(F83,G83)</f>
        <v>0</v>
      </c>
      <c r="J83" s="454"/>
    </row>
    <row r="84" spans="1:11" s="446" customFormat="1" ht="3" hidden="1" customHeight="1" x14ac:dyDescent="0.3">
      <c r="A84" s="452"/>
      <c r="B84" s="452"/>
      <c r="C84" s="452"/>
      <c r="D84" s="451"/>
      <c r="E84" s="450"/>
      <c r="F84" s="449"/>
      <c r="G84" s="449"/>
      <c r="H84" s="448"/>
      <c r="J84" s="447"/>
    </row>
    <row r="85" spans="1:11" s="440" customFormat="1" ht="42.75" customHeight="1" x14ac:dyDescent="0.3">
      <c r="A85" s="445"/>
      <c r="B85" s="445"/>
      <c r="C85" s="445"/>
      <c r="D85" s="444"/>
      <c r="E85" s="443" t="s">
        <v>530</v>
      </c>
      <c r="F85" s="442">
        <f>SUM(F13,F49,F62,F69,F80)</f>
        <v>55000</v>
      </c>
      <c r="G85" s="442">
        <f>SUM(G13,G49,G62,G69,G80)</f>
        <v>0</v>
      </c>
      <c r="H85" s="442">
        <f>SUM(H13,H49,H62,H69,H80)</f>
        <v>55000</v>
      </c>
      <c r="J85" s="441"/>
    </row>
    <row r="86" spans="1:11" ht="28.9" customHeight="1" x14ac:dyDescent="0.3">
      <c r="A86" s="439"/>
      <c r="B86" s="439"/>
      <c r="C86" s="439"/>
      <c r="D86" s="439"/>
      <c r="E86" s="439"/>
      <c r="F86" s="438"/>
      <c r="G86" s="438"/>
      <c r="H86" s="438"/>
    </row>
    <row r="87" spans="1:11" ht="81.75" customHeight="1" x14ac:dyDescent="0.3">
      <c r="A87" s="439"/>
      <c r="B87" s="439"/>
      <c r="C87" s="439"/>
      <c r="D87" s="439"/>
      <c r="E87" s="439"/>
      <c r="F87" s="438"/>
      <c r="G87" s="438"/>
      <c r="H87" s="438"/>
    </row>
    <row r="88" spans="1:11" ht="18.75" x14ac:dyDescent="0.3">
      <c r="A88" s="439"/>
      <c r="B88" s="439"/>
      <c r="C88" s="439"/>
      <c r="D88" s="436"/>
      <c r="E88" s="436"/>
      <c r="G88" s="438"/>
      <c r="H88" s="438"/>
    </row>
    <row r="89" spans="1:11" ht="18.75" x14ac:dyDescent="0.3">
      <c r="A89" s="439"/>
      <c r="B89" s="439"/>
      <c r="C89" s="439"/>
      <c r="D89" s="439"/>
      <c r="E89" s="439"/>
      <c r="F89" s="438"/>
      <c r="G89" s="438"/>
      <c r="H89" s="438"/>
    </row>
    <row r="90" spans="1:11" ht="18.75" x14ac:dyDescent="0.3">
      <c r="A90" s="439"/>
      <c r="B90" s="439"/>
      <c r="C90" s="439"/>
      <c r="D90" s="439"/>
      <c r="E90" s="439"/>
      <c r="F90" s="438"/>
      <c r="G90" s="438"/>
      <c r="H90" s="438"/>
    </row>
    <row r="91" spans="1:11" x14ac:dyDescent="0.2">
      <c r="A91" s="436"/>
      <c r="B91" s="436"/>
      <c r="C91" s="436"/>
      <c r="D91" s="436"/>
      <c r="E91" s="436"/>
    </row>
    <row r="92" spans="1:11" ht="18" x14ac:dyDescent="0.25">
      <c r="A92" s="436"/>
      <c r="B92" s="436"/>
      <c r="C92" s="436"/>
      <c r="D92" s="436"/>
      <c r="E92" s="436"/>
      <c r="F92" s="437"/>
      <c r="G92" s="437"/>
      <c r="H92" s="437"/>
    </row>
    <row r="93" spans="1:11" x14ac:dyDescent="0.2">
      <c r="A93" s="436"/>
      <c r="B93" s="436"/>
      <c r="C93" s="436"/>
      <c r="D93" s="436"/>
      <c r="E93" s="436"/>
    </row>
  </sheetData>
  <mergeCells count="10">
    <mergeCell ref="D5:G5"/>
    <mergeCell ref="D6:I6"/>
    <mergeCell ref="A9:A10"/>
    <mergeCell ref="C9:C10"/>
    <mergeCell ref="D9:D10"/>
    <mergeCell ref="E9:E10"/>
    <mergeCell ref="F9:F10"/>
    <mergeCell ref="G9:G10"/>
    <mergeCell ref="H9:H10"/>
    <mergeCell ref="B9:B10"/>
  </mergeCells>
  <pageMargins left="0.74803149606299213" right="0.19685039370078741" top="0.74803149606299213" bottom="0.6692913385826772" header="0.11811023622047245" footer="0.11811023622047245"/>
  <pageSetup paperSize="9" scale="56" orientation="portrait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дод1</vt:lpstr>
      <vt:lpstr>дод2</vt:lpstr>
      <vt:lpstr>дод3</vt:lpstr>
      <vt:lpstr>дод4</vt:lpstr>
      <vt:lpstr>дод5</vt:lpstr>
      <vt:lpstr>дод3!Заголовки_для_печати</vt:lpstr>
      <vt:lpstr>дод4!Заголовки_для_печати</vt:lpstr>
      <vt:lpstr>дод5!Заголовки_для_печати</vt:lpstr>
      <vt:lpstr>дод1!Область_печати</vt:lpstr>
      <vt:lpstr>дод2!Область_печати</vt:lpstr>
      <vt:lpstr>дод3!Область_печати</vt:lpstr>
      <vt:lpstr>дод4!Область_печати</vt:lpstr>
      <vt:lpstr>дод5!Область_печати</vt:lpstr>
    </vt:vector>
  </TitlesOfParts>
  <Company>Відділ доходів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Пользователь Windows</cp:lastModifiedBy>
  <cp:lastPrinted>2018-08-10T07:27:24Z</cp:lastPrinted>
  <dcterms:created xsi:type="dcterms:W3CDTF">2004-12-22T07:46:33Z</dcterms:created>
  <dcterms:modified xsi:type="dcterms:W3CDTF">2018-08-13T06:41:48Z</dcterms:modified>
</cp:coreProperties>
</file>