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645" windowWidth="20550" windowHeight="7440" tabRatio="601"/>
  </bookViews>
  <sheets>
    <sheet name="дод1" sheetId="35" r:id="rId1"/>
    <sheet name="дод2" sheetId="28" r:id="rId2"/>
    <sheet name="дод3" sheetId="45" r:id="rId3"/>
    <sheet name="дод4" sheetId="44" r:id="rId4"/>
  </sheets>
  <definedNames>
    <definedName name="_xlnm.Print_Titles" localSheetId="1">дод2!$8:$12</definedName>
    <definedName name="_xlnm.Print_Titles" localSheetId="2">дод3!$11:$12</definedName>
    <definedName name="_xlnm.Print_Titles" localSheetId="3">дод4!$11:$13</definedName>
    <definedName name="_xlnm.Print_Area" localSheetId="0">дод1!$A$1:$F$39</definedName>
    <definedName name="_xlnm.Print_Area" localSheetId="1">дод2!$A$1:$R$133</definedName>
    <definedName name="_xlnm.Print_Area" localSheetId="2">дод3!$A$1:$J$78</definedName>
    <definedName name="_xlnm.Print_Area" localSheetId="3">дод4!$A$1:$J$91</definedName>
  </definedNames>
  <calcPr calcId="145621"/>
</workbook>
</file>

<file path=xl/calcChain.xml><?xml version="1.0" encoding="utf-8"?>
<calcChain xmlns="http://schemas.openxmlformats.org/spreadsheetml/2006/main">
  <c r="J67" i="44" l="1"/>
  <c r="J68" i="44"/>
  <c r="Q103" i="28" l="1"/>
  <c r="P103" i="28"/>
  <c r="N103" i="28"/>
  <c r="M103" i="28"/>
  <c r="L103" i="28"/>
  <c r="K103" i="28"/>
  <c r="I103" i="28"/>
  <c r="H103" i="28"/>
  <c r="G103" i="28"/>
  <c r="F103" i="28"/>
  <c r="J15" i="44" l="1"/>
  <c r="I15" i="44"/>
  <c r="H15" i="44"/>
  <c r="G64" i="44"/>
  <c r="G63" i="44"/>
  <c r="G62" i="44"/>
  <c r="G52" i="44" l="1"/>
  <c r="G48" i="44"/>
  <c r="I74" i="45" l="1"/>
  <c r="I73" i="45" s="1"/>
  <c r="I67" i="45"/>
  <c r="I66" i="45"/>
  <c r="I61" i="45"/>
  <c r="I60" i="45" s="1"/>
  <c r="I42" i="45"/>
  <c r="I41" i="45" s="1"/>
  <c r="I25" i="45"/>
  <c r="I24" i="45" s="1"/>
  <c r="K14" i="45"/>
  <c r="I14" i="45"/>
  <c r="I13" i="45"/>
  <c r="I76" i="45" l="1"/>
  <c r="J69" i="28"/>
  <c r="Q14" i="28" l="1"/>
  <c r="P14" i="28"/>
  <c r="O14" i="28"/>
  <c r="N14" i="28"/>
  <c r="M14" i="28"/>
  <c r="L14" i="28"/>
  <c r="K14" i="28"/>
  <c r="I14" i="28"/>
  <c r="H14" i="28"/>
  <c r="G14" i="28"/>
  <c r="F14" i="28"/>
  <c r="J49" i="28"/>
  <c r="E49" i="28"/>
  <c r="J20" i="28"/>
  <c r="E20" i="28"/>
  <c r="R49" i="28" l="1"/>
  <c r="R20" i="28"/>
  <c r="Q59" i="28"/>
  <c r="P59" i="28"/>
  <c r="O59" i="28"/>
  <c r="N59" i="28"/>
  <c r="M59" i="28"/>
  <c r="L59" i="28"/>
  <c r="K59" i="28"/>
  <c r="I59" i="28"/>
  <c r="H59" i="28"/>
  <c r="G59" i="28"/>
  <c r="F59" i="28"/>
  <c r="G19" i="44" l="1"/>
  <c r="J67" i="28" l="1"/>
  <c r="J110" i="28"/>
  <c r="J109" i="28"/>
  <c r="E110" i="28"/>
  <c r="E109" i="28"/>
  <c r="Q77" i="28"/>
  <c r="P77" i="28"/>
  <c r="O77" i="28"/>
  <c r="N77" i="28"/>
  <c r="M77" i="28"/>
  <c r="L77" i="28"/>
  <c r="K77" i="28"/>
  <c r="I77" i="28"/>
  <c r="H77" i="28"/>
  <c r="G77" i="28"/>
  <c r="F77" i="28"/>
  <c r="R109" i="28" l="1"/>
  <c r="R110" i="28"/>
  <c r="J19" i="28"/>
  <c r="E19" i="28"/>
  <c r="R19" i="28" l="1"/>
  <c r="G88" i="44" l="1"/>
  <c r="G87" i="44"/>
  <c r="J86" i="44"/>
  <c r="J85" i="44" s="1"/>
  <c r="I86" i="44"/>
  <c r="I85" i="44" s="1"/>
  <c r="H86" i="44"/>
  <c r="G84" i="44"/>
  <c r="G83" i="44"/>
  <c r="G82" i="44"/>
  <c r="G81" i="44"/>
  <c r="G80" i="44"/>
  <c r="G79" i="44"/>
  <c r="G78" i="44"/>
  <c r="G77" i="44"/>
  <c r="J75" i="44"/>
  <c r="I75" i="44"/>
  <c r="H75" i="44"/>
  <c r="H74" i="44" s="1"/>
  <c r="J74" i="44"/>
  <c r="I74" i="44"/>
  <c r="G70" i="44"/>
  <c r="G69" i="44"/>
  <c r="I68" i="44"/>
  <c r="H68" i="44"/>
  <c r="I67" i="44"/>
  <c r="G67" i="44"/>
  <c r="G66" i="44"/>
  <c r="G61" i="44"/>
  <c r="G60" i="44"/>
  <c r="G59" i="44"/>
  <c r="G58" i="44"/>
  <c r="G57" i="44"/>
  <c r="G56" i="44"/>
  <c r="G55" i="44"/>
  <c r="G54" i="44"/>
  <c r="G53" i="44"/>
  <c r="J52" i="44"/>
  <c r="I52" i="44"/>
  <c r="H52" i="44"/>
  <c r="G50" i="44"/>
  <c r="G49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20" i="44"/>
  <c r="G18" i="44"/>
  <c r="G17" i="44"/>
  <c r="G16" i="44"/>
  <c r="J14" i="44"/>
  <c r="H89" i="44" l="1"/>
  <c r="I89" i="44"/>
  <c r="J89" i="44"/>
  <c r="H51" i="44"/>
  <c r="G15" i="44"/>
  <c r="J51" i="44"/>
  <c r="I51" i="44"/>
  <c r="H85" i="44"/>
  <c r="G86" i="44"/>
  <c r="G51" i="44"/>
  <c r="G75" i="44"/>
  <c r="G74" i="44"/>
  <c r="G68" i="44"/>
  <c r="G89" i="44" s="1"/>
  <c r="H67" i="44"/>
  <c r="I14" i="44"/>
  <c r="H14" i="44"/>
  <c r="G85" i="44" l="1"/>
  <c r="G14" i="44"/>
  <c r="J106" i="28"/>
  <c r="E106" i="28"/>
  <c r="J56" i="28"/>
  <c r="J55" i="28"/>
  <c r="J54" i="28"/>
  <c r="J53" i="28"/>
  <c r="J52" i="28"/>
  <c r="J51" i="28"/>
  <c r="J50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18" i="28"/>
  <c r="E18" i="28"/>
  <c r="R106" i="28" l="1"/>
  <c r="R18" i="28"/>
  <c r="O107" i="28" l="1"/>
  <c r="O103" i="28" s="1"/>
  <c r="J81" i="28" l="1"/>
  <c r="J72" i="28" l="1"/>
  <c r="E72" i="28"/>
  <c r="E46" i="28"/>
  <c r="R46" i="28" s="1"/>
  <c r="R72" i="28" l="1"/>
  <c r="E100" i="28"/>
  <c r="E114" i="28"/>
  <c r="E113" i="28"/>
  <c r="E112" i="28"/>
  <c r="E111" i="28"/>
  <c r="E108" i="28"/>
  <c r="E107" i="28"/>
  <c r="J85" i="28" l="1"/>
  <c r="E85" i="28"/>
  <c r="J84" i="28"/>
  <c r="E84" i="28"/>
  <c r="R84" i="28" l="1"/>
  <c r="R85" i="28"/>
  <c r="C34" i="35" l="1"/>
  <c r="J99" i="28" l="1"/>
  <c r="E83" i="28"/>
  <c r="J83" i="28"/>
  <c r="R83" i="28" l="1"/>
  <c r="E52" i="28"/>
  <c r="R52" i="28" s="1"/>
  <c r="E48" i="28"/>
  <c r="R48" i="28" s="1"/>
  <c r="F151" i="28" l="1"/>
  <c r="K152" i="28" l="1"/>
  <c r="K151" i="28"/>
  <c r="K159" i="28" l="1"/>
  <c r="I151" i="28" l="1"/>
  <c r="H151" i="28"/>
  <c r="G151" i="28"/>
  <c r="J96" i="28"/>
  <c r="E96" i="28"/>
  <c r="J80" i="28"/>
  <c r="E80" i="28"/>
  <c r="J86" i="28"/>
  <c r="E86" i="28"/>
  <c r="J66" i="28"/>
  <c r="E66" i="28"/>
  <c r="J65" i="28"/>
  <c r="E65" i="28"/>
  <c r="J62" i="28"/>
  <c r="E62" i="28"/>
  <c r="J61" i="28"/>
  <c r="E61" i="28"/>
  <c r="J21" i="28"/>
  <c r="R62" i="28" l="1"/>
  <c r="R66" i="28"/>
  <c r="R61" i="28"/>
  <c r="R65" i="28"/>
  <c r="R96" i="28"/>
  <c r="R80" i="28"/>
  <c r="R86" i="28"/>
  <c r="E21" i="28" l="1"/>
  <c r="E47" i="28"/>
  <c r="R47" i="28" s="1"/>
  <c r="R21" i="28" l="1"/>
  <c r="E45" i="28"/>
  <c r="R45" i="28" s="1"/>
  <c r="E40" i="28"/>
  <c r="R40" i="28" s="1"/>
  <c r="E41" i="28"/>
  <c r="R41" i="28" s="1"/>
  <c r="E38" i="28"/>
  <c r="R38" i="28" s="1"/>
  <c r="J17" i="28"/>
  <c r="E17" i="28"/>
  <c r="R17" i="28" l="1"/>
  <c r="J87" i="28" l="1"/>
  <c r="P76" i="28"/>
  <c r="O76" i="28"/>
  <c r="N76" i="28"/>
  <c r="M76" i="28"/>
  <c r="L76" i="28"/>
  <c r="K76" i="28"/>
  <c r="H76" i="28"/>
  <c r="G76" i="28"/>
  <c r="F76" i="28"/>
  <c r="E90" i="28"/>
  <c r="J90" i="28"/>
  <c r="E87" i="28"/>
  <c r="R90" i="28" l="1"/>
  <c r="R87" i="28"/>
  <c r="Q13" i="28"/>
  <c r="P13" i="28"/>
  <c r="O13" i="28"/>
  <c r="N13" i="28"/>
  <c r="M13" i="28"/>
  <c r="L13" i="28"/>
  <c r="I13" i="28"/>
  <c r="H13" i="28"/>
  <c r="G13" i="28"/>
  <c r="E56" i="28"/>
  <c r="R56" i="28" s="1"/>
  <c r="E63" i="28"/>
  <c r="K124" i="28"/>
  <c r="K123" i="28" s="1"/>
  <c r="E43" i="28"/>
  <c r="R43" i="28" s="1"/>
  <c r="E42" i="28"/>
  <c r="R42" i="28" s="1"/>
  <c r="E39" i="28"/>
  <c r="R39" i="28" s="1"/>
  <c r="Q116" i="28" l="1"/>
  <c r="P116" i="28"/>
  <c r="O116" i="28"/>
  <c r="N116" i="28"/>
  <c r="M116" i="28"/>
  <c r="L116" i="28"/>
  <c r="K116" i="28"/>
  <c r="I116" i="28"/>
  <c r="H116" i="28"/>
  <c r="G116" i="28"/>
  <c r="F116" i="28"/>
  <c r="Q137" i="28"/>
  <c r="P137" i="28"/>
  <c r="O137" i="28"/>
  <c r="N137" i="28"/>
  <c r="M137" i="28"/>
  <c r="L137" i="28"/>
  <c r="K137" i="28"/>
  <c r="I137" i="28"/>
  <c r="H137" i="28"/>
  <c r="G137" i="28"/>
  <c r="F137" i="28"/>
  <c r="Q58" i="28"/>
  <c r="P58" i="28"/>
  <c r="O58" i="28"/>
  <c r="N58" i="28"/>
  <c r="M58" i="28"/>
  <c r="L58" i="28"/>
  <c r="K58" i="28"/>
  <c r="J63" i="28"/>
  <c r="R63" i="28" s="1"/>
  <c r="O102" i="28"/>
  <c r="N102" i="28"/>
  <c r="M102" i="28"/>
  <c r="L102" i="28"/>
  <c r="K102" i="28"/>
  <c r="I102" i="28"/>
  <c r="H102" i="28"/>
  <c r="G102" i="28"/>
  <c r="F102" i="28"/>
  <c r="K115" i="28" l="1"/>
  <c r="K130" i="28"/>
  <c r="E127" i="28"/>
  <c r="J64" i="28" l="1"/>
  <c r="E64" i="28"/>
  <c r="R64" i="28" l="1"/>
  <c r="D29" i="35"/>
  <c r="D28" i="35" s="1"/>
  <c r="F28" i="35"/>
  <c r="E28" i="35"/>
  <c r="C30" i="35"/>
  <c r="F19" i="35"/>
  <c r="E19" i="35"/>
  <c r="C21" i="35"/>
  <c r="J128" i="28"/>
  <c r="R128" i="28" s="1"/>
  <c r="C29" i="35" l="1"/>
  <c r="C28" i="35"/>
  <c r="E29" i="28"/>
  <c r="R29" i="28" s="1"/>
  <c r="E26" i="28"/>
  <c r="R26" i="28" s="1"/>
  <c r="E68" i="28" l="1"/>
  <c r="R68" i="28" s="1"/>
  <c r="J89" i="28" l="1"/>
  <c r="J82" i="28"/>
  <c r="E89" i="28"/>
  <c r="E82" i="28"/>
  <c r="J105" i="28"/>
  <c r="E105" i="28"/>
  <c r="E98" i="28"/>
  <c r="J97" i="28"/>
  <c r="J79" i="28"/>
  <c r="E69" i="28"/>
  <c r="R69" i="28" s="1"/>
  <c r="R89" i="28" l="1"/>
  <c r="R82" i="28"/>
  <c r="R105" i="28"/>
  <c r="J122" i="28"/>
  <c r="E122" i="28"/>
  <c r="J23" i="28"/>
  <c r="E23" i="28"/>
  <c r="R156" i="28" l="1"/>
  <c r="E157" i="28"/>
  <c r="R157" i="28" s="1"/>
  <c r="R23" i="28"/>
  <c r="R122" i="28"/>
  <c r="P102" i="28"/>
  <c r="E129" i="28"/>
  <c r="J127" i="28"/>
  <c r="R127" i="28" s="1"/>
  <c r="J126" i="28"/>
  <c r="R126" i="28" s="1"/>
  <c r="J125" i="28"/>
  <c r="J129" i="28"/>
  <c r="P124" i="28"/>
  <c r="P130" i="28" s="1"/>
  <c r="O124" i="28"/>
  <c r="O130" i="28" s="1"/>
  <c r="N124" i="28"/>
  <c r="N130" i="28" s="1"/>
  <c r="M124" i="28"/>
  <c r="M130" i="28" s="1"/>
  <c r="L124" i="28"/>
  <c r="L130" i="28" s="1"/>
  <c r="I124" i="28"/>
  <c r="I130" i="28" s="1"/>
  <c r="H124" i="28"/>
  <c r="H130" i="28" s="1"/>
  <c r="G124" i="28"/>
  <c r="G130" i="28" s="1"/>
  <c r="F124" i="28"/>
  <c r="F130" i="28" s="1"/>
  <c r="J24" i="28"/>
  <c r="J22" i="28"/>
  <c r="J16" i="28"/>
  <c r="J57" i="28"/>
  <c r="E57" i="28"/>
  <c r="E55" i="28"/>
  <c r="R55" i="28" s="1"/>
  <c r="E54" i="28"/>
  <c r="R54" i="28" s="1"/>
  <c r="E53" i="28"/>
  <c r="R53" i="28" s="1"/>
  <c r="E51" i="28"/>
  <c r="E50" i="28"/>
  <c r="R50" i="28" s="1"/>
  <c r="E44" i="28"/>
  <c r="R44" i="28" s="1"/>
  <c r="E37" i="28"/>
  <c r="R37" i="28" s="1"/>
  <c r="E36" i="28"/>
  <c r="R36" i="28" s="1"/>
  <c r="E35" i="28"/>
  <c r="R35" i="28" s="1"/>
  <c r="E34" i="28"/>
  <c r="R34" i="28" s="1"/>
  <c r="E33" i="28"/>
  <c r="R33" i="28" s="1"/>
  <c r="E32" i="28"/>
  <c r="R32" i="28" s="1"/>
  <c r="E31" i="28"/>
  <c r="R31" i="28" s="1"/>
  <c r="E27" i="28"/>
  <c r="R27" i="28" s="1"/>
  <c r="E25" i="28"/>
  <c r="R25" i="28" s="1"/>
  <c r="R57" i="28" l="1"/>
  <c r="R51" i="28"/>
  <c r="E15" i="28"/>
  <c r="J60" i="28"/>
  <c r="E60" i="28"/>
  <c r="I58" i="28"/>
  <c r="H58" i="28"/>
  <c r="G58" i="28"/>
  <c r="F58" i="28"/>
  <c r="R60" i="28" l="1"/>
  <c r="E30" i="28"/>
  <c r="D15" i="35"/>
  <c r="D14" i="35" s="1"/>
  <c r="E15" i="35"/>
  <c r="F15" i="35"/>
  <c r="F14" i="35" s="1"/>
  <c r="J88" i="28"/>
  <c r="E88" i="28"/>
  <c r="J112" i="28"/>
  <c r="J111" i="28"/>
  <c r="Q108" i="28"/>
  <c r="Q102" i="28" s="1"/>
  <c r="Q115" i="28"/>
  <c r="P115" i="28"/>
  <c r="O115" i="28"/>
  <c r="N115" i="28"/>
  <c r="M115" i="28"/>
  <c r="L115" i="28"/>
  <c r="I115" i="28"/>
  <c r="H115" i="28"/>
  <c r="G115" i="28"/>
  <c r="F115" i="28"/>
  <c r="Q99" i="28"/>
  <c r="I99" i="28"/>
  <c r="Q124" i="28"/>
  <c r="P123" i="28"/>
  <c r="O123" i="28"/>
  <c r="N123" i="28"/>
  <c r="M123" i="28"/>
  <c r="L123" i="28"/>
  <c r="I123" i="28"/>
  <c r="H123" i="28"/>
  <c r="G123" i="28"/>
  <c r="F123" i="28"/>
  <c r="J15" i="28"/>
  <c r="J14" i="28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E28" i="28"/>
  <c r="R28" i="28" s="1"/>
  <c r="E24" i="28"/>
  <c r="J100" i="28"/>
  <c r="E119" i="28"/>
  <c r="E120" i="28"/>
  <c r="E118" i="28"/>
  <c r="E121" i="28"/>
  <c r="E117" i="28"/>
  <c r="E81" i="28"/>
  <c r="R81" i="28" s="1"/>
  <c r="E73" i="28"/>
  <c r="J73" i="28"/>
  <c r="J59" i="28" s="1"/>
  <c r="E74" i="28"/>
  <c r="J74" i="28"/>
  <c r="E70" i="28"/>
  <c r="R70" i="28" s="1"/>
  <c r="E71" i="28"/>
  <c r="R71" i="28" s="1"/>
  <c r="E22" i="28"/>
  <c r="E125" i="28"/>
  <c r="E79" i="28"/>
  <c r="E91" i="28"/>
  <c r="E92" i="28"/>
  <c r="E93" i="28"/>
  <c r="E94" i="28"/>
  <c r="E95" i="28"/>
  <c r="E97" i="28"/>
  <c r="J91" i="28"/>
  <c r="J98" i="28"/>
  <c r="J120" i="28"/>
  <c r="J119" i="28"/>
  <c r="J118" i="28"/>
  <c r="J121" i="28"/>
  <c r="J114" i="28"/>
  <c r="E104" i="28"/>
  <c r="E103" i="28" s="1"/>
  <c r="E101" i="28"/>
  <c r="E78" i="28"/>
  <c r="J78" i="28"/>
  <c r="E75" i="28"/>
  <c r="J75" i="28"/>
  <c r="E67" i="28"/>
  <c r="R67" i="28" s="1"/>
  <c r="E16" i="28"/>
  <c r="R16" i="28" s="1"/>
  <c r="J92" i="28"/>
  <c r="J93" i="28"/>
  <c r="J94" i="28"/>
  <c r="J95" i="28"/>
  <c r="J101" i="28"/>
  <c r="J104" i="28"/>
  <c r="J113" i="28"/>
  <c r="J117" i="28"/>
  <c r="Q123" i="28" l="1"/>
  <c r="Q130" i="28"/>
  <c r="E59" i="28"/>
  <c r="E58" i="28" s="1"/>
  <c r="R30" i="28"/>
  <c r="E14" i="28"/>
  <c r="E77" i="28"/>
  <c r="J77" i="28"/>
  <c r="J76" i="28" s="1"/>
  <c r="R74" i="28"/>
  <c r="R75" i="28"/>
  <c r="R73" i="28"/>
  <c r="R59" i="28" s="1"/>
  <c r="Q76" i="28"/>
  <c r="I76" i="28"/>
  <c r="E152" i="28"/>
  <c r="E151" i="28"/>
  <c r="J151" i="28"/>
  <c r="J152" i="28"/>
  <c r="J13" i="28"/>
  <c r="J154" i="28"/>
  <c r="E154" i="28"/>
  <c r="D22" i="35"/>
  <c r="F22" i="35"/>
  <c r="R97" i="28"/>
  <c r="E139" i="28"/>
  <c r="E138" i="28"/>
  <c r="E116" i="28"/>
  <c r="J116" i="28"/>
  <c r="J115" i="28" s="1"/>
  <c r="E137" i="28"/>
  <c r="J137" i="28"/>
  <c r="C19" i="35"/>
  <c r="C33" i="35"/>
  <c r="R155" i="28"/>
  <c r="C15" i="35"/>
  <c r="R95" i="28"/>
  <c r="R92" i="28"/>
  <c r="E124" i="28"/>
  <c r="R88" i="28"/>
  <c r="R98" i="28"/>
  <c r="E99" i="28"/>
  <c r="R99" i="28" s="1"/>
  <c r="R100" i="28"/>
  <c r="R94" i="28"/>
  <c r="R93" i="28"/>
  <c r="R91" i="28"/>
  <c r="R104" i="28"/>
  <c r="R24" i="28"/>
  <c r="R121" i="28"/>
  <c r="R119" i="28"/>
  <c r="R112" i="28"/>
  <c r="R15" i="28"/>
  <c r="R118" i="28"/>
  <c r="R79" i="28"/>
  <c r="R120" i="28"/>
  <c r="R111" i="28"/>
  <c r="R113" i="28"/>
  <c r="R78" i="28"/>
  <c r="R22" i="28"/>
  <c r="E18" i="35"/>
  <c r="C18" i="35" s="1"/>
  <c r="E14" i="35"/>
  <c r="C24" i="35"/>
  <c r="R125" i="28"/>
  <c r="E32" i="35"/>
  <c r="C25" i="35"/>
  <c r="R101" i="28"/>
  <c r="R114" i="28"/>
  <c r="C26" i="35"/>
  <c r="D32" i="35"/>
  <c r="D31" i="35" s="1"/>
  <c r="J108" i="28"/>
  <c r="J107" i="28" s="1"/>
  <c r="J103" i="28" s="1"/>
  <c r="F32" i="35"/>
  <c r="R117" i="28"/>
  <c r="G146" i="28"/>
  <c r="I146" i="28"/>
  <c r="M146" i="28"/>
  <c r="O146" i="28"/>
  <c r="Q146" i="28"/>
  <c r="H146" i="28"/>
  <c r="L146" i="28"/>
  <c r="N146" i="28"/>
  <c r="P146" i="28"/>
  <c r="R14" i="28" l="1"/>
  <c r="E130" i="28"/>
  <c r="R77" i="28"/>
  <c r="R76" i="28" s="1"/>
  <c r="J58" i="28"/>
  <c r="R58" i="28" s="1"/>
  <c r="R107" i="28"/>
  <c r="R103" i="28" s="1"/>
  <c r="E76" i="28"/>
  <c r="E159" i="28"/>
  <c r="R154" i="28"/>
  <c r="E22" i="35"/>
  <c r="K13" i="28"/>
  <c r="F13" i="28"/>
  <c r="R116" i="28"/>
  <c r="R137" i="28"/>
  <c r="R153" i="28"/>
  <c r="R108" i="28"/>
  <c r="J102" i="28"/>
  <c r="F31" i="35"/>
  <c r="F35" i="35" s="1"/>
  <c r="E31" i="35"/>
  <c r="E35" i="35" s="1"/>
  <c r="C14" i="35"/>
  <c r="C22" i="35" s="1"/>
  <c r="R152" i="28"/>
  <c r="R151" i="28"/>
  <c r="J159" i="28"/>
  <c r="E123" i="28"/>
  <c r="E115" i="28"/>
  <c r="C32" i="35"/>
  <c r="E13" i="28"/>
  <c r="F146" i="28"/>
  <c r="D35" i="35"/>
  <c r="R115" i="28" l="1"/>
  <c r="R13" i="28"/>
  <c r="R102" i="28"/>
  <c r="C31" i="35"/>
  <c r="C35" i="35" s="1"/>
  <c r="R159" i="28"/>
  <c r="E102" i="28"/>
  <c r="J146" i="28" l="1"/>
  <c r="R129" i="28"/>
  <c r="R146" i="28"/>
  <c r="J124" i="28"/>
  <c r="J130" i="28" l="1"/>
  <c r="R124" i="28"/>
  <c r="R130" i="28" s="1"/>
  <c r="J123" i="28"/>
  <c r="R123" i="28" l="1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<sst xmlns="http://schemas.openxmlformats.org/spreadsheetml/2006/main" count="1135" uniqueCount="484">
  <si>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</si>
  <si>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</si>
  <si>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</si>
  <si>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</si>
  <si>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</si>
  <si>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</si>
  <si>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</si>
  <si>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</si>
  <si>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</si>
  <si>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</si>
  <si>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</si>
  <si>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</si>
  <si>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</si>
  <si>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</si>
  <si>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</si>
  <si>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</si>
  <si>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</si>
  <si>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</si>
  <si>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</si>
  <si>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</si>
  <si>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</si>
  <si>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</si>
  <si>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</si>
  <si>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</si>
  <si>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</si>
  <si>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</si>
  <si>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</si>
  <si>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</si>
  <si>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</si>
  <si>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</si>
  <si>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</si>
  <si>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</si>
  <si>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</si>
  <si>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</si>
  <si>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</si>
  <si>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</si>
  <si>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</si>
  <si>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</si>
  <si>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</si>
  <si>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</si>
  <si>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</si>
  <si>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</si>
  <si>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</si>
  <si>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</si>
  <si>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</si>
  <si>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</si>
  <si>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</si>
  <si>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</si>
  <si>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</si>
  <si>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</si>
  <si>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</si>
  <si>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</si>
  <si>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</si>
  <si>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</si>
  <si>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</si>
  <si>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</si>
  <si>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</si>
  <si>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</si>
  <si>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</si>
  <si>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</si>
  <si>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</si>
  <si>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</si>
  <si>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</si>
  <si>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</si>
  <si>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</si>
  <si>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</si>
  <si>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</si>
  <si>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</si>
  <si>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</si>
  <si>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</si>
  <si>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</si>
  <si>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</si>
  <si>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</si>
  <si>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</si>
  <si>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</si>
  <si>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</si>
  <si>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</si>
  <si>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</si>
  <si>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</si>
  <si>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</si>
  <si>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</si>
  <si>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</si>
  <si>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</si>
  <si>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</si>
  <si>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</si>
  <si>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</si>
  <si>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</si>
  <si>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</si>
  <si>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</si>
  <si>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</si>
  <si>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</si>
  <si>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</si>
  <si>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</si>
  <si>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</si>
  <si>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</si>
  <si>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</si>
  <si>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</si>
  <si>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</si>
  <si>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</si>
  <si>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</si>
  <si>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</si>
  <si>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</si>
  <si>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</si>
  <si>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</si>
  <si>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</si>
  <si>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</si>
  <si>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</si>
  <si>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</si>
  <si>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</si>
  <si>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</si>
  <si>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</si>
  <si>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</si>
  <si>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</si>
  <si>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</si>
  <si>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</si>
  <si>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</si>
  <si>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</si>
  <si>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</si>
  <si>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</si>
  <si>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</si>
  <si>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</si>
  <si>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</si>
  <si>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</si>
  <si>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</si>
  <si>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</si>
  <si>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</si>
  <si>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</si>
  <si>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</si>
  <si>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</si>
  <si>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</si>
  <si>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</si>
  <si>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</si>
  <si>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</si>
  <si>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</si>
  <si>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</si>
  <si>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</si>
  <si>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</si>
  <si>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</si>
  <si>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</si>
  <si>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</si>
  <si>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</si>
  <si>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</si>
  <si>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</si>
  <si>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</si>
  <si>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</si>
  <si>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</si>
  <si>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</si>
  <si>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</si>
  <si>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</si>
  <si>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</si>
  <si>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</si>
  <si>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</si>
  <si>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</si>
  <si>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</si>
  <si>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</si>
  <si>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</si>
  <si>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</si>
  <si>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</si>
  <si>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</si>
  <si>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</si>
  <si>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</si>
  <si>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</si>
  <si>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</si>
  <si>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</si>
  <si>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</si>
  <si>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</si>
  <si>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</si>
  <si>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</si>
  <si>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</si>
  <si>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</si>
  <si>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</si>
  <si>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</si>
  <si>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</si>
  <si>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</si>
  <si>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</si>
  <si>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</si>
  <si>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</si>
  <si>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</si>
  <si>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</si>
  <si>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</si>
  <si>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</si>
  <si>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</si>
  <si>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</si>
  <si>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</si>
  <si>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</si>
  <si>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</si>
  <si>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</si>
  <si>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</si>
  <si>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</si>
  <si>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</si>
  <si>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</si>
  <si>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</si>
  <si>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</si>
  <si>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</si>
  <si>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</si>
  <si>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</si>
  <si>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</si>
  <si>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</si>
  <si>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</si>
  <si>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</si>
  <si>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</si>
  <si>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</si>
  <si>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</si>
  <si>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</si>
  <si>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</si>
  <si>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</si>
  <si>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</si>
  <si>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</si>
  <si>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</si>
  <si>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</si>
  <si>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</si>
  <si>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</si>
  <si>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</si>
  <si>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</si>
  <si>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</si>
  <si>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</si>
  <si>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</si>
  <si>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</si>
  <si>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</si>
  <si>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</si>
  <si>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</si>
  <si>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</si>
  <si>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</si>
  <si>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</si>
  <si>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</si>
  <si>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</si>
  <si>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</si>
  <si>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</si>
  <si>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</si>
  <si>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</si>
  <si>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</si>
  <si>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</si>
  <si>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</si>
  <si>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</si>
  <si>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</si>
  <si>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</si>
  <si>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</si>
  <si>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</si>
  <si>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</si>
  <si>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</si>
  <si>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</si>
  <si>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</si>
  <si>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</si>
  <si>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</si>
  <si>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</si>
  <si>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</si>
  <si>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</si>
  <si>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</si>
  <si>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</si>
  <si>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</si>
  <si>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</si>
  <si>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</si>
  <si>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</si>
  <si>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</si>
  <si>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</si>
  <si>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</si>
  <si>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</si>
  <si>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</si>
  <si>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</si>
  <si>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</si>
  <si>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</si>
  <si>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</si>
  <si>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</si>
  <si>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</si>
  <si>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</si>
  <si>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</si>
  <si>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</si>
  <si>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</si>
  <si>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</si>
  <si>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</si>
  <si>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</si>
  <si>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</si>
  <si>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</si>
  <si>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</si>
  <si>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</si>
  <si>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</si>
  <si>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</si>
  <si>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</si>
  <si>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</si>
  <si>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</si>
  <si>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</si>
  <si>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</si>
  <si>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</si>
  <si>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</si>
  <si>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</si>
  <si>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</si>
  <si>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</si>
  <si>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</si>
  <si>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</si>
  <si>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</si>
  <si>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</si>
  <si>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</si>
  <si>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</si>
  <si>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</si>
  <si>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</si>
  <si>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</si>
  <si>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</si>
  <si>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</si>
  <si>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</si>
  <si>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</si>
  <si>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</si>
  <si>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</si>
  <si>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</si>
  <si>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</si>
  <si>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</si>
  <si>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</si>
  <si>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</si>
  <si>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</si>
  <si>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</si>
  <si>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</si>
  <si>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</si>
  <si>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</si>
  <si>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</si>
  <si>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</si>
  <si>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</si>
  <si>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</si>
  <si>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</si>
  <si>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</si>
  <si>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</si>
  <si>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</si>
  <si>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</si>
  <si>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</si>
  <si>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</si>
  <si>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</si>
  <si>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</si>
  <si>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</si>
  <si>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</si>
  <si>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</si>
  <si>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</si>
  <si>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</si>
  <si>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</si>
  <si>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</si>
  <si>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</si>
  <si>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</si>
  <si>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</si>
  <si>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</si>
  <si>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</si>
  <si>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</si>
  <si>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</si>
  <si>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</si>
  <si>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</si>
  <si>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</si>
  <si>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</si>
  <si>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</si>
  <si>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</si>
  <si>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</si>
  <si>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</si>
  <si>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</si>
  <si>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</si>
  <si>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</si>
  <si>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в т.ч. за рахунок: освітньої субвенції з державного бюджету </t>
  </si>
  <si>
    <t>субвенції з місцевого бюджету на здійснення переданих видатків у сфері за рахунок коштів освітньої субвенції з державного бюджету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</si>
  <si>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</si>
  <si>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</si>
  <si>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</si>
  <si>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</si>
  <si>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0813105</t>
  </si>
  <si>
    <t>Надання реабілітаційних послуг особам з інвалідністю та дітям з інвалідністю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</si>
  <si>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</si>
  <si>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</si>
  <si>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</si>
  <si>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</si>
  <si>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</si>
  <si>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№2197</t>
  </si>
  <si>
    <t>Міська комплексна програма "Здоров'я" на 2020 рік</t>
  </si>
  <si>
    <t>Рішення міської ради від 14.11.2019 №1558</t>
  </si>
  <si>
    <t>Комплексна програма підтримки сім'ї, дітей та молоді міста на 2018-2020 роки</t>
  </si>
  <si>
    <t>Рішення міської ради від 23.01.2018 №999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</si>
  <si>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</si>
  <si>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</si>
  <si>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</si>
  <si>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</si>
  <si>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</si>
  <si>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</si>
  <si>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</si>
  <si>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</si>
  <si>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</si>
  <si>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15.10.2015  №2197</t>
  </si>
  <si>
    <t>Міська ппрограма "Питна вода міста Вараш на 2006-2020 роки"</t>
  </si>
  <si>
    <t>Рішення міської ради від  30.12.2005 №549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</si>
  <si>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</si>
  <si>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</si>
  <si>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Забезпечення збору та вивезення сміття і відходів </t>
  </si>
  <si>
    <t>Програма поводження з відходами м.Вараш на 2016-2020 роки</t>
  </si>
  <si>
    <t>Рішення міської ради від 15.10.2015  №2196</t>
  </si>
  <si>
    <t>Програма благоустрою міста Вараш на 2016-2020 роки</t>
  </si>
  <si>
    <t>Рішення міської ради від 15.10.2015  №2198</t>
  </si>
  <si>
    <t>0216040</t>
  </si>
  <si>
    <t>6040</t>
  </si>
  <si>
    <t>Заходи, пов’язані з поліпшенням питної води</t>
  </si>
  <si>
    <t>Міська програма "Питна вода міста Вараш на 2006-2020 роки"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</si>
  <si>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</si>
  <si>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</si>
  <si>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</si>
  <si>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</si>
  <si>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Міська програма "Безпечне місто" на 2019-2023 роки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</si>
  <si>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</si>
  <si>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</si>
  <si>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 xml:space="preserve">Програма благоустрою міста Вараш на 2016 -2020 роки      </t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</si>
  <si>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</si>
  <si>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</si>
  <si>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</si>
  <si>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</si>
  <si>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реалізації природоохоронних заходів міста Вараш на 2018-2020 роки</t>
  </si>
  <si>
    <t>Рішення міської ради від 23.01.2018  №995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</si>
  <si>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</si>
  <si>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</si>
  <si>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</si>
  <si>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</si>
  <si>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Програма  розвитку та реалізації питань містобудування у м.Вараш на 2018-2020 роки</t>
  </si>
  <si>
    <t>Рішення міської ради від 23.01.2018 №996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</si>
  <si>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</si>
  <si>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</si>
  <si>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</si>
  <si>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</si>
  <si>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</si>
  <si>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</si>
  <si>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</si>
  <si>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</si>
  <si>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</si>
  <si>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</si>
  <si>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</si>
  <si>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</si>
  <si>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</si>
  <si>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</si>
  <si>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</si>
  <si>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Рішення міської ради від 13.10.2017  №873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</si>
  <si>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</si>
  <si>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</si>
  <si>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</si>
  <si>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</si>
  <si>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</si>
  <si>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</si>
  <si>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</si>
  <si>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</si>
  <si>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</si>
  <si>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</si>
  <si>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</si>
  <si>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</si>
  <si>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</si>
  <si>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</si>
  <si>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</si>
  <si>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Міська програма розвитку культури та туризму на 2018-2020 роки</t>
  </si>
  <si>
    <t xml:space="preserve">Всього    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</si>
  <si>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</si>
  <si>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Надання пільг окремим категоріям громадян з оплати послуг зв'язку
</t>
  </si>
  <si>
    <t>Рішення міської ради від 23.01.2018 №1001</t>
  </si>
  <si>
    <t>0212010</t>
  </si>
  <si>
    <t>2010</t>
  </si>
  <si>
    <t>0731</t>
  </si>
  <si>
    <t>Багатопрофільна стаціонарна медична допомога населенню</t>
  </si>
  <si>
    <t>Інші заходи громадського порядку та безпеки</t>
  </si>
  <si>
    <t>0380</t>
  </si>
  <si>
    <t>0218230</t>
  </si>
  <si>
    <t>8230</t>
  </si>
  <si>
    <t>Реконструкція системи відеоспостереження м.Вараш Рівненської області</t>
  </si>
  <si>
    <t>Внески до статутного капіталу комунального підприємтсва "Благоустрій" Вараської міської ради</t>
  </si>
  <si>
    <t>Співфінансування капітальних ремонтів житлових будинків ОСББ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</si>
  <si>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</si>
  <si>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</si>
  <si>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</si>
  <si>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</si>
  <si>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 xml:space="preserve">Капітальний ремонт міжпанельних швів житлового будинку м-н Будівельників №12/2 м. Вараш Рівненської області </t>
  </si>
  <si>
    <t xml:space="preserve">Капітальний ремонт міжпанельних швів житлового будинку м-н Будівельників №27/1 м. Вараш Рівненської області </t>
  </si>
  <si>
    <t>Будівництво опорної школи №7 м.Вараш, Рівненськоїх області (виготовлення проектно-кошторисної документації)</t>
  </si>
  <si>
    <t>Капітальний ремонт облаштування світлофора в районі перехрестя вул.Соборна та дороги Рівненська в місті Вараш Рівненської області (виготовлення проектно-кошторисної документації)</t>
  </si>
  <si>
    <t>Капітальний ремонт облаштування світлофора в районі перехрестя вул.Лесі Українки та вул. Героїв Небесної Сотні в місті Вараш Рівненської області (виготовлення проектно-кошторисної документації)</t>
  </si>
  <si>
    <t>Реконструкція полігону твердих побутових відходів м. Вараш Рівненської області (виготовлення проектно-кошторисної документації)</t>
  </si>
  <si>
    <t>Капітальний ремонт спортзалу Вараської ЗОШ  I-III ступенів №3 за адресою: Рівненська область, м.Вараш, майдан Перемоги, 8</t>
  </si>
  <si>
    <t>Капітальний ремонт будівлі ДНЗ №3 мкрн.Будівельників, 46 в м.Вараш Рівненської області (заміна вікон і вхідних дверей)</t>
  </si>
  <si>
    <t>Капітальний ремонт "Автоматична система пожежної сигналізації та оповіщення людей про пожежу в Дошкільний навчальний заклад (ясла-садок) №11 м-н Вараш 33,  м. Вараш (проектні та вишукувальні роботи)</t>
  </si>
  <si>
    <t>Капітальний ремонт (влаштування пандуса, ремонт навісів та обрамлення зовнішніх віконних та дверних прорізів) будівлі Дошкільного навчального закладу (ясла-садок) №6 Вараської міської ради Рівненської області за адресою: Рівненська область, м. Вараш, мкр.Перемоги, 20 (проектні роботи)</t>
  </si>
  <si>
    <t>Капітальний ремонт покриття (заміна покрівельного килима) Дошкільного навчального закладу (ясла-садок) комбінованого типу №2 Вараської міської ради Рівненської області за адресою: Рівненська область, м. Вараш, мкр. Будівельників 42 (проектні роботи)</t>
  </si>
  <si>
    <t xml:space="preserve">Капітальний ремонт їдальні в ЗНЗ № 1 м.Вараш з заміною сантехнічного, вентиляційного та промислового обладнання 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</si>
  <si>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</si>
  <si>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</si>
  <si>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</si>
  <si>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Будівництво мультифункціонального спортивного майданчика для заняття ігровими видами спорту за адресою вул.Меслибницька, Північний мікрорайон, буд.9, м.Вараш Рівненська обл. (проектні роботи)</t>
  </si>
  <si>
    <t>3105</t>
  </si>
  <si>
    <t xml:space="preserve">Надання реабілітаційних послуг особам з інвалідністю та дітям з інвалідністю </t>
  </si>
  <si>
    <r>
      <t xml:space="preserve">    </t>
    </r>
    <r>
      <rPr>
        <sz val="18"/>
        <color indexed="8"/>
        <rFont val="Times New Roman"/>
        <family val="1"/>
        <charset val="204"/>
      </rPr>
      <t>Секретар міської ради                                           Геннадій ДЕРЕВ'ЯНЧУК</t>
    </r>
    <r>
      <rPr>
        <sz val="16"/>
        <color indexed="8"/>
        <rFont val="Times New Roman"/>
        <family val="1"/>
        <charset val="204"/>
      </rPr>
      <t xml:space="preserve">
</t>
    </r>
  </si>
  <si>
    <t>Рішення міської ради від 03.04.2019 №1381</t>
  </si>
  <si>
    <t>Рішення міської ради від 23.01.2015 №1827</t>
  </si>
  <si>
    <t>Рішення міської ради від 06.02.2018 №1013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</si>
</sst>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4"/>
      <color rgb="FFFF0000"/>
      <name val="Times New Roman Cyr"/>
      <family val="1"/>
      <charset val="204"/>
    </font>
    <font>
      <sz val="13"/>
      <name val="Arial Cyr"/>
      <charset val="204"/>
    </font>
    <font>
      <i/>
      <sz val="14"/>
      <name val="Times New Roman"/>
      <family val="1"/>
      <charset val="204"/>
    </font>
    <font>
      <sz val="14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family val="1"/>
      <charset val="204"/>
    </font>
    <font>
      <i/>
      <sz val="14"/>
      <name val="Times New Roman CYR"/>
      <charset val="204"/>
    </font>
    <font>
      <b/>
      <i/>
      <sz val="14"/>
      <color rgb="FFFF0000"/>
      <name val="Times New Roman CYR"/>
      <family val="1"/>
      <charset val="204"/>
    </font>
    <font>
      <sz val="14"/>
      <color rgb="FFFF0000"/>
      <name val="Arial Cyr"/>
      <charset val="204"/>
    </font>
    <font>
      <i/>
      <sz val="14"/>
      <color rgb="FFFF0000"/>
      <name val="Arial Cyr"/>
      <charset val="204"/>
    </font>
    <font>
      <i/>
      <sz val="14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name val="Arial Cyr"/>
      <charset val="204"/>
    </font>
    <font>
      <b/>
      <sz val="13"/>
      <name val="Times New Roman Cyr"/>
      <family val="1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charset val="204"/>
    </font>
    <font>
      <sz val="18"/>
      <color indexed="8"/>
      <name val="Times New Roman"/>
      <family val="1"/>
      <charset val="204"/>
    </font>
    <font>
      <b/>
      <sz val="12"/>
      <color rgb="FFFF0000"/>
      <name val="Times New Roman CYR"/>
      <family val="1"/>
      <charset val="204"/>
    </font>
    <font>
      <b/>
      <sz val="13"/>
      <color rgb="FFFF0000"/>
      <name val="Times New Roman Cyr"/>
      <charset val="204"/>
    </font>
    <font>
      <b/>
      <sz val="13"/>
      <color rgb="FFFF000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1" fillId="0" borderId="0"/>
    <xf numFmtId="0" fontId="13" fillId="0" borderId="0"/>
    <xf numFmtId="0" fontId="4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2" fillId="0" borderId="0"/>
    <xf numFmtId="0" fontId="2" fillId="0" borderId="0"/>
  </cellStyleXfs>
  <cellXfs count="547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2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7" fillId="0" borderId="0" xfId="0" applyNumberFormat="1" applyFont="1" applyBorder="1"/>
    <xf numFmtId="0" fontId="19" fillId="0" borderId="0" xfId="0" applyFont="1"/>
    <xf numFmtId="0" fontId="19" fillId="0" borderId="0" xfId="0" applyFont="1" applyBorder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7" fillId="0" borderId="0" xfId="0" applyNumberFormat="1" applyFont="1"/>
    <xf numFmtId="0" fontId="15" fillId="0" borderId="0" xfId="0" applyFont="1"/>
    <xf numFmtId="0" fontId="10" fillId="0" borderId="0" xfId="5" applyFont="1"/>
    <xf numFmtId="0" fontId="20" fillId="0" borderId="0" xfId="5" applyFont="1"/>
    <xf numFmtId="0" fontId="14" fillId="0" borderId="0" xfId="5" applyFont="1"/>
    <xf numFmtId="0" fontId="20" fillId="0" borderId="0" xfId="5" applyFont="1" applyAlignment="1">
      <alignment horizontal="center" vertical="center" wrapText="1"/>
    </xf>
    <xf numFmtId="49" fontId="14" fillId="0" borderId="0" xfId="5" applyNumberFormat="1" applyFont="1"/>
    <xf numFmtId="0" fontId="22" fillId="0" borderId="0" xfId="5" applyFont="1"/>
    <xf numFmtId="49" fontId="20" fillId="0" borderId="0" xfId="5" applyNumberFormat="1" applyFont="1"/>
    <xf numFmtId="0" fontId="23" fillId="0" borderId="0" xfId="5" applyFont="1"/>
    <xf numFmtId="49" fontId="11" fillId="0" borderId="0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0" fillId="0" borderId="0" xfId="5" applyFont="1" applyBorder="1"/>
    <xf numFmtId="49" fontId="11" fillId="0" borderId="0" xfId="5" applyNumberFormat="1" applyFont="1" applyFill="1" applyBorder="1" applyAlignment="1" applyProtection="1">
      <alignment vertical="top" wrapText="1"/>
      <protection locked="0"/>
    </xf>
    <xf numFmtId="49" fontId="21" fillId="2" borderId="1" xfId="5" applyNumberFormat="1" applyFont="1" applyFill="1" applyBorder="1" applyAlignment="1">
      <alignment horizontal="center" wrapText="1"/>
    </xf>
    <xf numFmtId="49" fontId="21" fillId="2" borderId="1" xfId="5" applyNumberFormat="1" applyFont="1" applyFill="1" applyBorder="1" applyAlignment="1" applyProtection="1">
      <alignment horizontal="center" wrapText="1"/>
      <protection locked="0"/>
    </xf>
    <xf numFmtId="0" fontId="22" fillId="0" borderId="0" xfId="5" applyFont="1" applyAlignment="1">
      <alignment horizontal="center" vertical="center" wrapText="1"/>
    </xf>
    <xf numFmtId="3" fontId="14" fillId="0" borderId="6" xfId="5" applyNumberFormat="1" applyFont="1" applyBorder="1" applyAlignment="1">
      <alignment wrapText="1"/>
    </xf>
    <xf numFmtId="0" fontId="22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25" fillId="0" borderId="0" xfId="4" applyFont="1" applyAlignment="1"/>
    <xf numFmtId="0" fontId="26" fillId="0" borderId="0" xfId="4" applyFont="1" applyFill="1" applyBorder="1"/>
    <xf numFmtId="0" fontId="9" fillId="0" borderId="0" xfId="4" applyFont="1" applyFill="1" applyBorder="1"/>
    <xf numFmtId="0" fontId="16" fillId="0" borderId="0" xfId="4" applyFont="1" applyFill="1" applyBorder="1" applyAlignment="1">
      <alignment horizontal="center"/>
    </xf>
    <xf numFmtId="0" fontId="29" fillId="0" borderId="1" xfId="4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center" vertical="center"/>
    </xf>
    <xf numFmtId="49" fontId="30" fillId="0" borderId="1" xfId="4" applyNumberFormat="1" applyFont="1" applyFill="1" applyBorder="1" applyAlignment="1">
      <alignment horizontal="center" vertical="top" wrapText="1"/>
    </xf>
    <xf numFmtId="0" fontId="30" fillId="0" borderId="1" xfId="4" applyFont="1" applyFill="1" applyBorder="1" applyAlignment="1">
      <alignment horizontal="center" vertical="center" wrapText="1"/>
    </xf>
    <xf numFmtId="0" fontId="31" fillId="0" borderId="0" xfId="4" applyFont="1" applyFill="1" applyBorder="1"/>
    <xf numFmtId="49" fontId="32" fillId="0" borderId="1" xfId="4" applyNumberFormat="1" applyFont="1" applyFill="1" applyBorder="1" applyAlignment="1">
      <alignment wrapText="1"/>
    </xf>
    <xf numFmtId="0" fontId="33" fillId="3" borderId="0" xfId="4" applyFont="1" applyFill="1" applyBorder="1"/>
    <xf numFmtId="0" fontId="33" fillId="0" borderId="0" xfId="4" applyFont="1" applyFill="1" applyBorder="1"/>
    <xf numFmtId="49" fontId="34" fillId="0" borderId="1" xfId="4" applyNumberFormat="1" applyFont="1" applyFill="1" applyBorder="1" applyAlignment="1">
      <alignment horizontal="left" wrapText="1"/>
    </xf>
    <xf numFmtId="2" fontId="33" fillId="0" borderId="0" xfId="4" applyNumberFormat="1" applyFont="1" applyFill="1" applyBorder="1"/>
    <xf numFmtId="49" fontId="34" fillId="0" borderId="1" xfId="4" applyNumberFormat="1" applyFont="1" applyFill="1" applyBorder="1" applyAlignment="1">
      <alignment vertical="justify" wrapText="1"/>
    </xf>
    <xf numFmtId="0" fontId="26" fillId="3" borderId="0" xfId="4" applyFont="1" applyFill="1" applyBorder="1"/>
    <xf numFmtId="49" fontId="34" fillId="0" borderId="1" xfId="4" applyNumberFormat="1" applyFont="1" applyFill="1" applyBorder="1" applyAlignment="1">
      <alignment wrapText="1"/>
    </xf>
    <xf numFmtId="49" fontId="26" fillId="0" borderId="0" xfId="4" applyNumberFormat="1" applyFont="1" applyFill="1" applyBorder="1" applyAlignment="1">
      <alignment vertical="top" wrapText="1"/>
    </xf>
    <xf numFmtId="0" fontId="36" fillId="0" borderId="0" xfId="4" applyFont="1" applyFill="1" applyBorder="1"/>
    <xf numFmtId="0" fontId="37" fillId="0" borderId="0" xfId="4" applyFont="1" applyFill="1" applyBorder="1"/>
    <xf numFmtId="0" fontId="33" fillId="0" borderId="0" xfId="6" applyFont="1" applyFill="1" applyBorder="1" applyAlignment="1" applyProtection="1">
      <alignment vertical="center" wrapText="1"/>
    </xf>
    <xf numFmtId="164" fontId="36" fillId="0" borderId="0" xfId="4" applyNumberFormat="1" applyFont="1" applyFill="1" applyBorder="1"/>
    <xf numFmtId="3" fontId="36" fillId="0" borderId="0" xfId="4" applyNumberFormat="1" applyFont="1" applyFill="1" applyBorder="1"/>
    <xf numFmtId="1" fontId="26" fillId="0" borderId="0" xfId="4" applyNumberFormat="1" applyFont="1" applyFill="1" applyBorder="1" applyAlignment="1">
      <alignment vertical="top" wrapText="1"/>
    </xf>
    <xf numFmtId="3" fontId="28" fillId="0" borderId="1" xfId="4" applyNumberFormat="1" applyFont="1" applyFill="1" applyBorder="1" applyAlignment="1">
      <alignment horizontal="center" wrapText="1"/>
    </xf>
    <xf numFmtId="3" fontId="34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9" fillId="0" borderId="0" xfId="0" applyNumberFormat="1" applyFont="1"/>
    <xf numFmtId="3" fontId="9" fillId="0" borderId="0" xfId="0" applyNumberFormat="1" applyFont="1"/>
    <xf numFmtId="49" fontId="32" fillId="0" borderId="1" xfId="4" applyNumberFormat="1" applyFont="1" applyFill="1" applyBorder="1" applyAlignment="1">
      <alignment horizontal="center" wrapText="1"/>
    </xf>
    <xf numFmtId="49" fontId="34" fillId="0" borderId="1" xfId="4" applyNumberFormat="1" applyFont="1" applyFill="1" applyBorder="1" applyAlignment="1">
      <alignment horizontal="center" wrapText="1"/>
    </xf>
    <xf numFmtId="3" fontId="28" fillId="0" borderId="1" xfId="4" applyNumberFormat="1" applyFont="1" applyFill="1" applyBorder="1" applyAlignment="1">
      <alignment horizontal="left" wrapText="1"/>
    </xf>
    <xf numFmtId="0" fontId="43" fillId="0" borderId="0" xfId="0" applyFont="1"/>
    <xf numFmtId="1" fontId="21" fillId="2" borderId="1" xfId="5" applyNumberFormat="1" applyFont="1" applyFill="1" applyBorder="1" applyAlignment="1" applyProtection="1">
      <alignment horizontal="center" wrapText="1"/>
      <protection locked="0"/>
    </xf>
    <xf numFmtId="49" fontId="21" fillId="2" borderId="1" xfId="5" applyNumberFormat="1" applyFont="1" applyFill="1" applyBorder="1" applyAlignment="1">
      <alignment horizontal="center" vertical="top" wrapText="1"/>
    </xf>
    <xf numFmtId="49" fontId="0" fillId="0" borderId="0" xfId="0" applyNumberFormat="1" applyAlignment="1" applyProtection="1">
      <alignment vertical="top" wrapText="1"/>
      <protection locked="0"/>
    </xf>
    <xf numFmtId="3" fontId="45" fillId="2" borderId="1" xfId="5" applyNumberFormat="1" applyFont="1" applyFill="1" applyBorder="1" applyAlignment="1" applyProtection="1">
      <alignment horizontal="center" wrapText="1"/>
      <protection locked="0"/>
    </xf>
    <xf numFmtId="49" fontId="45" fillId="2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wrapText="1"/>
    </xf>
    <xf numFmtId="0" fontId="5" fillId="0" borderId="12" xfId="0" applyFont="1" applyBorder="1"/>
    <xf numFmtId="0" fontId="0" fillId="0" borderId="12" xfId="0" applyBorder="1"/>
    <xf numFmtId="3" fontId="5" fillId="0" borderId="12" xfId="0" applyNumberFormat="1" applyFont="1" applyBorder="1"/>
    <xf numFmtId="3" fontId="28" fillId="0" borderId="1" xfId="4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30" fillId="0" borderId="1" xfId="5" applyFont="1" applyBorder="1" applyAlignment="1">
      <alignment horizontal="center" vertical="center" wrapText="1"/>
    </xf>
    <xf numFmtId="0" fontId="51" fillId="0" borderId="2" xfId="5" applyFont="1" applyBorder="1" applyAlignment="1">
      <alignment horizontal="center" vertical="center" wrapText="1"/>
    </xf>
    <xf numFmtId="0" fontId="52" fillId="0" borderId="0" xfId="5" applyFont="1" applyAlignment="1">
      <alignment horizontal="center" vertical="center" wrapText="1"/>
    </xf>
    <xf numFmtId="49" fontId="50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3" fillId="0" borderId="0" xfId="0" applyFont="1"/>
    <xf numFmtId="0" fontId="43" fillId="0" borderId="0" xfId="0" applyFont="1" applyBorder="1"/>
    <xf numFmtId="0" fontId="44" fillId="0" borderId="0" xfId="0" applyFont="1"/>
    <xf numFmtId="49" fontId="46" fillId="0" borderId="1" xfId="0" applyNumberFormat="1" applyFont="1" applyBorder="1" applyAlignment="1">
      <alignment horizontal="center"/>
    </xf>
    <xf numFmtId="49" fontId="54" fillId="0" borderId="9" xfId="0" applyNumberFormat="1" applyFont="1" applyBorder="1" applyAlignment="1">
      <alignment horizontal="center" wrapText="1"/>
    </xf>
    <xf numFmtId="49" fontId="21" fillId="4" borderId="1" xfId="0" applyNumberFormat="1" applyFont="1" applyFill="1" applyBorder="1" applyAlignment="1">
      <alignment horizontal="center" wrapText="1"/>
    </xf>
    <xf numFmtId="49" fontId="35" fillId="0" borderId="0" xfId="0" applyNumberFormat="1" applyFont="1" applyAlignment="1">
      <alignment horizontal="center" vertical="center"/>
    </xf>
    <xf numFmtId="49" fontId="44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6" fillId="0" borderId="12" xfId="0" applyNumberFormat="1" applyFont="1" applyBorder="1"/>
    <xf numFmtId="0" fontId="36" fillId="3" borderId="0" xfId="4" applyFont="1" applyFill="1" applyBorder="1"/>
    <xf numFmtId="49" fontId="34" fillId="0" borderId="1" xfId="4" applyNumberFormat="1" applyFont="1" applyFill="1" applyBorder="1" applyAlignment="1">
      <alignment vertical="center" wrapText="1"/>
    </xf>
    <xf numFmtId="49" fontId="57" fillId="0" borderId="0" xfId="0" applyNumberFormat="1" applyFont="1" applyAlignment="1">
      <alignment horizontal="center" vertical="center"/>
    </xf>
    <xf numFmtId="49" fontId="43" fillId="0" borderId="0" xfId="0" applyNumberFormat="1" applyFont="1" applyAlignment="1" applyProtection="1">
      <alignment vertical="top"/>
      <protection locked="0"/>
    </xf>
    <xf numFmtId="0" fontId="18" fillId="0" borderId="0" xfId="4" applyFont="1" applyAlignment="1">
      <alignment horizontal="right"/>
    </xf>
    <xf numFmtId="0" fontId="55" fillId="0" borderId="1" xfId="5" applyFont="1" applyBorder="1" applyAlignment="1">
      <alignment wrapText="1"/>
    </xf>
    <xf numFmtId="3" fontId="55" fillId="0" borderId="1" xfId="5" applyNumberFormat="1" applyFont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wrapText="1"/>
    </xf>
    <xf numFmtId="4" fontId="55" fillId="0" borderId="1" xfId="5" applyNumberFormat="1" applyFont="1" applyBorder="1" applyAlignment="1">
      <alignment horizontal="center" wrapText="1"/>
    </xf>
    <xf numFmtId="49" fontId="60" fillId="4" borderId="1" xfId="0" applyNumberFormat="1" applyFont="1" applyFill="1" applyBorder="1" applyAlignment="1">
      <alignment horizontal="center" wrapText="1"/>
    </xf>
    <xf numFmtId="49" fontId="46" fillId="0" borderId="1" xfId="0" applyNumberFormat="1" applyFont="1" applyBorder="1" applyAlignment="1">
      <alignment horizontal="left" wrapText="1"/>
    </xf>
    <xf numFmtId="49" fontId="54" fillId="0" borderId="1" xfId="0" applyNumberFormat="1" applyFont="1" applyBorder="1" applyAlignment="1">
      <alignment horizontal="center" wrapText="1"/>
    </xf>
    <xf numFmtId="49" fontId="60" fillId="4" borderId="1" xfId="0" applyNumberFormat="1" applyFont="1" applyFill="1" applyBorder="1" applyAlignment="1" applyProtection="1">
      <alignment horizontal="left" wrapText="1"/>
      <protection locked="0"/>
    </xf>
    <xf numFmtId="49" fontId="60" fillId="4" borderId="1" xfId="5" applyNumberFormat="1" applyFont="1" applyFill="1" applyBorder="1" applyAlignment="1" applyProtection="1">
      <alignment horizontal="center" wrapText="1"/>
      <protection locked="0"/>
    </xf>
    <xf numFmtId="3" fontId="60" fillId="4" borderId="1" xfId="5" applyNumberFormat="1" applyFont="1" applyFill="1" applyBorder="1" applyAlignment="1" applyProtection="1">
      <alignment horizontal="center" wrapText="1"/>
      <protection locked="0"/>
    </xf>
    <xf numFmtId="3" fontId="55" fillId="0" borderId="6" xfId="5" applyNumberFormat="1" applyFont="1" applyBorder="1" applyAlignment="1">
      <alignment wrapText="1"/>
    </xf>
    <xf numFmtId="0" fontId="58" fillId="0" borderId="0" xfId="5" applyFont="1" applyAlignment="1">
      <alignment wrapText="1"/>
    </xf>
    <xf numFmtId="49" fontId="60" fillId="0" borderId="1" xfId="5" applyNumberFormat="1" applyFont="1" applyFill="1" applyBorder="1" applyAlignment="1" applyProtection="1">
      <alignment horizontal="center" wrapText="1"/>
      <protection locked="0"/>
    </xf>
    <xf numFmtId="3" fontId="60" fillId="0" borderId="1" xfId="5" applyNumberFormat="1" applyFont="1" applyFill="1" applyBorder="1" applyAlignment="1" applyProtection="1">
      <alignment horizontal="center" wrapText="1"/>
      <protection locked="0"/>
    </xf>
    <xf numFmtId="3" fontId="61" fillId="0" borderId="1" xfId="5" applyNumberFormat="1" applyFont="1" applyFill="1" applyBorder="1" applyAlignment="1" applyProtection="1">
      <alignment horizontal="center" wrapText="1"/>
      <protection locked="0"/>
    </xf>
    <xf numFmtId="3" fontId="55" fillId="0" borderId="6" xfId="5" applyNumberFormat="1" applyFont="1" applyFill="1" applyBorder="1" applyAlignment="1">
      <alignment wrapText="1"/>
    </xf>
    <xf numFmtId="0" fontId="58" fillId="0" borderId="0" xfId="5" applyFont="1" applyFill="1" applyAlignment="1">
      <alignment wrapText="1"/>
    </xf>
    <xf numFmtId="49" fontId="61" fillId="0" borderId="1" xfId="5" applyNumberFormat="1" applyFont="1" applyFill="1" applyBorder="1" applyAlignment="1" applyProtection="1">
      <alignment horizontal="center" wrapText="1"/>
      <protection locked="0"/>
    </xf>
    <xf numFmtId="0" fontId="46" fillId="0" borderId="1" xfId="0" applyFont="1" applyBorder="1" applyAlignment="1">
      <alignment horizontal="left" vertical="center" wrapText="1"/>
    </xf>
    <xf numFmtId="49" fontId="55" fillId="0" borderId="1" xfId="0" applyNumberFormat="1" applyFont="1" applyBorder="1" applyAlignment="1" applyProtection="1">
      <alignment horizontal="left" wrapText="1"/>
      <protection locked="0"/>
    </xf>
    <xf numFmtId="3" fontId="62" fillId="4" borderId="1" xfId="0" applyNumberFormat="1" applyFont="1" applyFill="1" applyBorder="1" applyAlignment="1">
      <alignment horizontal="center" wrapText="1"/>
    </xf>
    <xf numFmtId="3" fontId="62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35" fillId="0" borderId="12" xfId="4" applyNumberFormat="1" applyFont="1" applyFill="1" applyBorder="1" applyAlignment="1">
      <alignment horizontal="right" wrapText="1"/>
    </xf>
    <xf numFmtId="49" fontId="67" fillId="0" borderId="1" xfId="0" applyNumberFormat="1" applyFont="1" applyBorder="1" applyAlignment="1">
      <alignment horizontal="center" wrapText="1"/>
    </xf>
    <xf numFmtId="49" fontId="68" fillId="0" borderId="1" xfId="5" applyNumberFormat="1" applyFont="1" applyFill="1" applyBorder="1" applyAlignment="1" applyProtection="1">
      <alignment horizontal="left" wrapText="1"/>
      <protection locked="0"/>
    </xf>
    <xf numFmtId="49" fontId="69" fillId="0" borderId="1" xfId="5" applyNumberFormat="1" applyFont="1" applyFill="1" applyBorder="1" applyAlignment="1" applyProtection="1">
      <alignment horizontal="center" wrapText="1"/>
      <protection locked="0"/>
    </xf>
    <xf numFmtId="3" fontId="68" fillId="0" borderId="1" xfId="5" applyNumberFormat="1" applyFont="1" applyFill="1" applyBorder="1" applyAlignment="1" applyProtection="1">
      <alignment horizontal="center" wrapText="1"/>
      <protection locked="0"/>
    </xf>
    <xf numFmtId="49" fontId="21" fillId="4" borderId="1" xfId="0" applyNumberFormat="1" applyFont="1" applyFill="1" applyBorder="1" applyAlignment="1" applyProtection="1">
      <alignment horizontal="left" wrapText="1"/>
      <protection locked="0"/>
    </xf>
    <xf numFmtId="49" fontId="21" fillId="4" borderId="1" xfId="5" applyNumberFormat="1" applyFont="1" applyFill="1" applyBorder="1" applyAlignment="1" applyProtection="1">
      <alignment horizontal="center" wrapText="1"/>
      <protection locked="0"/>
    </xf>
    <xf numFmtId="3" fontId="21" fillId="4" borderId="1" xfId="5" applyNumberFormat="1" applyFont="1" applyFill="1" applyBorder="1" applyAlignment="1" applyProtection="1">
      <alignment horizontal="center" wrapText="1"/>
      <protection locked="0"/>
    </xf>
    <xf numFmtId="3" fontId="14" fillId="2" borderId="6" xfId="5" applyNumberFormat="1" applyFont="1" applyFill="1" applyBorder="1" applyAlignment="1">
      <alignment horizontal="center" vertical="center" wrapText="1"/>
    </xf>
    <xf numFmtId="4" fontId="28" fillId="0" borderId="1" xfId="4" applyNumberFormat="1" applyFont="1" applyFill="1" applyBorder="1" applyAlignment="1">
      <alignment horizontal="center" wrapText="1"/>
    </xf>
    <xf numFmtId="4" fontId="35" fillId="0" borderId="1" xfId="4" applyNumberFormat="1" applyFont="1" applyFill="1" applyBorder="1" applyAlignment="1">
      <alignment horizontal="center" wrapText="1"/>
    </xf>
    <xf numFmtId="49" fontId="61" fillId="0" borderId="1" xfId="5" applyNumberFormat="1" applyFont="1" applyFill="1" applyBorder="1" applyAlignment="1" applyProtection="1">
      <alignment horizontal="left" wrapText="1"/>
      <protection locked="0"/>
    </xf>
    <xf numFmtId="49" fontId="63" fillId="0" borderId="1" xfId="5" applyNumberFormat="1" applyFont="1" applyFill="1" applyBorder="1" applyAlignment="1" applyProtection="1">
      <alignment horizontal="center" wrapText="1"/>
      <protection locked="0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9" xfId="0" applyNumberFormat="1" applyFont="1" applyFill="1" applyBorder="1" applyAlignment="1">
      <alignment horizontal="center" wrapText="1"/>
    </xf>
    <xf numFmtId="49" fontId="62" fillId="0" borderId="1" xfId="0" applyNumberFormat="1" applyFont="1" applyFill="1" applyBorder="1" applyAlignment="1">
      <alignment horizontal="left" wrapText="1"/>
    </xf>
    <xf numFmtId="4" fontId="59" fillId="0" borderId="1" xfId="5" applyNumberFormat="1" applyFont="1" applyFill="1" applyBorder="1" applyAlignment="1" applyProtection="1">
      <alignment horizontal="center" wrapText="1"/>
      <protection locked="0"/>
    </xf>
    <xf numFmtId="49" fontId="21" fillId="0" borderId="1" xfId="5" applyNumberFormat="1" applyFont="1" applyFill="1" applyBorder="1" applyAlignment="1" applyProtection="1">
      <alignment horizontal="center" wrapText="1"/>
      <protection locked="0"/>
    </xf>
    <xf numFmtId="3" fontId="21" fillId="0" borderId="1" xfId="5" applyNumberFormat="1" applyFont="1" applyFill="1" applyBorder="1" applyAlignment="1" applyProtection="1">
      <alignment horizontal="center" wrapText="1"/>
      <protection locked="0"/>
    </xf>
    <xf numFmtId="49" fontId="68" fillId="0" borderId="1" xfId="5" applyNumberFormat="1" applyFont="1" applyFill="1" applyBorder="1" applyAlignment="1" applyProtection="1">
      <alignment horizontal="center" wrapText="1"/>
      <protection locked="0"/>
    </xf>
    <xf numFmtId="3" fontId="14" fillId="0" borderId="6" xfId="5" applyNumberFormat="1" applyFont="1" applyFill="1" applyBorder="1" applyAlignment="1">
      <alignment wrapText="1"/>
    </xf>
    <xf numFmtId="0" fontId="22" fillId="0" borderId="0" xfId="5" applyFont="1" applyFill="1" applyAlignment="1">
      <alignment wrapText="1"/>
    </xf>
    <xf numFmtId="49" fontId="18" fillId="3" borderId="1" xfId="0" applyNumberFormat="1" applyFont="1" applyFill="1" applyBorder="1" applyAlignment="1">
      <alignment horizontal="center" wrapText="1"/>
    </xf>
    <xf numFmtId="49" fontId="18" fillId="3" borderId="1" xfId="0" applyNumberFormat="1" applyFont="1" applyFill="1" applyBorder="1" applyAlignment="1">
      <alignment horizontal="left" wrapText="1"/>
    </xf>
    <xf numFmtId="49" fontId="67" fillId="0" borderId="9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0" fontId="53" fillId="0" borderId="0" xfId="0" applyFont="1" applyBorder="1"/>
    <xf numFmtId="3" fontId="72" fillId="0" borderId="1" xfId="5" applyNumberFormat="1" applyFont="1" applyBorder="1" applyAlignment="1">
      <alignment horizontal="center" wrapText="1"/>
    </xf>
    <xf numFmtId="49" fontId="66" fillId="0" borderId="1" xfId="0" applyNumberFormat="1" applyFont="1" applyFill="1" applyBorder="1" applyAlignment="1">
      <alignment horizontal="left" wrapText="1"/>
    </xf>
    <xf numFmtId="0" fontId="74" fillId="0" borderId="0" xfId="0" applyFont="1"/>
    <xf numFmtId="0" fontId="15" fillId="0" borderId="0" xfId="0" applyFont="1" applyAlignment="1">
      <alignment horizontal="center"/>
    </xf>
    <xf numFmtId="0" fontId="1" fillId="0" borderId="0" xfId="0" applyFont="1"/>
    <xf numFmtId="0" fontId="7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0" xfId="0" applyFont="1" applyAlignment="1">
      <alignment horizontal="center"/>
    </xf>
    <xf numFmtId="0" fontId="80" fillId="0" borderId="0" xfId="0" applyFont="1"/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81" fillId="0" borderId="0" xfId="0" applyFont="1"/>
    <xf numFmtId="49" fontId="79" fillId="4" borderId="1" xfId="0" applyNumberFormat="1" applyFont="1" applyFill="1" applyBorder="1" applyAlignment="1">
      <alignment horizontal="center" wrapText="1"/>
    </xf>
    <xf numFmtId="49" fontId="79" fillId="4" borderId="1" xfId="1" applyNumberFormat="1" applyFont="1" applyFill="1" applyBorder="1" applyAlignment="1" applyProtection="1">
      <alignment horizontal="left" wrapText="1"/>
      <protection locked="0"/>
    </xf>
    <xf numFmtId="0" fontId="82" fillId="4" borderId="1" xfId="0" applyFont="1" applyFill="1" applyBorder="1" applyAlignment="1"/>
    <xf numFmtId="0" fontId="83" fillId="4" borderId="1" xfId="0" applyFont="1" applyFill="1" applyBorder="1" applyAlignment="1"/>
    <xf numFmtId="3" fontId="79" fillId="4" borderId="1" xfId="0" applyNumberFormat="1" applyFont="1" applyFill="1" applyBorder="1" applyAlignment="1">
      <alignment horizontal="center"/>
    </xf>
    <xf numFmtId="3" fontId="39" fillId="0" borderId="0" xfId="0" applyNumberFormat="1" applyFont="1"/>
    <xf numFmtId="0" fontId="46" fillId="0" borderId="1" xfId="0" applyFont="1" applyFill="1" applyBorder="1" applyAlignment="1">
      <alignment wrapText="1"/>
    </xf>
    <xf numFmtId="0" fontId="46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/>
    </xf>
    <xf numFmtId="0" fontId="74" fillId="0" borderId="0" xfId="0" applyFont="1" applyFill="1"/>
    <xf numFmtId="49" fontId="67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wrapText="1"/>
    </xf>
    <xf numFmtId="3" fontId="18" fillId="0" borderId="1" xfId="0" applyNumberFormat="1" applyFont="1" applyBorder="1" applyAlignment="1">
      <alignment horizontal="center" wrapText="1"/>
    </xf>
    <xf numFmtId="3" fontId="18" fillId="0" borderId="1" xfId="0" applyNumberFormat="1" applyFont="1" applyBorder="1" applyAlignment="1">
      <alignment horizontal="center"/>
    </xf>
    <xf numFmtId="49" fontId="46" fillId="0" borderId="1" xfId="0" applyNumberFormat="1" applyFont="1" applyFill="1" applyBorder="1" applyAlignment="1">
      <alignment horizontal="center" wrapText="1"/>
    </xf>
    <xf numFmtId="49" fontId="46" fillId="0" borderId="0" xfId="0" applyNumberFormat="1" applyFont="1" applyAlignment="1">
      <alignment horizontal="left" wrapText="1"/>
    </xf>
    <xf numFmtId="3" fontId="46" fillId="0" borderId="1" xfId="0" applyNumberFormat="1" applyFont="1" applyFill="1" applyBorder="1" applyAlignment="1">
      <alignment horizontal="center" wrapText="1"/>
    </xf>
    <xf numFmtId="3" fontId="83" fillId="0" borderId="1" xfId="0" applyNumberFormat="1" applyFont="1" applyBorder="1" applyAlignment="1">
      <alignment horizontal="center"/>
    </xf>
    <xf numFmtId="0" fontId="84" fillId="0" borderId="1" xfId="0" applyFont="1" applyBorder="1"/>
    <xf numFmtId="0" fontId="85" fillId="0" borderId="0" xfId="0" applyFont="1"/>
    <xf numFmtId="3" fontId="46" fillId="0" borderId="1" xfId="0" applyNumberFormat="1" applyFont="1" applyBorder="1" applyAlignment="1">
      <alignment horizontal="center"/>
    </xf>
    <xf numFmtId="49" fontId="46" fillId="0" borderId="1" xfId="0" applyNumberFormat="1" applyFont="1" applyFill="1" applyBorder="1" applyAlignment="1">
      <alignment horizontal="left" wrapText="1"/>
    </xf>
    <xf numFmtId="0" fontId="46" fillId="0" borderId="0" xfId="0" applyFont="1" applyAlignment="1">
      <alignment horizontal="left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0" fontId="86" fillId="0" borderId="1" xfId="0" applyFont="1" applyBorder="1"/>
    <xf numFmtId="0" fontId="86" fillId="0" borderId="0" xfId="0" applyFont="1"/>
    <xf numFmtId="49" fontId="46" fillId="0" borderId="1" xfId="0" applyNumberFormat="1" applyFont="1" applyBorder="1" applyAlignment="1">
      <alignment horizontal="center" wrapText="1"/>
    </xf>
    <xf numFmtId="3" fontId="47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6" fillId="0" borderId="1" xfId="0" applyNumberFormat="1" applyFont="1" applyFill="1" applyBorder="1" applyAlignment="1" applyProtection="1">
      <alignment horizontal="left" wrapText="1"/>
      <protection locked="0"/>
    </xf>
    <xf numFmtId="0" fontId="74" fillId="0" borderId="1" xfId="0" applyFont="1" applyBorder="1"/>
    <xf numFmtId="0" fontId="46" fillId="0" borderId="1" xfId="0" applyFont="1" applyBorder="1" applyAlignment="1">
      <alignment horizontal="left" wrapText="1"/>
    </xf>
    <xf numFmtId="49" fontId="54" fillId="0" borderId="9" xfId="0" applyNumberFormat="1" applyFont="1" applyFill="1" applyBorder="1" applyAlignment="1">
      <alignment horizontal="center" wrapText="1"/>
    </xf>
    <xf numFmtId="49" fontId="55" fillId="0" borderId="1" xfId="2" applyNumberFormat="1" applyFont="1" applyFill="1" applyBorder="1" applyAlignment="1">
      <alignment horizontal="center" wrapText="1"/>
    </xf>
    <xf numFmtId="49" fontId="55" fillId="0" borderId="1" xfId="2" applyNumberFormat="1" applyFont="1" applyFill="1" applyBorder="1" applyAlignment="1">
      <alignment horizontal="left" wrapText="1"/>
    </xf>
    <xf numFmtId="2" fontId="46" fillId="0" borderId="1" xfId="0" applyNumberFormat="1" applyFont="1" applyBorder="1" applyAlignment="1">
      <alignment horizontal="justify" wrapText="1"/>
    </xf>
    <xf numFmtId="0" fontId="46" fillId="0" borderId="5" xfId="0" applyFont="1" applyBorder="1" applyAlignment="1">
      <alignment horizontal="left" wrapText="1"/>
    </xf>
    <xf numFmtId="0" fontId="18" fillId="0" borderId="1" xfId="0" applyFont="1" applyFill="1" applyBorder="1" applyAlignment="1">
      <alignment wrapText="1"/>
    </xf>
    <xf numFmtId="49" fontId="46" fillId="0" borderId="5" xfId="0" applyNumberFormat="1" applyFont="1" applyBorder="1" applyAlignment="1">
      <alignment horizontal="left" wrapText="1"/>
    </xf>
    <xf numFmtId="0" fontId="87" fillId="0" borderId="0" xfId="0" applyFont="1"/>
    <xf numFmtId="0" fontId="46" fillId="0" borderId="5" xfId="0" applyFont="1" applyBorder="1" applyAlignment="1">
      <alignment horizontal="center"/>
    </xf>
    <xf numFmtId="49" fontId="46" fillId="3" borderId="1" xfId="0" applyNumberFormat="1" applyFont="1" applyFill="1" applyBorder="1" applyAlignment="1">
      <alignment horizontal="center" wrapText="1"/>
    </xf>
    <xf numFmtId="49" fontId="46" fillId="3" borderId="1" xfId="0" applyNumberFormat="1" applyFont="1" applyFill="1" applyBorder="1" applyAlignment="1">
      <alignment horizontal="left" wrapText="1"/>
    </xf>
    <xf numFmtId="49" fontId="46" fillId="0" borderId="3" xfId="0" applyNumberFormat="1" applyFont="1" applyBorder="1" applyAlignment="1">
      <alignment horizontal="left" wrapText="1"/>
    </xf>
    <xf numFmtId="3" fontId="83" fillId="0" borderId="1" xfId="0" applyNumberFormat="1" applyFont="1" applyFill="1" applyBorder="1" applyAlignment="1">
      <alignment horizontal="center" wrapText="1"/>
    </xf>
    <xf numFmtId="0" fontId="46" fillId="0" borderId="0" xfId="0" applyFont="1" applyFill="1"/>
    <xf numFmtId="49" fontId="55" fillId="0" borderId="1" xfId="0" applyNumberFormat="1" applyFont="1" applyFill="1" applyBorder="1" applyAlignment="1">
      <alignment horizontal="center" wrapText="1"/>
    </xf>
    <xf numFmtId="49" fontId="55" fillId="0" borderId="1" xfId="0" applyNumberFormat="1" applyFont="1" applyFill="1" applyBorder="1" applyAlignment="1">
      <alignment horizontal="left" wrapText="1"/>
    </xf>
    <xf numFmtId="49" fontId="46" fillId="0" borderId="9" xfId="0" applyNumberFormat="1" applyFont="1" applyBorder="1" applyAlignment="1">
      <alignment horizontal="center" wrapText="1"/>
    </xf>
    <xf numFmtId="3" fontId="83" fillId="0" borderId="1" xfId="0" applyNumberFormat="1" applyFont="1" applyFill="1" applyBorder="1" applyAlignment="1">
      <alignment horizontal="center"/>
    </xf>
    <xf numFmtId="49" fontId="46" fillId="0" borderId="5" xfId="0" applyNumberFormat="1" applyFont="1" applyBorder="1" applyAlignment="1" applyProtection="1">
      <alignment horizontal="left" wrapText="1"/>
      <protection locked="0"/>
    </xf>
    <xf numFmtId="0" fontId="46" fillId="0" borderId="1" xfId="0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49" fontId="47" fillId="0" borderId="9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0" fontId="47" fillId="0" borderId="1" xfId="0" applyFont="1" applyFill="1" applyBorder="1" applyAlignment="1">
      <alignment horizontal="center" wrapText="1"/>
    </xf>
    <xf numFmtId="0" fontId="46" fillId="0" borderId="1" xfId="0" applyFont="1" applyBorder="1" applyAlignment="1"/>
    <xf numFmtId="0" fontId="46" fillId="0" borderId="1" xfId="0" applyFont="1" applyBorder="1" applyAlignment="1">
      <alignment horizontal="center" wrapText="1"/>
    </xf>
    <xf numFmtId="0" fontId="79" fillId="4" borderId="1" xfId="0" applyFont="1" applyFill="1" applyBorder="1" applyAlignment="1">
      <alignment wrapText="1"/>
    </xf>
    <xf numFmtId="3" fontId="88" fillId="0" borderId="0" xfId="0" applyNumberFormat="1" applyFont="1"/>
    <xf numFmtId="49" fontId="55" fillId="0" borderId="1" xfId="0" applyNumberFormat="1" applyFont="1" applyBorder="1" applyAlignment="1">
      <alignment horizontal="center"/>
    </xf>
    <xf numFmtId="49" fontId="55" fillId="0" borderId="1" xfId="0" applyNumberFormat="1" applyFont="1" applyBorder="1" applyAlignment="1">
      <alignment horizontal="left" wrapText="1"/>
    </xf>
    <xf numFmtId="0" fontId="84" fillId="0" borderId="1" xfId="0" applyFont="1" applyBorder="1" applyAlignment="1">
      <alignment horizontal="center"/>
    </xf>
    <xf numFmtId="0" fontId="84" fillId="0" borderId="0" xfId="0" applyFont="1" applyAlignment="1">
      <alignment horizontal="center"/>
    </xf>
    <xf numFmtId="49" fontId="61" fillId="0" borderId="1" xfId="0" applyNumberFormat="1" applyFont="1" applyFill="1" applyBorder="1" applyAlignment="1">
      <alignment horizontal="left" wrapText="1"/>
    </xf>
    <xf numFmtId="49" fontId="18" fillId="4" borderId="1" xfId="0" applyNumberFormat="1" applyFont="1" applyFill="1" applyBorder="1" applyAlignment="1">
      <alignment horizontal="center"/>
    </xf>
    <xf numFmtId="0" fontId="18" fillId="4" borderId="1" xfId="0" applyFont="1" applyFill="1" applyBorder="1"/>
    <xf numFmtId="0" fontId="89" fillId="0" borderId="0" xfId="0" applyFont="1"/>
    <xf numFmtId="0" fontId="55" fillId="0" borderId="0" xfId="0" applyFont="1"/>
    <xf numFmtId="0" fontId="89" fillId="0" borderId="0" xfId="0" applyFont="1" applyAlignment="1">
      <alignment horizontal="center"/>
    </xf>
    <xf numFmtId="0" fontId="14" fillId="0" borderId="0" xfId="0" applyFont="1"/>
    <xf numFmtId="0" fontId="90" fillId="0" borderId="0" xfId="0" applyFont="1"/>
    <xf numFmtId="0" fontId="90" fillId="0" borderId="0" xfId="0" applyFont="1" applyAlignment="1">
      <alignment horizontal="center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0" fontId="18" fillId="0" borderId="0" xfId="0" applyFont="1"/>
    <xf numFmtId="49" fontId="65" fillId="0" borderId="1" xfId="3" applyNumberFormat="1" applyFont="1" applyFill="1" applyBorder="1" applyAlignment="1">
      <alignment horizontal="left" wrapText="1"/>
    </xf>
    <xf numFmtId="49" fontId="21" fillId="4" borderId="1" xfId="1" applyNumberFormat="1" applyFont="1" applyFill="1" applyBorder="1" applyAlignment="1" applyProtection="1">
      <alignment horizontal="left" wrapText="1"/>
      <protection locked="0"/>
    </xf>
    <xf numFmtId="49" fontId="14" fillId="0" borderId="1" xfId="3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91" fillId="0" borderId="1" xfId="0" applyNumberFormat="1" applyFont="1" applyFill="1" applyBorder="1" applyAlignment="1">
      <alignment horizontal="left" wrapText="1"/>
    </xf>
    <xf numFmtId="3" fontId="69" fillId="4" borderId="1" xfId="0" applyNumberFormat="1" applyFont="1" applyFill="1" applyBorder="1" applyAlignment="1">
      <alignment horizontal="center" wrapText="1"/>
    </xf>
    <xf numFmtId="3" fontId="21" fillId="4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3" fontId="61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4" fontId="55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/>
      <protection locked="0"/>
    </xf>
    <xf numFmtId="3" fontId="75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Fill="1" applyBorder="1" applyAlignment="1" applyProtection="1">
      <alignment horizontal="center"/>
      <protection locked="0"/>
    </xf>
    <xf numFmtId="3" fontId="92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68" fillId="0" borderId="1" xfId="0" applyNumberFormat="1" applyFont="1" applyFill="1" applyBorder="1" applyAlignment="1">
      <alignment horizontal="center" wrapText="1"/>
    </xf>
    <xf numFmtId="3" fontId="67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 wrapText="1"/>
    </xf>
    <xf numFmtId="3" fontId="94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horizontal="left" wrapText="1"/>
    </xf>
    <xf numFmtId="3" fontId="72" fillId="0" borderId="1" xfId="0" applyNumberFormat="1" applyFont="1" applyBorder="1" applyAlignment="1">
      <alignment horizontal="center" wrapText="1"/>
    </xf>
    <xf numFmtId="3" fontId="70" fillId="0" borderId="1" xfId="0" applyNumberFormat="1" applyFont="1" applyFill="1" applyBorder="1" applyAlignment="1">
      <alignment horizontal="center" wrapText="1"/>
    </xf>
    <xf numFmtId="49" fontId="61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 wrapText="1"/>
      <protection locked="0"/>
    </xf>
    <xf numFmtId="49" fontId="55" fillId="3" borderId="1" xfId="0" applyNumberFormat="1" applyFont="1" applyFill="1" applyBorder="1" applyAlignment="1">
      <alignment horizontal="center" wrapText="1"/>
    </xf>
    <xf numFmtId="49" fontId="55" fillId="3" borderId="1" xfId="0" applyNumberFormat="1" applyFont="1" applyFill="1" applyBorder="1" applyAlignment="1">
      <alignment horizontal="left" wrapText="1"/>
    </xf>
    <xf numFmtId="3" fontId="46" fillId="0" borderId="1" xfId="0" applyNumberFormat="1" applyFont="1" applyFill="1" applyBorder="1" applyAlignment="1" applyProtection="1">
      <alignment horizontal="center"/>
      <protection locked="0"/>
    </xf>
    <xf numFmtId="3" fontId="18" fillId="0" borderId="1" xfId="0" applyNumberFormat="1" applyFont="1" applyFill="1" applyBorder="1" applyAlignment="1" applyProtection="1">
      <alignment horizontal="center"/>
      <protection locked="0"/>
    </xf>
    <xf numFmtId="3" fontId="55" fillId="0" borderId="1" xfId="0" applyNumberFormat="1" applyFont="1" applyFill="1" applyBorder="1" applyAlignment="1" applyProtection="1">
      <alignment horizontal="center"/>
      <protection locked="0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9" xfId="0" applyNumberFormat="1" applyFont="1" applyBorder="1" applyAlignment="1">
      <alignment horizontal="center" vertical="center" wrapText="1"/>
    </xf>
    <xf numFmtId="49" fontId="62" fillId="0" borderId="1" xfId="0" applyNumberFormat="1" applyFont="1" applyFill="1" applyBorder="1" applyAlignment="1">
      <alignment horizontal="center" wrapText="1"/>
    </xf>
    <xf numFmtId="49" fontId="62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 applyProtection="1">
      <alignment horizontal="center"/>
      <protection locked="0"/>
    </xf>
    <xf numFmtId="3" fontId="62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Fill="1" applyBorder="1" applyAlignment="1">
      <alignment horizontal="center"/>
    </xf>
    <xf numFmtId="49" fontId="55" fillId="0" borderId="1" xfId="0" applyNumberFormat="1" applyFont="1" applyFill="1" applyBorder="1" applyAlignment="1">
      <alignment horizontal="center" vertical="center" wrapText="1"/>
    </xf>
    <xf numFmtId="49" fontId="55" fillId="0" borderId="1" xfId="3" applyNumberFormat="1" applyFont="1" applyFill="1" applyBorder="1" applyAlignment="1">
      <alignment horizontal="left" wrapText="1"/>
    </xf>
    <xf numFmtId="3" fontId="76" fillId="0" borderId="1" xfId="0" applyNumberFormat="1" applyFont="1" applyFill="1" applyBorder="1" applyAlignment="1">
      <alignment horizont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3" fontId="79" fillId="4" borderId="1" xfId="0" applyNumberFormat="1" applyFont="1" applyFill="1" applyBorder="1" applyAlignment="1">
      <alignment horizontal="center" wrapText="1"/>
    </xf>
    <xf numFmtId="3" fontId="46" fillId="0" borderId="3" xfId="0" applyNumberFormat="1" applyFont="1" applyBorder="1" applyAlignment="1">
      <alignment horizontal="center" wrapText="1"/>
    </xf>
    <xf numFmtId="49" fontId="93" fillId="0" borderId="1" xfId="0" applyNumberFormat="1" applyFont="1" applyBorder="1" applyAlignment="1">
      <alignment horizontal="center" wrapText="1"/>
    </xf>
    <xf numFmtId="49" fontId="93" fillId="0" borderId="9" xfId="0" applyNumberFormat="1" applyFont="1" applyBorder="1" applyAlignment="1">
      <alignment horizontal="center" wrapText="1"/>
    </xf>
    <xf numFmtId="49" fontId="91" fillId="0" borderId="5" xfId="0" applyNumberFormat="1" applyFont="1" applyFill="1" applyBorder="1" applyAlignment="1">
      <alignment horizontal="left" wrapText="1"/>
    </xf>
    <xf numFmtId="3" fontId="72" fillId="0" borderId="3" xfId="0" applyNumberFormat="1" applyFont="1" applyBorder="1" applyAlignment="1">
      <alignment horizontal="center" wrapText="1"/>
    </xf>
    <xf numFmtId="3" fontId="18" fillId="0" borderId="3" xfId="0" applyNumberFormat="1" applyFont="1" applyBorder="1" applyAlignment="1">
      <alignment horizontal="center" wrapText="1"/>
    </xf>
    <xf numFmtId="49" fontId="93" fillId="0" borderId="9" xfId="0" applyNumberFormat="1" applyFont="1" applyFill="1" applyBorder="1" applyAlignment="1">
      <alignment horizontal="center" wrapText="1"/>
    </xf>
    <xf numFmtId="3" fontId="72" fillId="0" borderId="3" xfId="0" applyNumberFormat="1" applyFont="1" applyFill="1" applyBorder="1" applyAlignment="1">
      <alignment horizontal="center" wrapText="1"/>
    </xf>
    <xf numFmtId="49" fontId="62" fillId="0" borderId="5" xfId="0" applyNumberFormat="1" applyFont="1" applyFill="1" applyBorder="1" applyAlignment="1">
      <alignment horizontal="left" wrapText="1"/>
    </xf>
    <xf numFmtId="49" fontId="70" fillId="0" borderId="1" xfId="0" applyNumberFormat="1" applyFont="1" applyBorder="1" applyAlignment="1">
      <alignment horizontal="center" wrapText="1"/>
    </xf>
    <xf numFmtId="49" fontId="70" fillId="0" borderId="9" xfId="0" applyNumberFormat="1" applyFont="1" applyBorder="1" applyAlignment="1">
      <alignment horizontal="center" wrapText="1"/>
    </xf>
    <xf numFmtId="3" fontId="47" fillId="0" borderId="3" xfId="0" applyNumberFormat="1" applyFont="1" applyBorder="1" applyAlignment="1">
      <alignment horizontal="center" wrapText="1"/>
    </xf>
    <xf numFmtId="3" fontId="47" fillId="0" borderId="1" xfId="0" applyNumberFormat="1" applyFont="1" applyBorder="1" applyAlignment="1">
      <alignment horizontal="center" wrapText="1"/>
    </xf>
    <xf numFmtId="49" fontId="55" fillId="0" borderId="5" xfId="0" applyNumberFormat="1" applyFont="1" applyBorder="1" applyAlignment="1" applyProtection="1">
      <alignment horizontal="left" wrapText="1"/>
      <protection locked="0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3" fontId="75" fillId="0" borderId="1" xfId="0" applyNumberFormat="1" applyFont="1" applyBorder="1" applyAlignment="1">
      <alignment horizontal="center" wrapText="1"/>
    </xf>
    <xf numFmtId="3" fontId="92" fillId="0" borderId="1" xfId="0" applyNumberFormat="1" applyFont="1" applyBorder="1" applyAlignment="1">
      <alignment horizontal="center" wrapText="1"/>
    </xf>
    <xf numFmtId="49" fontId="59" fillId="0" borderId="1" xfId="0" applyNumberFormat="1" applyFont="1" applyBorder="1" applyAlignment="1">
      <alignment horizontal="left" wrapText="1"/>
    </xf>
    <xf numFmtId="4" fontId="47" fillId="0" borderId="1" xfId="0" applyNumberFormat="1" applyFont="1" applyBorder="1" applyAlignment="1">
      <alignment horizontal="center" wrapText="1"/>
    </xf>
    <xf numFmtId="3" fontId="75" fillId="4" borderId="1" xfId="0" applyNumberFormat="1" applyFont="1" applyFill="1" applyBorder="1" applyAlignment="1">
      <alignment horizontal="center" wrapText="1"/>
    </xf>
    <xf numFmtId="49" fontId="54" fillId="0" borderId="9" xfId="0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3" fontId="46" fillId="0" borderId="4" xfId="0" applyNumberFormat="1" applyFont="1" applyBorder="1" applyAlignment="1">
      <alignment horizontal="center" wrapText="1"/>
    </xf>
    <xf numFmtId="3" fontId="54" fillId="0" borderId="4" xfId="0" applyNumberFormat="1" applyFont="1" applyFill="1" applyBorder="1" applyAlignment="1">
      <alignment horizontal="center" wrapText="1"/>
    </xf>
    <xf numFmtId="3" fontId="55" fillId="0" borderId="4" xfId="0" applyNumberFormat="1" applyFont="1" applyBorder="1" applyAlignment="1">
      <alignment horizontal="center" wrapText="1"/>
    </xf>
    <xf numFmtId="49" fontId="67" fillId="0" borderId="9" xfId="0" applyNumberFormat="1" applyFont="1" applyFill="1" applyBorder="1" applyAlignment="1">
      <alignment horizontal="center" wrapText="1"/>
    </xf>
    <xf numFmtId="3" fontId="18" fillId="0" borderId="4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3" fontId="76" fillId="0" borderId="1" xfId="0" applyNumberFormat="1" applyFont="1" applyBorder="1" applyAlignment="1">
      <alignment horizontal="center" wrapText="1"/>
    </xf>
    <xf numFmtId="49" fontId="67" fillId="2" borderId="1" xfId="0" applyNumberFormat="1" applyFont="1" applyFill="1" applyBorder="1" applyAlignment="1" applyProtection="1">
      <alignment horizontal="center" wrapText="1"/>
      <protection locked="0"/>
    </xf>
    <xf numFmtId="49" fontId="21" fillId="2" borderId="1" xfId="1" applyNumberFormat="1" applyFont="1" applyFill="1" applyBorder="1" applyAlignment="1" applyProtection="1">
      <alignment horizontal="left" wrapText="1"/>
      <protection locked="0"/>
    </xf>
    <xf numFmtId="3" fontId="69" fillId="2" borderId="1" xfId="0" applyNumberFormat="1" applyFont="1" applyFill="1" applyBorder="1" applyAlignment="1">
      <alignment horizontal="center" wrapText="1"/>
    </xf>
    <xf numFmtId="0" fontId="73" fillId="0" borderId="0" xfId="0" applyFont="1"/>
    <xf numFmtId="0" fontId="21" fillId="0" borderId="0" xfId="0" applyFont="1"/>
    <xf numFmtId="0" fontId="60" fillId="0" borderId="0" xfId="0" applyFont="1"/>
    <xf numFmtId="0" fontId="95" fillId="0" borderId="0" xfId="0" applyFont="1"/>
    <xf numFmtId="0" fontId="93" fillId="0" borderId="0" xfId="0" applyFont="1"/>
    <xf numFmtId="0" fontId="54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93" fillId="0" borderId="0" xfId="0" applyFont="1" applyFill="1" applyAlignment="1">
      <alignment horizontal="center"/>
    </xf>
    <xf numFmtId="0" fontId="54" fillId="0" borderId="0" xfId="0" applyFont="1"/>
    <xf numFmtId="0" fontId="70" fillId="0" borderId="0" xfId="0" applyFont="1" applyAlignment="1">
      <alignment horizontal="center"/>
    </xf>
    <xf numFmtId="0" fontId="96" fillId="0" borderId="0" xfId="0" applyFont="1"/>
    <xf numFmtId="0" fontId="97" fillId="0" borderId="0" xfId="0" applyFont="1"/>
    <xf numFmtId="0" fontId="98" fillId="0" borderId="0" xfId="0" applyFont="1"/>
    <xf numFmtId="0" fontId="98" fillId="0" borderId="0" xfId="0" applyFont="1" applyFill="1"/>
    <xf numFmtId="0" fontId="98" fillId="5" borderId="0" xfId="0" applyFont="1" applyFill="1"/>
    <xf numFmtId="0" fontId="72" fillId="0" borderId="7" xfId="0" applyFont="1" applyBorder="1" applyAlignment="1">
      <alignment horizontal="left" wrapText="1"/>
    </xf>
    <xf numFmtId="0" fontId="21" fillId="0" borderId="0" xfId="0" applyFont="1" applyBorder="1"/>
    <xf numFmtId="0" fontId="54" fillId="0" borderId="0" xfId="0" applyFont="1" applyBorder="1"/>
    <xf numFmtId="0" fontId="60" fillId="0" borderId="0" xfId="0" applyFont="1" applyBorder="1"/>
    <xf numFmtId="0" fontId="67" fillId="0" borderId="0" xfId="0" applyFont="1"/>
    <xf numFmtId="0" fontId="67" fillId="0" borderId="0" xfId="0" applyFont="1" applyBorder="1"/>
    <xf numFmtId="4" fontId="14" fillId="0" borderId="1" xfId="0" applyNumberFormat="1" applyFont="1" applyBorder="1" applyAlignment="1">
      <alignment horizontal="center" wrapText="1"/>
    </xf>
    <xf numFmtId="49" fontId="18" fillId="0" borderId="0" xfId="0" applyNumberFormat="1" applyFont="1" applyAlignment="1">
      <alignment horizontal="left" wrapText="1"/>
    </xf>
    <xf numFmtId="3" fontId="18" fillId="0" borderId="3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3" xfId="0" applyNumberFormat="1" applyFont="1" applyFill="1" applyBorder="1" applyAlignment="1">
      <alignment horizontal="center" wrapText="1"/>
    </xf>
    <xf numFmtId="49" fontId="14" fillId="0" borderId="4" xfId="0" applyNumberFormat="1" applyFont="1" applyBorder="1" applyAlignment="1" applyProtection="1">
      <alignment horizontal="left" wrapText="1"/>
      <protection locked="0"/>
    </xf>
    <xf numFmtId="49" fontId="6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49" fontId="67" fillId="0" borderId="5" xfId="0" applyNumberFormat="1" applyFont="1" applyBorder="1" applyAlignment="1">
      <alignment horizontal="center" wrapText="1"/>
    </xf>
    <xf numFmtId="49" fontId="102" fillId="4" borderId="1" xfId="0" applyNumberFormat="1" applyFont="1" applyFill="1" applyBorder="1" applyAlignment="1" applyProtection="1">
      <alignment horizontal="left" wrapText="1"/>
      <protection locked="0"/>
    </xf>
    <xf numFmtId="49" fontId="102" fillId="4" borderId="1" xfId="1" applyNumberFormat="1" applyFont="1" applyFill="1" applyBorder="1" applyAlignment="1" applyProtection="1">
      <alignment horizontal="left" wrapText="1"/>
      <protection locked="0"/>
    </xf>
    <xf numFmtId="3" fontId="18" fillId="0" borderId="1" xfId="0" applyNumberFormat="1" applyFont="1" applyFill="1" applyBorder="1" applyAlignment="1">
      <alignment horizontal="center"/>
    </xf>
    <xf numFmtId="0" fontId="14" fillId="0" borderId="1" xfId="5" applyFont="1" applyFill="1" applyBorder="1" applyAlignment="1">
      <alignment horizontal="left" wrapText="1"/>
    </xf>
    <xf numFmtId="3" fontId="79" fillId="0" borderId="1" xfId="5" applyNumberFormat="1" applyFont="1" applyFill="1" applyBorder="1" applyAlignment="1">
      <alignment horizontal="center" wrapText="1"/>
    </xf>
    <xf numFmtId="3" fontId="18" fillId="0" borderId="1" xfId="5" applyNumberFormat="1" applyFont="1" applyFill="1" applyBorder="1" applyAlignment="1">
      <alignment horizontal="center" wrapText="1"/>
    </xf>
    <xf numFmtId="3" fontId="79" fillId="4" borderId="1" xfId="5" applyNumberFormat="1" applyFont="1" applyFill="1" applyBorder="1" applyAlignment="1">
      <alignment horizontal="center" wrapText="1"/>
    </xf>
    <xf numFmtId="0" fontId="15" fillId="0" borderId="0" xfId="0" applyFont="1" applyFill="1"/>
    <xf numFmtId="49" fontId="18" fillId="0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horizontal="left" wrapText="1"/>
    </xf>
    <xf numFmtId="3" fontId="79" fillId="0" borderId="1" xfId="0" applyNumberFormat="1" applyFont="1" applyBorder="1" applyAlignment="1">
      <alignment horizontal="center"/>
    </xf>
    <xf numFmtId="0" fontId="71" fillId="0" borderId="1" xfId="0" applyFont="1" applyBorder="1"/>
    <xf numFmtId="0" fontId="44" fillId="0" borderId="1" xfId="0" applyFont="1" applyBorder="1"/>
    <xf numFmtId="0" fontId="103" fillId="0" borderId="0" xfId="0" applyFont="1"/>
    <xf numFmtId="49" fontId="18" fillId="0" borderId="5" xfId="0" applyNumberFormat="1" applyFont="1" applyBorder="1" applyAlignment="1">
      <alignment horizontal="left" wrapText="1"/>
    </xf>
    <xf numFmtId="0" fontId="104" fillId="0" borderId="0" xfId="0" applyFont="1"/>
    <xf numFmtId="3" fontId="79" fillId="0" borderId="1" xfId="0" applyNumberFormat="1" applyFont="1" applyFill="1" applyBorder="1" applyAlignment="1">
      <alignment horizontal="center" wrapText="1"/>
    </xf>
    <xf numFmtId="0" fontId="18" fillId="0" borderId="0" xfId="0" applyFont="1" applyFill="1"/>
    <xf numFmtId="0" fontId="18" fillId="4" borderId="1" xfId="0" applyFont="1" applyFill="1" applyBorder="1" applyAlignment="1">
      <alignment wrapText="1"/>
    </xf>
    <xf numFmtId="0" fontId="44" fillId="0" borderId="1" xfId="0" applyFont="1" applyBorder="1" applyAlignment="1">
      <alignment horizontal="center"/>
    </xf>
    <xf numFmtId="0" fontId="44" fillId="0" borderId="0" xfId="0" applyFont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68" fillId="0" borderId="1" xfId="0" applyNumberFormat="1" applyFont="1" applyFill="1" applyBorder="1" applyAlignment="1">
      <alignment horizontal="left" wrapText="1"/>
    </xf>
    <xf numFmtId="49" fontId="67" fillId="0" borderId="1" xfId="0" applyNumberFormat="1" applyFont="1" applyFill="1" applyBorder="1" applyAlignment="1" applyProtection="1">
      <alignment horizontal="left" wrapText="1"/>
      <protection locked="0"/>
    </xf>
    <xf numFmtId="49" fontId="18" fillId="0" borderId="4" xfId="0" applyNumberFormat="1" applyFont="1" applyBorder="1" applyAlignment="1">
      <alignment horizontal="center"/>
    </xf>
    <xf numFmtId="49" fontId="67" fillId="0" borderId="8" xfId="0" applyNumberFormat="1" applyFont="1" applyFill="1" applyBorder="1" applyAlignment="1">
      <alignment horizontal="center" wrapText="1"/>
    </xf>
    <xf numFmtId="49" fontId="67" fillId="0" borderId="14" xfId="0" applyNumberFormat="1" applyFont="1" applyFill="1" applyBorder="1" applyAlignment="1">
      <alignment horizontal="center" wrapText="1"/>
    </xf>
    <xf numFmtId="0" fontId="18" fillId="0" borderId="4" xfId="0" applyFont="1" applyBorder="1" applyAlignment="1">
      <alignment horizontal="left" wrapText="1"/>
    </xf>
    <xf numFmtId="0" fontId="18" fillId="0" borderId="4" xfId="0" applyFont="1" applyBorder="1" applyAlignment="1">
      <alignment wrapText="1"/>
    </xf>
    <xf numFmtId="0" fontId="18" fillId="0" borderId="4" xfId="0" applyFont="1" applyFill="1" applyBorder="1" applyAlignment="1">
      <alignment wrapText="1"/>
    </xf>
    <xf numFmtId="3" fontId="18" fillId="0" borderId="4" xfId="0" applyNumberFormat="1" applyFont="1" applyBorder="1" applyAlignment="1">
      <alignment horizontal="center"/>
    </xf>
    <xf numFmtId="0" fontId="0" fillId="0" borderId="4" xfId="0" applyFont="1" applyBorder="1"/>
    <xf numFmtId="49" fontId="18" fillId="0" borderId="5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left" wrapText="1"/>
    </xf>
    <xf numFmtId="0" fontId="18" fillId="0" borderId="5" xfId="0" applyFont="1" applyFill="1" applyBorder="1" applyAlignment="1">
      <alignment wrapText="1"/>
    </xf>
    <xf numFmtId="3" fontId="18" fillId="0" borderId="5" xfId="0" applyNumberFormat="1" applyFont="1" applyBorder="1" applyAlignment="1">
      <alignment horizontal="center" wrapText="1"/>
    </xf>
    <xf numFmtId="3" fontId="18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3" fontId="21" fillId="0" borderId="1" xfId="0" applyNumberFormat="1" applyFont="1" applyFill="1" applyBorder="1" applyAlignment="1">
      <alignment horizontal="center" wrapText="1"/>
    </xf>
    <xf numFmtId="49" fontId="18" fillId="0" borderId="1" xfId="3" applyNumberFormat="1" applyFont="1" applyFill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73" fillId="0" borderId="0" xfId="0" applyFont="1" applyFill="1" applyBorder="1"/>
    <xf numFmtId="0" fontId="67" fillId="0" borderId="0" xfId="0" applyFont="1" applyAlignment="1">
      <alignment horizontal="left"/>
    </xf>
    <xf numFmtId="49" fontId="68" fillId="0" borderId="1" xfId="0" applyNumberFormat="1" applyFont="1" applyFill="1" applyBorder="1" applyAlignment="1">
      <alignment horizontal="center" wrapText="1"/>
    </xf>
    <xf numFmtId="49" fontId="18" fillId="0" borderId="4" xfId="0" applyNumberFormat="1" applyFont="1" applyFill="1" applyBorder="1" applyAlignment="1">
      <alignment horizontal="left" wrapText="1"/>
    </xf>
    <xf numFmtId="49" fontId="14" fillId="0" borderId="9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2" applyNumberFormat="1" applyFont="1" applyFill="1" applyBorder="1" applyAlignment="1">
      <alignment horizontal="center" wrapText="1"/>
    </xf>
    <xf numFmtId="49" fontId="14" fillId="0" borderId="1" xfId="2" applyNumberFormat="1" applyFont="1" applyFill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64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14" fillId="4" borderId="1" xfId="5" applyFont="1" applyFill="1" applyBorder="1" applyAlignment="1">
      <alignment horizontal="center" wrapText="1"/>
    </xf>
    <xf numFmtId="0" fontId="6" fillId="0" borderId="2" xfId="5" applyFont="1" applyBorder="1" applyAlignment="1">
      <alignment horizontal="center" vertical="center" wrapText="1"/>
    </xf>
    <xf numFmtId="3" fontId="14" fillId="2" borderId="2" xfId="5" applyNumberFormat="1" applyFont="1" applyFill="1" applyBorder="1" applyAlignment="1">
      <alignment horizontal="center" vertical="center" wrapText="1"/>
    </xf>
    <xf numFmtId="0" fontId="14" fillId="0" borderId="1" xfId="5" applyFont="1" applyBorder="1" applyAlignment="1">
      <alignment wrapText="1"/>
    </xf>
    <xf numFmtId="3" fontId="14" fillId="0" borderId="1" xfId="5" applyNumberFormat="1" applyFont="1" applyBorder="1" applyAlignment="1">
      <alignment horizontal="center" wrapText="1"/>
    </xf>
    <xf numFmtId="3" fontId="55" fillId="2" borderId="2" xfId="5" applyNumberFormat="1" applyFont="1" applyFill="1" applyBorder="1" applyAlignment="1">
      <alignment horizontal="center" vertical="center" wrapText="1"/>
    </xf>
    <xf numFmtId="0" fontId="58" fillId="0" borderId="0" xfId="5" applyFont="1" applyAlignment="1">
      <alignment horizontal="center" vertical="center" wrapText="1"/>
    </xf>
    <xf numFmtId="3" fontId="59" fillId="0" borderId="1" xfId="5" applyNumberFormat="1" applyFont="1" applyFill="1" applyBorder="1" applyAlignment="1">
      <alignment horizontal="center" wrapText="1"/>
    </xf>
    <xf numFmtId="0" fontId="55" fillId="0" borderId="1" xfId="5" applyFont="1" applyFill="1" applyBorder="1" applyAlignment="1">
      <alignment wrapText="1"/>
    </xf>
    <xf numFmtId="3" fontId="54" fillId="0" borderId="1" xfId="5" applyNumberFormat="1" applyFont="1" applyFill="1" applyBorder="1" applyAlignment="1">
      <alignment horizontal="center" wrapText="1"/>
    </xf>
    <xf numFmtId="0" fontId="22" fillId="4" borderId="1" xfId="5" applyFont="1" applyFill="1" applyBorder="1" applyAlignment="1">
      <alignment horizontal="center" vertical="center" wrapText="1"/>
    </xf>
    <xf numFmtId="0" fontId="55" fillId="0" borderId="1" xfId="5" applyFont="1" applyFill="1" applyBorder="1" applyAlignment="1">
      <alignment horizontal="left" wrapText="1"/>
    </xf>
    <xf numFmtId="3" fontId="83" fillId="0" borderId="1" xfId="5" applyNumberFormat="1" applyFont="1" applyFill="1" applyBorder="1" applyAlignment="1">
      <alignment horizontal="center" wrapText="1"/>
    </xf>
    <xf numFmtId="3" fontId="46" fillId="0" borderId="1" xfId="5" applyNumberFormat="1" applyFont="1" applyFill="1" applyBorder="1" applyAlignment="1">
      <alignment horizontal="center" wrapText="1"/>
    </xf>
    <xf numFmtId="0" fontId="58" fillId="0" borderId="1" xfId="5" applyFont="1" applyBorder="1" applyAlignment="1">
      <alignment horizontal="center" vertical="center" wrapText="1"/>
    </xf>
    <xf numFmtId="3" fontId="75" fillId="0" borderId="1" xfId="5" applyNumberFormat="1" applyFont="1" applyFill="1" applyBorder="1" applyAlignment="1">
      <alignment horizontal="center" wrapText="1"/>
    </xf>
    <xf numFmtId="3" fontId="14" fillId="0" borderId="1" xfId="5" applyNumberFormat="1" applyFont="1" applyFill="1" applyBorder="1" applyAlignment="1">
      <alignment horizontal="center" wrapText="1"/>
    </xf>
    <xf numFmtId="0" fontId="22" fillId="0" borderId="1" xfId="5" applyFont="1" applyBorder="1" applyAlignment="1">
      <alignment horizontal="center" vertical="center" wrapText="1"/>
    </xf>
    <xf numFmtId="3" fontId="76" fillId="0" borderId="1" xfId="5" applyNumberFormat="1" applyFont="1" applyFill="1" applyBorder="1" applyAlignment="1">
      <alignment horizontal="center" wrapText="1"/>
    </xf>
    <xf numFmtId="3" fontId="47" fillId="0" borderId="1" xfId="5" applyNumberFormat="1" applyFont="1" applyBorder="1" applyAlignment="1">
      <alignment horizontal="center" wrapText="1"/>
    </xf>
    <xf numFmtId="4" fontId="21" fillId="4" borderId="1" xfId="5" applyNumberFormat="1" applyFont="1" applyFill="1" applyBorder="1" applyAlignment="1" applyProtection="1">
      <alignment horizontal="center" wrapText="1"/>
      <protection locked="0"/>
    </xf>
    <xf numFmtId="4" fontId="68" fillId="0" borderId="1" xfId="5" applyNumberFormat="1" applyFont="1" applyFill="1" applyBorder="1" applyAlignment="1" applyProtection="1">
      <alignment horizontal="center" wrapText="1"/>
      <protection locked="0"/>
    </xf>
    <xf numFmtId="49" fontId="66" fillId="0" borderId="1" xfId="0" applyNumberFormat="1" applyFont="1" applyFill="1" applyBorder="1" applyAlignment="1">
      <alignment horizontal="center" vertical="center" wrapText="1"/>
    </xf>
    <xf numFmtId="49" fontId="105" fillId="0" borderId="1" xfId="0" applyNumberFormat="1" applyFont="1" applyBorder="1" applyAlignment="1">
      <alignment horizontal="left" wrapText="1"/>
    </xf>
    <xf numFmtId="4" fontId="94" fillId="0" borderId="1" xfId="5" applyNumberFormat="1" applyFont="1" applyFill="1" applyBorder="1" applyAlignment="1" applyProtection="1">
      <alignment horizontal="center" wrapText="1"/>
      <protection locked="0"/>
    </xf>
    <xf numFmtId="49" fontId="18" fillId="0" borderId="1" xfId="0" applyNumberFormat="1" applyFont="1" applyFill="1" applyBorder="1" applyAlignment="1" applyProtection="1">
      <alignment horizontal="left" wrapText="1"/>
      <protection locked="0"/>
    </xf>
    <xf numFmtId="0" fontId="15" fillId="0" borderId="1" xfId="0" applyFont="1" applyBorder="1"/>
    <xf numFmtId="49" fontId="18" fillId="0" borderId="1" xfId="0" applyNumberFormat="1" applyFont="1" applyBorder="1" applyAlignment="1">
      <alignment horizontal="center" wrapText="1"/>
    </xf>
    <xf numFmtId="49" fontId="18" fillId="0" borderId="9" xfId="0" applyNumberFormat="1" applyFont="1" applyFill="1" applyBorder="1" applyAlignment="1">
      <alignment horizontal="center" wrapText="1"/>
    </xf>
    <xf numFmtId="0" fontId="46" fillId="0" borderId="9" xfId="0" applyFont="1" applyBorder="1" applyAlignment="1">
      <alignment horizontal="center" wrapText="1"/>
    </xf>
    <xf numFmtId="3" fontId="54" fillId="0" borderId="8" xfId="0" applyNumberFormat="1" applyFont="1" applyFill="1" applyBorder="1" applyAlignment="1">
      <alignment horizontal="center" wrapText="1"/>
    </xf>
    <xf numFmtId="3" fontId="61" fillId="0" borderId="5" xfId="0" applyNumberFormat="1" applyFont="1" applyFill="1" applyBorder="1" applyAlignment="1">
      <alignment horizontal="center" wrapText="1"/>
    </xf>
    <xf numFmtId="3" fontId="54" fillId="0" borderId="5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0" fontId="70" fillId="0" borderId="0" xfId="0" applyFont="1"/>
    <xf numFmtId="0" fontId="70" fillId="0" borderId="0" xfId="0" applyFont="1" applyBorder="1"/>
    <xf numFmtId="0" fontId="107" fillId="0" borderId="0" xfId="0" applyFont="1" applyBorder="1" applyAlignment="1"/>
    <xf numFmtId="0" fontId="107" fillId="0" borderId="0" xfId="0" applyFont="1" applyBorder="1"/>
    <xf numFmtId="0" fontId="107" fillId="0" borderId="13" xfId="0" applyFont="1" applyBorder="1"/>
    <xf numFmtId="0" fontId="107" fillId="0" borderId="4" xfId="0" applyFont="1" applyBorder="1"/>
    <xf numFmtId="0" fontId="107" fillId="0" borderId="1" xfId="0" applyFont="1" applyBorder="1"/>
    <xf numFmtId="49" fontId="60" fillId="4" borderId="1" xfId="0" applyNumberFormat="1" applyFont="1" applyFill="1" applyBorder="1" applyAlignment="1">
      <alignment horizontal="center" vertical="center" wrapText="1"/>
    </xf>
    <xf numFmtId="49" fontId="108" fillId="4" borderId="1" xfId="0" applyNumberFormat="1" applyFont="1" applyFill="1" applyBorder="1" applyAlignment="1" applyProtection="1">
      <alignment horizontal="left" wrapText="1"/>
      <protection locked="0"/>
    </xf>
    <xf numFmtId="3" fontId="83" fillId="4" borderId="1" xfId="0" applyNumberFormat="1" applyFont="1" applyFill="1" applyBorder="1" applyAlignment="1">
      <alignment horizontal="center" wrapText="1"/>
    </xf>
    <xf numFmtId="3" fontId="76" fillId="4" borderId="1" xfId="0" applyNumberFormat="1" applyFont="1" applyFill="1" applyBorder="1" applyAlignment="1">
      <alignment horizontal="center" wrapText="1"/>
    </xf>
    <xf numFmtId="0" fontId="107" fillId="0" borderId="0" xfId="0" applyFont="1"/>
    <xf numFmtId="49" fontId="61" fillId="0" borderId="1" xfId="0" applyNumberFormat="1" applyFont="1" applyBorder="1" applyAlignment="1">
      <alignment horizontal="left" wrapText="1"/>
    </xf>
    <xf numFmtId="49" fontId="109" fillId="4" borderId="1" xfId="0" applyNumberFormat="1" applyFont="1" applyFill="1" applyBorder="1" applyAlignment="1" applyProtection="1">
      <alignment horizontal="left" wrapText="1"/>
      <protection locked="0"/>
    </xf>
    <xf numFmtId="3" fontId="55" fillId="0" borderId="4" xfId="0" applyNumberFormat="1" applyFont="1" applyFill="1" applyBorder="1" applyAlignment="1">
      <alignment horizontal="center" wrapText="1"/>
    </xf>
    <xf numFmtId="49" fontId="54" fillId="0" borderId="5" xfId="0" applyNumberFormat="1" applyFont="1" applyBorder="1" applyAlignment="1">
      <alignment horizontal="center" vertical="center" wrapText="1"/>
    </xf>
    <xf numFmtId="49" fontId="54" fillId="0" borderId="5" xfId="0" applyNumberFormat="1" applyFont="1" applyBorder="1" applyAlignment="1">
      <alignment horizontal="center" wrapText="1"/>
    </xf>
    <xf numFmtId="49" fontId="79" fillId="4" borderId="1" xfId="0" applyNumberFormat="1" applyFont="1" applyFill="1" applyBorder="1" applyAlignment="1">
      <alignment horizontal="center"/>
    </xf>
    <xf numFmtId="0" fontId="79" fillId="4" borderId="1" xfId="0" applyFont="1" applyFill="1" applyBorder="1" applyAlignment="1">
      <alignment horizontal="justify" wrapText="1"/>
    </xf>
    <xf numFmtId="49" fontId="18" fillId="0" borderId="9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/>
    </xf>
    <xf numFmtId="49" fontId="63" fillId="4" borderId="1" xfId="0" applyNumberFormat="1" applyFont="1" applyFill="1" applyBorder="1" applyAlignment="1" applyProtection="1">
      <alignment horizontal="left" wrapText="1"/>
      <protection locked="0"/>
    </xf>
    <xf numFmtId="0" fontId="46" fillId="0" borderId="1" xfId="0" applyFont="1" applyBorder="1" applyAlignment="1">
      <alignment horizontal="center"/>
    </xf>
    <xf numFmtId="49" fontId="24" fillId="0" borderId="0" xfId="4" applyNumberFormat="1" applyFont="1" applyFill="1" applyBorder="1" applyAlignment="1" applyProtection="1">
      <alignment horizontal="left" wrapText="1"/>
      <protection locked="0"/>
    </xf>
    <xf numFmtId="0" fontId="56" fillId="0" borderId="0" xfId="0" applyFont="1" applyAlignment="1"/>
    <xf numFmtId="0" fontId="18" fillId="0" borderId="0" xfId="4" applyFont="1" applyAlignment="1"/>
    <xf numFmtId="0" fontId="18" fillId="0" borderId="0" xfId="4" applyFont="1" applyAlignment="1">
      <alignment horizontal="right"/>
    </xf>
    <xf numFmtId="1" fontId="27" fillId="0" borderId="0" xfId="4" applyNumberFormat="1" applyFont="1" applyFill="1" applyBorder="1" applyAlignment="1">
      <alignment horizontal="center" vertical="top" wrapText="1"/>
    </xf>
    <xf numFmtId="49" fontId="38" fillId="0" borderId="0" xfId="4" applyNumberFormat="1" applyFont="1" applyFill="1" applyBorder="1" applyAlignment="1" applyProtection="1">
      <alignment horizontal="left" vertical="top" wrapText="1"/>
      <protection locked="0"/>
    </xf>
    <xf numFmtId="0" fontId="28" fillId="0" borderId="1" xfId="4" applyFont="1" applyFill="1" applyBorder="1" applyAlignment="1">
      <alignment horizontal="center" vertical="center" wrapText="1"/>
    </xf>
    <xf numFmtId="49" fontId="29" fillId="0" borderId="1" xfId="4" applyNumberFormat="1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center" vertical="center"/>
    </xf>
    <xf numFmtId="0" fontId="29" fillId="0" borderId="1" xfId="4" applyFont="1" applyFill="1" applyBorder="1" applyAlignment="1">
      <alignment horizontal="center" vertical="center" wrapText="1"/>
    </xf>
    <xf numFmtId="49" fontId="32" fillId="0" borderId="9" xfId="4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100" fillId="0" borderId="4" xfId="0" applyFont="1" applyBorder="1" applyAlignment="1">
      <alignment horizontal="center" vertical="center" wrapText="1"/>
    </xf>
    <xf numFmtId="0" fontId="101" fillId="0" borderId="8" xfId="0" applyFont="1" applyBorder="1" applyAlignment="1">
      <alignment horizontal="center" vertical="center" wrapText="1"/>
    </xf>
    <xf numFmtId="0" fontId="101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00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100" fillId="0" borderId="5" xfId="0" applyFont="1" applyBorder="1" applyAlignment="1">
      <alignment horizontal="center" vertical="center" wrapText="1"/>
    </xf>
    <xf numFmtId="49" fontId="64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9" fillId="0" borderId="4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0" fontId="99" fillId="0" borderId="5" xfId="0" applyFont="1" applyBorder="1" applyAlignment="1">
      <alignment horizontal="center" vertical="center"/>
    </xf>
    <xf numFmtId="0" fontId="100" fillId="0" borderId="9" xfId="0" applyFont="1" applyBorder="1" applyAlignment="1">
      <alignment horizontal="center" vertical="center"/>
    </xf>
    <xf numFmtId="0" fontId="100" fillId="0" borderId="3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100" fillId="0" borderId="8" xfId="0" applyFont="1" applyBorder="1" applyAlignment="1">
      <alignment horizontal="center" vertical="center"/>
    </xf>
    <xf numFmtId="0" fontId="100" fillId="0" borderId="5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64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75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0" fontId="5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31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360092</xdr:colOff>
      <xdr:row>0</xdr:row>
      <xdr:rowOff>174238</xdr:rowOff>
    </xdr:from>
    <xdr:to>
      <xdr:col>5</xdr:col>
      <xdr:colOff>987348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855427" y="174238"/>
          <a:ext cx="2973659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15 грудня 2020 року  № 64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17</xdr:col>
      <xdr:colOff>561975</xdr:colOff>
      <xdr:row>4</xdr:row>
      <xdr:rowOff>123825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611100" y="0"/>
          <a:ext cx="33909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15 грудня 2020 року  № 64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132</xdr:row>
      <xdr:rowOff>257175</xdr:rowOff>
    </xdr:from>
    <xdr:to>
      <xdr:col>13</xdr:col>
      <xdr:colOff>333375</xdr:colOff>
      <xdr:row>132</xdr:row>
      <xdr:rowOff>676274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17526000"/>
          <a:ext cx="981075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                Геннадій  ДЕРЕВ'ЯНЧУК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365493</xdr:colOff>
      <xdr:row>0</xdr:row>
      <xdr:rowOff>38100</xdr:rowOff>
    </xdr:from>
    <xdr:to>
      <xdr:col>9</xdr:col>
      <xdr:colOff>1007877</xdr:colOff>
      <xdr:row>5</xdr:row>
      <xdr:rowOff>143982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759069" y="38100"/>
          <a:ext cx="3998285" cy="1357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    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15 грудня 2020 року  № 64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907454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77</xdr:row>
      <xdr:rowOff>77529</xdr:rowOff>
    </xdr:from>
    <xdr:to>
      <xdr:col>6</xdr:col>
      <xdr:colOff>904877</xdr:colOff>
      <xdr:row>77</xdr:row>
      <xdr:rowOff>1030028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489915" y="30062229"/>
          <a:ext cx="9806987" cy="9524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                Геннадій  ДЕРЕВ'ЯНЧУК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629650" y="0"/>
          <a:ext cx="5211548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497417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493500" y="275168"/>
          <a:ext cx="3217333" cy="9440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 рішення  Вараської міської ради                        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15 грудня 2020 року  № 64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609600</xdr:colOff>
      <xdr:row>90</xdr:row>
      <xdr:rowOff>232834</xdr:rowOff>
    </xdr:from>
    <xdr:to>
      <xdr:col>10</xdr:col>
      <xdr:colOff>0</xdr:colOff>
      <xdr:row>90</xdr:row>
      <xdr:rowOff>814917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12310534"/>
          <a:ext cx="14192250" cy="582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                Геннадій  ДЕРЕВ'ЯНЧУК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view="pageBreakPreview" zoomScaleNormal="100" zoomScaleSheetLayoutView="100" workbookViewId="0">
      <selection activeCell="F7" sqref="F7"/>
    </sheetView>
  </sheetViews>
  <sheetFormatPr defaultColWidth="8" defaultRowHeight="12.75" x14ac:dyDescent="0.2"/>
  <cols>
    <col min="1" max="1" width="16" style="62" customWidth="1"/>
    <col min="2" max="2" width="32.28515625" style="56" customWidth="1"/>
    <col min="3" max="3" width="19.140625" style="56" customWidth="1"/>
    <col min="4" max="4" width="17.85546875" style="57" customWidth="1"/>
    <col min="5" max="5" width="17.28515625" style="57" customWidth="1"/>
    <col min="6" max="6" width="16" style="40" customWidth="1"/>
    <col min="7" max="8" width="8" style="40"/>
    <col min="9" max="9" width="12.140625" style="40" bestFit="1" customWidth="1"/>
    <col min="10" max="16384" width="8" style="40"/>
  </cols>
  <sheetData>
    <row r="1" spans="1:9" ht="16.5" customHeight="1" x14ac:dyDescent="0.3">
      <c r="A1" s="37"/>
      <c r="B1" s="38"/>
      <c r="C1" s="38"/>
      <c r="D1" s="39"/>
      <c r="E1" s="488"/>
      <c r="F1" s="488"/>
    </row>
    <row r="2" spans="1:9" ht="17.25" customHeight="1" x14ac:dyDescent="0.3">
      <c r="A2" s="37"/>
      <c r="B2" s="38"/>
      <c r="C2" s="38"/>
      <c r="D2" s="39"/>
      <c r="E2" s="489"/>
      <c r="F2" s="489"/>
    </row>
    <row r="3" spans="1:9" ht="18" customHeight="1" x14ac:dyDescent="0.3">
      <c r="A3" s="37"/>
      <c r="B3" s="38"/>
      <c r="C3" s="38"/>
      <c r="D3" s="39"/>
      <c r="E3" s="489"/>
      <c r="F3" s="489"/>
    </row>
    <row r="4" spans="1:9" ht="18" customHeight="1" x14ac:dyDescent="0.3">
      <c r="A4" s="37"/>
      <c r="B4" s="38"/>
      <c r="C4" s="38"/>
      <c r="D4" s="39"/>
      <c r="E4" s="116"/>
      <c r="F4" s="116"/>
    </row>
    <row r="5" spans="1:9" ht="27.75" customHeight="1" x14ac:dyDescent="0.25">
      <c r="A5" s="140" t="s">
        <v>333</v>
      </c>
      <c r="B5" s="38"/>
      <c r="C5" s="38"/>
      <c r="D5" s="39"/>
      <c r="E5" s="39"/>
      <c r="F5" s="39"/>
    </row>
    <row r="6" spans="1:9" ht="27.75" customHeight="1" x14ac:dyDescent="0.25">
      <c r="A6" s="139" t="s">
        <v>313</v>
      </c>
      <c r="B6" s="38"/>
      <c r="C6" s="38"/>
      <c r="D6" s="39"/>
      <c r="E6" s="39"/>
      <c r="F6" s="39"/>
    </row>
    <row r="7" spans="1:9" ht="21.75" customHeight="1" x14ac:dyDescent="0.25">
      <c r="A7" s="37"/>
      <c r="B7" s="38"/>
      <c r="C7" s="38"/>
      <c r="D7" s="39"/>
      <c r="E7" s="39"/>
      <c r="F7" s="39"/>
    </row>
    <row r="8" spans="1:9" ht="78.75" customHeight="1" x14ac:dyDescent="0.2">
      <c r="A8" s="490" t="s">
        <v>334</v>
      </c>
      <c r="B8" s="490"/>
      <c r="C8" s="490"/>
      <c r="D8" s="490"/>
      <c r="E8" s="490"/>
      <c r="F8" s="490"/>
    </row>
    <row r="9" spans="1:9" ht="30" customHeight="1" x14ac:dyDescent="0.25">
      <c r="A9" s="37"/>
      <c r="B9" s="38"/>
      <c r="C9" s="38"/>
      <c r="D9" s="41"/>
      <c r="E9" s="41"/>
      <c r="F9" s="42" t="s">
        <v>0</v>
      </c>
    </row>
    <row r="10" spans="1:9" ht="39" customHeight="1" x14ac:dyDescent="0.2">
      <c r="A10" s="492" t="s">
        <v>30</v>
      </c>
      <c r="B10" s="493" t="s">
        <v>252</v>
      </c>
      <c r="C10" s="494" t="s">
        <v>253</v>
      </c>
      <c r="D10" s="495" t="s">
        <v>70</v>
      </c>
      <c r="E10" s="494" t="s">
        <v>71</v>
      </c>
      <c r="F10" s="494"/>
    </row>
    <row r="11" spans="1:9" ht="51.75" customHeight="1" x14ac:dyDescent="0.2">
      <c r="A11" s="492"/>
      <c r="B11" s="493"/>
      <c r="C11" s="494"/>
      <c r="D11" s="495"/>
      <c r="E11" s="44" t="s">
        <v>254</v>
      </c>
      <c r="F11" s="43" t="s">
        <v>260</v>
      </c>
    </row>
    <row r="12" spans="1:9" s="47" customFormat="1" ht="16.5" customHeight="1" x14ac:dyDescent="0.2">
      <c r="A12" s="45">
        <v>1</v>
      </c>
      <c r="B12" s="45">
        <v>2</v>
      </c>
      <c r="C12" s="46">
        <v>3</v>
      </c>
      <c r="D12" s="46">
        <v>4</v>
      </c>
      <c r="E12" s="46">
        <v>5</v>
      </c>
      <c r="F12" s="46">
        <v>6</v>
      </c>
    </row>
    <row r="13" spans="1:9" ht="28.5" customHeight="1" x14ac:dyDescent="0.25">
      <c r="A13" s="496" t="s">
        <v>255</v>
      </c>
      <c r="B13" s="497"/>
      <c r="C13" s="497"/>
      <c r="D13" s="497"/>
      <c r="E13" s="497"/>
      <c r="F13" s="498"/>
      <c r="G13" s="54"/>
    </row>
    <row r="14" spans="1:9" s="50" customFormat="1" ht="33.75" customHeight="1" x14ac:dyDescent="0.25">
      <c r="A14" s="74" t="s">
        <v>31</v>
      </c>
      <c r="B14" s="48" t="s">
        <v>32</v>
      </c>
      <c r="C14" s="63">
        <f t="shared" ref="C14:C33" si="0">SUM(D14:E14)</f>
        <v>0</v>
      </c>
      <c r="D14" s="63">
        <f>D15</f>
        <v>3607079</v>
      </c>
      <c r="E14" s="63">
        <f>E15</f>
        <v>-3607079</v>
      </c>
      <c r="F14" s="63">
        <f>F15</f>
        <v>-3607079</v>
      </c>
      <c r="G14" s="49"/>
    </row>
    <row r="15" spans="1:9" s="50" customFormat="1" ht="38.25" customHeight="1" x14ac:dyDescent="0.25">
      <c r="A15" s="74">
        <v>208000</v>
      </c>
      <c r="B15" s="48" t="s">
        <v>33</v>
      </c>
      <c r="C15" s="63">
        <f t="shared" si="0"/>
        <v>0</v>
      </c>
      <c r="D15" s="63">
        <f>D16+D17</f>
        <v>3607079</v>
      </c>
      <c r="E15" s="63">
        <f>E16+E17</f>
        <v>-3607079</v>
      </c>
      <c r="F15" s="63">
        <f>F16+F17</f>
        <v>-3607079</v>
      </c>
      <c r="G15" s="49"/>
    </row>
    <row r="16" spans="1:9" s="50" customFormat="1" ht="26.25" hidden="1" customHeight="1" x14ac:dyDescent="0.25">
      <c r="A16" s="75">
        <v>208100</v>
      </c>
      <c r="B16" s="51" t="s">
        <v>34</v>
      </c>
      <c r="C16" s="65">
        <f t="shared" si="0"/>
        <v>0</v>
      </c>
      <c r="D16" s="64"/>
      <c r="E16" s="65"/>
      <c r="F16" s="65"/>
      <c r="G16" s="49"/>
      <c r="I16" s="52"/>
    </row>
    <row r="17" spans="1:7" ht="66" customHeight="1" x14ac:dyDescent="0.25">
      <c r="A17" s="75" t="s">
        <v>35</v>
      </c>
      <c r="B17" s="53" t="s">
        <v>36</v>
      </c>
      <c r="C17" s="65">
        <f t="shared" si="0"/>
        <v>0</v>
      </c>
      <c r="D17" s="66">
        <v>3607079</v>
      </c>
      <c r="E17" s="66">
        <v>-3607079</v>
      </c>
      <c r="F17" s="66">
        <v>-3607079</v>
      </c>
      <c r="G17" s="54"/>
    </row>
    <row r="18" spans="1:7" ht="24.75" hidden="1" customHeight="1" x14ac:dyDescent="0.25">
      <c r="A18" s="74" t="s">
        <v>1</v>
      </c>
      <c r="B18" s="48" t="s">
        <v>2</v>
      </c>
      <c r="C18" s="149">
        <f t="shared" ref="C18:C27" si="1">SUM(D18:E18)</f>
        <v>0</v>
      </c>
      <c r="D18" s="63">
        <f t="shared" ref="D18:F19" si="2">D19</f>
        <v>0</v>
      </c>
      <c r="E18" s="63">
        <f t="shared" si="2"/>
        <v>0</v>
      </c>
      <c r="F18" s="63">
        <f t="shared" si="2"/>
        <v>0</v>
      </c>
      <c r="G18" s="54"/>
    </row>
    <row r="19" spans="1:7" ht="34.5" hidden="1" customHeight="1" x14ac:dyDescent="0.25">
      <c r="A19" s="74">
        <v>301000</v>
      </c>
      <c r="B19" s="48" t="s">
        <v>3</v>
      </c>
      <c r="C19" s="149">
        <f t="shared" si="1"/>
        <v>0</v>
      </c>
      <c r="D19" s="63">
        <f t="shared" si="2"/>
        <v>0</v>
      </c>
      <c r="E19" s="63">
        <f>SUM(E20:E21)</f>
        <v>0</v>
      </c>
      <c r="F19" s="63">
        <f>SUM(F20:F21)</f>
        <v>0</v>
      </c>
      <c r="G19" s="54"/>
    </row>
    <row r="20" spans="1:7" ht="30" hidden="1" customHeight="1" x14ac:dyDescent="0.25">
      <c r="A20" s="75">
        <v>301100</v>
      </c>
      <c r="B20" s="51" t="s">
        <v>4</v>
      </c>
      <c r="C20" s="150">
        <f t="shared" si="1"/>
        <v>0</v>
      </c>
      <c r="D20" s="64">
        <v>0</v>
      </c>
      <c r="E20" s="65"/>
      <c r="F20" s="65"/>
      <c r="G20" s="54"/>
    </row>
    <row r="21" spans="1:7" ht="27.75" hidden="1" customHeight="1" x14ac:dyDescent="0.25">
      <c r="A21" s="75" t="s">
        <v>240</v>
      </c>
      <c r="B21" s="51" t="s">
        <v>241</v>
      </c>
      <c r="C21" s="150">
        <f t="shared" si="1"/>
        <v>0</v>
      </c>
      <c r="D21" s="64">
        <v>0</v>
      </c>
      <c r="E21" s="66"/>
      <c r="F21" s="66"/>
      <c r="G21" s="54"/>
    </row>
    <row r="22" spans="1:7" s="57" customFormat="1" ht="26.25" customHeight="1" x14ac:dyDescent="0.25">
      <c r="A22" s="74"/>
      <c r="B22" s="48" t="s">
        <v>256</v>
      </c>
      <c r="C22" s="63">
        <f>SUM(C14,C18)</f>
        <v>0</v>
      </c>
      <c r="D22" s="63">
        <f t="shared" ref="D22:F22" si="3">SUM(D14,D18)</f>
        <v>3607079</v>
      </c>
      <c r="E22" s="63">
        <f t="shared" si="3"/>
        <v>-3607079</v>
      </c>
      <c r="F22" s="63">
        <f t="shared" si="3"/>
        <v>-3607079</v>
      </c>
      <c r="G22" s="112"/>
    </row>
    <row r="23" spans="1:7" ht="28.5" customHeight="1" x14ac:dyDescent="0.25">
      <c r="A23" s="496" t="s">
        <v>257</v>
      </c>
      <c r="B23" s="497"/>
      <c r="C23" s="497"/>
      <c r="D23" s="497"/>
      <c r="E23" s="497"/>
      <c r="F23" s="498"/>
      <c r="G23" s="54"/>
    </row>
    <row r="24" spans="1:7" ht="35.25" hidden="1" customHeight="1" x14ac:dyDescent="0.25">
      <c r="A24" s="74" t="s">
        <v>5</v>
      </c>
      <c r="B24" s="48" t="s">
        <v>6</v>
      </c>
      <c r="C24" s="63">
        <f t="shared" si="1"/>
        <v>0</v>
      </c>
      <c r="D24" s="63">
        <f>D25</f>
        <v>0</v>
      </c>
      <c r="E24" s="63">
        <f>SUM(E25,E28)</f>
        <v>0</v>
      </c>
      <c r="F24" s="63">
        <f>SUM(F25,F28)</f>
        <v>0</v>
      </c>
      <c r="G24" s="54"/>
    </row>
    <row r="25" spans="1:7" ht="28.5" hidden="1" customHeight="1" x14ac:dyDescent="0.25">
      <c r="A25" s="74" t="s">
        <v>7</v>
      </c>
      <c r="B25" s="48" t="s">
        <v>8</v>
      </c>
      <c r="C25" s="63">
        <f t="shared" si="1"/>
        <v>0</v>
      </c>
      <c r="D25" s="63">
        <f>D26+D27</f>
        <v>0</v>
      </c>
      <c r="E25" s="63">
        <f>E26</f>
        <v>0</v>
      </c>
      <c r="F25" s="63">
        <f>F26</f>
        <v>0</v>
      </c>
      <c r="G25" s="54"/>
    </row>
    <row r="26" spans="1:7" ht="28.5" hidden="1" customHeight="1" x14ac:dyDescent="0.25">
      <c r="A26" s="75" t="s">
        <v>9</v>
      </c>
      <c r="B26" s="51" t="s">
        <v>10</v>
      </c>
      <c r="C26" s="65">
        <f t="shared" si="1"/>
        <v>0</v>
      </c>
      <c r="D26" s="64">
        <f>D20</f>
        <v>0</v>
      </c>
      <c r="E26" s="65"/>
      <c r="F26" s="65"/>
      <c r="G26" s="54"/>
    </row>
    <row r="27" spans="1:7" ht="34.5" hidden="1" customHeight="1" x14ac:dyDescent="0.25">
      <c r="A27" s="75" t="s">
        <v>11</v>
      </c>
      <c r="B27" s="55" t="s">
        <v>12</v>
      </c>
      <c r="C27" s="65">
        <f t="shared" si="1"/>
        <v>0</v>
      </c>
      <c r="D27" s="66">
        <v>0</v>
      </c>
      <c r="E27" s="66"/>
      <c r="F27" s="66"/>
      <c r="G27" s="54"/>
    </row>
    <row r="28" spans="1:7" ht="24.75" hidden="1" customHeight="1" x14ac:dyDescent="0.25">
      <c r="A28" s="74" t="s">
        <v>242</v>
      </c>
      <c r="B28" s="48" t="s">
        <v>243</v>
      </c>
      <c r="C28" s="63">
        <f t="shared" ref="C28:C30" si="4">SUM(D28:E28)</f>
        <v>0</v>
      </c>
      <c r="D28" s="88">
        <f t="shared" ref="D28:F29" si="5">SUM(D29)</f>
        <v>0</v>
      </c>
      <c r="E28" s="88">
        <f t="shared" si="5"/>
        <v>0</v>
      </c>
      <c r="F28" s="88">
        <f t="shared" si="5"/>
        <v>0</v>
      </c>
      <c r="G28" s="54"/>
    </row>
    <row r="29" spans="1:7" ht="26.25" hidden="1" customHeight="1" x14ac:dyDescent="0.25">
      <c r="A29" s="75" t="s">
        <v>244</v>
      </c>
      <c r="B29" s="55" t="s">
        <v>245</v>
      </c>
      <c r="C29" s="65">
        <f t="shared" si="4"/>
        <v>0</v>
      </c>
      <c r="D29" s="66">
        <f t="shared" si="5"/>
        <v>0</v>
      </c>
      <c r="E29" s="66"/>
      <c r="F29" s="66"/>
      <c r="G29" s="54"/>
    </row>
    <row r="30" spans="1:7" ht="29.25" hidden="1" customHeight="1" x14ac:dyDescent="0.25">
      <c r="A30" s="75" t="s">
        <v>246</v>
      </c>
      <c r="B30" s="55" t="s">
        <v>12</v>
      </c>
      <c r="C30" s="65">
        <f t="shared" si="4"/>
        <v>0</v>
      </c>
      <c r="D30" s="66">
        <v>0</v>
      </c>
      <c r="E30" s="66"/>
      <c r="F30" s="66"/>
      <c r="G30" s="54"/>
    </row>
    <row r="31" spans="1:7" ht="33.75" customHeight="1" x14ac:dyDescent="0.25">
      <c r="A31" s="74" t="s">
        <v>37</v>
      </c>
      <c r="B31" s="48" t="s">
        <v>38</v>
      </c>
      <c r="C31" s="63">
        <f t="shared" si="0"/>
        <v>0</v>
      </c>
      <c r="D31" s="63">
        <f>D32</f>
        <v>3607079</v>
      </c>
      <c r="E31" s="63">
        <f>E32</f>
        <v>-3607079</v>
      </c>
      <c r="F31" s="63">
        <f>F32</f>
        <v>-3607079</v>
      </c>
      <c r="G31" s="54"/>
    </row>
    <row r="32" spans="1:7" ht="33.75" customHeight="1" x14ac:dyDescent="0.25">
      <c r="A32" s="74" t="s">
        <v>39</v>
      </c>
      <c r="B32" s="48" t="s">
        <v>40</v>
      </c>
      <c r="C32" s="63">
        <f t="shared" si="0"/>
        <v>0</v>
      </c>
      <c r="D32" s="63">
        <f>D33+D34</f>
        <v>3607079</v>
      </c>
      <c r="E32" s="63">
        <f>E33+E34</f>
        <v>-3607079</v>
      </c>
      <c r="F32" s="63">
        <f>F33+F34</f>
        <v>-3607079</v>
      </c>
      <c r="G32" s="54"/>
    </row>
    <row r="33" spans="1:8" ht="27.75" hidden="1" customHeight="1" x14ac:dyDescent="0.25">
      <c r="A33" s="75" t="s">
        <v>41</v>
      </c>
      <c r="B33" s="55" t="s">
        <v>42</v>
      </c>
      <c r="C33" s="65">
        <f t="shared" si="0"/>
        <v>0</v>
      </c>
      <c r="D33" s="64"/>
      <c r="E33" s="65"/>
      <c r="F33" s="65">
        <v>0</v>
      </c>
    </row>
    <row r="34" spans="1:8" ht="71.25" customHeight="1" x14ac:dyDescent="0.25">
      <c r="A34" s="75" t="s">
        <v>43</v>
      </c>
      <c r="B34" s="113" t="s">
        <v>277</v>
      </c>
      <c r="C34" s="65">
        <f t="shared" ref="C34" si="6">SUM(D34:E34)</f>
        <v>0</v>
      </c>
      <c r="D34" s="66">
        <v>3607079</v>
      </c>
      <c r="E34" s="66">
        <v>-3607079</v>
      </c>
      <c r="F34" s="66">
        <v>-3607079</v>
      </c>
    </row>
    <row r="35" spans="1:8" ht="27.75" customHeight="1" x14ac:dyDescent="0.25">
      <c r="A35" s="63"/>
      <c r="B35" s="76" t="s">
        <v>256</v>
      </c>
      <c r="C35" s="63">
        <f>SUM(C24,C31)</f>
        <v>0</v>
      </c>
      <c r="D35" s="63">
        <f>SUM(D24,D31)</f>
        <v>3607079</v>
      </c>
      <c r="E35" s="63">
        <f>SUM(E24,E31)</f>
        <v>-3607079</v>
      </c>
      <c r="F35" s="63">
        <f>SUM(F24,F31)</f>
        <v>-3607079</v>
      </c>
      <c r="G35" s="491"/>
      <c r="H35" s="491"/>
    </row>
    <row r="36" spans="1:8" x14ac:dyDescent="0.2">
      <c r="A36" s="56"/>
    </row>
    <row r="37" spans="1:8" ht="15.75" x14ac:dyDescent="0.25">
      <c r="A37" s="56"/>
      <c r="D37" s="58"/>
      <c r="E37" s="58"/>
      <c r="F37" s="50"/>
    </row>
    <row r="38" spans="1:8" ht="53.25" customHeight="1" x14ac:dyDescent="0.35">
      <c r="A38" s="486" t="s">
        <v>480</v>
      </c>
      <c r="B38" s="486"/>
      <c r="C38" s="486"/>
      <c r="D38" s="486"/>
      <c r="E38" s="486"/>
      <c r="F38" s="487"/>
    </row>
    <row r="39" spans="1:8" ht="15" x14ac:dyDescent="0.2">
      <c r="A39" s="56"/>
      <c r="B39" s="59"/>
      <c r="C39" s="59"/>
      <c r="D39" s="60"/>
    </row>
    <row r="40" spans="1:8" ht="15" x14ac:dyDescent="0.2">
      <c r="A40" s="56"/>
      <c r="B40" s="59"/>
      <c r="C40" s="59"/>
      <c r="D40" s="60"/>
    </row>
    <row r="41" spans="1:8" ht="15" x14ac:dyDescent="0.2">
      <c r="A41" s="56"/>
      <c r="B41" s="59"/>
      <c r="C41" s="59"/>
      <c r="D41" s="60"/>
    </row>
    <row r="42" spans="1:8" ht="15" x14ac:dyDescent="0.2">
      <c r="A42" s="56"/>
      <c r="B42" s="59"/>
      <c r="C42" s="59"/>
      <c r="D42" s="60"/>
    </row>
    <row r="43" spans="1:8" x14ac:dyDescent="0.2">
      <c r="A43" s="56"/>
    </row>
    <row r="44" spans="1:8" x14ac:dyDescent="0.2">
      <c r="A44" s="56"/>
      <c r="D44" s="60"/>
      <c r="E44" s="60"/>
    </row>
    <row r="45" spans="1:8" x14ac:dyDescent="0.2">
      <c r="A45" s="56"/>
      <c r="D45" s="61"/>
    </row>
    <row r="46" spans="1:8" x14ac:dyDescent="0.2">
      <c r="A46" s="56"/>
    </row>
    <row r="47" spans="1:8" x14ac:dyDescent="0.2">
      <c r="A47" s="56"/>
      <c r="E47" s="60"/>
    </row>
    <row r="51" spans="4:4" x14ac:dyDescent="0.2">
      <c r="D51" s="60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302"/>
  <sheetViews>
    <sheetView topLeftCell="E1" zoomScaleNormal="100" zoomScaleSheetLayoutView="86" workbookViewId="0">
      <selection activeCell="T6" sqref="T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7109375" style="107" customWidth="1"/>
    <col min="6" max="6" width="14.28515625" style="2" customWidth="1"/>
    <col min="7" max="7" width="13.28515625" customWidth="1"/>
    <col min="8" max="8" width="13.140625" customWidth="1"/>
    <col min="9" max="9" width="9.7109375" customWidth="1"/>
    <col min="10" max="10" width="13.42578125" style="14" customWidth="1"/>
    <col min="11" max="11" width="14.5703125" style="14" customWidth="1"/>
    <col min="12" max="12" width="11.42578125" customWidth="1"/>
    <col min="13" max="13" width="9.140625" customWidth="1"/>
    <col min="14" max="14" width="11.140625" customWidth="1"/>
    <col min="15" max="15" width="15" customWidth="1"/>
    <col min="16" max="16" width="13.42578125" hidden="1" customWidth="1"/>
    <col min="17" max="17" width="13.7109375" hidden="1" customWidth="1"/>
    <col min="18" max="18" width="15.7109375" style="2" customWidth="1"/>
  </cols>
  <sheetData>
    <row r="1" spans="1:18" x14ac:dyDescent="0.2">
      <c r="C1" s="13"/>
      <c r="D1" s="1"/>
    </row>
    <row r="2" spans="1:18" x14ac:dyDescent="0.2">
      <c r="C2" s="13"/>
      <c r="D2" s="1"/>
    </row>
    <row r="3" spans="1:18" ht="21" customHeight="1" x14ac:dyDescent="0.2">
      <c r="C3" s="13"/>
      <c r="D3" s="1"/>
    </row>
    <row r="4" spans="1:18" ht="21" customHeight="1" x14ac:dyDescent="0.25">
      <c r="B4" s="512" t="s">
        <v>333</v>
      </c>
      <c r="C4" s="513"/>
    </row>
    <row r="5" spans="1:18" ht="21" customHeight="1" x14ac:dyDescent="0.2">
      <c r="B5" s="514" t="s">
        <v>313</v>
      </c>
      <c r="C5" s="513"/>
    </row>
    <row r="6" spans="1:18" ht="12" customHeight="1" x14ac:dyDescent="0.2">
      <c r="C6" s="13"/>
      <c r="D6" s="1"/>
    </row>
    <row r="7" spans="1:18" ht="55.5" customHeight="1" x14ac:dyDescent="0.25">
      <c r="C7" s="13"/>
      <c r="D7" s="8"/>
      <c r="E7" s="108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18" ht="23.25" customHeight="1" x14ac:dyDescent="0.2">
      <c r="A8" s="502" t="s">
        <v>324</v>
      </c>
      <c r="B8" s="505" t="s">
        <v>325</v>
      </c>
      <c r="C8" s="505" t="s">
        <v>258</v>
      </c>
      <c r="D8" s="504" t="s">
        <v>326</v>
      </c>
      <c r="E8" s="508" t="s">
        <v>70</v>
      </c>
      <c r="F8" s="509"/>
      <c r="G8" s="509"/>
      <c r="H8" s="509"/>
      <c r="I8" s="510"/>
      <c r="J8" s="508" t="s">
        <v>71</v>
      </c>
      <c r="K8" s="509"/>
      <c r="L8" s="509"/>
      <c r="M8" s="509"/>
      <c r="N8" s="509"/>
      <c r="O8" s="509"/>
      <c r="P8" s="509"/>
      <c r="Q8" s="528"/>
      <c r="R8" s="515" t="s">
        <v>74</v>
      </c>
    </row>
    <row r="9" spans="1:18" ht="19.5" customHeight="1" x14ac:dyDescent="0.2">
      <c r="A9" s="503"/>
      <c r="B9" s="506"/>
      <c r="C9" s="506"/>
      <c r="D9" s="500"/>
      <c r="E9" s="518" t="s">
        <v>259</v>
      </c>
      <c r="F9" s="526" t="s">
        <v>79</v>
      </c>
      <c r="G9" s="521" t="s">
        <v>76</v>
      </c>
      <c r="H9" s="522"/>
      <c r="I9" s="526" t="s">
        <v>80</v>
      </c>
      <c r="J9" s="523" t="s">
        <v>259</v>
      </c>
      <c r="K9" s="499" t="s">
        <v>260</v>
      </c>
      <c r="L9" s="526" t="s">
        <v>79</v>
      </c>
      <c r="M9" s="521" t="s">
        <v>76</v>
      </c>
      <c r="N9" s="522"/>
      <c r="O9" s="526" t="s">
        <v>80</v>
      </c>
      <c r="P9" s="532" t="s">
        <v>76</v>
      </c>
      <c r="Q9" s="533"/>
      <c r="R9" s="516"/>
    </row>
    <row r="10" spans="1:18" ht="12.75" customHeight="1" x14ac:dyDescent="0.2">
      <c r="A10" s="503"/>
      <c r="B10" s="506"/>
      <c r="C10" s="506"/>
      <c r="D10" s="500"/>
      <c r="E10" s="519"/>
      <c r="F10" s="527"/>
      <c r="G10" s="499" t="s">
        <v>26</v>
      </c>
      <c r="H10" s="499" t="s">
        <v>27</v>
      </c>
      <c r="I10" s="529"/>
      <c r="J10" s="524"/>
      <c r="K10" s="500"/>
      <c r="L10" s="527"/>
      <c r="M10" s="499" t="s">
        <v>28</v>
      </c>
      <c r="N10" s="499" t="s">
        <v>29</v>
      </c>
      <c r="O10" s="529"/>
      <c r="P10" s="530" t="s">
        <v>77</v>
      </c>
      <c r="Q10" s="89" t="s">
        <v>76</v>
      </c>
      <c r="R10" s="516"/>
    </row>
    <row r="11" spans="1:18" ht="77.25" customHeight="1" x14ac:dyDescent="0.2">
      <c r="A11" s="503"/>
      <c r="B11" s="507"/>
      <c r="C11" s="507"/>
      <c r="D11" s="501"/>
      <c r="E11" s="520"/>
      <c r="F11" s="527"/>
      <c r="G11" s="511"/>
      <c r="H11" s="511"/>
      <c r="I11" s="529"/>
      <c r="J11" s="525"/>
      <c r="K11" s="501"/>
      <c r="L11" s="527"/>
      <c r="M11" s="511"/>
      <c r="N11" s="511"/>
      <c r="O11" s="529"/>
      <c r="P11" s="531"/>
      <c r="Q11" s="90" t="s">
        <v>78</v>
      </c>
      <c r="R11" s="517"/>
    </row>
    <row r="12" spans="1:18" s="68" customFormat="1" ht="15.75" customHeight="1" x14ac:dyDescent="0.2">
      <c r="A12" s="95">
        <v>1</v>
      </c>
      <c r="B12" s="95" t="s">
        <v>69</v>
      </c>
      <c r="C12" s="96">
        <v>3</v>
      </c>
      <c r="D12" s="96">
        <v>4</v>
      </c>
      <c r="E12" s="96">
        <v>5</v>
      </c>
      <c r="F12" s="97">
        <v>6</v>
      </c>
      <c r="G12" s="97">
        <v>7</v>
      </c>
      <c r="H12" s="97">
        <v>8</v>
      </c>
      <c r="I12" s="96">
        <v>9</v>
      </c>
      <c r="J12" s="97">
        <v>10</v>
      </c>
      <c r="K12" s="97">
        <v>11</v>
      </c>
      <c r="L12" s="97">
        <v>12</v>
      </c>
      <c r="M12" s="97">
        <v>13</v>
      </c>
      <c r="N12" s="97">
        <v>14</v>
      </c>
      <c r="O12" s="97">
        <v>15</v>
      </c>
      <c r="P12" s="97">
        <v>15</v>
      </c>
      <c r="Q12" s="97">
        <v>15</v>
      </c>
      <c r="R12" s="96">
        <v>16</v>
      </c>
    </row>
    <row r="13" spans="1:18" s="347" customFormat="1" ht="33" customHeight="1" x14ac:dyDescent="0.3">
      <c r="A13" s="103" t="s">
        <v>102</v>
      </c>
      <c r="B13" s="103"/>
      <c r="C13" s="103"/>
      <c r="D13" s="378" t="s">
        <v>93</v>
      </c>
      <c r="E13" s="267">
        <f>SUM(E14)</f>
        <v>4187079</v>
      </c>
      <c r="F13" s="268">
        <f t="shared" ref="F13:R13" si="0">SUM(F14)</f>
        <v>4187079</v>
      </c>
      <c r="G13" s="268">
        <f t="shared" si="0"/>
        <v>0</v>
      </c>
      <c r="H13" s="268">
        <f t="shared" si="0"/>
        <v>-223000</v>
      </c>
      <c r="I13" s="268">
        <f t="shared" si="0"/>
        <v>0</v>
      </c>
      <c r="J13" s="268">
        <f t="shared" si="0"/>
        <v>-1000000</v>
      </c>
      <c r="K13" s="268">
        <f t="shared" si="0"/>
        <v>-1000000</v>
      </c>
      <c r="L13" s="268">
        <f t="shared" si="0"/>
        <v>0</v>
      </c>
      <c r="M13" s="268">
        <f t="shared" si="0"/>
        <v>0</v>
      </c>
      <c r="N13" s="268">
        <f t="shared" si="0"/>
        <v>0</v>
      </c>
      <c r="O13" s="268">
        <f t="shared" si="0"/>
        <v>-1000000</v>
      </c>
      <c r="P13" s="268">
        <f t="shared" si="0"/>
        <v>0</v>
      </c>
      <c r="Q13" s="268">
        <f t="shared" si="0"/>
        <v>0</v>
      </c>
      <c r="R13" s="268">
        <f t="shared" si="0"/>
        <v>3187079</v>
      </c>
    </row>
    <row r="14" spans="1:18" s="348" customFormat="1" ht="31.5" customHeight="1" x14ac:dyDescent="0.3">
      <c r="A14" s="103" t="s">
        <v>103</v>
      </c>
      <c r="B14" s="103"/>
      <c r="C14" s="103"/>
      <c r="D14" s="378" t="s">
        <v>93</v>
      </c>
      <c r="E14" s="267">
        <f>SUM(E15:E49)</f>
        <v>4187079</v>
      </c>
      <c r="F14" s="267">
        <f>SUM(F15:F49)</f>
        <v>4187079</v>
      </c>
      <c r="G14" s="267">
        <f t="shared" ref="G14:R14" si="1">SUM(G15:G49)</f>
        <v>0</v>
      </c>
      <c r="H14" s="267">
        <f t="shared" si="1"/>
        <v>-223000</v>
      </c>
      <c r="I14" s="267">
        <f t="shared" si="1"/>
        <v>0</v>
      </c>
      <c r="J14" s="267">
        <f t="shared" si="1"/>
        <v>-1000000</v>
      </c>
      <c r="K14" s="267">
        <f t="shared" si="1"/>
        <v>-1000000</v>
      </c>
      <c r="L14" s="267">
        <f t="shared" si="1"/>
        <v>0</v>
      </c>
      <c r="M14" s="267">
        <f t="shared" si="1"/>
        <v>0</v>
      </c>
      <c r="N14" s="267">
        <f t="shared" si="1"/>
        <v>0</v>
      </c>
      <c r="O14" s="267">
        <f t="shared" si="1"/>
        <v>-1000000</v>
      </c>
      <c r="P14" s="267">
        <f t="shared" si="1"/>
        <v>0</v>
      </c>
      <c r="Q14" s="267">
        <f t="shared" si="1"/>
        <v>0</v>
      </c>
      <c r="R14" s="267">
        <f t="shared" si="1"/>
        <v>3187079</v>
      </c>
    </row>
    <row r="15" spans="1:18" s="348" customFormat="1" ht="96" customHeight="1" x14ac:dyDescent="0.3">
      <c r="A15" s="374" t="s">
        <v>190</v>
      </c>
      <c r="B15" s="374" t="s">
        <v>101</v>
      </c>
      <c r="C15" s="374" t="s">
        <v>46</v>
      </c>
      <c r="D15" s="165" t="s">
        <v>100</v>
      </c>
      <c r="E15" s="370">
        <f t="shared" ref="E15:E57" si="2">SUM(F15,I15)</f>
        <v>-315000</v>
      </c>
      <c r="F15" s="286">
        <v>-315000</v>
      </c>
      <c r="G15" s="286"/>
      <c r="H15" s="286">
        <v>-223000</v>
      </c>
      <c r="I15" s="415"/>
      <c r="J15" s="279">
        <f t="shared" ref="J15:J56" si="3">SUM(L15,O15)</f>
        <v>0</v>
      </c>
      <c r="K15" s="279"/>
      <c r="L15" s="287"/>
      <c r="M15" s="287"/>
      <c r="N15" s="287"/>
      <c r="O15" s="279"/>
      <c r="P15" s="286"/>
      <c r="Q15" s="286"/>
      <c r="R15" s="279">
        <f t="shared" ref="R15:R75" si="4">SUM(E15,J15)</f>
        <v>-315000</v>
      </c>
    </row>
    <row r="16" spans="1:18" s="348" customFormat="1" ht="57" hidden="1" customHeight="1" x14ac:dyDescent="0.3">
      <c r="A16" s="374" t="s">
        <v>104</v>
      </c>
      <c r="B16" s="374" t="s">
        <v>99</v>
      </c>
      <c r="C16" s="374" t="s">
        <v>46</v>
      </c>
      <c r="D16" s="292" t="s">
        <v>98</v>
      </c>
      <c r="E16" s="285">
        <f t="shared" si="2"/>
        <v>0</v>
      </c>
      <c r="F16" s="285"/>
      <c r="G16" s="286"/>
      <c r="H16" s="286"/>
      <c r="I16" s="286"/>
      <c r="J16" s="276">
        <f t="shared" si="3"/>
        <v>0</v>
      </c>
      <c r="K16" s="276"/>
      <c r="L16" s="287"/>
      <c r="M16" s="287"/>
      <c r="N16" s="287"/>
      <c r="O16" s="276"/>
      <c r="P16" s="286"/>
      <c r="Q16" s="286"/>
      <c r="R16" s="279">
        <f t="shared" si="4"/>
        <v>0</v>
      </c>
    </row>
    <row r="17" spans="1:18" s="348" customFormat="1" ht="27" customHeight="1" x14ac:dyDescent="0.3">
      <c r="A17" s="196" t="s">
        <v>279</v>
      </c>
      <c r="B17" s="196" t="s">
        <v>57</v>
      </c>
      <c r="C17" s="196" t="s">
        <v>58</v>
      </c>
      <c r="D17" s="292" t="s">
        <v>280</v>
      </c>
      <c r="E17" s="285">
        <f t="shared" si="2"/>
        <v>205424</v>
      </c>
      <c r="F17" s="285">
        <v>205424</v>
      </c>
      <c r="G17" s="286"/>
      <c r="H17" s="286"/>
      <c r="I17" s="286"/>
      <c r="J17" s="276">
        <f t="shared" si="3"/>
        <v>0</v>
      </c>
      <c r="K17" s="276"/>
      <c r="L17" s="287"/>
      <c r="M17" s="287"/>
      <c r="N17" s="287"/>
      <c r="O17" s="276"/>
      <c r="P17" s="286"/>
      <c r="Q17" s="286"/>
      <c r="R17" s="279">
        <f t="shared" si="4"/>
        <v>205424</v>
      </c>
    </row>
    <row r="18" spans="1:18" s="349" customFormat="1" ht="23.25" hidden="1" customHeight="1" x14ac:dyDescent="0.3">
      <c r="A18" s="275" t="s">
        <v>353</v>
      </c>
      <c r="B18" s="275" t="s">
        <v>354</v>
      </c>
      <c r="C18" s="275" t="s">
        <v>99</v>
      </c>
      <c r="D18" s="264" t="s">
        <v>352</v>
      </c>
      <c r="E18" s="276">
        <f t="shared" si="2"/>
        <v>0</v>
      </c>
      <c r="F18" s="276"/>
      <c r="G18" s="277"/>
      <c r="H18" s="277"/>
      <c r="I18" s="277"/>
      <c r="J18" s="276">
        <f t="shared" si="3"/>
        <v>0</v>
      </c>
      <c r="K18" s="278"/>
      <c r="L18" s="277"/>
      <c r="M18" s="277"/>
      <c r="N18" s="277"/>
      <c r="O18" s="277"/>
      <c r="P18" s="277"/>
      <c r="Q18" s="277"/>
      <c r="R18" s="279">
        <f t="shared" ref="R18:R19" si="5">SUM(E18,J18)</f>
        <v>0</v>
      </c>
    </row>
    <row r="19" spans="1:18" s="350" customFormat="1" ht="68.25" hidden="1" customHeight="1" x14ac:dyDescent="0.35">
      <c r="A19" s="280"/>
      <c r="B19" s="280"/>
      <c r="C19" s="280"/>
      <c r="D19" s="262" t="s">
        <v>444</v>
      </c>
      <c r="E19" s="281">
        <f t="shared" si="2"/>
        <v>0</v>
      </c>
      <c r="F19" s="281"/>
      <c r="G19" s="282"/>
      <c r="H19" s="282"/>
      <c r="I19" s="282"/>
      <c r="J19" s="281">
        <f t="shared" si="3"/>
        <v>0</v>
      </c>
      <c r="K19" s="283"/>
      <c r="L19" s="282"/>
      <c r="M19" s="282"/>
      <c r="N19" s="282"/>
      <c r="O19" s="282"/>
      <c r="P19" s="282"/>
      <c r="Q19" s="282"/>
      <c r="R19" s="284">
        <f t="shared" si="5"/>
        <v>0</v>
      </c>
    </row>
    <row r="20" spans="1:18" s="350" customFormat="1" ht="41.25" customHeight="1" x14ac:dyDescent="0.35">
      <c r="A20" s="275" t="s">
        <v>447</v>
      </c>
      <c r="B20" s="275" t="s">
        <v>448</v>
      </c>
      <c r="C20" s="275" t="s">
        <v>449</v>
      </c>
      <c r="D20" s="416" t="s">
        <v>450</v>
      </c>
      <c r="E20" s="285">
        <f t="shared" si="2"/>
        <v>4530725</v>
      </c>
      <c r="F20" s="285">
        <v>4530725</v>
      </c>
      <c r="G20" s="282"/>
      <c r="H20" s="282"/>
      <c r="I20" s="282"/>
      <c r="J20" s="276">
        <f t="shared" si="3"/>
        <v>0</v>
      </c>
      <c r="K20" s="283"/>
      <c r="L20" s="282"/>
      <c r="M20" s="282"/>
      <c r="N20" s="282"/>
      <c r="O20" s="282"/>
      <c r="P20" s="282"/>
      <c r="Q20" s="282"/>
      <c r="R20" s="279">
        <f t="shared" si="4"/>
        <v>4530725</v>
      </c>
    </row>
    <row r="21" spans="1:18" s="348" customFormat="1" ht="57.75" hidden="1" customHeight="1" x14ac:dyDescent="0.3">
      <c r="A21" s="196" t="s">
        <v>296</v>
      </c>
      <c r="B21" s="196" t="s">
        <v>299</v>
      </c>
      <c r="C21" s="196" t="s">
        <v>298</v>
      </c>
      <c r="D21" s="369" t="s">
        <v>297</v>
      </c>
      <c r="E21" s="285">
        <f t="shared" si="2"/>
        <v>0</v>
      </c>
      <c r="F21" s="285"/>
      <c r="G21" s="286"/>
      <c r="H21" s="286"/>
      <c r="I21" s="286"/>
      <c r="J21" s="276">
        <f t="shared" si="3"/>
        <v>0</v>
      </c>
      <c r="K21" s="276"/>
      <c r="L21" s="287"/>
      <c r="M21" s="287"/>
      <c r="N21" s="287"/>
      <c r="O21" s="276"/>
      <c r="P21" s="286"/>
      <c r="Q21" s="286"/>
      <c r="R21" s="279">
        <f t="shared" si="4"/>
        <v>0</v>
      </c>
    </row>
    <row r="22" spans="1:18" s="348" customFormat="1" ht="37.5" hidden="1" customHeight="1" x14ac:dyDescent="0.3">
      <c r="A22" s="196" t="s">
        <v>106</v>
      </c>
      <c r="B22" s="196" t="s">
        <v>107</v>
      </c>
      <c r="C22" s="196" t="s">
        <v>45</v>
      </c>
      <c r="D22" s="265" t="s">
        <v>105</v>
      </c>
      <c r="E22" s="285">
        <f t="shared" si="2"/>
        <v>0</v>
      </c>
      <c r="F22" s="285"/>
      <c r="G22" s="285"/>
      <c r="H22" s="285"/>
      <c r="I22" s="286"/>
      <c r="J22" s="276">
        <f t="shared" si="3"/>
        <v>0</v>
      </c>
      <c r="K22" s="276"/>
      <c r="L22" s="287"/>
      <c r="M22" s="287"/>
      <c r="N22" s="287"/>
      <c r="O22" s="276"/>
      <c r="P22" s="286"/>
      <c r="Q22" s="286"/>
      <c r="R22" s="279">
        <f t="shared" si="4"/>
        <v>0</v>
      </c>
    </row>
    <row r="23" spans="1:18" s="351" customFormat="1" ht="66.75" hidden="1" customHeight="1" x14ac:dyDescent="0.3">
      <c r="A23" s="288"/>
      <c r="B23" s="288"/>
      <c r="C23" s="288"/>
      <c r="D23" s="168" t="s">
        <v>355</v>
      </c>
      <c r="E23" s="289">
        <f t="shared" si="2"/>
        <v>0</v>
      </c>
      <c r="F23" s="289"/>
      <c r="G23" s="289"/>
      <c r="H23" s="289"/>
      <c r="I23" s="290"/>
      <c r="J23" s="281">
        <f t="shared" si="3"/>
        <v>0</v>
      </c>
      <c r="K23" s="281"/>
      <c r="L23" s="291"/>
      <c r="M23" s="291"/>
      <c r="N23" s="291"/>
      <c r="O23" s="281"/>
      <c r="P23" s="290"/>
      <c r="Q23" s="290"/>
      <c r="R23" s="284">
        <f t="shared" si="4"/>
        <v>0</v>
      </c>
    </row>
    <row r="24" spans="1:18" s="352" customFormat="1" ht="30.75" hidden="1" customHeight="1" x14ac:dyDescent="0.3">
      <c r="A24" s="119" t="s">
        <v>109</v>
      </c>
      <c r="B24" s="119" t="s">
        <v>110</v>
      </c>
      <c r="C24" s="119" t="s">
        <v>81</v>
      </c>
      <c r="D24" s="201" t="s">
        <v>111</v>
      </c>
      <c r="E24" s="202">
        <f t="shared" si="2"/>
        <v>0</v>
      </c>
      <c r="F24" s="272"/>
      <c r="G24" s="272"/>
      <c r="H24" s="272"/>
      <c r="I24" s="272"/>
      <c r="J24" s="273">
        <f t="shared" si="3"/>
        <v>0</v>
      </c>
      <c r="K24" s="273"/>
      <c r="L24" s="272"/>
      <c r="M24" s="272"/>
      <c r="N24" s="272"/>
      <c r="O24" s="273"/>
      <c r="P24" s="272"/>
      <c r="Q24" s="272"/>
      <c r="R24" s="271">
        <f t="shared" si="4"/>
        <v>0</v>
      </c>
    </row>
    <row r="25" spans="1:18" s="353" customFormat="1" ht="38.25" hidden="1" customHeight="1" x14ac:dyDescent="0.3">
      <c r="A25" s="196" t="s">
        <v>112</v>
      </c>
      <c r="B25" s="196" t="s">
        <v>113</v>
      </c>
      <c r="C25" s="196" t="s">
        <v>81</v>
      </c>
      <c r="D25" s="292" t="s">
        <v>114</v>
      </c>
      <c r="E25" s="285">
        <f t="shared" si="2"/>
        <v>0</v>
      </c>
      <c r="F25" s="285"/>
      <c r="G25" s="287"/>
      <c r="H25" s="287"/>
      <c r="I25" s="287"/>
      <c r="J25" s="285">
        <f t="shared" si="3"/>
        <v>0</v>
      </c>
      <c r="K25" s="285"/>
      <c r="L25" s="287"/>
      <c r="M25" s="287"/>
      <c r="N25" s="287"/>
      <c r="O25" s="285"/>
      <c r="P25" s="287"/>
      <c r="Q25" s="287"/>
      <c r="R25" s="279">
        <f t="shared" si="4"/>
        <v>0</v>
      </c>
    </row>
    <row r="26" spans="1:18" s="354" customFormat="1" ht="68.25" hidden="1" customHeight="1" x14ac:dyDescent="0.3">
      <c r="A26" s="288"/>
      <c r="B26" s="288"/>
      <c r="C26" s="288"/>
      <c r="D26" s="168" t="s">
        <v>344</v>
      </c>
      <c r="E26" s="289">
        <f t="shared" si="2"/>
        <v>0</v>
      </c>
      <c r="F26" s="289"/>
      <c r="G26" s="291"/>
      <c r="H26" s="291"/>
      <c r="I26" s="291"/>
      <c r="J26" s="281">
        <f t="shared" si="3"/>
        <v>0</v>
      </c>
      <c r="K26" s="289"/>
      <c r="L26" s="291"/>
      <c r="M26" s="291"/>
      <c r="N26" s="291"/>
      <c r="O26" s="289"/>
      <c r="P26" s="291"/>
      <c r="Q26" s="291"/>
      <c r="R26" s="293">
        <f t="shared" si="4"/>
        <v>0</v>
      </c>
    </row>
    <row r="27" spans="1:18" s="353" customFormat="1" ht="38.25" customHeight="1" x14ac:dyDescent="0.3">
      <c r="A27" s="196" t="s">
        <v>115</v>
      </c>
      <c r="B27" s="196" t="s">
        <v>116</v>
      </c>
      <c r="C27" s="196" t="s">
        <v>81</v>
      </c>
      <c r="D27" s="265" t="s">
        <v>13</v>
      </c>
      <c r="E27" s="285">
        <f t="shared" si="2"/>
        <v>-51000</v>
      </c>
      <c r="F27" s="285">
        <v>-51000</v>
      </c>
      <c r="G27" s="285"/>
      <c r="H27" s="285"/>
      <c r="I27" s="286"/>
      <c r="J27" s="285">
        <f t="shared" si="3"/>
        <v>0</v>
      </c>
      <c r="K27" s="276"/>
      <c r="L27" s="287"/>
      <c r="M27" s="287"/>
      <c r="N27" s="287"/>
      <c r="O27" s="276"/>
      <c r="P27" s="286"/>
      <c r="Q27" s="286"/>
      <c r="R27" s="279">
        <f t="shared" si="4"/>
        <v>-51000</v>
      </c>
    </row>
    <row r="28" spans="1:18" s="366" customFormat="1" ht="38.25" customHeight="1" x14ac:dyDescent="0.3">
      <c r="A28" s="196" t="s">
        <v>108</v>
      </c>
      <c r="B28" s="196" t="s">
        <v>118</v>
      </c>
      <c r="C28" s="196" t="s">
        <v>81</v>
      </c>
      <c r="D28" s="265" t="s">
        <v>117</v>
      </c>
      <c r="E28" s="285">
        <f t="shared" si="2"/>
        <v>51000</v>
      </c>
      <c r="F28" s="285">
        <v>51000</v>
      </c>
      <c r="G28" s="285"/>
      <c r="H28" s="285"/>
      <c r="I28" s="286"/>
      <c r="J28" s="285">
        <f t="shared" si="3"/>
        <v>0</v>
      </c>
      <c r="K28" s="276"/>
      <c r="L28" s="287"/>
      <c r="M28" s="287"/>
      <c r="N28" s="287"/>
      <c r="O28" s="276"/>
      <c r="P28" s="286"/>
      <c r="Q28" s="286"/>
      <c r="R28" s="279">
        <f t="shared" si="4"/>
        <v>51000</v>
      </c>
    </row>
    <row r="29" spans="1:18" s="356" customFormat="1" ht="22.5" hidden="1" customHeight="1" x14ac:dyDescent="0.3">
      <c r="A29" s="153"/>
      <c r="B29" s="153"/>
      <c r="C29" s="153"/>
      <c r="D29" s="155" t="s">
        <v>236</v>
      </c>
      <c r="E29" s="213">
        <f t="shared" ref="E29" si="6">SUM(F29,I29)</f>
        <v>0</v>
      </c>
      <c r="F29" s="213"/>
      <c r="G29" s="294"/>
      <c r="H29" s="294"/>
      <c r="I29" s="294"/>
      <c r="J29" s="281">
        <f t="shared" si="3"/>
        <v>0</v>
      </c>
      <c r="K29" s="213"/>
      <c r="L29" s="294"/>
      <c r="M29" s="294"/>
      <c r="N29" s="294"/>
      <c r="O29" s="213"/>
      <c r="P29" s="294"/>
      <c r="Q29" s="294"/>
      <c r="R29" s="271">
        <f t="shared" si="4"/>
        <v>0</v>
      </c>
    </row>
    <row r="30" spans="1:18" s="418" customFormat="1" ht="39" hidden="1" customHeight="1" x14ac:dyDescent="0.3">
      <c r="A30" s="196" t="s">
        <v>120</v>
      </c>
      <c r="B30" s="196" t="s">
        <v>83</v>
      </c>
      <c r="C30" s="196" t="s">
        <v>54</v>
      </c>
      <c r="D30" s="417" t="s">
        <v>14</v>
      </c>
      <c r="E30" s="285">
        <f t="shared" si="2"/>
        <v>0</v>
      </c>
      <c r="F30" s="198"/>
      <c r="G30" s="287"/>
      <c r="H30" s="287"/>
      <c r="I30" s="287"/>
      <c r="J30" s="285">
        <f t="shared" si="3"/>
        <v>0</v>
      </c>
      <c r="K30" s="276"/>
      <c r="L30" s="287"/>
      <c r="M30" s="287"/>
      <c r="N30" s="287"/>
      <c r="O30" s="276"/>
      <c r="P30" s="287"/>
      <c r="Q30" s="287"/>
      <c r="R30" s="279">
        <f t="shared" si="4"/>
        <v>0</v>
      </c>
    </row>
    <row r="31" spans="1:18" s="366" customFormat="1" ht="36.75" hidden="1" customHeight="1" x14ac:dyDescent="0.3">
      <c r="A31" s="196" t="s">
        <v>119</v>
      </c>
      <c r="B31" s="196" t="s">
        <v>122</v>
      </c>
      <c r="C31" s="196" t="s">
        <v>54</v>
      </c>
      <c r="D31" s="400" t="s">
        <v>121</v>
      </c>
      <c r="E31" s="285">
        <f t="shared" si="2"/>
        <v>0</v>
      </c>
      <c r="F31" s="198"/>
      <c r="G31" s="198"/>
      <c r="H31" s="198"/>
      <c r="I31" s="198"/>
      <c r="J31" s="281">
        <f t="shared" si="3"/>
        <v>0</v>
      </c>
      <c r="K31" s="276"/>
      <c r="L31" s="198"/>
      <c r="M31" s="198"/>
      <c r="N31" s="198"/>
      <c r="O31" s="276"/>
      <c r="P31" s="198"/>
      <c r="Q31" s="198"/>
      <c r="R31" s="279">
        <f t="shared" si="4"/>
        <v>0</v>
      </c>
    </row>
    <row r="32" spans="1:18" s="419" customFormat="1" ht="37.5" hidden="1" customHeight="1" x14ac:dyDescent="0.3">
      <c r="A32" s="196" t="s">
        <v>126</v>
      </c>
      <c r="B32" s="196" t="s">
        <v>84</v>
      </c>
      <c r="C32" s="196" t="s">
        <v>54</v>
      </c>
      <c r="D32" s="400" t="s">
        <v>127</v>
      </c>
      <c r="E32" s="285">
        <f t="shared" si="2"/>
        <v>0</v>
      </c>
      <c r="F32" s="198"/>
      <c r="G32" s="198"/>
      <c r="H32" s="198"/>
      <c r="I32" s="198"/>
      <c r="J32" s="281">
        <f t="shared" si="3"/>
        <v>0</v>
      </c>
      <c r="K32" s="285"/>
      <c r="L32" s="198"/>
      <c r="M32" s="198"/>
      <c r="N32" s="198"/>
      <c r="O32" s="285"/>
      <c r="P32" s="198"/>
      <c r="Q32" s="198"/>
      <c r="R32" s="279">
        <f t="shared" si="4"/>
        <v>0</v>
      </c>
    </row>
    <row r="33" spans="1:18" s="366" customFormat="1" ht="27.75" customHeight="1" x14ac:dyDescent="0.3">
      <c r="A33" s="196" t="s">
        <v>123</v>
      </c>
      <c r="B33" s="196" t="s">
        <v>124</v>
      </c>
      <c r="C33" s="196" t="s">
        <v>54</v>
      </c>
      <c r="D33" s="400" t="s">
        <v>125</v>
      </c>
      <c r="E33" s="285">
        <f t="shared" si="2"/>
        <v>-82020</v>
      </c>
      <c r="F33" s="198">
        <v>-82020</v>
      </c>
      <c r="G33" s="287"/>
      <c r="H33" s="279"/>
      <c r="I33" s="279"/>
      <c r="J33" s="285">
        <f t="shared" si="3"/>
        <v>0</v>
      </c>
      <c r="K33" s="276"/>
      <c r="L33" s="287"/>
      <c r="M33" s="287"/>
      <c r="N33" s="287"/>
      <c r="O33" s="276"/>
      <c r="P33" s="287"/>
      <c r="Q33" s="287"/>
      <c r="R33" s="279">
        <f t="shared" si="4"/>
        <v>-82020</v>
      </c>
    </row>
    <row r="34" spans="1:18" s="348" customFormat="1" ht="95.25" hidden="1" customHeight="1" x14ac:dyDescent="0.3">
      <c r="A34" s="141" t="s">
        <v>128</v>
      </c>
      <c r="B34" s="196" t="s">
        <v>85</v>
      </c>
      <c r="C34" s="141" t="s">
        <v>54</v>
      </c>
      <c r="D34" s="386" t="s">
        <v>15</v>
      </c>
      <c r="E34" s="285">
        <f t="shared" si="2"/>
        <v>0</v>
      </c>
      <c r="F34" s="198"/>
      <c r="G34" s="279"/>
      <c r="H34" s="279"/>
      <c r="I34" s="279"/>
      <c r="J34" s="285">
        <f t="shared" si="3"/>
        <v>0</v>
      </c>
      <c r="K34" s="276"/>
      <c r="L34" s="287"/>
      <c r="M34" s="287"/>
      <c r="N34" s="287"/>
      <c r="O34" s="276"/>
      <c r="P34" s="287"/>
      <c r="Q34" s="287"/>
      <c r="R34" s="279">
        <f t="shared" si="4"/>
        <v>0</v>
      </c>
    </row>
    <row r="35" spans="1:18" s="366" customFormat="1" ht="36.75" customHeight="1" x14ac:dyDescent="0.3">
      <c r="A35" s="420" t="s">
        <v>129</v>
      </c>
      <c r="B35" s="420" t="s">
        <v>130</v>
      </c>
      <c r="C35" s="385" t="s">
        <v>53</v>
      </c>
      <c r="D35" s="421" t="s">
        <v>131</v>
      </c>
      <c r="E35" s="285">
        <f t="shared" si="2"/>
        <v>-112800</v>
      </c>
      <c r="F35" s="285">
        <v>-112800</v>
      </c>
      <c r="G35" s="371"/>
      <c r="H35" s="371"/>
      <c r="I35" s="371"/>
      <c r="J35" s="285">
        <f t="shared" si="3"/>
        <v>0</v>
      </c>
      <c r="K35" s="276"/>
      <c r="L35" s="371"/>
      <c r="M35" s="371"/>
      <c r="N35" s="371"/>
      <c r="O35" s="276"/>
      <c r="P35" s="371"/>
      <c r="Q35" s="371"/>
      <c r="R35" s="279">
        <f t="shared" si="4"/>
        <v>-112800</v>
      </c>
    </row>
    <row r="36" spans="1:18" s="366" customFormat="1" ht="36" hidden="1" customHeight="1" x14ac:dyDescent="0.3">
      <c r="A36" s="275" t="s">
        <v>132</v>
      </c>
      <c r="B36" s="196" t="s">
        <v>87</v>
      </c>
      <c r="C36" s="422" t="s">
        <v>52</v>
      </c>
      <c r="D36" s="165" t="s">
        <v>17</v>
      </c>
      <c r="E36" s="370">
        <f t="shared" si="2"/>
        <v>0</v>
      </c>
      <c r="F36" s="285"/>
      <c r="G36" s="423"/>
      <c r="H36" s="423"/>
      <c r="I36" s="423"/>
      <c r="J36" s="285">
        <f t="shared" si="3"/>
        <v>0</v>
      </c>
      <c r="K36" s="276"/>
      <c r="L36" s="423"/>
      <c r="M36" s="423"/>
      <c r="N36" s="423"/>
      <c r="O36" s="276"/>
      <c r="P36" s="423"/>
      <c r="Q36" s="423"/>
      <c r="R36" s="279">
        <f t="shared" si="4"/>
        <v>0</v>
      </c>
    </row>
    <row r="37" spans="1:18" s="366" customFormat="1" ht="36.75" customHeight="1" x14ac:dyDescent="0.3">
      <c r="A37" s="196" t="s">
        <v>133</v>
      </c>
      <c r="B37" s="196" t="s">
        <v>88</v>
      </c>
      <c r="C37" s="339" t="s">
        <v>52</v>
      </c>
      <c r="D37" s="165" t="s">
        <v>16</v>
      </c>
      <c r="E37" s="370">
        <f t="shared" si="2"/>
        <v>-54250</v>
      </c>
      <c r="F37" s="198">
        <v>-54250</v>
      </c>
      <c r="G37" s="287"/>
      <c r="H37" s="287"/>
      <c r="I37" s="287"/>
      <c r="J37" s="285">
        <f t="shared" si="3"/>
        <v>0</v>
      </c>
      <c r="K37" s="276"/>
      <c r="L37" s="371"/>
      <c r="M37" s="371"/>
      <c r="N37" s="371"/>
      <c r="O37" s="276"/>
      <c r="P37" s="371"/>
      <c r="Q37" s="371"/>
      <c r="R37" s="279">
        <f t="shared" si="4"/>
        <v>-54250</v>
      </c>
    </row>
    <row r="38" spans="1:18" s="366" customFormat="1" ht="58.5" hidden="1" customHeight="1" x14ac:dyDescent="0.3">
      <c r="A38" s="196" t="s">
        <v>281</v>
      </c>
      <c r="B38" s="196" t="s">
        <v>282</v>
      </c>
      <c r="C38" s="339" t="s">
        <v>52</v>
      </c>
      <c r="D38" s="165" t="s">
        <v>283</v>
      </c>
      <c r="E38" s="370">
        <f t="shared" si="2"/>
        <v>0</v>
      </c>
      <c r="F38" s="198"/>
      <c r="G38" s="287"/>
      <c r="H38" s="287"/>
      <c r="I38" s="287"/>
      <c r="J38" s="285">
        <f t="shared" si="3"/>
        <v>0</v>
      </c>
      <c r="K38" s="276"/>
      <c r="L38" s="371"/>
      <c r="M38" s="371"/>
      <c r="N38" s="371"/>
      <c r="O38" s="276"/>
      <c r="P38" s="371"/>
      <c r="Q38" s="371"/>
      <c r="R38" s="279">
        <f t="shared" si="4"/>
        <v>0</v>
      </c>
    </row>
    <row r="39" spans="1:18" s="366" customFormat="1" ht="30" hidden="1" customHeight="1" x14ac:dyDescent="0.3">
      <c r="A39" s="424" t="s">
        <v>266</v>
      </c>
      <c r="B39" s="424" t="s">
        <v>192</v>
      </c>
      <c r="C39" s="424" t="s">
        <v>261</v>
      </c>
      <c r="D39" s="425" t="s">
        <v>193</v>
      </c>
      <c r="E39" s="370">
        <f t="shared" ref="E39:E43" si="7">SUM(F39,I39)</f>
        <v>0</v>
      </c>
      <c r="F39" s="198"/>
      <c r="G39" s="287"/>
      <c r="H39" s="287"/>
      <c r="I39" s="287"/>
      <c r="J39" s="285">
        <f t="shared" si="3"/>
        <v>0</v>
      </c>
      <c r="K39" s="276"/>
      <c r="L39" s="371"/>
      <c r="M39" s="371"/>
      <c r="N39" s="371"/>
      <c r="O39" s="276"/>
      <c r="P39" s="371"/>
      <c r="Q39" s="371"/>
      <c r="R39" s="279">
        <f t="shared" si="4"/>
        <v>0</v>
      </c>
    </row>
    <row r="40" spans="1:18" s="366" customFormat="1" ht="31.5" hidden="1" customHeight="1" x14ac:dyDescent="0.3">
      <c r="A40" s="424" t="s">
        <v>284</v>
      </c>
      <c r="B40" s="424" t="s">
        <v>286</v>
      </c>
      <c r="C40" s="424" t="s">
        <v>55</v>
      </c>
      <c r="D40" s="425" t="s">
        <v>288</v>
      </c>
      <c r="E40" s="370">
        <f t="shared" si="7"/>
        <v>0</v>
      </c>
      <c r="F40" s="198"/>
      <c r="G40" s="287"/>
      <c r="H40" s="287"/>
      <c r="I40" s="287"/>
      <c r="J40" s="285">
        <f t="shared" si="3"/>
        <v>0</v>
      </c>
      <c r="K40" s="276"/>
      <c r="L40" s="371"/>
      <c r="M40" s="371"/>
      <c r="N40" s="371"/>
      <c r="O40" s="276"/>
      <c r="P40" s="371"/>
      <c r="Q40" s="371"/>
      <c r="R40" s="279">
        <f t="shared" si="4"/>
        <v>0</v>
      </c>
    </row>
    <row r="41" spans="1:18" s="366" customFormat="1" ht="30.75" hidden="1" customHeight="1" x14ac:dyDescent="0.3">
      <c r="A41" s="424" t="s">
        <v>285</v>
      </c>
      <c r="B41" s="424" t="s">
        <v>287</v>
      </c>
      <c r="C41" s="424" t="s">
        <v>55</v>
      </c>
      <c r="D41" s="425" t="s">
        <v>289</v>
      </c>
      <c r="E41" s="370">
        <f t="shared" si="7"/>
        <v>0</v>
      </c>
      <c r="F41" s="198"/>
      <c r="G41" s="287"/>
      <c r="H41" s="287"/>
      <c r="I41" s="287"/>
      <c r="J41" s="285">
        <f t="shared" si="3"/>
        <v>0</v>
      </c>
      <c r="K41" s="276"/>
      <c r="L41" s="371"/>
      <c r="M41" s="371"/>
      <c r="N41" s="371"/>
      <c r="O41" s="276"/>
      <c r="P41" s="371"/>
      <c r="Q41" s="371"/>
      <c r="R41" s="279">
        <f t="shared" si="4"/>
        <v>0</v>
      </c>
    </row>
    <row r="42" spans="1:18" s="366" customFormat="1" ht="23.25" hidden="1" customHeight="1" x14ac:dyDescent="0.3">
      <c r="A42" s="424" t="s">
        <v>267</v>
      </c>
      <c r="B42" s="424" t="s">
        <v>268</v>
      </c>
      <c r="C42" s="424" t="s">
        <v>55</v>
      </c>
      <c r="D42" s="425" t="s">
        <v>269</v>
      </c>
      <c r="E42" s="370">
        <f t="shared" si="7"/>
        <v>0</v>
      </c>
      <c r="F42" s="198"/>
      <c r="G42" s="287"/>
      <c r="H42" s="287"/>
      <c r="I42" s="287"/>
      <c r="J42" s="285">
        <f t="shared" si="3"/>
        <v>0</v>
      </c>
      <c r="K42" s="276"/>
      <c r="L42" s="371"/>
      <c r="M42" s="371"/>
      <c r="N42" s="371"/>
      <c r="O42" s="276"/>
      <c r="P42" s="371"/>
      <c r="Q42" s="371"/>
      <c r="R42" s="279">
        <f t="shared" si="4"/>
        <v>0</v>
      </c>
    </row>
    <row r="43" spans="1:18" s="366" customFormat="1" ht="47.25" hidden="1" customHeight="1" x14ac:dyDescent="0.3">
      <c r="A43" s="196" t="s">
        <v>263</v>
      </c>
      <c r="B43" s="196" t="s">
        <v>264</v>
      </c>
      <c r="C43" s="339" t="s">
        <v>55</v>
      </c>
      <c r="D43" s="426" t="s">
        <v>262</v>
      </c>
      <c r="E43" s="370">
        <f t="shared" si="7"/>
        <v>0</v>
      </c>
      <c r="F43" s="198"/>
      <c r="G43" s="287"/>
      <c r="H43" s="287"/>
      <c r="I43" s="287"/>
      <c r="J43" s="285">
        <f t="shared" si="3"/>
        <v>0</v>
      </c>
      <c r="K43" s="276"/>
      <c r="L43" s="371"/>
      <c r="M43" s="371"/>
      <c r="N43" s="371"/>
      <c r="O43" s="276"/>
      <c r="P43" s="371"/>
      <c r="Q43" s="371"/>
      <c r="R43" s="279">
        <f t="shared" si="4"/>
        <v>0</v>
      </c>
    </row>
    <row r="44" spans="1:18" s="348" customFormat="1" ht="24" hidden="1" customHeight="1" x14ac:dyDescent="0.3">
      <c r="A44" s="196" t="s">
        <v>134</v>
      </c>
      <c r="B44" s="196" t="s">
        <v>135</v>
      </c>
      <c r="C44" s="196" t="s">
        <v>55</v>
      </c>
      <c r="D44" s="391" t="s">
        <v>136</v>
      </c>
      <c r="E44" s="285">
        <f t="shared" si="2"/>
        <v>0</v>
      </c>
      <c r="F44" s="285"/>
      <c r="G44" s="287"/>
      <c r="H44" s="287"/>
      <c r="I44" s="287"/>
      <c r="J44" s="285">
        <f t="shared" si="3"/>
        <v>0</v>
      </c>
      <c r="K44" s="276"/>
      <c r="L44" s="287"/>
      <c r="M44" s="287"/>
      <c r="N44" s="287"/>
      <c r="O44" s="276"/>
      <c r="P44" s="287"/>
      <c r="Q44" s="287"/>
      <c r="R44" s="279">
        <f t="shared" si="4"/>
        <v>0</v>
      </c>
    </row>
    <row r="45" spans="1:18" s="348" customFormat="1" ht="33.75" hidden="1" customHeight="1" x14ac:dyDescent="0.3">
      <c r="A45" s="196" t="s">
        <v>290</v>
      </c>
      <c r="B45" s="196" t="s">
        <v>291</v>
      </c>
      <c r="C45" s="196" t="s">
        <v>261</v>
      </c>
      <c r="D45" s="391" t="s">
        <v>292</v>
      </c>
      <c r="E45" s="285">
        <f t="shared" si="2"/>
        <v>0</v>
      </c>
      <c r="F45" s="285"/>
      <c r="G45" s="287"/>
      <c r="H45" s="287"/>
      <c r="I45" s="287"/>
      <c r="J45" s="285">
        <f t="shared" si="3"/>
        <v>0</v>
      </c>
      <c r="K45" s="276"/>
      <c r="L45" s="287"/>
      <c r="M45" s="287"/>
      <c r="N45" s="287"/>
      <c r="O45" s="276"/>
      <c r="P45" s="287"/>
      <c r="Q45" s="287"/>
      <c r="R45" s="279">
        <f t="shared" si="4"/>
        <v>0</v>
      </c>
    </row>
    <row r="46" spans="1:18" s="348" customFormat="1" ht="27.75" hidden="1" customHeight="1" x14ac:dyDescent="0.3">
      <c r="A46" s="275" t="s">
        <v>293</v>
      </c>
      <c r="B46" s="275" t="s">
        <v>294</v>
      </c>
      <c r="C46" s="275" t="s">
        <v>312</v>
      </c>
      <c r="D46" s="265" t="s">
        <v>295</v>
      </c>
      <c r="E46" s="285">
        <f t="shared" ref="E46" si="8">SUM(F46,I46)</f>
        <v>0</v>
      </c>
      <c r="F46" s="285"/>
      <c r="G46" s="287"/>
      <c r="H46" s="287"/>
      <c r="I46" s="287"/>
      <c r="J46" s="285">
        <f t="shared" si="3"/>
        <v>0</v>
      </c>
      <c r="K46" s="276"/>
      <c r="L46" s="287"/>
      <c r="M46" s="287"/>
      <c r="N46" s="287"/>
      <c r="O46" s="276"/>
      <c r="P46" s="287"/>
      <c r="Q46" s="287"/>
      <c r="R46" s="279">
        <f t="shared" si="4"/>
        <v>0</v>
      </c>
    </row>
    <row r="47" spans="1:18" s="348" customFormat="1" ht="30.75" hidden="1" customHeight="1" x14ac:dyDescent="0.3">
      <c r="A47" s="275" t="s">
        <v>323</v>
      </c>
      <c r="B47" s="275" t="s">
        <v>89</v>
      </c>
      <c r="C47" s="275" t="s">
        <v>196</v>
      </c>
      <c r="D47" s="265" t="s">
        <v>195</v>
      </c>
      <c r="E47" s="285">
        <f t="shared" si="2"/>
        <v>0</v>
      </c>
      <c r="F47" s="285"/>
      <c r="G47" s="287"/>
      <c r="H47" s="287"/>
      <c r="I47" s="287"/>
      <c r="J47" s="285">
        <f t="shared" si="3"/>
        <v>0</v>
      </c>
      <c r="K47" s="276"/>
      <c r="L47" s="287"/>
      <c r="M47" s="287"/>
      <c r="N47" s="287"/>
      <c r="O47" s="276"/>
      <c r="P47" s="287"/>
      <c r="Q47" s="287"/>
      <c r="R47" s="279">
        <f t="shared" si="4"/>
        <v>0</v>
      </c>
    </row>
    <row r="48" spans="1:18" s="348" customFormat="1" ht="39" customHeight="1" x14ac:dyDescent="0.3">
      <c r="A48" s="196" t="s">
        <v>314</v>
      </c>
      <c r="B48" s="196" t="s">
        <v>315</v>
      </c>
      <c r="C48" s="196" t="s">
        <v>59</v>
      </c>
      <c r="D48" s="391" t="s">
        <v>316</v>
      </c>
      <c r="E48" s="285">
        <f t="shared" ref="E48:E49" si="9">SUM(F48,I48)</f>
        <v>0</v>
      </c>
      <c r="F48" s="285"/>
      <c r="G48" s="287"/>
      <c r="H48" s="287"/>
      <c r="I48" s="287"/>
      <c r="J48" s="285">
        <f t="shared" si="3"/>
        <v>-1000000</v>
      </c>
      <c r="K48" s="276">
        <v>-1000000</v>
      </c>
      <c r="L48" s="287"/>
      <c r="M48" s="287"/>
      <c r="N48" s="287"/>
      <c r="O48" s="276">
        <v>-1000000</v>
      </c>
      <c r="P48" s="287"/>
      <c r="Q48" s="287"/>
      <c r="R48" s="279">
        <f t="shared" si="4"/>
        <v>-1000000</v>
      </c>
    </row>
    <row r="49" spans="1:18" s="348" customFormat="1" ht="25.5" customHeight="1" x14ac:dyDescent="0.3">
      <c r="A49" s="196" t="s">
        <v>453</v>
      </c>
      <c r="B49" s="196" t="s">
        <v>454</v>
      </c>
      <c r="C49" s="196" t="s">
        <v>452</v>
      </c>
      <c r="D49" s="391" t="s">
        <v>451</v>
      </c>
      <c r="E49" s="285">
        <f t="shared" si="9"/>
        <v>15000</v>
      </c>
      <c r="F49" s="285">
        <v>15000</v>
      </c>
      <c r="G49" s="287"/>
      <c r="H49" s="287"/>
      <c r="I49" s="287"/>
      <c r="J49" s="285">
        <f t="shared" si="3"/>
        <v>0</v>
      </c>
      <c r="K49" s="276"/>
      <c r="L49" s="287"/>
      <c r="M49" s="287"/>
      <c r="N49" s="287"/>
      <c r="O49" s="276"/>
      <c r="P49" s="287"/>
      <c r="Q49" s="287"/>
      <c r="R49" s="279">
        <f t="shared" si="4"/>
        <v>15000</v>
      </c>
    </row>
    <row r="50" spans="1:18" s="348" customFormat="1" ht="56.25" hidden="1" customHeight="1" x14ac:dyDescent="0.3">
      <c r="A50" s="196" t="s">
        <v>265</v>
      </c>
      <c r="B50" s="196" t="s">
        <v>198</v>
      </c>
      <c r="C50" s="196" t="s">
        <v>56</v>
      </c>
      <c r="D50" s="292" t="s">
        <v>197</v>
      </c>
      <c r="E50" s="285">
        <f t="shared" si="2"/>
        <v>0</v>
      </c>
      <c r="F50" s="198"/>
      <c r="G50" s="287"/>
      <c r="H50" s="287"/>
      <c r="I50" s="287"/>
      <c r="J50" s="285">
        <f t="shared" si="3"/>
        <v>0</v>
      </c>
      <c r="K50" s="276"/>
      <c r="L50" s="287"/>
      <c r="M50" s="287"/>
      <c r="N50" s="287"/>
      <c r="O50" s="276"/>
      <c r="P50" s="287"/>
      <c r="Q50" s="287"/>
      <c r="R50" s="279">
        <f t="shared" si="4"/>
        <v>0</v>
      </c>
    </row>
    <row r="51" spans="1:18" s="349" customFormat="1" ht="35.25" hidden="1" customHeight="1" x14ac:dyDescent="0.3">
      <c r="A51" s="119" t="s">
        <v>137</v>
      </c>
      <c r="B51" s="119" t="s">
        <v>138</v>
      </c>
      <c r="C51" s="119" t="s">
        <v>68</v>
      </c>
      <c r="D51" s="122" t="s">
        <v>19</v>
      </c>
      <c r="E51" s="202">
        <f t="shared" si="2"/>
        <v>0</v>
      </c>
      <c r="F51" s="202"/>
      <c r="G51" s="202"/>
      <c r="H51" s="202"/>
      <c r="I51" s="202"/>
      <c r="J51" s="281">
        <f t="shared" si="3"/>
        <v>0</v>
      </c>
      <c r="K51" s="273"/>
      <c r="L51" s="202"/>
      <c r="M51" s="202"/>
      <c r="N51" s="202"/>
      <c r="O51" s="273"/>
      <c r="P51" s="202"/>
      <c r="Q51" s="202"/>
      <c r="R51" s="271">
        <f t="shared" si="4"/>
        <v>0</v>
      </c>
    </row>
    <row r="52" spans="1:18" s="349" customFormat="1" ht="24.75" hidden="1" customHeight="1" x14ac:dyDescent="0.3">
      <c r="A52" s="119" t="s">
        <v>317</v>
      </c>
      <c r="B52" s="119" t="s">
        <v>139</v>
      </c>
      <c r="C52" s="119" t="s">
        <v>66</v>
      </c>
      <c r="D52" s="122" t="s">
        <v>18</v>
      </c>
      <c r="E52" s="202">
        <f t="shared" ref="E52" si="10">SUM(F52,I52)</f>
        <v>0</v>
      </c>
      <c r="F52" s="202"/>
      <c r="G52" s="202"/>
      <c r="H52" s="202"/>
      <c r="I52" s="202"/>
      <c r="J52" s="281">
        <f t="shared" si="3"/>
        <v>0</v>
      </c>
      <c r="K52" s="273"/>
      <c r="L52" s="202"/>
      <c r="M52" s="202"/>
      <c r="N52" s="202"/>
      <c r="O52" s="273"/>
      <c r="P52" s="202"/>
      <c r="Q52" s="202"/>
      <c r="R52" s="271">
        <f t="shared" si="4"/>
        <v>0</v>
      </c>
    </row>
    <row r="53" spans="1:18" s="349" customFormat="1" ht="28.5" hidden="1" customHeight="1" x14ac:dyDescent="0.3">
      <c r="A53" s="119" t="s">
        <v>140</v>
      </c>
      <c r="B53" s="119" t="s">
        <v>141</v>
      </c>
      <c r="C53" s="119" t="s">
        <v>59</v>
      </c>
      <c r="D53" s="209" t="s">
        <v>82</v>
      </c>
      <c r="E53" s="202">
        <f t="shared" si="2"/>
        <v>0</v>
      </c>
      <c r="F53" s="193"/>
      <c r="G53" s="272"/>
      <c r="H53" s="272"/>
      <c r="I53" s="272"/>
      <c r="J53" s="281">
        <f t="shared" si="3"/>
        <v>0</v>
      </c>
      <c r="K53" s="273"/>
      <c r="L53" s="272"/>
      <c r="M53" s="272"/>
      <c r="N53" s="272"/>
      <c r="O53" s="273"/>
      <c r="P53" s="272"/>
      <c r="Q53" s="272"/>
      <c r="R53" s="271">
        <f t="shared" si="4"/>
        <v>0</v>
      </c>
    </row>
    <row r="54" spans="1:18" s="350" customFormat="1" ht="30" hidden="1" customHeight="1" x14ac:dyDescent="0.35">
      <c r="A54" s="295" t="s">
        <v>143</v>
      </c>
      <c r="B54" s="295" t="s">
        <v>144</v>
      </c>
      <c r="C54" s="295" t="s">
        <v>59</v>
      </c>
      <c r="D54" s="209" t="s">
        <v>142</v>
      </c>
      <c r="E54" s="202">
        <f t="shared" si="2"/>
        <v>0</v>
      </c>
      <c r="F54" s="193"/>
      <c r="G54" s="294"/>
      <c r="H54" s="294"/>
      <c r="I54" s="294"/>
      <c r="J54" s="281">
        <f t="shared" si="3"/>
        <v>0</v>
      </c>
      <c r="K54" s="273"/>
      <c r="L54" s="294"/>
      <c r="M54" s="294"/>
      <c r="N54" s="294"/>
      <c r="O54" s="273"/>
      <c r="P54" s="294"/>
      <c r="Q54" s="294"/>
      <c r="R54" s="271">
        <f t="shared" si="4"/>
        <v>0</v>
      </c>
    </row>
    <row r="55" spans="1:18" s="357" customFormat="1" ht="32.25" hidden="1" customHeight="1" x14ac:dyDescent="0.3">
      <c r="A55" s="232" t="s">
        <v>145</v>
      </c>
      <c r="B55" s="119" t="s">
        <v>146</v>
      </c>
      <c r="C55" s="297" t="s">
        <v>147</v>
      </c>
      <c r="D55" s="298" t="s">
        <v>148</v>
      </c>
      <c r="E55" s="202">
        <f t="shared" si="2"/>
        <v>0</v>
      </c>
      <c r="F55" s="202"/>
      <c r="G55" s="299"/>
      <c r="H55" s="299"/>
      <c r="I55" s="299"/>
      <c r="J55" s="281">
        <f t="shared" si="3"/>
        <v>0</v>
      </c>
      <c r="K55" s="273"/>
      <c r="L55" s="299"/>
      <c r="M55" s="299"/>
      <c r="N55" s="299"/>
      <c r="O55" s="273"/>
      <c r="P55" s="299"/>
      <c r="Q55" s="299"/>
      <c r="R55" s="271">
        <f t="shared" si="4"/>
        <v>0</v>
      </c>
    </row>
    <row r="56" spans="1:18" s="347" customFormat="1" ht="37.5" hidden="1" customHeight="1" x14ac:dyDescent="0.3">
      <c r="A56" s="259" t="s">
        <v>270</v>
      </c>
      <c r="B56" s="196" t="s">
        <v>271</v>
      </c>
      <c r="C56" s="259" t="s">
        <v>67</v>
      </c>
      <c r="D56" s="260" t="s">
        <v>272</v>
      </c>
      <c r="E56" s="285">
        <f t="shared" si="2"/>
        <v>0</v>
      </c>
      <c r="F56" s="285"/>
      <c r="G56" s="300"/>
      <c r="H56" s="300"/>
      <c r="I56" s="300"/>
      <c r="J56" s="285">
        <f t="shared" si="3"/>
        <v>0</v>
      </c>
      <c r="K56" s="276"/>
      <c r="L56" s="300"/>
      <c r="M56" s="300"/>
      <c r="N56" s="300"/>
      <c r="O56" s="276"/>
      <c r="P56" s="300"/>
      <c r="Q56" s="300"/>
      <c r="R56" s="279">
        <f t="shared" si="4"/>
        <v>0</v>
      </c>
    </row>
    <row r="57" spans="1:18" s="357" customFormat="1" ht="23.25" hidden="1" customHeight="1" x14ac:dyDescent="0.3">
      <c r="A57" s="269" t="s">
        <v>149</v>
      </c>
      <c r="B57" s="269" t="s">
        <v>150</v>
      </c>
      <c r="C57" s="269" t="s">
        <v>57</v>
      </c>
      <c r="D57" s="209" t="s">
        <v>151</v>
      </c>
      <c r="E57" s="202">
        <f t="shared" si="2"/>
        <v>0</v>
      </c>
      <c r="F57" s="202"/>
      <c r="G57" s="299"/>
      <c r="H57" s="299"/>
      <c r="I57" s="299"/>
      <c r="J57" s="273">
        <f t="shared" ref="J57" si="11">SUM(L57,O57)</f>
        <v>0</v>
      </c>
      <c r="K57" s="273"/>
      <c r="L57" s="299"/>
      <c r="M57" s="299"/>
      <c r="N57" s="299"/>
      <c r="O57" s="273"/>
      <c r="P57" s="299"/>
      <c r="Q57" s="299"/>
      <c r="R57" s="274">
        <f t="shared" si="4"/>
        <v>0</v>
      </c>
    </row>
    <row r="58" spans="1:18" s="347" customFormat="1" ht="55.5" customHeight="1" x14ac:dyDescent="0.3">
      <c r="A58" s="103" t="s">
        <v>24</v>
      </c>
      <c r="B58" s="103"/>
      <c r="C58" s="103"/>
      <c r="D58" s="378" t="s">
        <v>97</v>
      </c>
      <c r="E58" s="267">
        <f>SUM(E59)</f>
        <v>-480000</v>
      </c>
      <c r="F58" s="268">
        <f t="shared" ref="F58:Q58" si="12">SUM(F59)</f>
        <v>-480000</v>
      </c>
      <c r="G58" s="268">
        <f t="shared" si="12"/>
        <v>-370000</v>
      </c>
      <c r="H58" s="268">
        <f t="shared" si="12"/>
        <v>-19400</v>
      </c>
      <c r="I58" s="268">
        <f t="shared" si="12"/>
        <v>0</v>
      </c>
      <c r="J58" s="268">
        <f t="shared" si="12"/>
        <v>-2607079</v>
      </c>
      <c r="K58" s="268">
        <f t="shared" si="12"/>
        <v>-2607079</v>
      </c>
      <c r="L58" s="268">
        <f t="shared" si="12"/>
        <v>0</v>
      </c>
      <c r="M58" s="268">
        <f t="shared" si="12"/>
        <v>0</v>
      </c>
      <c r="N58" s="268">
        <f t="shared" si="12"/>
        <v>0</v>
      </c>
      <c r="O58" s="268">
        <f t="shared" si="12"/>
        <v>-2607079</v>
      </c>
      <c r="P58" s="268">
        <f t="shared" si="12"/>
        <v>0</v>
      </c>
      <c r="Q58" s="268">
        <f t="shared" si="12"/>
        <v>0</v>
      </c>
      <c r="R58" s="313">
        <f t="shared" si="4"/>
        <v>-3087079</v>
      </c>
    </row>
    <row r="59" spans="1:18" s="347" customFormat="1" ht="54.75" customHeight="1" x14ac:dyDescent="0.3">
      <c r="A59" s="103" t="s">
        <v>25</v>
      </c>
      <c r="B59" s="103"/>
      <c r="C59" s="103"/>
      <c r="D59" s="378" t="s">
        <v>97</v>
      </c>
      <c r="E59" s="267">
        <f>SUM(E60:E73)</f>
        <v>-480000</v>
      </c>
      <c r="F59" s="267">
        <f t="shared" ref="F59:R59" si="13">SUM(F60:F73)</f>
        <v>-480000</v>
      </c>
      <c r="G59" s="267">
        <f t="shared" si="13"/>
        <v>-370000</v>
      </c>
      <c r="H59" s="267">
        <f t="shared" si="13"/>
        <v>-19400</v>
      </c>
      <c r="I59" s="267">
        <f t="shared" si="13"/>
        <v>0</v>
      </c>
      <c r="J59" s="267">
        <f t="shared" si="13"/>
        <v>-2607079</v>
      </c>
      <c r="K59" s="267">
        <f t="shared" si="13"/>
        <v>-2607079</v>
      </c>
      <c r="L59" s="267">
        <f t="shared" si="13"/>
        <v>0</v>
      </c>
      <c r="M59" s="267">
        <f t="shared" si="13"/>
        <v>0</v>
      </c>
      <c r="N59" s="267">
        <f t="shared" si="13"/>
        <v>0</v>
      </c>
      <c r="O59" s="267">
        <f t="shared" si="13"/>
        <v>-2607079</v>
      </c>
      <c r="P59" s="267">
        <f t="shared" si="13"/>
        <v>0</v>
      </c>
      <c r="Q59" s="267">
        <f t="shared" si="13"/>
        <v>0</v>
      </c>
      <c r="R59" s="267">
        <f t="shared" si="13"/>
        <v>-3087079</v>
      </c>
    </row>
    <row r="60" spans="1:18" s="347" customFormat="1" ht="57.75" customHeight="1" x14ac:dyDescent="0.3">
      <c r="A60" s="196" t="s">
        <v>164</v>
      </c>
      <c r="B60" s="196" t="s">
        <v>99</v>
      </c>
      <c r="C60" s="196" t="s">
        <v>46</v>
      </c>
      <c r="D60" s="292" t="s">
        <v>98</v>
      </c>
      <c r="E60" s="285">
        <f t="shared" ref="E60:E62" si="14">SUM(F60,I60)</f>
        <v>-480000</v>
      </c>
      <c r="F60" s="285">
        <v>-480000</v>
      </c>
      <c r="G60" s="276">
        <v>-370000</v>
      </c>
      <c r="H60" s="276">
        <v>-19400</v>
      </c>
      <c r="I60" s="276"/>
      <c r="J60" s="285">
        <f t="shared" ref="J60:J63" si="15">SUM(L60,O60)</f>
        <v>0</v>
      </c>
      <c r="K60" s="285"/>
      <c r="L60" s="277"/>
      <c r="M60" s="277"/>
      <c r="N60" s="277"/>
      <c r="O60" s="285"/>
      <c r="P60" s="277"/>
      <c r="Q60" s="277"/>
      <c r="R60" s="279">
        <f t="shared" si="4"/>
        <v>-480000</v>
      </c>
    </row>
    <row r="61" spans="1:18" s="357" customFormat="1" ht="23.25" hidden="1" customHeight="1" x14ac:dyDescent="0.3">
      <c r="A61" s="269" t="s">
        <v>300</v>
      </c>
      <c r="B61" s="302" t="s">
        <v>61</v>
      </c>
      <c r="C61" s="303" t="s">
        <v>47</v>
      </c>
      <c r="D61" s="217" t="s">
        <v>200</v>
      </c>
      <c r="E61" s="202">
        <f t="shared" si="14"/>
        <v>0</v>
      </c>
      <c r="F61" s="202"/>
      <c r="G61" s="273"/>
      <c r="H61" s="273"/>
      <c r="I61" s="273"/>
      <c r="J61" s="202">
        <f t="shared" si="15"/>
        <v>0</v>
      </c>
      <c r="K61" s="202"/>
      <c r="L61" s="301"/>
      <c r="M61" s="301"/>
      <c r="N61" s="301"/>
      <c r="O61" s="202"/>
      <c r="P61" s="301"/>
      <c r="Q61" s="301"/>
      <c r="R61" s="274">
        <f t="shared" si="4"/>
        <v>0</v>
      </c>
    </row>
    <row r="62" spans="1:18" s="357" customFormat="1" ht="35.25" hidden="1" customHeight="1" x14ac:dyDescent="0.3">
      <c r="A62" s="219" t="s">
        <v>318</v>
      </c>
      <c r="B62" s="119" t="s">
        <v>319</v>
      </c>
      <c r="C62" s="119" t="s">
        <v>52</v>
      </c>
      <c r="D62" s="201" t="s">
        <v>320</v>
      </c>
      <c r="E62" s="202">
        <f t="shared" si="14"/>
        <v>0</v>
      </c>
      <c r="F62" s="202"/>
      <c r="G62" s="299"/>
      <c r="H62" s="299"/>
      <c r="I62" s="299"/>
      <c r="J62" s="273">
        <f t="shared" si="15"/>
        <v>0</v>
      </c>
      <c r="K62" s="273"/>
      <c r="L62" s="301"/>
      <c r="M62" s="301"/>
      <c r="N62" s="301"/>
      <c r="O62" s="273"/>
      <c r="P62" s="301"/>
      <c r="Q62" s="301"/>
      <c r="R62" s="274">
        <f t="shared" si="4"/>
        <v>0</v>
      </c>
    </row>
    <row r="63" spans="1:18" s="418" customFormat="1" ht="36.75" hidden="1" customHeight="1" x14ac:dyDescent="0.3">
      <c r="A63" s="424" t="s">
        <v>191</v>
      </c>
      <c r="B63" s="424" t="s">
        <v>192</v>
      </c>
      <c r="C63" s="424" t="s">
        <v>261</v>
      </c>
      <c r="D63" s="425" t="s">
        <v>193</v>
      </c>
      <c r="E63" s="285">
        <f t="shared" ref="E63:E75" si="16">SUM(F63,I63)</f>
        <v>0</v>
      </c>
      <c r="F63" s="285"/>
      <c r="G63" s="300"/>
      <c r="H63" s="300"/>
      <c r="I63" s="300"/>
      <c r="J63" s="285">
        <f t="shared" si="15"/>
        <v>0</v>
      </c>
      <c r="K63" s="285"/>
      <c r="L63" s="300"/>
      <c r="M63" s="300"/>
      <c r="N63" s="300"/>
      <c r="O63" s="285"/>
      <c r="P63" s="300"/>
      <c r="Q63" s="300"/>
      <c r="R63" s="368">
        <f t="shared" si="4"/>
        <v>0</v>
      </c>
    </row>
    <row r="64" spans="1:18" s="418" customFormat="1" ht="43.5" customHeight="1" x14ac:dyDescent="0.3">
      <c r="A64" s="424" t="s">
        <v>247</v>
      </c>
      <c r="B64" s="424" t="s">
        <v>248</v>
      </c>
      <c r="C64" s="424" t="s">
        <v>55</v>
      </c>
      <c r="D64" s="425" t="s">
        <v>249</v>
      </c>
      <c r="E64" s="285">
        <f t="shared" ref="E64:E66" si="17">SUM(F64,I64)</f>
        <v>0</v>
      </c>
      <c r="F64" s="285"/>
      <c r="G64" s="300"/>
      <c r="H64" s="300"/>
      <c r="I64" s="300"/>
      <c r="J64" s="276">
        <f t="shared" ref="J64:J69" si="18">SUM(L64,O64)</f>
        <v>-245358</v>
      </c>
      <c r="K64" s="276">
        <v>-245358</v>
      </c>
      <c r="L64" s="300"/>
      <c r="M64" s="300"/>
      <c r="N64" s="300"/>
      <c r="O64" s="276">
        <v>-245358</v>
      </c>
      <c r="P64" s="300"/>
      <c r="Q64" s="300"/>
      <c r="R64" s="279">
        <f t="shared" si="4"/>
        <v>-245358</v>
      </c>
    </row>
    <row r="65" spans="1:18" s="418" customFormat="1" ht="60.75" customHeight="1" x14ac:dyDescent="0.3">
      <c r="A65" s="424" t="s">
        <v>301</v>
      </c>
      <c r="B65" s="424" t="s">
        <v>302</v>
      </c>
      <c r="C65" s="424" t="s">
        <v>55</v>
      </c>
      <c r="D65" s="425" t="s">
        <v>303</v>
      </c>
      <c r="E65" s="285">
        <f t="shared" si="17"/>
        <v>0</v>
      </c>
      <c r="F65" s="285"/>
      <c r="G65" s="300"/>
      <c r="H65" s="300"/>
      <c r="I65" s="300"/>
      <c r="J65" s="276">
        <f t="shared" si="18"/>
        <v>-190841</v>
      </c>
      <c r="K65" s="276">
        <v>-190841</v>
      </c>
      <c r="L65" s="300"/>
      <c r="M65" s="300"/>
      <c r="N65" s="300"/>
      <c r="O65" s="276">
        <v>-190841</v>
      </c>
      <c r="P65" s="300"/>
      <c r="Q65" s="300"/>
      <c r="R65" s="279">
        <f t="shared" si="4"/>
        <v>-190841</v>
      </c>
    </row>
    <row r="66" spans="1:18" s="418" customFormat="1" ht="32.25" customHeight="1" x14ac:dyDescent="0.3">
      <c r="A66" s="424" t="s">
        <v>304</v>
      </c>
      <c r="B66" s="424" t="s">
        <v>135</v>
      </c>
      <c r="C66" s="196" t="s">
        <v>55</v>
      </c>
      <c r="D66" s="391" t="s">
        <v>136</v>
      </c>
      <c r="E66" s="285">
        <f t="shared" si="17"/>
        <v>0</v>
      </c>
      <c r="F66" s="285"/>
      <c r="G66" s="300"/>
      <c r="H66" s="300"/>
      <c r="I66" s="300"/>
      <c r="J66" s="276">
        <f t="shared" si="18"/>
        <v>-2170880</v>
      </c>
      <c r="K66" s="276">
        <v>-2170880</v>
      </c>
      <c r="L66" s="300"/>
      <c r="M66" s="300"/>
      <c r="N66" s="300"/>
      <c r="O66" s="276">
        <v>-2170880</v>
      </c>
      <c r="P66" s="300"/>
      <c r="Q66" s="300"/>
      <c r="R66" s="279">
        <f t="shared" si="4"/>
        <v>-2170880</v>
      </c>
    </row>
    <row r="67" spans="1:18" s="347" customFormat="1" ht="39.75" hidden="1" customHeight="1" x14ac:dyDescent="0.3">
      <c r="A67" s="275" t="s">
        <v>194</v>
      </c>
      <c r="B67" s="275" t="s">
        <v>89</v>
      </c>
      <c r="C67" s="275" t="s">
        <v>196</v>
      </c>
      <c r="D67" s="265" t="s">
        <v>195</v>
      </c>
      <c r="E67" s="285">
        <f t="shared" si="16"/>
        <v>0</v>
      </c>
      <c r="F67" s="285"/>
      <c r="G67" s="300"/>
      <c r="H67" s="300"/>
      <c r="I67" s="300"/>
      <c r="J67" s="285">
        <f t="shared" si="18"/>
        <v>0</v>
      </c>
      <c r="K67" s="276"/>
      <c r="L67" s="379"/>
      <c r="M67" s="379"/>
      <c r="N67" s="379"/>
      <c r="O67" s="276"/>
      <c r="P67" s="379"/>
      <c r="Q67" s="300"/>
      <c r="R67" s="279">
        <f t="shared" si="4"/>
        <v>0</v>
      </c>
    </row>
    <row r="68" spans="1:18" s="357" customFormat="1" ht="25.5" hidden="1" customHeight="1" x14ac:dyDescent="0.3">
      <c r="A68" s="200" t="s">
        <v>305</v>
      </c>
      <c r="B68" s="119" t="s">
        <v>274</v>
      </c>
      <c r="C68" s="119" t="s">
        <v>196</v>
      </c>
      <c r="D68" s="122" t="s">
        <v>275</v>
      </c>
      <c r="E68" s="202">
        <f>SUM(F68,I68)</f>
        <v>0</v>
      </c>
      <c r="F68" s="202"/>
      <c r="G68" s="299"/>
      <c r="H68" s="299"/>
      <c r="I68" s="299"/>
      <c r="J68" s="202"/>
      <c r="K68" s="202"/>
      <c r="L68" s="194"/>
      <c r="M68" s="194"/>
      <c r="N68" s="194"/>
      <c r="O68" s="202"/>
      <c r="P68" s="194"/>
      <c r="Q68" s="299"/>
      <c r="R68" s="274">
        <f t="shared" si="4"/>
        <v>0</v>
      </c>
    </row>
    <row r="69" spans="1:18" s="347" customFormat="1" ht="38.25" hidden="1" customHeight="1" x14ac:dyDescent="0.3">
      <c r="A69" s="196" t="s">
        <v>341</v>
      </c>
      <c r="B69" s="196" t="s">
        <v>342</v>
      </c>
      <c r="C69" s="196" t="s">
        <v>196</v>
      </c>
      <c r="D69" s="292" t="s">
        <v>343</v>
      </c>
      <c r="E69" s="285">
        <f>SUM(F69,I69)</f>
        <v>0</v>
      </c>
      <c r="F69" s="285"/>
      <c r="G69" s="276"/>
      <c r="H69" s="276"/>
      <c r="I69" s="276"/>
      <c r="J69" s="285">
        <f t="shared" si="18"/>
        <v>0</v>
      </c>
      <c r="K69" s="285"/>
      <c r="L69" s="277"/>
      <c r="M69" s="277"/>
      <c r="N69" s="277"/>
      <c r="O69" s="285"/>
      <c r="P69" s="300"/>
      <c r="Q69" s="277"/>
      <c r="R69" s="368">
        <f t="shared" si="4"/>
        <v>0</v>
      </c>
    </row>
    <row r="70" spans="1:18" s="358" customFormat="1" ht="51" hidden="1" customHeight="1" x14ac:dyDescent="0.3">
      <c r="A70" s="304" t="s">
        <v>199</v>
      </c>
      <c r="B70" s="304" t="s">
        <v>198</v>
      </c>
      <c r="C70" s="153" t="s">
        <v>56</v>
      </c>
      <c r="D70" s="305" t="s">
        <v>197</v>
      </c>
      <c r="E70" s="213">
        <f t="shared" si="16"/>
        <v>0</v>
      </c>
      <c r="F70" s="213"/>
      <c r="G70" s="306"/>
      <c r="H70" s="306"/>
      <c r="I70" s="306"/>
      <c r="J70" s="307"/>
      <c r="K70" s="307"/>
      <c r="L70" s="308"/>
      <c r="M70" s="308"/>
      <c r="N70" s="308"/>
      <c r="O70" s="307"/>
      <c r="P70" s="308"/>
      <c r="Q70" s="306"/>
      <c r="R70" s="274">
        <f t="shared" si="4"/>
        <v>0</v>
      </c>
    </row>
    <row r="71" spans="1:18" s="357" customFormat="1" ht="24.75" hidden="1" customHeight="1" x14ac:dyDescent="0.3">
      <c r="A71" s="232" t="s">
        <v>306</v>
      </c>
      <c r="B71" s="119" t="s">
        <v>150</v>
      </c>
      <c r="C71" s="119" t="s">
        <v>57</v>
      </c>
      <c r="D71" s="209" t="s">
        <v>151</v>
      </c>
      <c r="E71" s="202">
        <f t="shared" si="16"/>
        <v>0</v>
      </c>
      <c r="F71" s="202"/>
      <c r="G71" s="273"/>
      <c r="H71" s="273"/>
      <c r="I71" s="273"/>
      <c r="J71" s="202"/>
      <c r="K71" s="202"/>
      <c r="L71" s="273"/>
      <c r="M71" s="273"/>
      <c r="N71" s="273"/>
      <c r="O71" s="202"/>
      <c r="P71" s="273"/>
      <c r="Q71" s="273"/>
      <c r="R71" s="274">
        <f t="shared" si="4"/>
        <v>0</v>
      </c>
    </row>
    <row r="72" spans="1:18" s="347" customFormat="1" ht="41.25" hidden="1" customHeight="1" x14ac:dyDescent="0.3">
      <c r="A72" s="196" t="s">
        <v>234</v>
      </c>
      <c r="B72" s="196" t="s">
        <v>233</v>
      </c>
      <c r="C72" s="196" t="s">
        <v>196</v>
      </c>
      <c r="D72" s="292" t="s">
        <v>232</v>
      </c>
      <c r="E72" s="285">
        <f>SUM(F72,I72)</f>
        <v>0</v>
      </c>
      <c r="F72" s="285"/>
      <c r="G72" s="276"/>
      <c r="H72" s="276"/>
      <c r="I72" s="276"/>
      <c r="J72" s="285">
        <f>SUM(L72,O72)</f>
        <v>0</v>
      </c>
      <c r="K72" s="285"/>
      <c r="L72" s="277"/>
      <c r="M72" s="277"/>
      <c r="N72" s="277"/>
      <c r="O72" s="285"/>
      <c r="P72" s="300"/>
      <c r="Q72" s="277"/>
      <c r="R72" s="279">
        <f t="shared" si="4"/>
        <v>0</v>
      </c>
    </row>
    <row r="73" spans="1:18" s="347" customFormat="1" ht="23.25" hidden="1" customHeight="1" x14ac:dyDescent="0.3">
      <c r="A73" s="398" t="s">
        <v>306</v>
      </c>
      <c r="B73" s="398" t="s">
        <v>150</v>
      </c>
      <c r="C73" s="398" t="s">
        <v>57</v>
      </c>
      <c r="D73" s="264" t="s">
        <v>235</v>
      </c>
      <c r="E73" s="285">
        <f>SUM(F73,I73)</f>
        <v>0</v>
      </c>
      <c r="F73" s="285"/>
      <c r="G73" s="276"/>
      <c r="H73" s="276"/>
      <c r="I73" s="276"/>
      <c r="J73" s="285">
        <f>SUM(O73,L73)</f>
        <v>0</v>
      </c>
      <c r="K73" s="285"/>
      <c r="L73" s="276"/>
      <c r="M73" s="276"/>
      <c r="N73" s="276"/>
      <c r="O73" s="276"/>
      <c r="P73" s="276"/>
      <c r="Q73" s="276"/>
      <c r="R73" s="279">
        <f t="shared" si="4"/>
        <v>0</v>
      </c>
    </row>
    <row r="74" spans="1:18" s="357" customFormat="1" ht="14.1" hidden="1" customHeight="1" x14ac:dyDescent="0.3">
      <c r="A74" s="309"/>
      <c r="B74" s="309"/>
      <c r="C74" s="309"/>
      <c r="D74" s="310"/>
      <c r="E74" s="202">
        <f t="shared" si="16"/>
        <v>0</v>
      </c>
      <c r="F74" s="202"/>
      <c r="G74" s="273"/>
      <c r="H74" s="273"/>
      <c r="I74" s="273"/>
      <c r="J74" s="311">
        <f>SUM(O74,L74)</f>
        <v>0</v>
      </c>
      <c r="K74" s="311"/>
      <c r="L74" s="273"/>
      <c r="M74" s="273"/>
      <c r="N74" s="273"/>
      <c r="O74" s="273"/>
      <c r="P74" s="273"/>
      <c r="Q74" s="273"/>
      <c r="R74" s="274">
        <f t="shared" si="4"/>
        <v>0</v>
      </c>
    </row>
    <row r="75" spans="1:18" s="357" customFormat="1" ht="14.1" hidden="1" customHeight="1" x14ac:dyDescent="0.3">
      <c r="A75" s="309"/>
      <c r="B75" s="309"/>
      <c r="C75" s="309"/>
      <c r="D75" s="310"/>
      <c r="E75" s="202">
        <f t="shared" si="16"/>
        <v>0</v>
      </c>
      <c r="F75" s="202"/>
      <c r="G75" s="301"/>
      <c r="H75" s="301"/>
      <c r="I75" s="301"/>
      <c r="J75" s="311">
        <f>SUM(L75,O75)</f>
        <v>0</v>
      </c>
      <c r="K75" s="311"/>
      <c r="L75" s="301"/>
      <c r="M75" s="301"/>
      <c r="N75" s="301"/>
      <c r="O75" s="301"/>
      <c r="P75" s="301"/>
      <c r="Q75" s="301"/>
      <c r="R75" s="274">
        <f t="shared" si="4"/>
        <v>0</v>
      </c>
    </row>
    <row r="76" spans="1:18" s="347" customFormat="1" ht="44.25" customHeight="1" x14ac:dyDescent="0.3">
      <c r="A76" s="103" t="s">
        <v>167</v>
      </c>
      <c r="B76" s="312"/>
      <c r="C76" s="312"/>
      <c r="D76" s="377" t="s">
        <v>94</v>
      </c>
      <c r="E76" s="313">
        <f>SUM(E77)</f>
        <v>0</v>
      </c>
      <c r="F76" s="313">
        <f t="shared" ref="F76:R76" si="19">SUM(F77)</f>
        <v>0</v>
      </c>
      <c r="G76" s="313">
        <f t="shared" si="19"/>
        <v>0</v>
      </c>
      <c r="H76" s="313">
        <f t="shared" si="19"/>
        <v>0</v>
      </c>
      <c r="I76" s="313">
        <f t="shared" si="19"/>
        <v>0</v>
      </c>
      <c r="J76" s="313">
        <f t="shared" si="19"/>
        <v>0</v>
      </c>
      <c r="K76" s="313">
        <f t="shared" si="19"/>
        <v>0</v>
      </c>
      <c r="L76" s="313">
        <f t="shared" si="19"/>
        <v>0</v>
      </c>
      <c r="M76" s="313">
        <f t="shared" si="19"/>
        <v>0</v>
      </c>
      <c r="N76" s="313">
        <f t="shared" si="19"/>
        <v>0</v>
      </c>
      <c r="O76" s="313">
        <f t="shared" si="19"/>
        <v>0</v>
      </c>
      <c r="P76" s="313">
        <f t="shared" si="19"/>
        <v>0</v>
      </c>
      <c r="Q76" s="313">
        <f t="shared" si="19"/>
        <v>0</v>
      </c>
      <c r="R76" s="313">
        <f t="shared" si="19"/>
        <v>0</v>
      </c>
    </row>
    <row r="77" spans="1:18" s="348" customFormat="1" ht="42.75" customHeight="1" x14ac:dyDescent="0.3">
      <c r="A77" s="103" t="s">
        <v>166</v>
      </c>
      <c r="B77" s="312"/>
      <c r="C77" s="312"/>
      <c r="D77" s="377" t="s">
        <v>94</v>
      </c>
      <c r="E77" s="313">
        <f>SUM(E79,E81,E91,E92,E93,E95,E97,E100)</f>
        <v>0</v>
      </c>
      <c r="F77" s="313">
        <f t="shared" ref="F77:R77" si="20">SUM(F79,F81,F91,F92,F93,F95,F97,F100)</f>
        <v>0</v>
      </c>
      <c r="G77" s="313">
        <f t="shared" si="20"/>
        <v>0</v>
      </c>
      <c r="H77" s="313">
        <f t="shared" si="20"/>
        <v>0</v>
      </c>
      <c r="I77" s="313">
        <f t="shared" si="20"/>
        <v>0</v>
      </c>
      <c r="J77" s="313">
        <f t="shared" si="20"/>
        <v>0</v>
      </c>
      <c r="K77" s="313">
        <f t="shared" si="20"/>
        <v>0</v>
      </c>
      <c r="L77" s="313">
        <f t="shared" si="20"/>
        <v>0</v>
      </c>
      <c r="M77" s="313">
        <f t="shared" si="20"/>
        <v>0</v>
      </c>
      <c r="N77" s="313">
        <f t="shared" si="20"/>
        <v>0</v>
      </c>
      <c r="O77" s="313">
        <f t="shared" si="20"/>
        <v>0</v>
      </c>
      <c r="P77" s="313">
        <f t="shared" si="20"/>
        <v>0</v>
      </c>
      <c r="Q77" s="313">
        <f t="shared" si="20"/>
        <v>0</v>
      </c>
      <c r="R77" s="313">
        <f t="shared" si="20"/>
        <v>0</v>
      </c>
    </row>
    <row r="78" spans="1:18" s="349" customFormat="1" ht="45.75" hidden="1" customHeight="1" x14ac:dyDescent="0.3">
      <c r="A78" s="269" t="s">
        <v>165</v>
      </c>
      <c r="B78" s="269" t="s">
        <v>99</v>
      </c>
      <c r="C78" s="269" t="s">
        <v>46</v>
      </c>
      <c r="D78" s="122" t="s">
        <v>98</v>
      </c>
      <c r="E78" s="193">
        <f>SUM(F78,I78)</f>
        <v>0</v>
      </c>
      <c r="F78" s="193"/>
      <c r="G78" s="193"/>
      <c r="H78" s="272"/>
      <c r="I78" s="272"/>
      <c r="J78" s="271">
        <f t="shared" ref="J78:J99" si="21">SUM(L78,O78)</f>
        <v>0</v>
      </c>
      <c r="K78" s="271"/>
      <c r="L78" s="272"/>
      <c r="M78" s="272"/>
      <c r="N78" s="272"/>
      <c r="O78" s="271"/>
      <c r="P78" s="271"/>
      <c r="Q78" s="271"/>
      <c r="R78" s="271">
        <f>SUM(E78,J78)</f>
        <v>0</v>
      </c>
    </row>
    <row r="79" spans="1:18" s="347" customFormat="1" ht="30" customHeight="1" x14ac:dyDescent="0.3">
      <c r="A79" s="141" t="s">
        <v>201</v>
      </c>
      <c r="B79" s="141" t="s">
        <v>61</v>
      </c>
      <c r="C79" s="164" t="s">
        <v>47</v>
      </c>
      <c r="D79" s="165" t="s">
        <v>200</v>
      </c>
      <c r="E79" s="319">
        <f t="shared" ref="E79:E101" si="22">SUM(F79,I79)</f>
        <v>415394</v>
      </c>
      <c r="F79" s="198">
        <v>415394</v>
      </c>
      <c r="G79" s="198"/>
      <c r="H79" s="287"/>
      <c r="I79" s="287"/>
      <c r="J79" s="279">
        <f t="shared" ref="J79" si="23">SUM(L79,O79)</f>
        <v>0</v>
      </c>
      <c r="K79" s="279"/>
      <c r="L79" s="287"/>
      <c r="M79" s="287"/>
      <c r="N79" s="287"/>
      <c r="O79" s="279"/>
      <c r="P79" s="279"/>
      <c r="Q79" s="279"/>
      <c r="R79" s="279">
        <f t="shared" ref="R79:R100" si="24">SUM(E79,J79)</f>
        <v>415394</v>
      </c>
    </row>
    <row r="80" spans="1:18" s="359" customFormat="1" ht="59.25" hidden="1" customHeight="1" x14ac:dyDescent="0.3">
      <c r="A80" s="315"/>
      <c r="B80" s="315"/>
      <c r="C80" s="316"/>
      <c r="D80" s="317" t="s">
        <v>335</v>
      </c>
      <c r="E80" s="318">
        <f t="shared" si="22"/>
        <v>0</v>
      </c>
      <c r="F80" s="293"/>
      <c r="G80" s="293"/>
      <c r="H80" s="291"/>
      <c r="I80" s="291"/>
      <c r="J80" s="293">
        <f t="shared" si="21"/>
        <v>0</v>
      </c>
      <c r="K80" s="284"/>
      <c r="L80" s="291"/>
      <c r="M80" s="291"/>
      <c r="N80" s="291"/>
      <c r="O80" s="284"/>
      <c r="P80" s="284"/>
      <c r="Q80" s="284"/>
      <c r="R80" s="281">
        <f t="shared" si="24"/>
        <v>0</v>
      </c>
    </row>
    <row r="81" spans="1:34" s="347" customFormat="1" ht="72.75" customHeight="1" x14ac:dyDescent="0.3">
      <c r="A81" s="141" t="s">
        <v>202</v>
      </c>
      <c r="B81" s="141" t="s">
        <v>62</v>
      </c>
      <c r="C81" s="164" t="s">
        <v>48</v>
      </c>
      <c r="D81" s="165" t="s">
        <v>338</v>
      </c>
      <c r="E81" s="319">
        <f t="shared" si="22"/>
        <v>-421820</v>
      </c>
      <c r="F81" s="198">
        <v>-421820</v>
      </c>
      <c r="G81" s="198"/>
      <c r="H81" s="279"/>
      <c r="I81" s="279"/>
      <c r="J81" s="198">
        <f>SUM(L81,O81)</f>
        <v>0</v>
      </c>
      <c r="K81" s="285"/>
      <c r="L81" s="285"/>
      <c r="M81" s="285"/>
      <c r="N81" s="285"/>
      <c r="O81" s="285"/>
      <c r="P81" s="285"/>
      <c r="Q81" s="285"/>
      <c r="R81" s="198">
        <f t="shared" si="24"/>
        <v>-421820</v>
      </c>
    </row>
    <row r="82" spans="1:34" s="360" customFormat="1" ht="32.25" hidden="1" customHeight="1" x14ac:dyDescent="0.3">
      <c r="A82" s="288"/>
      <c r="B82" s="288"/>
      <c r="C82" s="320"/>
      <c r="D82" s="266" t="s">
        <v>321</v>
      </c>
      <c r="E82" s="321">
        <f>SUM(F82,I82)</f>
        <v>0</v>
      </c>
      <c r="F82" s="289"/>
      <c r="G82" s="289"/>
      <c r="H82" s="281"/>
      <c r="I82" s="281"/>
      <c r="J82" s="289">
        <f>SUM(L82,O82)</f>
        <v>0</v>
      </c>
      <c r="K82" s="289"/>
      <c r="L82" s="281"/>
      <c r="M82" s="281"/>
      <c r="N82" s="281"/>
      <c r="O82" s="289"/>
      <c r="P82" s="281"/>
      <c r="Q82" s="281"/>
      <c r="R82" s="281">
        <f>SUM(E82,J82)</f>
        <v>0</v>
      </c>
    </row>
    <row r="83" spans="1:34" s="347" customFormat="1" ht="34.5" hidden="1" customHeight="1" x14ac:dyDescent="0.3">
      <c r="A83" s="141"/>
      <c r="B83" s="141"/>
      <c r="C83" s="164"/>
      <c r="D83" s="266" t="s">
        <v>350</v>
      </c>
      <c r="E83" s="321">
        <f>SUM(F83,I83)</f>
        <v>0</v>
      </c>
      <c r="F83" s="293"/>
      <c r="G83" s="293"/>
      <c r="H83" s="279"/>
      <c r="I83" s="279"/>
      <c r="J83" s="289">
        <f>SUM(L83,O83)</f>
        <v>0</v>
      </c>
      <c r="K83" s="285"/>
      <c r="L83" s="285"/>
      <c r="M83" s="285"/>
      <c r="N83" s="285"/>
      <c r="O83" s="285"/>
      <c r="P83" s="285"/>
      <c r="Q83" s="285"/>
      <c r="R83" s="281">
        <f>SUM(E83,J83)</f>
        <v>0</v>
      </c>
    </row>
    <row r="84" spans="1:34" s="358" customFormat="1" ht="60.75" hidden="1" customHeight="1" x14ac:dyDescent="0.3">
      <c r="A84" s="323"/>
      <c r="B84" s="323"/>
      <c r="C84" s="324"/>
      <c r="D84" s="322" t="s">
        <v>336</v>
      </c>
      <c r="E84" s="325">
        <f t="shared" ref="E84" si="25">SUM(F84,I84)</f>
        <v>0</v>
      </c>
      <c r="F84" s="326"/>
      <c r="G84" s="326"/>
      <c r="H84" s="294"/>
      <c r="I84" s="294"/>
      <c r="J84" s="326">
        <f t="shared" ref="J84" si="26">SUM(L84,O84)</f>
        <v>0</v>
      </c>
      <c r="K84" s="138"/>
      <c r="L84" s="294"/>
      <c r="M84" s="294"/>
      <c r="N84" s="294"/>
      <c r="O84" s="138"/>
      <c r="P84" s="138"/>
      <c r="Q84" s="138"/>
      <c r="R84" s="307">
        <f t="shared" ref="R84" si="27">SUM(E84,J84)</f>
        <v>0</v>
      </c>
    </row>
    <row r="85" spans="1:34" s="357" customFormat="1" ht="47.25" hidden="1" customHeight="1" x14ac:dyDescent="0.3">
      <c r="A85" s="123"/>
      <c r="B85" s="123"/>
      <c r="C85" s="102"/>
      <c r="D85" s="84" t="s">
        <v>337</v>
      </c>
      <c r="E85" s="372">
        <f>SUM(F85,I85)</f>
        <v>0</v>
      </c>
      <c r="F85" s="326"/>
      <c r="G85" s="326"/>
      <c r="H85" s="271"/>
      <c r="I85" s="271"/>
      <c r="J85" s="213">
        <f>SUM(L85,O85)</f>
        <v>0</v>
      </c>
      <c r="K85" s="213"/>
      <c r="L85" s="213"/>
      <c r="M85" s="213"/>
      <c r="N85" s="213"/>
      <c r="O85" s="213"/>
      <c r="P85" s="202"/>
      <c r="Q85" s="202"/>
      <c r="R85" s="307">
        <f>SUM(E85,J85)</f>
        <v>0</v>
      </c>
    </row>
    <row r="86" spans="1:34" s="361" customFormat="1" ht="48.75" hidden="1" customHeight="1" x14ac:dyDescent="0.3">
      <c r="A86" s="288"/>
      <c r="B86" s="288"/>
      <c r="C86" s="320"/>
      <c r="D86" s="322" t="s">
        <v>351</v>
      </c>
      <c r="E86" s="321">
        <f t="shared" si="22"/>
        <v>0</v>
      </c>
      <c r="F86" s="289"/>
      <c r="G86" s="289"/>
      <c r="H86" s="281"/>
      <c r="I86" s="281"/>
      <c r="J86" s="289">
        <f t="shared" si="21"/>
        <v>0</v>
      </c>
      <c r="K86" s="289"/>
      <c r="L86" s="281"/>
      <c r="M86" s="281"/>
      <c r="N86" s="281"/>
      <c r="O86" s="289"/>
      <c r="P86" s="281"/>
      <c r="Q86" s="281"/>
      <c r="R86" s="281">
        <f t="shared" si="24"/>
        <v>0</v>
      </c>
      <c r="S86" s="360"/>
      <c r="T86" s="360"/>
      <c r="U86" s="360"/>
      <c r="V86" s="360"/>
      <c r="W86" s="360"/>
      <c r="X86" s="360"/>
      <c r="Y86" s="360"/>
      <c r="Z86" s="360"/>
      <c r="AA86" s="360"/>
      <c r="AB86" s="360"/>
      <c r="AC86" s="360"/>
      <c r="AD86" s="360"/>
      <c r="AE86" s="360"/>
      <c r="AF86" s="360"/>
      <c r="AG86" s="360"/>
      <c r="AH86" s="360"/>
    </row>
    <row r="87" spans="1:34" s="358" customFormat="1" ht="45" hidden="1" customHeight="1" x14ac:dyDescent="0.3">
      <c r="A87" s="323"/>
      <c r="B87" s="323"/>
      <c r="C87" s="324"/>
      <c r="D87" s="322" t="s">
        <v>310</v>
      </c>
      <c r="E87" s="325">
        <f t="shared" si="22"/>
        <v>0</v>
      </c>
      <c r="F87" s="326"/>
      <c r="G87" s="326"/>
      <c r="H87" s="138"/>
      <c r="I87" s="138"/>
      <c r="J87" s="326">
        <f t="shared" si="21"/>
        <v>0</v>
      </c>
      <c r="K87" s="326"/>
      <c r="L87" s="138"/>
      <c r="M87" s="138"/>
      <c r="N87" s="138"/>
      <c r="O87" s="326"/>
      <c r="P87" s="138"/>
      <c r="Q87" s="138"/>
      <c r="R87" s="138">
        <f t="shared" si="24"/>
        <v>0</v>
      </c>
    </row>
    <row r="88" spans="1:34" s="357" customFormat="1" ht="81.75" hidden="1" customHeight="1" x14ac:dyDescent="0.3">
      <c r="A88" s="123" t="s">
        <v>204</v>
      </c>
      <c r="B88" s="123" t="s">
        <v>60</v>
      </c>
      <c r="C88" s="123" t="s">
        <v>49</v>
      </c>
      <c r="D88" s="327" t="s">
        <v>203</v>
      </c>
      <c r="E88" s="193">
        <f t="shared" si="22"/>
        <v>0</v>
      </c>
      <c r="F88" s="193"/>
      <c r="G88" s="193"/>
      <c r="H88" s="271"/>
      <c r="I88" s="271"/>
      <c r="J88" s="193">
        <f t="shared" si="21"/>
        <v>0</v>
      </c>
      <c r="K88" s="193"/>
      <c r="L88" s="193"/>
      <c r="M88" s="193"/>
      <c r="N88" s="193"/>
      <c r="O88" s="193"/>
      <c r="P88" s="271"/>
      <c r="Q88" s="271"/>
      <c r="R88" s="193">
        <f t="shared" si="24"/>
        <v>0</v>
      </c>
    </row>
    <row r="89" spans="1:34" s="358" customFormat="1" ht="29.25" hidden="1" customHeight="1" x14ac:dyDescent="0.3">
      <c r="A89" s="323"/>
      <c r="B89" s="323"/>
      <c r="C89" s="323"/>
      <c r="D89" s="155" t="s">
        <v>227</v>
      </c>
      <c r="E89" s="325">
        <f>SUM(F89,I89)</f>
        <v>0</v>
      </c>
      <c r="F89" s="326"/>
      <c r="G89" s="326"/>
      <c r="H89" s="138"/>
      <c r="I89" s="138"/>
      <c r="J89" s="326">
        <f t="shared" si="21"/>
        <v>0</v>
      </c>
      <c r="K89" s="326"/>
      <c r="L89" s="326"/>
      <c r="M89" s="326"/>
      <c r="N89" s="326"/>
      <c r="O89" s="326"/>
      <c r="P89" s="138"/>
      <c r="Q89" s="138"/>
      <c r="R89" s="138">
        <f t="shared" si="24"/>
        <v>0</v>
      </c>
    </row>
    <row r="90" spans="1:34" s="358" customFormat="1" ht="64.5" hidden="1" customHeight="1" x14ac:dyDescent="0.3">
      <c r="A90" s="323"/>
      <c r="B90" s="323"/>
      <c r="C90" s="323"/>
      <c r="D90" s="322" t="s">
        <v>276</v>
      </c>
      <c r="E90" s="325">
        <f>SUM(F90,I90)</f>
        <v>0</v>
      </c>
      <c r="F90" s="326"/>
      <c r="G90" s="326"/>
      <c r="H90" s="138"/>
      <c r="I90" s="138"/>
      <c r="J90" s="326">
        <f t="shared" si="21"/>
        <v>0</v>
      </c>
      <c r="K90" s="326"/>
      <c r="L90" s="326"/>
      <c r="M90" s="326"/>
      <c r="N90" s="326"/>
      <c r="O90" s="326"/>
      <c r="P90" s="138"/>
      <c r="Q90" s="138"/>
      <c r="R90" s="138">
        <f t="shared" si="24"/>
        <v>0</v>
      </c>
    </row>
    <row r="91" spans="1:34" s="347" customFormat="1" ht="57" hidden="1" customHeight="1" x14ac:dyDescent="0.3">
      <c r="A91" s="141" t="s">
        <v>206</v>
      </c>
      <c r="B91" s="141" t="s">
        <v>53</v>
      </c>
      <c r="C91" s="141" t="s">
        <v>50</v>
      </c>
      <c r="D91" s="373" t="s">
        <v>205</v>
      </c>
      <c r="E91" s="198">
        <f t="shared" si="22"/>
        <v>0</v>
      </c>
      <c r="F91" s="198"/>
      <c r="G91" s="198"/>
      <c r="H91" s="279"/>
      <c r="I91" s="279"/>
      <c r="J91" s="198">
        <f t="shared" si="21"/>
        <v>0</v>
      </c>
      <c r="K91" s="198"/>
      <c r="L91" s="279"/>
      <c r="M91" s="279"/>
      <c r="N91" s="279"/>
      <c r="O91" s="198"/>
      <c r="P91" s="279"/>
      <c r="Q91" s="279"/>
      <c r="R91" s="198">
        <f t="shared" si="24"/>
        <v>0</v>
      </c>
    </row>
    <row r="92" spans="1:34" s="347" customFormat="1" ht="36" hidden="1" customHeight="1" x14ac:dyDescent="0.3">
      <c r="A92" s="141" t="s">
        <v>210</v>
      </c>
      <c r="B92" s="141" t="s">
        <v>211</v>
      </c>
      <c r="C92" s="164" t="s">
        <v>51</v>
      </c>
      <c r="D92" s="165" t="s">
        <v>207</v>
      </c>
      <c r="E92" s="319">
        <f t="shared" si="22"/>
        <v>0</v>
      </c>
      <c r="F92" s="198"/>
      <c r="G92" s="198"/>
      <c r="H92" s="279"/>
      <c r="I92" s="279"/>
      <c r="J92" s="198">
        <f t="shared" si="21"/>
        <v>0</v>
      </c>
      <c r="K92" s="198"/>
      <c r="L92" s="279"/>
      <c r="M92" s="279"/>
      <c r="N92" s="279"/>
      <c r="O92" s="198"/>
      <c r="P92" s="279"/>
      <c r="Q92" s="279"/>
      <c r="R92" s="198">
        <f t="shared" si="24"/>
        <v>0</v>
      </c>
    </row>
    <row r="93" spans="1:34" s="347" customFormat="1" ht="36.75" customHeight="1" x14ac:dyDescent="0.3">
      <c r="A93" s="141" t="s">
        <v>213</v>
      </c>
      <c r="B93" s="141" t="s">
        <v>214</v>
      </c>
      <c r="C93" s="141" t="s">
        <v>51</v>
      </c>
      <c r="D93" s="165" t="s">
        <v>208</v>
      </c>
      <c r="E93" s="198">
        <f t="shared" si="22"/>
        <v>6426</v>
      </c>
      <c r="F93" s="198">
        <v>6426</v>
      </c>
      <c r="G93" s="198"/>
      <c r="H93" s="279"/>
      <c r="I93" s="279"/>
      <c r="J93" s="198">
        <f t="shared" si="21"/>
        <v>0</v>
      </c>
      <c r="K93" s="198"/>
      <c r="L93" s="279"/>
      <c r="M93" s="279"/>
      <c r="N93" s="279"/>
      <c r="O93" s="198"/>
      <c r="P93" s="279"/>
      <c r="Q93" s="279"/>
      <c r="R93" s="279">
        <f t="shared" si="24"/>
        <v>6426</v>
      </c>
    </row>
    <row r="94" spans="1:34" s="357" customFormat="1" ht="22.5" hidden="1" customHeight="1" x14ac:dyDescent="0.3">
      <c r="A94" s="123" t="s">
        <v>225</v>
      </c>
      <c r="B94" s="123" t="s">
        <v>212</v>
      </c>
      <c r="C94" s="123" t="s">
        <v>51</v>
      </c>
      <c r="D94" s="217" t="s">
        <v>209</v>
      </c>
      <c r="E94" s="193">
        <f t="shared" si="22"/>
        <v>0</v>
      </c>
      <c r="F94" s="193"/>
      <c r="G94" s="193"/>
      <c r="H94" s="271"/>
      <c r="I94" s="271"/>
      <c r="J94" s="193">
        <f t="shared" si="21"/>
        <v>0</v>
      </c>
      <c r="K94" s="271"/>
      <c r="L94" s="271"/>
      <c r="M94" s="271"/>
      <c r="N94" s="271"/>
      <c r="O94" s="271"/>
      <c r="P94" s="271"/>
      <c r="Q94" s="271"/>
      <c r="R94" s="271">
        <f t="shared" si="24"/>
        <v>0</v>
      </c>
    </row>
    <row r="95" spans="1:34" s="347" customFormat="1" ht="39" hidden="1" customHeight="1" x14ac:dyDescent="0.3">
      <c r="A95" s="141" t="s">
        <v>308</v>
      </c>
      <c r="B95" s="141" t="s">
        <v>309</v>
      </c>
      <c r="C95" s="141" t="s">
        <v>51</v>
      </c>
      <c r="D95" s="328" t="s">
        <v>307</v>
      </c>
      <c r="E95" s="198">
        <f t="shared" si="22"/>
        <v>0</v>
      </c>
      <c r="F95" s="198"/>
      <c r="G95" s="198"/>
      <c r="H95" s="279"/>
      <c r="I95" s="279"/>
      <c r="J95" s="198">
        <f t="shared" si="21"/>
        <v>0</v>
      </c>
      <c r="K95" s="329"/>
      <c r="L95" s="279"/>
      <c r="M95" s="279"/>
      <c r="N95" s="279"/>
      <c r="O95" s="329"/>
      <c r="P95" s="279"/>
      <c r="Q95" s="279"/>
      <c r="R95" s="198">
        <f t="shared" si="24"/>
        <v>0</v>
      </c>
    </row>
    <row r="96" spans="1:34" s="359" customFormat="1" ht="75" hidden="1" customHeight="1" x14ac:dyDescent="0.35">
      <c r="A96" s="315"/>
      <c r="B96" s="315"/>
      <c r="C96" s="316"/>
      <c r="D96" s="362" t="s">
        <v>311</v>
      </c>
      <c r="E96" s="293">
        <f t="shared" si="22"/>
        <v>0</v>
      </c>
      <c r="F96" s="293"/>
      <c r="G96" s="293"/>
      <c r="H96" s="284"/>
      <c r="I96" s="284"/>
      <c r="J96" s="293">
        <f t="shared" si="21"/>
        <v>0</v>
      </c>
      <c r="K96" s="330"/>
      <c r="L96" s="284"/>
      <c r="M96" s="284"/>
      <c r="N96" s="284"/>
      <c r="O96" s="330"/>
      <c r="P96" s="284"/>
      <c r="Q96" s="284"/>
      <c r="R96" s="293">
        <f t="shared" si="24"/>
        <v>0</v>
      </c>
    </row>
    <row r="97" spans="1:33" s="347" customFormat="1" ht="56.25" hidden="1" customHeight="1" x14ac:dyDescent="0.3">
      <c r="A97" s="141" t="s">
        <v>216</v>
      </c>
      <c r="B97" s="141" t="s">
        <v>217</v>
      </c>
      <c r="C97" s="164" t="s">
        <v>52</v>
      </c>
      <c r="D97" s="165" t="s">
        <v>215</v>
      </c>
      <c r="E97" s="319">
        <f t="shared" si="22"/>
        <v>0</v>
      </c>
      <c r="F97" s="198"/>
      <c r="G97" s="198"/>
      <c r="H97" s="279"/>
      <c r="I97" s="279"/>
      <c r="J97" s="279">
        <f t="shared" si="21"/>
        <v>0</v>
      </c>
      <c r="K97" s="279"/>
      <c r="L97" s="279"/>
      <c r="M97" s="279"/>
      <c r="N97" s="279"/>
      <c r="O97" s="279"/>
      <c r="P97" s="279"/>
      <c r="Q97" s="279"/>
      <c r="R97" s="279">
        <f t="shared" si="24"/>
        <v>0</v>
      </c>
    </row>
    <row r="98" spans="1:33" s="357" customFormat="1" ht="24" hidden="1" customHeight="1" x14ac:dyDescent="0.3">
      <c r="A98" s="123" t="s">
        <v>273</v>
      </c>
      <c r="B98" s="119" t="s">
        <v>274</v>
      </c>
      <c r="C98" s="119" t="s">
        <v>196</v>
      </c>
      <c r="D98" s="122" t="s">
        <v>275</v>
      </c>
      <c r="E98" s="314">
        <f t="shared" si="22"/>
        <v>0</v>
      </c>
      <c r="F98" s="193"/>
      <c r="G98" s="193"/>
      <c r="H98" s="271"/>
      <c r="I98" s="271"/>
      <c r="J98" s="271">
        <f t="shared" si="21"/>
        <v>0</v>
      </c>
      <c r="K98" s="271"/>
      <c r="L98" s="271"/>
      <c r="M98" s="271"/>
      <c r="N98" s="271"/>
      <c r="O98" s="271"/>
      <c r="P98" s="271"/>
      <c r="Q98" s="271"/>
      <c r="R98" s="271">
        <f t="shared" si="24"/>
        <v>0</v>
      </c>
    </row>
    <row r="99" spans="1:33" s="357" customFormat="1" ht="25.5" hidden="1" customHeight="1" x14ac:dyDescent="0.3">
      <c r="A99" s="123" t="s">
        <v>322</v>
      </c>
      <c r="B99" s="123" t="s">
        <v>150</v>
      </c>
      <c r="C99" s="123" t="s">
        <v>57</v>
      </c>
      <c r="D99" s="136" t="s">
        <v>235</v>
      </c>
      <c r="E99" s="193">
        <f>SUM(E100)</f>
        <v>0</v>
      </c>
      <c r="F99" s="193"/>
      <c r="G99" s="193"/>
      <c r="H99" s="193"/>
      <c r="I99" s="193">
        <f t="shared" ref="I99:Q99" si="28">SUM(I100)</f>
        <v>0</v>
      </c>
      <c r="J99" s="271">
        <f t="shared" si="21"/>
        <v>0</v>
      </c>
      <c r="K99" s="193"/>
      <c r="L99" s="193"/>
      <c r="M99" s="193"/>
      <c r="N99" s="193"/>
      <c r="O99" s="193"/>
      <c r="P99" s="193"/>
      <c r="Q99" s="193">
        <f t="shared" si="28"/>
        <v>0</v>
      </c>
      <c r="R99" s="193">
        <f t="shared" si="24"/>
        <v>0</v>
      </c>
    </row>
    <row r="100" spans="1:33" s="358" customFormat="1" ht="30" hidden="1" customHeight="1" x14ac:dyDescent="0.3">
      <c r="A100" s="227" t="s">
        <v>322</v>
      </c>
      <c r="B100" s="227" t="s">
        <v>150</v>
      </c>
      <c r="C100" s="227" t="s">
        <v>57</v>
      </c>
      <c r="D100" s="228" t="s">
        <v>345</v>
      </c>
      <c r="E100" s="193">
        <f>SUM(F100,I100)</f>
        <v>0</v>
      </c>
      <c r="F100" s="193"/>
      <c r="G100" s="193"/>
      <c r="H100" s="193"/>
      <c r="I100" s="193"/>
      <c r="J100" s="193">
        <f>SUM(L100,O100)</f>
        <v>0</v>
      </c>
      <c r="K100" s="193"/>
      <c r="L100" s="193"/>
      <c r="M100" s="193"/>
      <c r="N100" s="193"/>
      <c r="O100" s="193"/>
      <c r="P100" s="138"/>
      <c r="Q100" s="138"/>
      <c r="R100" s="193">
        <f t="shared" si="24"/>
        <v>0</v>
      </c>
    </row>
    <row r="101" spans="1:33" s="358" customFormat="1" ht="60" hidden="1" customHeight="1" x14ac:dyDescent="0.3">
      <c r="A101" s="304"/>
      <c r="B101" s="304"/>
      <c r="C101" s="304"/>
      <c r="D101" s="331" t="s">
        <v>340</v>
      </c>
      <c r="E101" s="326">
        <f t="shared" si="22"/>
        <v>0</v>
      </c>
      <c r="F101" s="326"/>
      <c r="G101" s="326"/>
      <c r="H101" s="138"/>
      <c r="I101" s="138"/>
      <c r="J101" s="332">
        <f>SUM(L101,O101)</f>
        <v>0</v>
      </c>
      <c r="K101" s="332"/>
      <c r="L101" s="332"/>
      <c r="M101" s="332"/>
      <c r="N101" s="332"/>
      <c r="O101" s="332"/>
      <c r="P101" s="332"/>
      <c r="Q101" s="332"/>
      <c r="R101" s="332">
        <f>SUM(E101,J101)</f>
        <v>0</v>
      </c>
    </row>
    <row r="102" spans="1:33" s="347" customFormat="1" ht="54" customHeight="1" x14ac:dyDescent="0.3">
      <c r="A102" s="103" t="s">
        <v>163</v>
      </c>
      <c r="B102" s="312"/>
      <c r="C102" s="312"/>
      <c r="D102" s="377" t="s">
        <v>95</v>
      </c>
      <c r="E102" s="313">
        <f>SUM(E103)</f>
        <v>-100000</v>
      </c>
      <c r="F102" s="333">
        <f t="shared" ref="F102:R102" si="29">SUM(F103)</f>
        <v>-100000</v>
      </c>
      <c r="G102" s="333">
        <f t="shared" si="29"/>
        <v>-100000</v>
      </c>
      <c r="H102" s="333">
        <f t="shared" si="29"/>
        <v>0</v>
      </c>
      <c r="I102" s="333">
        <f t="shared" si="29"/>
        <v>0</v>
      </c>
      <c r="J102" s="333">
        <f t="shared" si="29"/>
        <v>0</v>
      </c>
      <c r="K102" s="333">
        <f t="shared" si="29"/>
        <v>0</v>
      </c>
      <c r="L102" s="333">
        <f t="shared" si="29"/>
        <v>0</v>
      </c>
      <c r="M102" s="333">
        <f t="shared" si="29"/>
        <v>0</v>
      </c>
      <c r="N102" s="333">
        <f t="shared" si="29"/>
        <v>0</v>
      </c>
      <c r="O102" s="333">
        <f t="shared" si="29"/>
        <v>0</v>
      </c>
      <c r="P102" s="333">
        <f t="shared" si="29"/>
        <v>0</v>
      </c>
      <c r="Q102" s="333">
        <f t="shared" si="29"/>
        <v>0</v>
      </c>
      <c r="R102" s="333">
        <f t="shared" si="29"/>
        <v>-100000</v>
      </c>
    </row>
    <row r="103" spans="1:33" s="348" customFormat="1" ht="54" customHeight="1" x14ac:dyDescent="0.3">
      <c r="A103" s="103" t="s">
        <v>162</v>
      </c>
      <c r="B103" s="312"/>
      <c r="C103" s="312"/>
      <c r="D103" s="377" t="s">
        <v>95</v>
      </c>
      <c r="E103" s="313">
        <f>SUM(E104,E107,E109,E110,E113)</f>
        <v>-100000</v>
      </c>
      <c r="F103" s="313">
        <f>SUM(F104,F107,F109,F110,F113)</f>
        <v>-100000</v>
      </c>
      <c r="G103" s="313">
        <f t="shared" ref="G103:R103" si="30">SUM(G104,G107,G109,G110,G113)</f>
        <v>-100000</v>
      </c>
      <c r="H103" s="313">
        <f t="shared" si="30"/>
        <v>0</v>
      </c>
      <c r="I103" s="313">
        <f t="shared" si="30"/>
        <v>0</v>
      </c>
      <c r="J103" s="313">
        <f t="shared" si="30"/>
        <v>0</v>
      </c>
      <c r="K103" s="313">
        <f t="shared" si="30"/>
        <v>0</v>
      </c>
      <c r="L103" s="313">
        <f t="shared" si="30"/>
        <v>0</v>
      </c>
      <c r="M103" s="313">
        <f t="shared" si="30"/>
        <v>0</v>
      </c>
      <c r="N103" s="313">
        <f t="shared" si="30"/>
        <v>0</v>
      </c>
      <c r="O103" s="313">
        <f t="shared" si="30"/>
        <v>0</v>
      </c>
      <c r="P103" s="313">
        <f t="shared" si="30"/>
        <v>0</v>
      </c>
      <c r="Q103" s="313">
        <f t="shared" si="30"/>
        <v>0</v>
      </c>
      <c r="R103" s="313">
        <f t="shared" si="30"/>
        <v>-100000</v>
      </c>
      <c r="T103" s="363"/>
      <c r="U103" s="363"/>
      <c r="V103" s="363"/>
      <c r="W103" s="363"/>
      <c r="X103" s="363"/>
      <c r="Y103" s="363"/>
      <c r="Z103" s="363"/>
      <c r="AA103" s="363"/>
      <c r="AB103" s="363"/>
      <c r="AC103" s="363"/>
      <c r="AD103" s="363"/>
      <c r="AE103" s="363"/>
      <c r="AF103" s="363"/>
      <c r="AG103" s="363"/>
    </row>
    <row r="104" spans="1:33" s="366" customFormat="1" ht="57.75" customHeight="1" x14ac:dyDescent="0.3">
      <c r="A104" s="374" t="s">
        <v>168</v>
      </c>
      <c r="B104" s="374" t="s">
        <v>99</v>
      </c>
      <c r="C104" s="374" t="s">
        <v>46</v>
      </c>
      <c r="D104" s="292" t="s">
        <v>98</v>
      </c>
      <c r="E104" s="198">
        <f t="shared" ref="E104:E114" si="31">SUM(F104,I104)</f>
        <v>-100000</v>
      </c>
      <c r="F104" s="198">
        <v>-100000</v>
      </c>
      <c r="G104" s="287">
        <v>-100000</v>
      </c>
      <c r="H104" s="287"/>
      <c r="I104" s="287"/>
      <c r="J104" s="279">
        <f>SUM(L104,O104)</f>
        <v>0</v>
      </c>
      <c r="K104" s="279"/>
      <c r="L104" s="287"/>
      <c r="M104" s="287"/>
      <c r="N104" s="287"/>
      <c r="O104" s="287"/>
      <c r="P104" s="287"/>
      <c r="Q104" s="287"/>
      <c r="R104" s="279">
        <f>SUM(E104,J104)</f>
        <v>-100000</v>
      </c>
      <c r="T104" s="367"/>
      <c r="U104" s="367"/>
      <c r="V104" s="367"/>
      <c r="W104" s="367"/>
      <c r="X104" s="367"/>
      <c r="Y104" s="367"/>
      <c r="Z104" s="367"/>
      <c r="AA104" s="367"/>
      <c r="AB104" s="367"/>
      <c r="AC104" s="367"/>
      <c r="AD104" s="367"/>
      <c r="AE104" s="367"/>
      <c r="AF104" s="367"/>
      <c r="AG104" s="367"/>
    </row>
    <row r="105" spans="1:33" s="349" customFormat="1" ht="33" hidden="1" customHeight="1" x14ac:dyDescent="0.3">
      <c r="A105" s="334" t="s">
        <v>224</v>
      </c>
      <c r="B105" s="335">
        <v>3050</v>
      </c>
      <c r="C105" s="335">
        <v>1070</v>
      </c>
      <c r="D105" s="217" t="s">
        <v>223</v>
      </c>
      <c r="E105" s="336">
        <f t="shared" si="31"/>
        <v>0</v>
      </c>
      <c r="F105" s="336"/>
      <c r="G105" s="337"/>
      <c r="H105" s="337"/>
      <c r="I105" s="337"/>
      <c r="J105" s="338">
        <f t="shared" ref="J105" si="32">SUM(L105,O105)</f>
        <v>0</v>
      </c>
      <c r="K105" s="338"/>
      <c r="L105" s="337"/>
      <c r="M105" s="337"/>
      <c r="N105" s="337"/>
      <c r="O105" s="337"/>
      <c r="P105" s="337"/>
      <c r="Q105" s="337"/>
      <c r="R105" s="271">
        <f t="shared" ref="R105" si="33">SUM(E105,J105)</f>
        <v>0</v>
      </c>
      <c r="T105" s="365"/>
      <c r="U105" s="365"/>
      <c r="V105" s="365"/>
      <c r="W105" s="365"/>
      <c r="X105" s="365"/>
      <c r="Y105" s="365"/>
      <c r="Z105" s="365"/>
      <c r="AA105" s="365"/>
      <c r="AB105" s="365"/>
      <c r="AC105" s="365"/>
      <c r="AD105" s="365"/>
      <c r="AE105" s="365"/>
      <c r="AF105" s="365"/>
      <c r="AG105" s="365"/>
    </row>
    <row r="106" spans="1:33" s="349" customFormat="1" ht="37.5" hidden="1" customHeight="1" x14ac:dyDescent="0.3">
      <c r="A106" s="218" t="s">
        <v>356</v>
      </c>
      <c r="B106" s="243">
        <v>3105</v>
      </c>
      <c r="C106" s="458">
        <v>1010</v>
      </c>
      <c r="D106" s="217" t="s">
        <v>357</v>
      </c>
      <c r="E106" s="193">
        <f t="shared" si="31"/>
        <v>0</v>
      </c>
      <c r="F106" s="336"/>
      <c r="G106" s="337"/>
      <c r="H106" s="337"/>
      <c r="I106" s="337"/>
      <c r="J106" s="202">
        <f>SUM(L106,O106)</f>
        <v>0</v>
      </c>
      <c r="K106" s="338"/>
      <c r="L106" s="337"/>
      <c r="M106" s="337"/>
      <c r="N106" s="337"/>
      <c r="O106" s="337"/>
      <c r="P106" s="459"/>
      <c r="Q106" s="459"/>
      <c r="R106" s="271">
        <f t="shared" ref="R106:R110" si="34">SUM(E106,J106)</f>
        <v>0</v>
      </c>
      <c r="T106" s="365"/>
      <c r="U106" s="365"/>
      <c r="V106" s="365"/>
      <c r="W106" s="365"/>
      <c r="X106" s="365"/>
      <c r="Y106" s="365"/>
      <c r="Z106" s="365"/>
      <c r="AA106" s="365"/>
      <c r="AB106" s="365"/>
      <c r="AC106" s="365"/>
      <c r="AD106" s="365"/>
      <c r="AE106" s="365"/>
      <c r="AF106" s="365"/>
      <c r="AG106" s="365"/>
    </row>
    <row r="107" spans="1:33" s="355" customFormat="1" ht="112.5" hidden="1" customHeight="1" x14ac:dyDescent="0.3">
      <c r="A107" s="101" t="s">
        <v>347</v>
      </c>
      <c r="B107" s="101" t="s">
        <v>348</v>
      </c>
      <c r="C107" s="102" t="s">
        <v>261</v>
      </c>
      <c r="D107" s="217" t="s">
        <v>346</v>
      </c>
      <c r="E107" s="314">
        <f t="shared" si="31"/>
        <v>0</v>
      </c>
      <c r="F107" s="193"/>
      <c r="G107" s="272"/>
      <c r="H107" s="272"/>
      <c r="I107" s="272"/>
      <c r="J107" s="271">
        <f>J108</f>
        <v>0</v>
      </c>
      <c r="K107" s="271"/>
      <c r="L107" s="270"/>
      <c r="M107" s="272"/>
      <c r="N107" s="272"/>
      <c r="O107" s="270">
        <f>O108</f>
        <v>0</v>
      </c>
      <c r="P107" s="460"/>
      <c r="Q107" s="461"/>
      <c r="R107" s="271">
        <f t="shared" si="34"/>
        <v>0</v>
      </c>
      <c r="T107" s="364"/>
      <c r="U107" s="364"/>
      <c r="V107" s="364"/>
      <c r="W107" s="364"/>
      <c r="X107" s="364"/>
      <c r="Y107" s="364"/>
      <c r="Z107" s="364"/>
      <c r="AA107" s="364"/>
      <c r="AB107" s="364"/>
      <c r="AC107" s="364"/>
      <c r="AD107" s="364"/>
      <c r="AE107" s="364"/>
      <c r="AF107" s="364"/>
      <c r="AG107" s="364"/>
    </row>
    <row r="108" spans="1:33" s="463" customFormat="1" ht="162.75" hidden="1" customHeight="1" x14ac:dyDescent="0.3">
      <c r="A108" s="462"/>
      <c r="B108" s="462"/>
      <c r="C108" s="323"/>
      <c r="D108" s="84" t="s">
        <v>349</v>
      </c>
      <c r="E108" s="325">
        <f t="shared" si="31"/>
        <v>0</v>
      </c>
      <c r="F108" s="326"/>
      <c r="G108" s="326"/>
      <c r="H108" s="326"/>
      <c r="I108" s="326"/>
      <c r="J108" s="138">
        <f t="shared" ref="J108:J112" si="35">SUM(L108,O108)</f>
        <v>0</v>
      </c>
      <c r="K108" s="138"/>
      <c r="L108" s="326"/>
      <c r="M108" s="326"/>
      <c r="N108" s="326"/>
      <c r="O108" s="326"/>
      <c r="P108" s="326"/>
      <c r="Q108" s="326">
        <f>SUM(Q111:Q112)</f>
        <v>0</v>
      </c>
      <c r="R108" s="138">
        <f t="shared" si="34"/>
        <v>0</v>
      </c>
      <c r="T108" s="464"/>
      <c r="U108" s="464"/>
      <c r="V108" s="464"/>
      <c r="W108" s="464"/>
      <c r="X108" s="464"/>
      <c r="Y108" s="464"/>
      <c r="Z108" s="464"/>
      <c r="AA108" s="464"/>
      <c r="AB108" s="464"/>
      <c r="AC108" s="464"/>
      <c r="AD108" s="464"/>
      <c r="AE108" s="464"/>
      <c r="AF108" s="464"/>
      <c r="AG108" s="464"/>
    </row>
    <row r="109" spans="1:33" s="355" customFormat="1" ht="36" hidden="1" customHeight="1" x14ac:dyDescent="0.3">
      <c r="A109" s="101" t="s">
        <v>427</v>
      </c>
      <c r="B109" s="101" t="s">
        <v>428</v>
      </c>
      <c r="C109" s="123" t="s">
        <v>60</v>
      </c>
      <c r="D109" s="217" t="s">
        <v>445</v>
      </c>
      <c r="E109" s="314">
        <f t="shared" si="31"/>
        <v>0</v>
      </c>
      <c r="F109" s="193"/>
      <c r="G109" s="193"/>
      <c r="H109" s="193"/>
      <c r="I109" s="193"/>
      <c r="J109" s="271">
        <f t="shared" si="35"/>
        <v>0</v>
      </c>
      <c r="K109" s="271"/>
      <c r="L109" s="193"/>
      <c r="M109" s="193"/>
      <c r="N109" s="193"/>
      <c r="O109" s="193"/>
      <c r="P109" s="193"/>
      <c r="Q109" s="193"/>
      <c r="R109" s="271">
        <f t="shared" si="34"/>
        <v>0</v>
      </c>
      <c r="T109" s="364"/>
      <c r="U109" s="364"/>
      <c r="V109" s="364"/>
      <c r="W109" s="364"/>
      <c r="X109" s="364"/>
      <c r="Y109" s="364"/>
      <c r="Z109" s="364"/>
      <c r="AA109" s="364"/>
      <c r="AB109" s="364"/>
      <c r="AC109" s="364"/>
      <c r="AD109" s="364"/>
      <c r="AE109" s="364"/>
      <c r="AF109" s="364"/>
      <c r="AG109" s="364"/>
    </row>
    <row r="110" spans="1:33" s="355" customFormat="1" ht="57.75" hidden="1" customHeight="1" x14ac:dyDescent="0.3">
      <c r="A110" s="101" t="s">
        <v>430</v>
      </c>
      <c r="B110" s="101" t="s">
        <v>431</v>
      </c>
      <c r="C110" s="123" t="s">
        <v>60</v>
      </c>
      <c r="D110" s="217" t="s">
        <v>432</v>
      </c>
      <c r="E110" s="314">
        <f t="shared" si="31"/>
        <v>0</v>
      </c>
      <c r="F110" s="193"/>
      <c r="G110" s="193"/>
      <c r="H110" s="193"/>
      <c r="I110" s="193"/>
      <c r="J110" s="271">
        <f t="shared" si="35"/>
        <v>0</v>
      </c>
      <c r="K110" s="271"/>
      <c r="L110" s="193"/>
      <c r="M110" s="193"/>
      <c r="N110" s="193"/>
      <c r="O110" s="193"/>
      <c r="P110" s="193"/>
      <c r="Q110" s="193"/>
      <c r="R110" s="271">
        <f t="shared" si="34"/>
        <v>0</v>
      </c>
      <c r="T110" s="364"/>
      <c r="U110" s="364"/>
      <c r="V110" s="364"/>
      <c r="W110" s="364"/>
      <c r="X110" s="364"/>
      <c r="Y110" s="364"/>
      <c r="Z110" s="364"/>
      <c r="AA110" s="364"/>
      <c r="AB110" s="364"/>
      <c r="AC110" s="364"/>
      <c r="AD110" s="364"/>
      <c r="AE110" s="364"/>
      <c r="AF110" s="364"/>
      <c r="AG110" s="364"/>
    </row>
    <row r="111" spans="1:33" s="98" customFormat="1" ht="78" hidden="1" customHeight="1" x14ac:dyDescent="0.3">
      <c r="A111" s="246" t="s">
        <v>171</v>
      </c>
      <c r="B111" s="246" t="s">
        <v>86</v>
      </c>
      <c r="C111" s="123" t="s">
        <v>61</v>
      </c>
      <c r="D111" s="247" t="s">
        <v>170</v>
      </c>
      <c r="E111" s="314">
        <f t="shared" si="31"/>
        <v>0</v>
      </c>
      <c r="F111" s="202"/>
      <c r="G111" s="296"/>
      <c r="H111" s="296"/>
      <c r="I111" s="296"/>
      <c r="J111" s="271">
        <f t="shared" si="35"/>
        <v>0</v>
      </c>
      <c r="K111" s="271"/>
      <c r="L111" s="296"/>
      <c r="M111" s="296"/>
      <c r="N111" s="296"/>
      <c r="O111" s="296"/>
      <c r="P111" s="296"/>
      <c r="Q111" s="296"/>
      <c r="R111" s="273">
        <f>SUM(J111,E111)</f>
        <v>0</v>
      </c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</row>
    <row r="112" spans="1:33" s="98" customFormat="1" ht="56.25" hidden="1" customHeight="1" x14ac:dyDescent="0.3">
      <c r="A112" s="246" t="s">
        <v>172</v>
      </c>
      <c r="B112" s="246" t="s">
        <v>173</v>
      </c>
      <c r="C112" s="123" t="s">
        <v>21</v>
      </c>
      <c r="D112" s="247" t="s">
        <v>251</v>
      </c>
      <c r="E112" s="314">
        <f t="shared" si="31"/>
        <v>0</v>
      </c>
      <c r="F112" s="202"/>
      <c r="G112" s="296"/>
      <c r="H112" s="296"/>
      <c r="I112" s="296"/>
      <c r="J112" s="271">
        <f t="shared" si="35"/>
        <v>0</v>
      </c>
      <c r="K112" s="271"/>
      <c r="L112" s="296"/>
      <c r="M112" s="296"/>
      <c r="N112" s="296"/>
      <c r="O112" s="296"/>
      <c r="P112" s="296"/>
      <c r="Q112" s="296"/>
      <c r="R112" s="273">
        <f>SUM(J112,E112)</f>
        <v>0</v>
      </c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</row>
    <row r="113" spans="1:220" s="98" customFormat="1" ht="39.75" hidden="1" customHeight="1" x14ac:dyDescent="0.3">
      <c r="A113" s="101" t="s">
        <v>174</v>
      </c>
      <c r="B113" s="101" t="s">
        <v>130</v>
      </c>
      <c r="C113" s="123" t="s">
        <v>53</v>
      </c>
      <c r="D113" s="247" t="s">
        <v>131</v>
      </c>
      <c r="E113" s="314">
        <f t="shared" si="31"/>
        <v>0</v>
      </c>
      <c r="F113" s="193"/>
      <c r="G113" s="272"/>
      <c r="H113" s="272"/>
      <c r="I113" s="272"/>
      <c r="J113" s="271">
        <f t="shared" ref="J113:J114" si="36">SUM(L113,O113)</f>
        <v>0</v>
      </c>
      <c r="K113" s="271"/>
      <c r="L113" s="272"/>
      <c r="M113" s="272"/>
      <c r="N113" s="272"/>
      <c r="O113" s="272"/>
      <c r="P113" s="272"/>
      <c r="Q113" s="272"/>
      <c r="R113" s="271">
        <f>SUM(E113,J113)</f>
        <v>0</v>
      </c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</row>
    <row r="114" spans="1:220" s="469" customFormat="1" ht="34.5" hidden="1" customHeight="1" x14ac:dyDescent="0.3">
      <c r="A114" s="219" t="s">
        <v>339</v>
      </c>
      <c r="B114" s="119" t="s">
        <v>319</v>
      </c>
      <c r="C114" s="119" t="s">
        <v>52</v>
      </c>
      <c r="D114" s="201" t="s">
        <v>320</v>
      </c>
      <c r="E114" s="193">
        <f t="shared" si="31"/>
        <v>0</v>
      </c>
      <c r="F114" s="336"/>
      <c r="G114" s="337"/>
      <c r="H114" s="337"/>
      <c r="I114" s="337"/>
      <c r="J114" s="338">
        <f t="shared" si="36"/>
        <v>0</v>
      </c>
      <c r="K114" s="338"/>
      <c r="L114" s="337"/>
      <c r="M114" s="337"/>
      <c r="N114" s="337"/>
      <c r="O114" s="337"/>
      <c r="P114" s="337"/>
      <c r="Q114" s="337"/>
      <c r="R114" s="271">
        <f>SUM(E114,J114)</f>
        <v>0</v>
      </c>
      <c r="S114" s="465"/>
      <c r="T114" s="465"/>
      <c r="U114" s="465"/>
      <c r="V114" s="465"/>
      <c r="W114" s="465"/>
      <c r="X114" s="465"/>
      <c r="Y114" s="465"/>
      <c r="Z114" s="465"/>
      <c r="AA114" s="465"/>
      <c r="AB114" s="465"/>
      <c r="AC114" s="465"/>
      <c r="AD114" s="465"/>
      <c r="AE114" s="465"/>
      <c r="AF114" s="465"/>
      <c r="AG114" s="465"/>
      <c r="AH114" s="465"/>
      <c r="AI114" s="465"/>
      <c r="AJ114" s="465"/>
      <c r="AK114" s="465"/>
      <c r="AL114" s="465"/>
      <c r="AM114" s="465"/>
      <c r="AN114" s="465"/>
      <c r="AO114" s="466"/>
      <c r="AP114" s="466"/>
      <c r="AQ114" s="466"/>
      <c r="AR114" s="466"/>
      <c r="AS114" s="466"/>
      <c r="AT114" s="466"/>
      <c r="AU114" s="466"/>
      <c r="AV114" s="466"/>
      <c r="AW114" s="466"/>
      <c r="AX114" s="466"/>
      <c r="AY114" s="466"/>
      <c r="AZ114" s="466"/>
      <c r="BA114" s="466"/>
      <c r="BB114" s="466"/>
      <c r="BC114" s="466"/>
      <c r="BD114" s="466"/>
      <c r="BE114" s="466"/>
      <c r="BF114" s="466"/>
      <c r="BG114" s="466"/>
      <c r="BH114" s="466"/>
      <c r="BI114" s="466"/>
      <c r="BJ114" s="466"/>
      <c r="BK114" s="466"/>
      <c r="BL114" s="466"/>
      <c r="BM114" s="466"/>
      <c r="BN114" s="466"/>
      <c r="BO114" s="467"/>
      <c r="BP114" s="468"/>
      <c r="BQ114" s="468"/>
      <c r="BR114" s="468"/>
      <c r="BS114" s="468"/>
      <c r="BT114" s="468"/>
      <c r="BU114" s="468"/>
      <c r="BV114" s="468"/>
      <c r="BW114" s="468"/>
      <c r="BX114" s="468"/>
      <c r="BY114" s="468"/>
      <c r="BZ114" s="468"/>
      <c r="CA114" s="468"/>
      <c r="CB114" s="468"/>
      <c r="CC114" s="468"/>
      <c r="CD114" s="468"/>
      <c r="CE114" s="468"/>
      <c r="CF114" s="468"/>
      <c r="CG114" s="468"/>
      <c r="CH114" s="468"/>
      <c r="CI114" s="468"/>
      <c r="CJ114" s="468"/>
      <c r="CK114" s="468"/>
      <c r="CL114" s="468"/>
      <c r="CM114" s="468"/>
      <c r="CN114" s="468"/>
      <c r="CO114" s="468"/>
      <c r="CP114" s="468"/>
      <c r="CQ114" s="468"/>
      <c r="CR114" s="468"/>
      <c r="CS114" s="468"/>
      <c r="CT114" s="468"/>
      <c r="CU114" s="468"/>
      <c r="CV114" s="468"/>
      <c r="CW114" s="468"/>
      <c r="CX114" s="468"/>
      <c r="CY114" s="468"/>
      <c r="CZ114" s="468"/>
      <c r="DA114" s="468"/>
      <c r="DB114" s="468"/>
      <c r="DC114" s="468"/>
      <c r="DD114" s="468"/>
      <c r="DE114" s="468"/>
      <c r="DF114" s="468"/>
      <c r="DG114" s="468"/>
      <c r="DH114" s="468"/>
      <c r="DI114" s="468"/>
      <c r="DJ114" s="468"/>
      <c r="DK114" s="468"/>
      <c r="DL114" s="468"/>
      <c r="DM114" s="468"/>
      <c r="DN114" s="468"/>
      <c r="DO114" s="468"/>
      <c r="DP114" s="468"/>
      <c r="DQ114" s="468"/>
      <c r="DR114" s="468"/>
    </row>
    <row r="115" spans="1:220" s="474" customFormat="1" ht="36.75" hidden="1" customHeight="1" x14ac:dyDescent="0.3">
      <c r="A115" s="121" t="s">
        <v>22</v>
      </c>
      <c r="B115" s="470"/>
      <c r="C115" s="470"/>
      <c r="D115" s="471" t="s">
        <v>226</v>
      </c>
      <c r="E115" s="472">
        <f>SUM(E116)</f>
        <v>0</v>
      </c>
      <c r="F115" s="473">
        <f t="shared" ref="F115:R115" si="37">SUM(F116)</f>
        <v>0</v>
      </c>
      <c r="G115" s="473">
        <f t="shared" si="37"/>
        <v>0</v>
      </c>
      <c r="H115" s="473">
        <f t="shared" si="37"/>
        <v>0</v>
      </c>
      <c r="I115" s="473">
        <f t="shared" si="37"/>
        <v>0</v>
      </c>
      <c r="J115" s="473">
        <f t="shared" si="37"/>
        <v>0</v>
      </c>
      <c r="K115" s="473">
        <f t="shared" si="37"/>
        <v>0</v>
      </c>
      <c r="L115" s="473">
        <f t="shared" si="37"/>
        <v>0</v>
      </c>
      <c r="M115" s="473">
        <f t="shared" si="37"/>
        <v>0</v>
      </c>
      <c r="N115" s="473">
        <f t="shared" si="37"/>
        <v>0</v>
      </c>
      <c r="O115" s="473">
        <f t="shared" si="37"/>
        <v>0</v>
      </c>
      <c r="P115" s="473">
        <f t="shared" si="37"/>
        <v>0</v>
      </c>
      <c r="Q115" s="473">
        <f t="shared" si="37"/>
        <v>0</v>
      </c>
      <c r="R115" s="473">
        <f t="shared" si="37"/>
        <v>0</v>
      </c>
      <c r="S115" s="466"/>
      <c r="T115" s="466"/>
      <c r="U115" s="466"/>
      <c r="V115" s="466"/>
      <c r="W115" s="466"/>
      <c r="X115" s="466"/>
      <c r="Y115" s="466"/>
      <c r="Z115" s="466"/>
      <c r="AA115" s="466"/>
      <c r="AB115" s="466"/>
      <c r="AC115" s="466"/>
      <c r="AD115" s="466"/>
      <c r="AE115" s="466"/>
      <c r="AF115" s="466"/>
      <c r="AG115" s="466"/>
      <c r="AH115" s="466"/>
      <c r="AI115" s="466"/>
      <c r="AJ115" s="466"/>
      <c r="AK115" s="466"/>
      <c r="AL115" s="466"/>
      <c r="AM115" s="466"/>
      <c r="AN115" s="466"/>
      <c r="AO115" s="466"/>
      <c r="AP115" s="466"/>
      <c r="AQ115" s="466"/>
      <c r="AR115" s="466"/>
      <c r="AS115" s="466"/>
      <c r="AT115" s="466"/>
      <c r="AU115" s="466"/>
      <c r="AV115" s="466"/>
      <c r="AW115" s="466"/>
      <c r="AX115" s="466"/>
      <c r="AY115" s="466"/>
      <c r="AZ115" s="466"/>
      <c r="BA115" s="466"/>
      <c r="BB115" s="466"/>
      <c r="BC115" s="466"/>
      <c r="BD115" s="466"/>
      <c r="BE115" s="466"/>
      <c r="BF115" s="466"/>
      <c r="BG115" s="466"/>
      <c r="BH115" s="466"/>
      <c r="BI115" s="466"/>
      <c r="BJ115" s="466"/>
      <c r="BK115" s="466"/>
      <c r="BL115" s="466"/>
      <c r="BM115" s="466"/>
      <c r="BN115" s="466"/>
      <c r="BO115" s="466"/>
      <c r="BP115" s="466"/>
      <c r="BQ115" s="466"/>
      <c r="BR115" s="466"/>
      <c r="BS115" s="466"/>
      <c r="BT115" s="466"/>
      <c r="BU115" s="466"/>
      <c r="BV115" s="466"/>
      <c r="BW115" s="466"/>
      <c r="BX115" s="466"/>
      <c r="BY115" s="466"/>
      <c r="BZ115" s="466"/>
      <c r="CA115" s="466"/>
      <c r="CB115" s="466"/>
      <c r="CC115" s="466"/>
      <c r="CD115" s="466"/>
      <c r="CE115" s="466"/>
      <c r="CF115" s="466"/>
      <c r="CG115" s="466"/>
      <c r="CH115" s="466"/>
      <c r="CI115" s="466"/>
      <c r="CJ115" s="466"/>
      <c r="CK115" s="466"/>
      <c r="CL115" s="466"/>
      <c r="CM115" s="466"/>
      <c r="CN115" s="466"/>
      <c r="CO115" s="466"/>
      <c r="CP115" s="466"/>
      <c r="CQ115" s="466"/>
      <c r="CR115" s="466"/>
      <c r="CS115" s="466"/>
      <c r="CT115" s="466"/>
      <c r="CU115" s="466"/>
      <c r="CV115" s="466"/>
      <c r="CW115" s="466"/>
      <c r="CX115" s="466"/>
      <c r="CY115" s="466"/>
      <c r="CZ115" s="466"/>
      <c r="DA115" s="466"/>
      <c r="DB115" s="466"/>
      <c r="DC115" s="466"/>
      <c r="DD115" s="466"/>
      <c r="DE115" s="466"/>
      <c r="DF115" s="466"/>
      <c r="DG115" s="466"/>
      <c r="DH115" s="466"/>
      <c r="DI115" s="466"/>
      <c r="DJ115" s="466"/>
      <c r="DK115" s="466"/>
      <c r="DL115" s="466"/>
      <c r="DM115" s="466"/>
      <c r="DN115" s="466"/>
      <c r="DO115" s="466"/>
      <c r="DP115" s="466"/>
      <c r="DQ115" s="466"/>
      <c r="DR115" s="466"/>
    </row>
    <row r="116" spans="1:220" s="474" customFormat="1" ht="37.5" hidden="1" customHeight="1" x14ac:dyDescent="0.3">
      <c r="A116" s="121" t="s">
        <v>23</v>
      </c>
      <c r="B116" s="470"/>
      <c r="C116" s="470"/>
      <c r="D116" s="471" t="s">
        <v>226</v>
      </c>
      <c r="E116" s="472">
        <f>SUM(E117:E122)</f>
        <v>0</v>
      </c>
      <c r="F116" s="473">
        <f t="shared" ref="F116:R116" si="38">SUM(F117:F122)</f>
        <v>0</v>
      </c>
      <c r="G116" s="473">
        <f t="shared" si="38"/>
        <v>0</v>
      </c>
      <c r="H116" s="473">
        <f t="shared" si="38"/>
        <v>0</v>
      </c>
      <c r="I116" s="473">
        <f t="shared" si="38"/>
        <v>0</v>
      </c>
      <c r="J116" s="473">
        <f t="shared" si="38"/>
        <v>0</v>
      </c>
      <c r="K116" s="473">
        <f t="shared" si="38"/>
        <v>0</v>
      </c>
      <c r="L116" s="473">
        <f t="shared" si="38"/>
        <v>0</v>
      </c>
      <c r="M116" s="473">
        <f t="shared" si="38"/>
        <v>0</v>
      </c>
      <c r="N116" s="473">
        <f t="shared" si="38"/>
        <v>0</v>
      </c>
      <c r="O116" s="473">
        <f t="shared" si="38"/>
        <v>0</v>
      </c>
      <c r="P116" s="473">
        <f t="shared" si="38"/>
        <v>0</v>
      </c>
      <c r="Q116" s="473">
        <f t="shared" si="38"/>
        <v>0</v>
      </c>
      <c r="R116" s="473">
        <f t="shared" si="38"/>
        <v>0</v>
      </c>
    </row>
    <row r="117" spans="1:220" s="474" customFormat="1" ht="47.25" hidden="1" customHeight="1" x14ac:dyDescent="0.3">
      <c r="A117" s="269" t="s">
        <v>177</v>
      </c>
      <c r="B117" s="269" t="s">
        <v>99</v>
      </c>
      <c r="C117" s="269" t="s">
        <v>46</v>
      </c>
      <c r="D117" s="122" t="s">
        <v>98</v>
      </c>
      <c r="E117" s="193">
        <f t="shared" ref="E117:E122" si="39">SUM(F117,I117)</f>
        <v>0</v>
      </c>
      <c r="F117" s="202"/>
      <c r="G117" s="272"/>
      <c r="H117" s="272"/>
      <c r="I117" s="272"/>
      <c r="J117" s="273">
        <f t="shared" ref="J117:J121" si="40">SUM(L117,O117)</f>
        <v>0</v>
      </c>
      <c r="K117" s="272"/>
      <c r="L117" s="272"/>
      <c r="M117" s="272"/>
      <c r="N117" s="272"/>
      <c r="O117" s="272"/>
      <c r="P117" s="272"/>
      <c r="Q117" s="270"/>
      <c r="R117" s="271">
        <f>SUM(J117,E117)</f>
        <v>0</v>
      </c>
    </row>
    <row r="118" spans="1:220" s="474" customFormat="1" ht="73.5" hidden="1" customHeight="1" x14ac:dyDescent="0.3">
      <c r="A118" s="123" t="s">
        <v>181</v>
      </c>
      <c r="B118" s="123" t="s">
        <v>189</v>
      </c>
      <c r="C118" s="123" t="s">
        <v>50</v>
      </c>
      <c r="D118" s="136" t="s">
        <v>188</v>
      </c>
      <c r="E118" s="193">
        <f>SUM(F118,I118)</f>
        <v>0</v>
      </c>
      <c r="F118" s="202"/>
      <c r="G118" s="271"/>
      <c r="H118" s="271"/>
      <c r="I118" s="271"/>
      <c r="J118" s="202">
        <f>SUM(L118,O118)</f>
        <v>0</v>
      </c>
      <c r="K118" s="193"/>
      <c r="L118" s="193"/>
      <c r="M118" s="193"/>
      <c r="N118" s="193"/>
      <c r="O118" s="193"/>
      <c r="P118" s="193"/>
      <c r="Q118" s="193"/>
      <c r="R118" s="193">
        <f>SUM(J118,E118)</f>
        <v>0</v>
      </c>
    </row>
    <row r="119" spans="1:220" s="77" customFormat="1" ht="24" hidden="1" customHeight="1" x14ac:dyDescent="0.3">
      <c r="A119" s="123" t="s">
        <v>176</v>
      </c>
      <c r="B119" s="123" t="s">
        <v>178</v>
      </c>
      <c r="C119" s="123" t="s">
        <v>63</v>
      </c>
      <c r="D119" s="136" t="s">
        <v>175</v>
      </c>
      <c r="E119" s="193">
        <f t="shared" si="39"/>
        <v>0</v>
      </c>
      <c r="F119" s="202"/>
      <c r="G119" s="271"/>
      <c r="H119" s="271"/>
      <c r="I119" s="271"/>
      <c r="J119" s="273">
        <f t="shared" si="40"/>
        <v>0</v>
      </c>
      <c r="K119" s="271"/>
      <c r="L119" s="271"/>
      <c r="M119" s="271"/>
      <c r="N119" s="271"/>
      <c r="O119" s="271"/>
      <c r="P119" s="271"/>
      <c r="Q119" s="271"/>
      <c r="R119" s="271">
        <f t="shared" ref="R119:R121" si="41">SUM(J119,E119)</f>
        <v>0</v>
      </c>
    </row>
    <row r="120" spans="1:220" s="77" customFormat="1" ht="57" hidden="1" customHeight="1" x14ac:dyDescent="0.3">
      <c r="A120" s="123" t="s">
        <v>179</v>
      </c>
      <c r="B120" s="123" t="s">
        <v>92</v>
      </c>
      <c r="C120" s="123" t="s">
        <v>64</v>
      </c>
      <c r="D120" s="233" t="s">
        <v>180</v>
      </c>
      <c r="E120" s="193">
        <f t="shared" si="39"/>
        <v>0</v>
      </c>
      <c r="F120" s="202"/>
      <c r="G120" s="271"/>
      <c r="H120" s="271"/>
      <c r="I120" s="271"/>
      <c r="J120" s="273">
        <f t="shared" si="40"/>
        <v>0</v>
      </c>
      <c r="K120" s="271"/>
      <c r="L120" s="271"/>
      <c r="M120" s="271"/>
      <c r="N120" s="271"/>
      <c r="O120" s="271"/>
      <c r="P120" s="271"/>
      <c r="Q120" s="271"/>
      <c r="R120" s="271">
        <f t="shared" si="41"/>
        <v>0</v>
      </c>
    </row>
    <row r="121" spans="1:220" s="77" customFormat="1" ht="36.75" hidden="1" customHeight="1" x14ac:dyDescent="0.3">
      <c r="A121" s="232" t="s">
        <v>182</v>
      </c>
      <c r="B121" s="232" t="s">
        <v>183</v>
      </c>
      <c r="C121" s="232" t="s">
        <v>65</v>
      </c>
      <c r="D121" s="250" t="s">
        <v>184</v>
      </c>
      <c r="E121" s="202">
        <f t="shared" si="39"/>
        <v>0</v>
      </c>
      <c r="F121" s="202"/>
      <c r="G121" s="273"/>
      <c r="H121" s="273"/>
      <c r="I121" s="273"/>
      <c r="J121" s="273">
        <f t="shared" si="40"/>
        <v>0</v>
      </c>
      <c r="K121" s="273"/>
      <c r="L121" s="273"/>
      <c r="M121" s="273"/>
      <c r="N121" s="273"/>
      <c r="O121" s="273"/>
      <c r="P121" s="273"/>
      <c r="Q121" s="271"/>
      <c r="R121" s="271">
        <f t="shared" si="41"/>
        <v>0</v>
      </c>
    </row>
    <row r="122" spans="1:220" s="77" customFormat="1" ht="24.75" hidden="1" customHeight="1" x14ac:dyDescent="0.3">
      <c r="A122" s="232" t="s">
        <v>186</v>
      </c>
      <c r="B122" s="232" t="s">
        <v>187</v>
      </c>
      <c r="C122" s="232" t="s">
        <v>65</v>
      </c>
      <c r="D122" s="475" t="s">
        <v>185</v>
      </c>
      <c r="E122" s="193">
        <f t="shared" si="39"/>
        <v>0</v>
      </c>
      <c r="F122" s="202"/>
      <c r="G122" s="271"/>
      <c r="H122" s="271"/>
      <c r="I122" s="271"/>
      <c r="J122" s="273">
        <f t="shared" ref="J122" si="42">SUM(L122,O122)</f>
        <v>0</v>
      </c>
      <c r="K122" s="273"/>
      <c r="L122" s="271"/>
      <c r="M122" s="271"/>
      <c r="N122" s="271"/>
      <c r="O122" s="271"/>
      <c r="P122" s="271"/>
      <c r="Q122" s="271"/>
      <c r="R122" s="271">
        <f t="shared" ref="R122" si="43">SUM(J122,E122)</f>
        <v>0</v>
      </c>
    </row>
    <row r="123" spans="1:220" s="77" customFormat="1" ht="33.75" hidden="1" customHeight="1" x14ac:dyDescent="0.3">
      <c r="A123" s="121" t="s">
        <v>153</v>
      </c>
      <c r="B123" s="470"/>
      <c r="C123" s="470"/>
      <c r="D123" s="476" t="s">
        <v>96</v>
      </c>
      <c r="E123" s="472">
        <f>SUM(E124)</f>
        <v>0</v>
      </c>
      <c r="F123" s="473">
        <f t="shared" ref="F123:R124" si="44">SUM(F124)</f>
        <v>0</v>
      </c>
      <c r="G123" s="473">
        <f t="shared" si="44"/>
        <v>0</v>
      </c>
      <c r="H123" s="473">
        <f t="shared" si="44"/>
        <v>0</v>
      </c>
      <c r="I123" s="473">
        <f t="shared" si="44"/>
        <v>0</v>
      </c>
      <c r="J123" s="473">
        <f t="shared" si="44"/>
        <v>0</v>
      </c>
      <c r="K123" s="473">
        <f t="shared" si="44"/>
        <v>0</v>
      </c>
      <c r="L123" s="473">
        <f t="shared" si="44"/>
        <v>0</v>
      </c>
      <c r="M123" s="473">
        <f t="shared" si="44"/>
        <v>0</v>
      </c>
      <c r="N123" s="473">
        <f t="shared" si="44"/>
        <v>0</v>
      </c>
      <c r="O123" s="473">
        <f t="shared" si="44"/>
        <v>0</v>
      </c>
      <c r="P123" s="473">
        <f t="shared" si="44"/>
        <v>0</v>
      </c>
      <c r="Q123" s="473">
        <f t="shared" si="44"/>
        <v>0</v>
      </c>
      <c r="R123" s="473">
        <f t="shared" si="44"/>
        <v>0</v>
      </c>
    </row>
    <row r="124" spans="1:220" s="77" customFormat="1" ht="35.25" hidden="1" customHeight="1" x14ac:dyDescent="0.3">
      <c r="A124" s="121" t="s">
        <v>154</v>
      </c>
      <c r="B124" s="470"/>
      <c r="C124" s="470"/>
      <c r="D124" s="476" t="s">
        <v>96</v>
      </c>
      <c r="E124" s="472">
        <f>SUM(E125:E129)</f>
        <v>0</v>
      </c>
      <c r="F124" s="473">
        <f t="shared" ref="F124:P124" si="45">SUM(F125:F129)</f>
        <v>0</v>
      </c>
      <c r="G124" s="473">
        <f t="shared" si="45"/>
        <v>0</v>
      </c>
      <c r="H124" s="473">
        <f t="shared" si="45"/>
        <v>0</v>
      </c>
      <c r="I124" s="473">
        <f t="shared" si="45"/>
        <v>0</v>
      </c>
      <c r="J124" s="473">
        <f t="shared" si="45"/>
        <v>0</v>
      </c>
      <c r="K124" s="473">
        <f t="shared" ref="K124" si="46">SUM(K125:K129)</f>
        <v>0</v>
      </c>
      <c r="L124" s="473">
        <f t="shared" si="45"/>
        <v>0</v>
      </c>
      <c r="M124" s="473">
        <f t="shared" si="45"/>
        <v>0</v>
      </c>
      <c r="N124" s="473">
        <f t="shared" si="45"/>
        <v>0</v>
      </c>
      <c r="O124" s="473">
        <f t="shared" si="45"/>
        <v>0</v>
      </c>
      <c r="P124" s="473">
        <f t="shared" si="45"/>
        <v>0</v>
      </c>
      <c r="Q124" s="473">
        <f t="shared" si="44"/>
        <v>0</v>
      </c>
      <c r="R124" s="473">
        <f t="shared" ref="R124:R127" si="47">SUM(E124,J124)</f>
        <v>0</v>
      </c>
    </row>
    <row r="125" spans="1:220" s="77" customFormat="1" ht="49.5" hidden="1" customHeight="1" x14ac:dyDescent="0.3">
      <c r="A125" s="269" t="s">
        <v>152</v>
      </c>
      <c r="B125" s="269" t="s">
        <v>99</v>
      </c>
      <c r="C125" s="269" t="s">
        <v>46</v>
      </c>
      <c r="D125" s="122" t="s">
        <v>98</v>
      </c>
      <c r="E125" s="271">
        <f>SUM(F125,I125)</f>
        <v>0</v>
      </c>
      <c r="F125" s="477"/>
      <c r="G125" s="338"/>
      <c r="H125" s="338"/>
      <c r="I125" s="338"/>
      <c r="J125" s="193">
        <f t="shared" ref="J125:J127" si="48">SUM(L125,O125)</f>
        <v>0</v>
      </c>
      <c r="K125" s="336"/>
      <c r="L125" s="338"/>
      <c r="M125" s="338"/>
      <c r="N125" s="338"/>
      <c r="O125" s="338"/>
      <c r="P125" s="338"/>
      <c r="Q125" s="338"/>
      <c r="R125" s="343">
        <f>SUM(E125,J125)</f>
        <v>0</v>
      </c>
    </row>
    <row r="126" spans="1:220" s="91" customFormat="1" ht="26.25" hidden="1" customHeight="1" x14ac:dyDescent="0.3">
      <c r="A126" s="478" t="s">
        <v>155</v>
      </c>
      <c r="B126" s="478" t="s">
        <v>156</v>
      </c>
      <c r="C126" s="478" t="s">
        <v>58</v>
      </c>
      <c r="D126" s="136" t="s">
        <v>157</v>
      </c>
      <c r="E126" s="271"/>
      <c r="F126" s="273"/>
      <c r="G126" s="271"/>
      <c r="H126" s="271"/>
      <c r="I126" s="271"/>
      <c r="J126" s="193">
        <f t="shared" si="48"/>
        <v>0</v>
      </c>
      <c r="K126" s="343"/>
      <c r="L126" s="271"/>
      <c r="M126" s="271"/>
      <c r="N126" s="271"/>
      <c r="O126" s="271"/>
      <c r="P126" s="271"/>
      <c r="Q126" s="271"/>
      <c r="R126" s="343">
        <f t="shared" si="47"/>
        <v>0</v>
      </c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  <c r="BH126" s="99"/>
      <c r="BI126" s="99"/>
      <c r="BJ126" s="99"/>
      <c r="BK126" s="99"/>
      <c r="BL126" s="99"/>
      <c r="BM126" s="99"/>
      <c r="BN126" s="99"/>
      <c r="BO126" s="99"/>
      <c r="BP126" s="99"/>
      <c r="BQ126" s="99"/>
      <c r="BR126" s="99"/>
      <c r="BS126" s="99"/>
      <c r="BT126" s="99"/>
      <c r="BU126" s="99"/>
      <c r="BV126" s="99"/>
      <c r="BW126" s="99"/>
      <c r="BX126" s="99"/>
      <c r="BY126" s="99"/>
      <c r="BZ126" s="99"/>
      <c r="CA126" s="99"/>
      <c r="CB126" s="99"/>
      <c r="CC126" s="99"/>
      <c r="CD126" s="99"/>
      <c r="CE126" s="99"/>
      <c r="CF126" s="99"/>
      <c r="CG126" s="99"/>
      <c r="CH126" s="99"/>
      <c r="CI126" s="99"/>
      <c r="CJ126" s="99"/>
      <c r="CK126" s="99"/>
      <c r="CL126" s="99"/>
      <c r="CM126" s="99"/>
      <c r="CN126" s="99"/>
      <c r="CO126" s="99"/>
      <c r="CP126" s="99"/>
      <c r="CQ126" s="99"/>
      <c r="CR126" s="99"/>
      <c r="CS126" s="99"/>
      <c r="CT126" s="99"/>
      <c r="CU126" s="99"/>
      <c r="CV126" s="99"/>
      <c r="CW126" s="99"/>
      <c r="CX126" s="99"/>
      <c r="CY126" s="99"/>
      <c r="CZ126" s="99"/>
      <c r="DA126" s="99"/>
      <c r="DB126" s="99"/>
      <c r="DC126" s="99"/>
      <c r="DD126" s="99"/>
      <c r="DE126" s="99"/>
      <c r="DF126" s="99"/>
      <c r="DG126" s="99"/>
      <c r="DH126" s="99"/>
      <c r="DI126" s="99"/>
      <c r="DJ126" s="99"/>
      <c r="DK126" s="99"/>
      <c r="DL126" s="99"/>
      <c r="DM126" s="99"/>
      <c r="DN126" s="99"/>
      <c r="DO126" s="99"/>
      <c r="DP126" s="99"/>
      <c r="DQ126" s="99"/>
      <c r="DR126" s="99"/>
      <c r="DS126" s="99"/>
      <c r="DT126" s="99"/>
      <c r="DU126" s="99"/>
      <c r="DV126" s="99"/>
      <c r="DW126" s="99"/>
      <c r="DX126" s="99"/>
      <c r="DY126" s="99"/>
      <c r="DZ126" s="99"/>
      <c r="EA126" s="99"/>
      <c r="EB126" s="99"/>
      <c r="EC126" s="99"/>
      <c r="ED126" s="99"/>
      <c r="EE126" s="99"/>
      <c r="EF126" s="99"/>
      <c r="EG126" s="99"/>
      <c r="EH126" s="99"/>
      <c r="EI126" s="99"/>
      <c r="EJ126" s="99"/>
      <c r="EK126" s="99"/>
      <c r="EL126" s="99"/>
      <c r="EM126" s="99"/>
      <c r="EN126" s="99"/>
      <c r="EO126" s="99"/>
      <c r="EP126" s="99"/>
      <c r="EQ126" s="99"/>
      <c r="ER126" s="99"/>
      <c r="ES126" s="99"/>
      <c r="ET126" s="99"/>
      <c r="EU126" s="99"/>
      <c r="EV126" s="99"/>
      <c r="EW126" s="99"/>
      <c r="EX126" s="99"/>
      <c r="EY126" s="99"/>
      <c r="EZ126" s="99"/>
      <c r="FA126" s="99"/>
      <c r="FB126" s="99"/>
      <c r="FC126" s="99"/>
      <c r="FD126" s="99"/>
      <c r="FE126" s="99"/>
      <c r="FF126" s="99"/>
      <c r="FG126" s="99"/>
      <c r="FH126" s="99"/>
      <c r="FI126" s="99"/>
      <c r="FJ126" s="99"/>
      <c r="FK126" s="99"/>
      <c r="FL126" s="99"/>
      <c r="FM126" s="99"/>
      <c r="FN126" s="99"/>
      <c r="FO126" s="99"/>
      <c r="FP126" s="99"/>
      <c r="FQ126" s="99"/>
      <c r="FR126" s="99"/>
      <c r="FS126" s="99"/>
      <c r="FT126" s="99"/>
      <c r="FU126" s="99"/>
      <c r="FV126" s="99"/>
      <c r="FW126" s="99"/>
      <c r="FX126" s="99"/>
      <c r="FY126" s="99"/>
      <c r="FZ126" s="99"/>
      <c r="GA126" s="99"/>
      <c r="GB126" s="99"/>
      <c r="GC126" s="99"/>
      <c r="GD126" s="99"/>
      <c r="GE126" s="99"/>
      <c r="GF126" s="99"/>
      <c r="GG126" s="99"/>
      <c r="GH126" s="99"/>
      <c r="GI126" s="99"/>
      <c r="GJ126" s="99"/>
      <c r="GK126" s="99"/>
      <c r="GL126" s="99"/>
      <c r="GM126" s="99"/>
      <c r="GN126" s="99"/>
      <c r="GO126" s="99"/>
      <c r="GP126" s="99"/>
      <c r="GQ126" s="99"/>
      <c r="GR126" s="99"/>
      <c r="GS126" s="99"/>
      <c r="GT126" s="99"/>
      <c r="GU126" s="99"/>
      <c r="GV126" s="99"/>
      <c r="GW126" s="99"/>
      <c r="GX126" s="99"/>
      <c r="GY126" s="99"/>
      <c r="GZ126" s="99"/>
      <c r="HA126" s="99"/>
      <c r="HB126" s="99"/>
      <c r="HC126" s="99"/>
      <c r="HD126" s="99"/>
      <c r="HE126" s="99"/>
      <c r="HF126" s="99"/>
      <c r="HG126" s="99"/>
      <c r="HH126" s="99"/>
      <c r="HI126" s="99"/>
      <c r="HJ126" s="99"/>
      <c r="HK126" s="99"/>
      <c r="HL126" s="99"/>
    </row>
    <row r="127" spans="1:220" s="91" customFormat="1" ht="22.5" hidden="1" customHeight="1" x14ac:dyDescent="0.3">
      <c r="A127" s="302" t="s">
        <v>250</v>
      </c>
      <c r="B127" s="302" t="s">
        <v>237</v>
      </c>
      <c r="C127" s="302" t="s">
        <v>238</v>
      </c>
      <c r="D127" s="122" t="s">
        <v>239</v>
      </c>
      <c r="E127" s="271">
        <f>SUM(F127,I127)</f>
        <v>0</v>
      </c>
      <c r="F127" s="273"/>
      <c r="G127" s="271"/>
      <c r="H127" s="271"/>
      <c r="I127" s="271"/>
      <c r="J127" s="193">
        <f t="shared" si="48"/>
        <v>0</v>
      </c>
      <c r="K127" s="343"/>
      <c r="L127" s="271"/>
      <c r="M127" s="271"/>
      <c r="N127" s="271"/>
      <c r="O127" s="271"/>
      <c r="P127" s="271"/>
      <c r="Q127" s="271"/>
      <c r="R127" s="343">
        <f t="shared" si="47"/>
        <v>0</v>
      </c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/>
      <c r="AX127" s="99"/>
      <c r="AY127" s="99"/>
      <c r="AZ127" s="99"/>
      <c r="BA127" s="99"/>
      <c r="BB127" s="99"/>
      <c r="BC127" s="99"/>
      <c r="BD127" s="99"/>
      <c r="BE127" s="99"/>
      <c r="BF127" s="99"/>
      <c r="BG127" s="99"/>
      <c r="BH127" s="99"/>
      <c r="BI127" s="99"/>
      <c r="BJ127" s="99"/>
      <c r="BK127" s="99"/>
      <c r="BL127" s="99"/>
      <c r="BM127" s="99"/>
      <c r="BN127" s="99"/>
      <c r="BO127" s="99"/>
      <c r="BP127" s="99"/>
      <c r="BQ127" s="99"/>
      <c r="BR127" s="99"/>
      <c r="BS127" s="99"/>
      <c r="BT127" s="99"/>
      <c r="BU127" s="99"/>
      <c r="BV127" s="99"/>
      <c r="BW127" s="99"/>
      <c r="BX127" s="99"/>
      <c r="BY127" s="99"/>
      <c r="BZ127" s="99"/>
      <c r="CA127" s="99"/>
      <c r="CB127" s="99"/>
      <c r="CC127" s="99"/>
      <c r="CD127" s="99"/>
      <c r="CE127" s="99"/>
      <c r="CF127" s="99"/>
      <c r="CG127" s="99"/>
      <c r="CH127" s="99"/>
      <c r="CI127" s="99"/>
      <c r="CJ127" s="99"/>
      <c r="CK127" s="99"/>
      <c r="CL127" s="99"/>
      <c r="CM127" s="99"/>
      <c r="CN127" s="99"/>
      <c r="CO127" s="99"/>
      <c r="CP127" s="99"/>
      <c r="CQ127" s="99"/>
      <c r="CR127" s="99"/>
      <c r="CS127" s="99"/>
      <c r="CT127" s="99"/>
      <c r="CU127" s="99"/>
      <c r="CV127" s="99"/>
      <c r="CW127" s="99"/>
      <c r="CX127" s="99"/>
      <c r="CY127" s="99"/>
      <c r="CZ127" s="99"/>
      <c r="DA127" s="99"/>
      <c r="DB127" s="99"/>
      <c r="DC127" s="99"/>
      <c r="DD127" s="99"/>
      <c r="DE127" s="99"/>
      <c r="DF127" s="99"/>
      <c r="DG127" s="99"/>
      <c r="DH127" s="99"/>
      <c r="DI127" s="99"/>
      <c r="DJ127" s="99"/>
      <c r="DK127" s="99"/>
      <c r="DL127" s="99"/>
      <c r="DM127" s="99"/>
      <c r="DN127" s="99"/>
      <c r="DO127" s="99"/>
      <c r="DP127" s="99"/>
      <c r="DQ127" s="99"/>
      <c r="DR127" s="99"/>
      <c r="DS127" s="99"/>
      <c r="DT127" s="99"/>
      <c r="DU127" s="99"/>
      <c r="DV127" s="99"/>
      <c r="DW127" s="99"/>
      <c r="DX127" s="99"/>
      <c r="DY127" s="99"/>
      <c r="DZ127" s="99"/>
      <c r="EA127" s="99"/>
      <c r="EB127" s="99"/>
      <c r="EC127" s="99"/>
      <c r="ED127" s="99"/>
      <c r="EE127" s="99"/>
      <c r="EF127" s="99"/>
      <c r="EG127" s="99"/>
      <c r="EH127" s="99"/>
      <c r="EI127" s="99"/>
      <c r="EJ127" s="99"/>
      <c r="EK127" s="99"/>
      <c r="EL127" s="99"/>
      <c r="EM127" s="99"/>
      <c r="EN127" s="99"/>
      <c r="EO127" s="99"/>
      <c r="EP127" s="99"/>
      <c r="EQ127" s="99"/>
      <c r="ER127" s="99"/>
      <c r="ES127" s="99"/>
      <c r="ET127" s="99"/>
      <c r="EU127" s="99"/>
      <c r="EV127" s="99"/>
      <c r="EW127" s="99"/>
      <c r="EX127" s="99"/>
      <c r="EY127" s="99"/>
      <c r="EZ127" s="99"/>
      <c r="FA127" s="99"/>
      <c r="FB127" s="99"/>
      <c r="FC127" s="99"/>
      <c r="FD127" s="99"/>
      <c r="FE127" s="99"/>
      <c r="FF127" s="99"/>
      <c r="FG127" s="99"/>
      <c r="FH127" s="99"/>
      <c r="FI127" s="99"/>
      <c r="FJ127" s="99"/>
      <c r="FK127" s="99"/>
      <c r="FL127" s="99"/>
      <c r="FM127" s="99"/>
      <c r="FN127" s="99"/>
      <c r="FO127" s="99"/>
      <c r="FP127" s="99"/>
      <c r="FQ127" s="99"/>
      <c r="FR127" s="99"/>
      <c r="FS127" s="99"/>
      <c r="FT127" s="99"/>
      <c r="FU127" s="99"/>
      <c r="FV127" s="99"/>
      <c r="FW127" s="99"/>
      <c r="FX127" s="99"/>
      <c r="FY127" s="99"/>
      <c r="FZ127" s="99"/>
      <c r="GA127" s="99"/>
      <c r="GB127" s="99"/>
      <c r="GC127" s="99"/>
      <c r="GD127" s="99"/>
      <c r="GE127" s="99"/>
      <c r="GF127" s="99"/>
      <c r="GG127" s="99"/>
      <c r="GH127" s="99"/>
      <c r="GI127" s="99"/>
      <c r="GJ127" s="99"/>
      <c r="GK127" s="99"/>
      <c r="GL127" s="99"/>
      <c r="GM127" s="99"/>
      <c r="GN127" s="99"/>
      <c r="GO127" s="99"/>
      <c r="GP127" s="99"/>
      <c r="GQ127" s="99"/>
      <c r="GR127" s="99"/>
      <c r="GS127" s="99"/>
      <c r="GT127" s="99"/>
      <c r="GU127" s="99"/>
      <c r="GV127" s="99"/>
      <c r="GW127" s="99"/>
      <c r="GX127" s="99"/>
      <c r="GY127" s="99"/>
      <c r="GZ127" s="99"/>
      <c r="HA127" s="99"/>
      <c r="HB127" s="99"/>
      <c r="HC127" s="99"/>
      <c r="HD127" s="99"/>
      <c r="HE127" s="99"/>
      <c r="HF127" s="99"/>
      <c r="HG127" s="99"/>
      <c r="HH127" s="99"/>
      <c r="HI127" s="99"/>
      <c r="HJ127" s="99"/>
      <c r="HK127" s="99"/>
      <c r="HL127" s="99"/>
    </row>
    <row r="128" spans="1:220" s="77" customFormat="1" ht="25.5" hidden="1" customHeight="1" x14ac:dyDescent="0.3">
      <c r="A128" s="479" t="s">
        <v>159</v>
      </c>
      <c r="B128" s="123" t="s">
        <v>160</v>
      </c>
      <c r="C128" s="123" t="s">
        <v>58</v>
      </c>
      <c r="D128" s="122" t="s">
        <v>158</v>
      </c>
      <c r="E128" s="273"/>
      <c r="F128" s="273"/>
      <c r="G128" s="271"/>
      <c r="H128" s="271"/>
      <c r="I128" s="271"/>
      <c r="J128" s="193">
        <f t="shared" ref="J128" si="49">SUM(L128,O128)</f>
        <v>0</v>
      </c>
      <c r="K128" s="343"/>
      <c r="L128" s="271"/>
      <c r="M128" s="271"/>
      <c r="N128" s="271"/>
      <c r="O128" s="271"/>
      <c r="P128" s="271"/>
      <c r="Q128" s="271"/>
      <c r="R128" s="193">
        <f t="shared" ref="R128" si="50">SUM(E128,J128)</f>
        <v>0</v>
      </c>
    </row>
    <row r="129" spans="1:18" s="77" customFormat="1" ht="21.75" hidden="1" customHeight="1" x14ac:dyDescent="0.3">
      <c r="A129" s="302" t="s">
        <v>161</v>
      </c>
      <c r="B129" s="302" t="s">
        <v>90</v>
      </c>
      <c r="C129" s="302" t="s">
        <v>57</v>
      </c>
      <c r="D129" s="136" t="s">
        <v>72</v>
      </c>
      <c r="E129" s="271">
        <f>SUM(F129,I129)</f>
        <v>0</v>
      </c>
      <c r="F129" s="271"/>
      <c r="G129" s="138"/>
      <c r="H129" s="138"/>
      <c r="I129" s="138"/>
      <c r="J129" s="193">
        <f>SUM(L129,O129)</f>
        <v>0</v>
      </c>
      <c r="K129" s="343"/>
      <c r="L129" s="138"/>
      <c r="M129" s="138"/>
      <c r="N129" s="138"/>
      <c r="O129" s="138"/>
      <c r="P129" s="138"/>
      <c r="Q129" s="138"/>
      <c r="R129" s="343">
        <f>SUM(E129,J129)</f>
        <v>0</v>
      </c>
    </row>
    <row r="130" spans="1:18" s="3" customFormat="1" ht="34.5" customHeight="1" x14ac:dyDescent="0.3">
      <c r="A130" s="344"/>
      <c r="B130" s="344"/>
      <c r="C130" s="344"/>
      <c r="D130" s="345" t="s">
        <v>44</v>
      </c>
      <c r="E130" s="346">
        <f>SUM(E14,E59,E77,E103,E116,E124)</f>
        <v>3607079</v>
      </c>
      <c r="F130" s="346">
        <f t="shared" ref="F130:R130" si="51">SUM(F14,F59,F77,F103,F116,F124)</f>
        <v>3607079</v>
      </c>
      <c r="G130" s="346">
        <f t="shared" si="51"/>
        <v>-470000</v>
      </c>
      <c r="H130" s="346">
        <f t="shared" si="51"/>
        <v>-242400</v>
      </c>
      <c r="I130" s="346">
        <f t="shared" si="51"/>
        <v>0</v>
      </c>
      <c r="J130" s="346">
        <f t="shared" si="51"/>
        <v>-3607079</v>
      </c>
      <c r="K130" s="346">
        <f t="shared" si="51"/>
        <v>-3607079</v>
      </c>
      <c r="L130" s="346">
        <f t="shared" si="51"/>
        <v>0</v>
      </c>
      <c r="M130" s="346">
        <f t="shared" si="51"/>
        <v>0</v>
      </c>
      <c r="N130" s="346">
        <f t="shared" si="51"/>
        <v>0</v>
      </c>
      <c r="O130" s="346">
        <f t="shared" si="51"/>
        <v>-3607079</v>
      </c>
      <c r="P130" s="346">
        <f t="shared" si="51"/>
        <v>0</v>
      </c>
      <c r="Q130" s="346">
        <f t="shared" si="51"/>
        <v>0</v>
      </c>
      <c r="R130" s="346">
        <f t="shared" si="51"/>
        <v>0</v>
      </c>
    </row>
    <row r="131" spans="1:18" x14ac:dyDescent="0.2">
      <c r="C131" s="16"/>
      <c r="D131" s="80"/>
      <c r="E131" s="109"/>
      <c r="F131" s="5"/>
      <c r="G131" s="6"/>
      <c r="H131" s="6"/>
      <c r="I131" s="6"/>
      <c r="J131" s="17"/>
      <c r="K131" s="17"/>
      <c r="L131" s="6"/>
      <c r="M131" s="6"/>
      <c r="N131" s="6"/>
      <c r="O131" s="6"/>
      <c r="P131" s="6"/>
      <c r="Q131" s="6"/>
      <c r="R131" s="5"/>
    </row>
    <row r="132" spans="1:18" ht="15.75" customHeight="1" x14ac:dyDescent="0.2">
      <c r="C132" s="16"/>
      <c r="D132" s="80"/>
      <c r="M132" s="6"/>
      <c r="O132" s="6"/>
      <c r="P132" s="6"/>
      <c r="Q132" s="6"/>
      <c r="R132" s="5"/>
    </row>
    <row r="133" spans="1:18" ht="61.5" customHeight="1" x14ac:dyDescent="0.2">
      <c r="C133" s="7"/>
      <c r="D133" s="80"/>
      <c r="Q133" s="6"/>
      <c r="R133" s="5"/>
    </row>
    <row r="134" spans="1:18" x14ac:dyDescent="0.2">
      <c r="C134" s="16"/>
      <c r="D134" s="80"/>
      <c r="O134" s="6"/>
      <c r="P134" s="6"/>
    </row>
    <row r="135" spans="1:18" hidden="1" x14ac:dyDescent="0.2">
      <c r="C135" s="16"/>
      <c r="D135" s="80"/>
    </row>
    <row r="136" spans="1:18" ht="21" hidden="1" customHeight="1" x14ac:dyDescent="0.2">
      <c r="C136" s="16"/>
      <c r="D136" s="80"/>
    </row>
    <row r="137" spans="1:18" s="100" customFormat="1" ht="23.25" hidden="1" customHeight="1" x14ac:dyDescent="0.2">
      <c r="C137" s="104"/>
      <c r="D137" s="105" t="s">
        <v>218</v>
      </c>
      <c r="E137" s="106">
        <f t="shared" ref="E137:R137" si="52">SUM(E15:E16,E60,E78,E104,E117,E125)</f>
        <v>-895000</v>
      </c>
      <c r="F137" s="106">
        <f t="shared" si="52"/>
        <v>-895000</v>
      </c>
      <c r="G137" s="106">
        <f t="shared" si="52"/>
        <v>-470000</v>
      </c>
      <c r="H137" s="106">
        <f t="shared" si="52"/>
        <v>-242400</v>
      </c>
      <c r="I137" s="106">
        <f t="shared" si="52"/>
        <v>0</v>
      </c>
      <c r="J137" s="106">
        <f t="shared" si="52"/>
        <v>0</v>
      </c>
      <c r="K137" s="106">
        <f t="shared" si="52"/>
        <v>0</v>
      </c>
      <c r="L137" s="106">
        <f t="shared" si="52"/>
        <v>0</v>
      </c>
      <c r="M137" s="106">
        <f t="shared" si="52"/>
        <v>0</v>
      </c>
      <c r="N137" s="106">
        <f t="shared" si="52"/>
        <v>0</v>
      </c>
      <c r="O137" s="106">
        <f t="shared" si="52"/>
        <v>0</v>
      </c>
      <c r="P137" s="106">
        <f t="shared" si="52"/>
        <v>0</v>
      </c>
      <c r="Q137" s="106">
        <f t="shared" si="52"/>
        <v>0</v>
      </c>
      <c r="R137" s="106">
        <f t="shared" si="52"/>
        <v>-895000</v>
      </c>
    </row>
    <row r="138" spans="1:18" hidden="1" x14ac:dyDescent="0.2">
      <c r="C138" s="16"/>
      <c r="D138" s="80" t="s">
        <v>220</v>
      </c>
      <c r="E138" s="70" t="e">
        <f>SUM(E79,E81,E88,E91,#REF!,E92,E93,E94,E118)</f>
        <v>#REF!</v>
      </c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</row>
    <row r="139" spans="1:18" hidden="1" x14ac:dyDescent="0.2">
      <c r="C139" s="16"/>
      <c r="D139" s="80" t="s">
        <v>219</v>
      </c>
      <c r="E139" s="110">
        <f>SUM(E119:E122)</f>
        <v>0</v>
      </c>
      <c r="F139" s="69"/>
      <c r="G139" s="71"/>
      <c r="H139" s="71"/>
      <c r="I139" s="71"/>
      <c r="J139" s="72"/>
      <c r="K139" s="72"/>
      <c r="L139" s="71"/>
      <c r="M139" s="71"/>
      <c r="N139" s="71"/>
      <c r="O139" s="71"/>
      <c r="P139" s="71"/>
      <c r="Q139" s="71"/>
      <c r="R139" s="69"/>
    </row>
    <row r="140" spans="1:18" hidden="1" x14ac:dyDescent="0.2">
      <c r="C140" s="16"/>
      <c r="D140" s="80" t="s">
        <v>221</v>
      </c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</row>
    <row r="141" spans="1:18" ht="12.75" hidden="1" customHeight="1" x14ac:dyDescent="0.2">
      <c r="C141" s="16"/>
      <c r="D141" s="80" t="s">
        <v>222</v>
      </c>
      <c r="E141" s="110"/>
      <c r="F141" s="69"/>
      <c r="G141" s="71"/>
      <c r="H141" s="71"/>
      <c r="I141" s="71"/>
      <c r="J141" s="72"/>
      <c r="K141" s="72"/>
      <c r="L141" s="71"/>
      <c r="M141" s="71"/>
      <c r="N141" s="71"/>
      <c r="O141" s="71"/>
      <c r="P141" s="71"/>
      <c r="Q141" s="71"/>
      <c r="R141" s="69"/>
    </row>
    <row r="142" spans="1:18" hidden="1" x14ac:dyDescent="0.2">
      <c r="C142" s="16"/>
      <c r="D142" s="8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</row>
    <row r="143" spans="1:18" x14ac:dyDescent="0.2">
      <c r="C143" s="16"/>
      <c r="D143" s="80"/>
      <c r="E143" s="110"/>
      <c r="F143" s="69"/>
      <c r="G143" s="71"/>
      <c r="H143" s="71"/>
      <c r="I143" s="71"/>
      <c r="J143" s="72"/>
      <c r="K143" s="72"/>
      <c r="L143" s="71"/>
      <c r="M143" s="71"/>
      <c r="N143" s="71"/>
      <c r="O143" s="71"/>
      <c r="P143" s="71"/>
      <c r="Q143" s="71"/>
      <c r="R143" s="69"/>
    </row>
    <row r="144" spans="1:18" ht="15.75" hidden="1" customHeight="1" x14ac:dyDescent="0.2">
      <c r="C144" s="16"/>
      <c r="D144" s="8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</row>
    <row r="145" spans="3:18" ht="12.75" hidden="1" customHeight="1" x14ac:dyDescent="0.2">
      <c r="C145" s="16"/>
      <c r="E145" s="110"/>
      <c r="F145" s="69"/>
      <c r="G145" s="71"/>
      <c r="H145" s="71"/>
      <c r="I145" s="71"/>
      <c r="J145" s="72"/>
      <c r="K145" s="72"/>
      <c r="L145" s="71"/>
      <c r="M145" s="71"/>
      <c r="N145" s="71"/>
      <c r="O145" s="71"/>
      <c r="P145" s="71"/>
      <c r="Q145" s="71"/>
      <c r="R145" s="69"/>
    </row>
    <row r="146" spans="3:18" hidden="1" x14ac:dyDescent="0.2">
      <c r="C146" s="16"/>
      <c r="E146" s="70"/>
      <c r="F146" s="73">
        <f t="shared" ref="F146:R146" si="53">SUM(F137:F144)</f>
        <v>-895000</v>
      </c>
      <c r="G146" s="73">
        <f t="shared" si="53"/>
        <v>-470000</v>
      </c>
      <c r="H146" s="73">
        <f t="shared" si="53"/>
        <v>-242400</v>
      </c>
      <c r="I146" s="73">
        <f t="shared" si="53"/>
        <v>0</v>
      </c>
      <c r="J146" s="73">
        <f t="shared" si="53"/>
        <v>0</v>
      </c>
      <c r="K146" s="73"/>
      <c r="L146" s="73">
        <f t="shared" si="53"/>
        <v>0</v>
      </c>
      <c r="M146" s="73">
        <f t="shared" si="53"/>
        <v>0</v>
      </c>
      <c r="N146" s="73">
        <f t="shared" si="53"/>
        <v>0</v>
      </c>
      <c r="O146" s="73">
        <f t="shared" si="53"/>
        <v>0</v>
      </c>
      <c r="P146" s="73">
        <f t="shared" si="53"/>
        <v>0</v>
      </c>
      <c r="Q146" s="73">
        <f t="shared" si="53"/>
        <v>0</v>
      </c>
      <c r="R146" s="73">
        <f t="shared" si="53"/>
        <v>-895000</v>
      </c>
    </row>
    <row r="147" spans="3:18" hidden="1" x14ac:dyDescent="0.2">
      <c r="C147" s="16"/>
    </row>
    <row r="148" spans="3:18" ht="14.25" hidden="1" customHeight="1" x14ac:dyDescent="0.2">
      <c r="C148" s="16"/>
    </row>
    <row r="149" spans="3:18" ht="12.75" hidden="1" customHeight="1" x14ac:dyDescent="0.2">
      <c r="C149" s="16"/>
    </row>
    <row r="150" spans="3:18" hidden="1" x14ac:dyDescent="0.2">
      <c r="C150" s="16"/>
      <c r="E150" s="107" t="s">
        <v>231</v>
      </c>
    </row>
    <row r="151" spans="3:18" hidden="1" x14ac:dyDescent="0.2">
      <c r="C151" s="16"/>
      <c r="E151" s="110">
        <f>SUM(E17,E21,E24,E27,E28,E30,E33,E34,E35:E43,E44:E57)</f>
        <v>-28646</v>
      </c>
      <c r="F151" s="110">
        <f>SUM(F17,F21,F24,F27,F28,F30,F33,F34,F35:F43,F44:F57)</f>
        <v>-28646</v>
      </c>
      <c r="G151" s="110">
        <f>SUM(G17,G21,G22-G23,G24,G27,G28,G30,G33,G34,G35,G36,G37,G38,G39,G40,G41:G57,G21,G22,G23,G24,G27,G28,G30,G33,G34,G35,G36,G37,G38,G39,G40)</f>
        <v>0</v>
      </c>
      <c r="H151" s="110">
        <f>SUM(H17,H21,H22-H23,H24,H27,H28,H30,H33,H34,H35,H36,H37,H38,H39,H40,H41:H57,H21,H22,H23,H24,H27,H28,H30,H33,H34,H35,H36,H37,H38,H39,H40)</f>
        <v>0</v>
      </c>
      <c r="I151" s="110">
        <f>SUM(I17,I21,I22-I23,I24,I27,I28,I30,I33,I34,I35,I36,I37,I38,I39,I40,I41:I57,I21,I22,I23,I24,I27,I28,I30,I33,I34,I35,I36,I37,I38,I39,I40)</f>
        <v>0</v>
      </c>
      <c r="J151" s="110">
        <f>SUM(J17,J21,J24,J27,J28,J30,J33,J34,J35:J43,J44:J57)</f>
        <v>-1000000</v>
      </c>
      <c r="K151" s="110">
        <f>SUM(K17,K21,K24,K27,K28,K30,K33,K34,K35:K43,K44:K57)</f>
        <v>-1000000</v>
      </c>
      <c r="R151" s="69">
        <f>SUM(E151,J151)</f>
        <v>-1028646</v>
      </c>
    </row>
    <row r="152" spans="3:18" ht="22.5" hidden="1" customHeight="1" x14ac:dyDescent="0.2">
      <c r="C152" s="16"/>
      <c r="E152" s="110">
        <f>SUM(E61:E71)</f>
        <v>0</v>
      </c>
      <c r="J152" s="110">
        <f>SUM(J61:J71)</f>
        <v>-2607079</v>
      </c>
      <c r="K152" s="110">
        <f>SUM(K61:K71)</f>
        <v>-2607079</v>
      </c>
      <c r="R152" s="69">
        <f>SUM(E152,J152)</f>
        <v>-2607079</v>
      </c>
    </row>
    <row r="153" spans="3:18" s="77" customFormat="1" ht="12.75" hidden="1" customHeight="1" x14ac:dyDescent="0.2">
      <c r="C153" s="114"/>
      <c r="D153" s="115"/>
      <c r="E153" s="110">
        <v>-400000</v>
      </c>
      <c r="F153" s="2" t="s">
        <v>228</v>
      </c>
      <c r="G153" s="68"/>
      <c r="H153" s="68"/>
      <c r="I153" s="68"/>
      <c r="J153" s="69"/>
      <c r="K153" s="69"/>
      <c r="L153" s="68"/>
      <c r="M153" s="68"/>
      <c r="N153" s="68"/>
      <c r="O153" s="68"/>
      <c r="P153" s="68"/>
      <c r="Q153" s="68"/>
      <c r="R153" s="69">
        <f>SUM(E153,J153)</f>
        <v>-400000</v>
      </c>
    </row>
    <row r="154" spans="3:18" hidden="1" x14ac:dyDescent="0.2">
      <c r="C154" s="16"/>
      <c r="E154" s="110" t="e">
        <f>SUM(#REF!,E112:E113)</f>
        <v>#REF!</v>
      </c>
      <c r="J154" s="110" t="e">
        <f>SUM(#REF!,J112:J113)</f>
        <v>#REF!</v>
      </c>
      <c r="K154" s="69"/>
      <c r="R154" s="69" t="e">
        <f t="shared" ref="R154:R157" si="54">SUM(E154,J154)</f>
        <v>#REF!</v>
      </c>
    </row>
    <row r="155" spans="3:18" hidden="1" x14ac:dyDescent="0.2">
      <c r="C155" s="16"/>
      <c r="E155" s="110"/>
      <c r="J155" s="69"/>
      <c r="K155" s="69"/>
      <c r="R155" s="69">
        <f t="shared" si="54"/>
        <v>0</v>
      </c>
    </row>
    <row r="156" spans="3:18" hidden="1" x14ac:dyDescent="0.2">
      <c r="C156" s="16"/>
      <c r="E156" s="110"/>
      <c r="F156" s="2" t="s">
        <v>230</v>
      </c>
      <c r="J156" s="70"/>
      <c r="K156" s="70"/>
      <c r="R156" s="69">
        <f t="shared" si="54"/>
        <v>0</v>
      </c>
    </row>
    <row r="157" spans="3:18" ht="12.75" hidden="1" customHeight="1" x14ac:dyDescent="0.2">
      <c r="C157" s="16"/>
      <c r="E157" s="111">
        <f>SUM(E122)</f>
        <v>0</v>
      </c>
      <c r="F157" s="85" t="s">
        <v>229</v>
      </c>
      <c r="G157" s="86"/>
      <c r="H157" s="86"/>
      <c r="I157" s="86"/>
      <c r="J157" s="85"/>
      <c r="K157" s="85"/>
      <c r="L157" s="86"/>
      <c r="M157" s="86"/>
      <c r="N157" s="86"/>
      <c r="O157" s="86"/>
      <c r="P157" s="86"/>
      <c r="Q157" s="86"/>
      <c r="R157" s="87">
        <f t="shared" si="54"/>
        <v>0</v>
      </c>
    </row>
    <row r="158" spans="3:18" hidden="1" x14ac:dyDescent="0.2">
      <c r="C158" s="16"/>
    </row>
    <row r="159" spans="3:18" hidden="1" x14ac:dyDescent="0.2">
      <c r="C159" s="16"/>
      <c r="E159" s="73" t="e">
        <f>SUM(E151:E157)</f>
        <v>#REF!</v>
      </c>
      <c r="J159" s="69" t="e">
        <f>SUM(J151:J157)</f>
        <v>#REF!</v>
      </c>
      <c r="K159" s="70">
        <f>SUM(K151:K157)</f>
        <v>-3607079</v>
      </c>
      <c r="R159" s="69" t="e">
        <f>SUM(R151:R157)</f>
        <v>#REF!</v>
      </c>
    </row>
    <row r="160" spans="3:18" hidden="1" x14ac:dyDescent="0.2">
      <c r="C160" s="16"/>
    </row>
    <row r="161" spans="3:3" ht="12.75" customHeight="1" x14ac:dyDescent="0.2">
      <c r="C161" s="16"/>
    </row>
    <row r="162" spans="3:3" x14ac:dyDescent="0.2">
      <c r="C162" s="16"/>
    </row>
    <row r="163" spans="3:3" x14ac:dyDescent="0.2">
      <c r="C163" s="16"/>
    </row>
    <row r="164" spans="3:3" x14ac:dyDescent="0.2">
      <c r="C164" s="16"/>
    </row>
    <row r="165" spans="3:3" ht="12.75" customHeight="1" x14ac:dyDescent="0.2">
      <c r="C165" s="16"/>
    </row>
    <row r="166" spans="3:3" x14ac:dyDescent="0.2">
      <c r="C166" s="16"/>
    </row>
    <row r="167" spans="3:3" x14ac:dyDescent="0.2">
      <c r="C167" s="16"/>
    </row>
    <row r="168" spans="3:3" x14ac:dyDescent="0.2">
      <c r="C168" s="16"/>
    </row>
    <row r="169" spans="3:3" ht="12.75" customHeight="1" x14ac:dyDescent="0.2">
      <c r="C169" s="16"/>
    </row>
    <row r="170" spans="3:3" x14ac:dyDescent="0.2">
      <c r="C170" s="16"/>
    </row>
    <row r="171" spans="3:3" x14ac:dyDescent="0.2">
      <c r="C171" s="16"/>
    </row>
    <row r="172" spans="3:3" x14ac:dyDescent="0.2">
      <c r="C172" s="16"/>
    </row>
    <row r="173" spans="3:3" ht="12.75" customHeight="1" x14ac:dyDescent="0.2">
      <c r="C173" s="16"/>
    </row>
    <row r="174" spans="3:3" x14ac:dyDescent="0.2">
      <c r="C174" s="16"/>
    </row>
    <row r="175" spans="3:3" x14ac:dyDescent="0.2">
      <c r="C175" s="16"/>
    </row>
    <row r="176" spans="3:3" x14ac:dyDescent="0.2">
      <c r="C176" s="16"/>
    </row>
    <row r="177" spans="3:3" ht="12.75" customHeight="1" x14ac:dyDescent="0.2">
      <c r="C177" s="16"/>
    </row>
    <row r="178" spans="3:3" x14ac:dyDescent="0.2">
      <c r="C178" s="16"/>
    </row>
    <row r="179" spans="3:3" x14ac:dyDescent="0.2">
      <c r="C179" s="16"/>
    </row>
    <row r="180" spans="3:3" x14ac:dyDescent="0.2">
      <c r="C180" s="16"/>
    </row>
    <row r="181" spans="3:3" ht="12.75" customHeight="1" x14ac:dyDescent="0.2">
      <c r="C181" s="16"/>
    </row>
    <row r="182" spans="3:3" x14ac:dyDescent="0.2">
      <c r="C182" s="16"/>
    </row>
    <row r="183" spans="3:3" x14ac:dyDescent="0.2">
      <c r="C183" s="16"/>
    </row>
    <row r="184" spans="3:3" x14ac:dyDescent="0.2">
      <c r="C184" s="16"/>
    </row>
    <row r="185" spans="3:3" ht="12.75" customHeight="1" x14ac:dyDescent="0.2">
      <c r="C185" s="16"/>
    </row>
    <row r="186" spans="3:3" x14ac:dyDescent="0.2">
      <c r="C186" s="16"/>
    </row>
    <row r="187" spans="3:3" x14ac:dyDescent="0.2">
      <c r="C187" s="16"/>
    </row>
    <row r="188" spans="3:3" x14ac:dyDescent="0.2">
      <c r="C188" s="16"/>
    </row>
    <row r="189" spans="3:3" ht="12.75" customHeight="1" x14ac:dyDescent="0.2">
      <c r="C189" s="16"/>
    </row>
    <row r="190" spans="3:3" x14ac:dyDescent="0.2">
      <c r="C190" s="16"/>
    </row>
    <row r="191" spans="3:3" x14ac:dyDescent="0.2">
      <c r="C191" s="16"/>
    </row>
    <row r="192" spans="3:3" x14ac:dyDescent="0.2">
      <c r="C192" s="16"/>
    </row>
    <row r="193" spans="3:3" ht="12.75" customHeight="1" x14ac:dyDescent="0.2">
      <c r="C193" s="16"/>
    </row>
    <row r="194" spans="3:3" x14ac:dyDescent="0.2">
      <c r="C194" s="16"/>
    </row>
    <row r="195" spans="3:3" x14ac:dyDescent="0.2">
      <c r="C195" s="16"/>
    </row>
    <row r="196" spans="3:3" x14ac:dyDescent="0.2">
      <c r="C196" s="16"/>
    </row>
    <row r="197" spans="3:3" ht="12.75" customHeight="1" x14ac:dyDescent="0.2">
      <c r="C197" s="16"/>
    </row>
    <row r="198" spans="3:3" x14ac:dyDescent="0.2">
      <c r="C198" s="16"/>
    </row>
    <row r="199" spans="3:3" x14ac:dyDescent="0.2">
      <c r="C199" s="16"/>
    </row>
    <row r="200" spans="3:3" x14ac:dyDescent="0.2">
      <c r="C200" s="16"/>
    </row>
    <row r="201" spans="3:3" ht="12.75" customHeight="1" x14ac:dyDescent="0.2">
      <c r="C201" s="16"/>
    </row>
    <row r="202" spans="3:3" x14ac:dyDescent="0.2">
      <c r="C202" s="16"/>
    </row>
    <row r="203" spans="3:3" x14ac:dyDescent="0.2">
      <c r="C203" s="16"/>
    </row>
    <row r="204" spans="3:3" x14ac:dyDescent="0.2">
      <c r="C204" s="16"/>
    </row>
    <row r="205" spans="3:3" ht="12.75" customHeight="1" x14ac:dyDescent="0.2">
      <c r="C205" s="16"/>
    </row>
    <row r="206" spans="3:3" x14ac:dyDescent="0.2">
      <c r="C206" s="16"/>
    </row>
    <row r="207" spans="3:3" x14ac:dyDescent="0.2">
      <c r="C207" s="16"/>
    </row>
    <row r="208" spans="3:3" x14ac:dyDescent="0.2">
      <c r="C208" s="16"/>
    </row>
    <row r="209" spans="3:3" ht="12.75" customHeight="1" x14ac:dyDescent="0.2">
      <c r="C209" s="16"/>
    </row>
    <row r="210" spans="3:3" x14ac:dyDescent="0.2">
      <c r="C210" s="16"/>
    </row>
    <row r="211" spans="3:3" x14ac:dyDescent="0.2">
      <c r="C211" s="16"/>
    </row>
    <row r="212" spans="3:3" x14ac:dyDescent="0.2">
      <c r="C212" s="16"/>
    </row>
    <row r="213" spans="3:3" ht="12.75" customHeight="1" x14ac:dyDescent="0.2">
      <c r="C213" s="16"/>
    </row>
    <row r="214" spans="3:3" x14ac:dyDescent="0.2">
      <c r="C214" s="16"/>
    </row>
    <row r="215" spans="3:3" x14ac:dyDescent="0.2">
      <c r="C215" s="16"/>
    </row>
    <row r="216" spans="3:3" x14ac:dyDescent="0.2">
      <c r="C216" s="16"/>
    </row>
    <row r="217" spans="3:3" ht="12.75" customHeight="1" x14ac:dyDescent="0.2">
      <c r="C217" s="16"/>
    </row>
    <row r="218" spans="3:3" x14ac:dyDescent="0.2">
      <c r="C218" s="16"/>
    </row>
    <row r="219" spans="3:3" x14ac:dyDescent="0.2">
      <c r="C219" s="16"/>
    </row>
    <row r="220" spans="3:3" x14ac:dyDescent="0.2">
      <c r="C220" s="16"/>
    </row>
    <row r="221" spans="3:3" ht="12.75" customHeight="1" x14ac:dyDescent="0.2">
      <c r="C221" s="16"/>
    </row>
    <row r="222" spans="3:3" x14ac:dyDescent="0.2">
      <c r="C222" s="16"/>
    </row>
    <row r="223" spans="3:3" x14ac:dyDescent="0.2">
      <c r="C223" s="16"/>
    </row>
    <row r="224" spans="3:3" x14ac:dyDescent="0.2">
      <c r="C224" s="16"/>
    </row>
    <row r="225" spans="3:3" ht="12.75" customHeight="1" x14ac:dyDescent="0.2">
      <c r="C225" s="16"/>
    </row>
    <row r="226" spans="3:3" x14ac:dyDescent="0.2">
      <c r="C226" s="16"/>
    </row>
    <row r="227" spans="3:3" x14ac:dyDescent="0.2">
      <c r="C227" s="16"/>
    </row>
    <row r="228" spans="3:3" x14ac:dyDescent="0.2">
      <c r="C228" s="16"/>
    </row>
    <row r="229" spans="3:3" ht="12.75" customHeight="1" x14ac:dyDescent="0.2">
      <c r="C229" s="16"/>
    </row>
    <row r="230" spans="3:3" x14ac:dyDescent="0.2">
      <c r="C230" s="16"/>
    </row>
    <row r="231" spans="3:3" x14ac:dyDescent="0.2">
      <c r="C231" s="16"/>
    </row>
    <row r="232" spans="3:3" x14ac:dyDescent="0.2">
      <c r="C232" s="16"/>
    </row>
    <row r="233" spans="3:3" ht="12.75" customHeight="1" x14ac:dyDescent="0.2">
      <c r="C233" s="16"/>
    </row>
    <row r="234" spans="3:3" x14ac:dyDescent="0.2">
      <c r="C234" s="16"/>
    </row>
    <row r="235" spans="3:3" x14ac:dyDescent="0.2">
      <c r="C235" s="16"/>
    </row>
    <row r="236" spans="3:3" x14ac:dyDescent="0.2">
      <c r="C236" s="16"/>
    </row>
    <row r="237" spans="3:3" ht="12.75" customHeight="1" x14ac:dyDescent="0.2">
      <c r="C237" s="16"/>
    </row>
    <row r="238" spans="3:3" x14ac:dyDescent="0.2">
      <c r="C238" s="16"/>
    </row>
    <row r="239" spans="3:3" x14ac:dyDescent="0.2">
      <c r="C239" s="16"/>
    </row>
    <row r="240" spans="3:3" x14ac:dyDescent="0.2">
      <c r="C240" s="16"/>
    </row>
    <row r="241" spans="3:3" ht="12.75" customHeight="1" x14ac:dyDescent="0.2">
      <c r="C241" s="16"/>
    </row>
    <row r="242" spans="3:3" x14ac:dyDescent="0.2">
      <c r="C242" s="16"/>
    </row>
    <row r="243" spans="3:3" x14ac:dyDescent="0.2">
      <c r="C243" s="16"/>
    </row>
    <row r="244" spans="3:3" x14ac:dyDescent="0.2">
      <c r="C244" s="16"/>
    </row>
    <row r="245" spans="3:3" ht="12.75" customHeight="1" x14ac:dyDescent="0.2">
      <c r="C245" s="16"/>
    </row>
    <row r="246" spans="3:3" x14ac:dyDescent="0.2">
      <c r="C246" s="16"/>
    </row>
    <row r="247" spans="3:3" x14ac:dyDescent="0.2">
      <c r="C247" s="16"/>
    </row>
    <row r="248" spans="3:3" x14ac:dyDescent="0.2">
      <c r="C248" s="16"/>
    </row>
    <row r="249" spans="3:3" ht="12.75" customHeight="1" x14ac:dyDescent="0.2">
      <c r="C249" s="16"/>
    </row>
    <row r="250" spans="3:3" x14ac:dyDescent="0.2">
      <c r="C250" s="16"/>
    </row>
    <row r="251" spans="3:3" x14ac:dyDescent="0.2">
      <c r="C251" s="16"/>
    </row>
    <row r="252" spans="3:3" x14ac:dyDescent="0.2">
      <c r="C252" s="16"/>
    </row>
    <row r="253" spans="3:3" ht="12.75" customHeight="1" x14ac:dyDescent="0.2">
      <c r="C253" s="16"/>
    </row>
    <row r="254" spans="3:3" x14ac:dyDescent="0.2">
      <c r="C254" s="16"/>
    </row>
    <row r="255" spans="3:3" x14ac:dyDescent="0.2">
      <c r="C255" s="16"/>
    </row>
    <row r="256" spans="3:3" x14ac:dyDescent="0.2">
      <c r="C256" s="16"/>
    </row>
    <row r="257" spans="3:3" ht="12.75" customHeight="1" x14ac:dyDescent="0.2">
      <c r="C257" s="16"/>
    </row>
    <row r="258" spans="3:3" x14ac:dyDescent="0.2">
      <c r="C258" s="16"/>
    </row>
    <row r="259" spans="3:3" x14ac:dyDescent="0.2">
      <c r="C259" s="16"/>
    </row>
    <row r="260" spans="3:3" x14ac:dyDescent="0.2">
      <c r="C260" s="16"/>
    </row>
    <row r="261" spans="3:3" ht="12.75" customHeight="1" x14ac:dyDescent="0.2">
      <c r="C261" s="16"/>
    </row>
    <row r="262" spans="3:3" x14ac:dyDescent="0.2">
      <c r="C262" s="16"/>
    </row>
    <row r="263" spans="3:3" x14ac:dyDescent="0.2">
      <c r="C263" s="16"/>
    </row>
    <row r="264" spans="3:3" x14ac:dyDescent="0.2">
      <c r="C264" s="16"/>
    </row>
    <row r="265" spans="3:3" ht="12.75" customHeight="1" x14ac:dyDescent="0.2">
      <c r="C265" s="16"/>
    </row>
    <row r="266" spans="3:3" x14ac:dyDescent="0.2">
      <c r="C266" s="16"/>
    </row>
    <row r="267" spans="3:3" x14ac:dyDescent="0.2">
      <c r="C267" s="16"/>
    </row>
    <row r="268" spans="3:3" x14ac:dyDescent="0.2">
      <c r="C268" s="16"/>
    </row>
    <row r="269" spans="3:3" ht="12.75" customHeight="1" x14ac:dyDescent="0.2">
      <c r="C269" s="16"/>
    </row>
    <row r="270" spans="3:3" x14ac:dyDescent="0.2">
      <c r="C270" s="16"/>
    </row>
    <row r="271" spans="3:3" x14ac:dyDescent="0.2">
      <c r="C271" s="16"/>
    </row>
    <row r="272" spans="3:3" x14ac:dyDescent="0.2">
      <c r="C272" s="16"/>
    </row>
    <row r="273" spans="3:3" ht="12.75" customHeight="1" x14ac:dyDescent="0.2">
      <c r="C273" s="16"/>
    </row>
    <row r="274" spans="3:3" x14ac:dyDescent="0.2">
      <c r="C274" s="16"/>
    </row>
    <row r="275" spans="3:3" x14ac:dyDescent="0.2">
      <c r="C275" s="16"/>
    </row>
    <row r="276" spans="3:3" x14ac:dyDescent="0.2">
      <c r="C276" s="16"/>
    </row>
    <row r="277" spans="3:3" ht="12.75" customHeight="1" x14ac:dyDescent="0.2">
      <c r="C277" s="16"/>
    </row>
    <row r="278" spans="3:3" x14ac:dyDescent="0.2">
      <c r="C278" s="16"/>
    </row>
    <row r="279" spans="3:3" x14ac:dyDescent="0.2">
      <c r="C279" s="16"/>
    </row>
    <row r="280" spans="3:3" x14ac:dyDescent="0.2">
      <c r="C280" s="16"/>
    </row>
    <row r="281" spans="3:3" ht="12.75" customHeight="1" x14ac:dyDescent="0.2">
      <c r="C281" s="16"/>
    </row>
    <row r="282" spans="3:3" x14ac:dyDescent="0.2">
      <c r="C282" s="16"/>
    </row>
    <row r="283" spans="3:3" x14ac:dyDescent="0.2">
      <c r="C283" s="16"/>
    </row>
    <row r="284" spans="3:3" x14ac:dyDescent="0.2">
      <c r="C284" s="16"/>
    </row>
    <row r="285" spans="3:3" ht="12.75" customHeight="1" x14ac:dyDescent="0.2">
      <c r="C285" s="16"/>
    </row>
    <row r="286" spans="3:3" x14ac:dyDescent="0.2">
      <c r="C286" s="16"/>
    </row>
    <row r="287" spans="3:3" x14ac:dyDescent="0.2">
      <c r="C287" s="16"/>
    </row>
    <row r="288" spans="3:3" x14ac:dyDescent="0.2">
      <c r="C288" s="16"/>
    </row>
    <row r="289" spans="3:3" ht="12.75" customHeight="1" x14ac:dyDescent="0.2">
      <c r="C289" s="16"/>
    </row>
    <row r="290" spans="3:3" x14ac:dyDescent="0.2">
      <c r="C290" s="16"/>
    </row>
    <row r="291" spans="3:3" x14ac:dyDescent="0.2">
      <c r="C291" s="16"/>
    </row>
    <row r="292" spans="3:3" x14ac:dyDescent="0.2">
      <c r="C292" s="16"/>
    </row>
    <row r="293" spans="3:3" ht="12.75" customHeight="1" x14ac:dyDescent="0.2">
      <c r="C293" s="16"/>
    </row>
    <row r="294" spans="3:3" x14ac:dyDescent="0.2">
      <c r="C294" s="16"/>
    </row>
    <row r="295" spans="3:3" x14ac:dyDescent="0.2">
      <c r="C295" s="16"/>
    </row>
    <row r="296" spans="3:3" x14ac:dyDescent="0.2">
      <c r="C296" s="16"/>
    </row>
    <row r="297" spans="3:3" ht="12.75" customHeight="1" x14ac:dyDescent="0.2">
      <c r="C297" s="16"/>
    </row>
    <row r="298" spans="3:3" x14ac:dyDescent="0.2">
      <c r="C298" s="16"/>
    </row>
    <row r="299" spans="3:3" x14ac:dyDescent="0.2">
      <c r="C299" s="16"/>
    </row>
    <row r="300" spans="3:3" x14ac:dyDescent="0.2">
      <c r="C300" s="16"/>
    </row>
    <row r="301" spans="3:3" ht="12.75" customHeight="1" x14ac:dyDescent="0.2">
      <c r="C301" s="16"/>
    </row>
    <row r="302" spans="3:3" x14ac:dyDescent="0.2">
      <c r="C302" s="16"/>
    </row>
  </sheetData>
  <mergeCells count="24"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A8:A11"/>
    <mergeCell ref="D8:D11"/>
    <mergeCell ref="C8:C11"/>
    <mergeCell ref="E8:I8"/>
    <mergeCell ref="G10:G11"/>
    <mergeCell ref="H10:H11"/>
    <mergeCell ref="B8:B11"/>
  </mergeCells>
  <phoneticPr fontId="3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view="pageBreakPreview" topLeftCell="B1" zoomScale="86" zoomScaleNormal="75" zoomScaleSheetLayoutView="86" workbookViewId="0">
      <selection activeCell="G8" sqref="G8"/>
    </sheetView>
  </sheetViews>
  <sheetFormatPr defaultColWidth="9.140625" defaultRowHeight="15" x14ac:dyDescent="0.2"/>
  <cols>
    <col min="1" max="1" width="16.5703125" style="21" customWidth="1"/>
    <col min="2" max="2" width="15.85546875" style="21" customWidth="1"/>
    <col min="3" max="3" width="15.42578125" style="21" customWidth="1"/>
    <col min="4" max="4" width="68.42578125" style="21" customWidth="1"/>
    <col min="5" max="5" width="55.5703125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 x14ac:dyDescent="0.25">
      <c r="A1" s="20"/>
      <c r="B1" s="20"/>
      <c r="C1" s="20"/>
      <c r="D1" s="20"/>
      <c r="E1" s="20"/>
      <c r="F1" s="20"/>
      <c r="G1" s="20"/>
      <c r="H1" s="20"/>
    </row>
    <row r="2" spans="1:11" ht="15.75" x14ac:dyDescent="0.25">
      <c r="A2" s="20"/>
      <c r="B2" s="20"/>
      <c r="C2" s="20"/>
      <c r="D2" s="20"/>
      <c r="E2" s="20"/>
      <c r="F2" s="20"/>
      <c r="G2" s="20"/>
      <c r="H2" s="20"/>
    </row>
    <row r="3" spans="1:11" ht="15.75" x14ac:dyDescent="0.25">
      <c r="A3" s="20"/>
      <c r="B3" s="20"/>
      <c r="C3" s="20"/>
      <c r="D3" s="20"/>
      <c r="E3" s="20"/>
      <c r="F3" s="20"/>
      <c r="G3" s="20"/>
      <c r="H3" s="20"/>
    </row>
    <row r="4" spans="1:11" ht="15.75" x14ac:dyDescent="0.25">
      <c r="A4" s="427" t="s">
        <v>333</v>
      </c>
      <c r="B4" s="20"/>
      <c r="C4" s="20"/>
      <c r="D4" s="20"/>
      <c r="E4" s="20"/>
      <c r="F4" s="20"/>
      <c r="G4" s="20"/>
      <c r="H4" s="20"/>
    </row>
    <row r="5" spans="1:11" ht="15.75" x14ac:dyDescent="0.25">
      <c r="A5" s="428" t="s">
        <v>313</v>
      </c>
      <c r="B5" s="20"/>
      <c r="C5" s="20"/>
      <c r="D5" s="20"/>
      <c r="E5" s="20"/>
      <c r="F5" s="20"/>
      <c r="G5" s="20"/>
      <c r="H5" s="20"/>
    </row>
    <row r="6" spans="1:11" ht="15.75" x14ac:dyDescent="0.25">
      <c r="A6" s="20"/>
      <c r="B6" s="20"/>
      <c r="C6" s="20"/>
      <c r="D6" s="20"/>
      <c r="E6" s="20"/>
      <c r="F6" s="20"/>
      <c r="G6" s="20"/>
      <c r="H6" s="20"/>
    </row>
    <row r="7" spans="1:11" ht="18.75" x14ac:dyDescent="0.3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 x14ac:dyDescent="0.3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 x14ac:dyDescent="0.35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 x14ac:dyDescent="0.2">
      <c r="A11" s="83" t="s">
        <v>324</v>
      </c>
      <c r="B11" s="83" t="s">
        <v>325</v>
      </c>
      <c r="C11" s="83" t="s">
        <v>258</v>
      </c>
      <c r="D11" s="83" t="s">
        <v>326</v>
      </c>
      <c r="E11" s="83" t="s">
        <v>327</v>
      </c>
      <c r="F11" s="83" t="s">
        <v>328</v>
      </c>
      <c r="G11" s="83" t="s">
        <v>329</v>
      </c>
      <c r="H11" s="83" t="s">
        <v>330</v>
      </c>
      <c r="I11" s="83" t="s">
        <v>331</v>
      </c>
      <c r="J11" s="83" t="s">
        <v>332</v>
      </c>
      <c r="K11" s="67" t="s">
        <v>73</v>
      </c>
    </row>
    <row r="12" spans="1:11" s="94" customFormat="1" ht="19.5" customHeight="1" x14ac:dyDescent="0.2">
      <c r="A12" s="92">
        <v>1</v>
      </c>
      <c r="B12" s="92">
        <v>2</v>
      </c>
      <c r="C12" s="92">
        <v>3</v>
      </c>
      <c r="D12" s="92">
        <v>4</v>
      </c>
      <c r="E12" s="92">
        <v>5</v>
      </c>
      <c r="F12" s="92">
        <v>6</v>
      </c>
      <c r="G12" s="92">
        <v>7</v>
      </c>
      <c r="H12" s="92">
        <v>8</v>
      </c>
      <c r="I12" s="92">
        <v>9</v>
      </c>
      <c r="J12" s="92">
        <v>10</v>
      </c>
      <c r="K12" s="93">
        <v>8</v>
      </c>
    </row>
    <row r="13" spans="1:11" s="23" customFormat="1" ht="40.5" customHeight="1" x14ac:dyDescent="0.3">
      <c r="A13" s="103" t="s">
        <v>102</v>
      </c>
      <c r="B13" s="103"/>
      <c r="C13" s="103"/>
      <c r="D13" s="263" t="s">
        <v>93</v>
      </c>
      <c r="E13" s="429"/>
      <c r="F13" s="383"/>
      <c r="G13" s="383"/>
      <c r="H13" s="383"/>
      <c r="I13" s="383">
        <f>SUM(I14)</f>
        <v>-1000000</v>
      </c>
      <c r="J13" s="383"/>
      <c r="K13" s="430"/>
    </row>
    <row r="14" spans="1:11" s="34" customFormat="1" ht="39.75" customHeight="1" x14ac:dyDescent="0.3">
      <c r="A14" s="103" t="s">
        <v>103</v>
      </c>
      <c r="B14" s="103"/>
      <c r="C14" s="103"/>
      <c r="D14" s="263" t="s">
        <v>93</v>
      </c>
      <c r="E14" s="429"/>
      <c r="F14" s="383"/>
      <c r="G14" s="383"/>
      <c r="H14" s="383"/>
      <c r="I14" s="383">
        <f>SUM(I15:I23)</f>
        <v>-1000000</v>
      </c>
      <c r="J14" s="383"/>
      <c r="K14" s="431" t="e">
        <f>SUM(#REF!)</f>
        <v>#REF!</v>
      </c>
    </row>
    <row r="15" spans="1:11" s="34" customFormat="1" ht="43.5" customHeight="1" x14ac:dyDescent="0.3">
      <c r="A15" s="196" t="s">
        <v>314</v>
      </c>
      <c r="B15" s="196" t="s">
        <v>315</v>
      </c>
      <c r="C15" s="196" t="s">
        <v>59</v>
      </c>
      <c r="D15" s="391" t="s">
        <v>316</v>
      </c>
      <c r="E15" s="432" t="s">
        <v>455</v>
      </c>
      <c r="F15" s="433"/>
      <c r="G15" s="433"/>
      <c r="H15" s="433"/>
      <c r="I15" s="433">
        <v>-1000000</v>
      </c>
      <c r="J15" s="433"/>
      <c r="K15" s="431"/>
    </row>
    <row r="16" spans="1:11" s="435" customFormat="1" ht="54.75" hidden="1" customHeight="1" x14ac:dyDescent="0.3">
      <c r="A16" s="232" t="s">
        <v>140</v>
      </c>
      <c r="B16" s="232" t="s">
        <v>141</v>
      </c>
      <c r="C16" s="297" t="s">
        <v>59</v>
      </c>
      <c r="D16" s="298" t="s">
        <v>82</v>
      </c>
      <c r="E16" s="117" t="s">
        <v>456</v>
      </c>
      <c r="F16" s="118"/>
      <c r="G16" s="118"/>
      <c r="H16" s="118"/>
      <c r="I16" s="118"/>
      <c r="J16" s="118"/>
      <c r="K16" s="434"/>
    </row>
    <row r="17" spans="1:11" s="435" customFormat="1" ht="60" hidden="1" customHeight="1" x14ac:dyDescent="0.3">
      <c r="A17" s="119" t="s">
        <v>190</v>
      </c>
      <c r="B17" s="119" t="s">
        <v>101</v>
      </c>
      <c r="C17" s="119" t="s">
        <v>46</v>
      </c>
      <c r="D17" s="217" t="s">
        <v>100</v>
      </c>
      <c r="E17" s="117"/>
      <c r="F17" s="118"/>
      <c r="G17" s="118"/>
      <c r="H17" s="118"/>
      <c r="I17" s="118"/>
      <c r="J17" s="118"/>
      <c r="K17" s="434"/>
    </row>
    <row r="18" spans="1:11" s="435" customFormat="1" ht="39.75" hidden="1" customHeight="1" x14ac:dyDescent="0.3">
      <c r="A18" s="119" t="s">
        <v>119</v>
      </c>
      <c r="B18" s="119" t="s">
        <v>122</v>
      </c>
      <c r="C18" s="119" t="s">
        <v>54</v>
      </c>
      <c r="D18" s="209" t="s">
        <v>121</v>
      </c>
      <c r="E18" s="117"/>
      <c r="F18" s="118"/>
      <c r="G18" s="118"/>
      <c r="H18" s="118"/>
      <c r="I18" s="118"/>
      <c r="J18" s="118"/>
      <c r="K18" s="434"/>
    </row>
    <row r="19" spans="1:11" s="435" customFormat="1" ht="30" hidden="1" customHeight="1" x14ac:dyDescent="0.3">
      <c r="A19" s="119" t="s">
        <v>126</v>
      </c>
      <c r="B19" s="119" t="s">
        <v>84</v>
      </c>
      <c r="C19" s="119" t="s">
        <v>54</v>
      </c>
      <c r="D19" s="209" t="s">
        <v>127</v>
      </c>
      <c r="E19" s="117"/>
      <c r="F19" s="118"/>
      <c r="G19" s="120"/>
      <c r="H19" s="120"/>
      <c r="I19" s="118"/>
      <c r="J19" s="436"/>
      <c r="K19" s="434"/>
    </row>
    <row r="20" spans="1:11" s="435" customFormat="1" ht="45" hidden="1" customHeight="1" x14ac:dyDescent="0.3">
      <c r="A20" s="232" t="s">
        <v>323</v>
      </c>
      <c r="B20" s="232" t="s">
        <v>89</v>
      </c>
      <c r="C20" s="232" t="s">
        <v>196</v>
      </c>
      <c r="D20" s="233" t="s">
        <v>195</v>
      </c>
      <c r="E20" s="437" t="s">
        <v>457</v>
      </c>
      <c r="F20" s="118"/>
      <c r="G20" s="120"/>
      <c r="H20" s="120"/>
      <c r="I20" s="118"/>
      <c r="J20" s="438"/>
      <c r="K20" s="434"/>
    </row>
    <row r="21" spans="1:11" s="435" customFormat="1" ht="45" hidden="1" customHeight="1" x14ac:dyDescent="0.3">
      <c r="A21" s="219" t="s">
        <v>266</v>
      </c>
      <c r="B21" s="219" t="s">
        <v>192</v>
      </c>
      <c r="C21" s="219" t="s">
        <v>261</v>
      </c>
      <c r="D21" s="220" t="s">
        <v>193</v>
      </c>
      <c r="E21" s="437"/>
      <c r="F21" s="118"/>
      <c r="G21" s="118"/>
      <c r="H21" s="118"/>
      <c r="I21" s="118"/>
      <c r="J21" s="118"/>
      <c r="K21" s="434"/>
    </row>
    <row r="22" spans="1:11" s="435" customFormat="1" ht="38.25" hidden="1" customHeight="1" x14ac:dyDescent="0.3">
      <c r="A22" s="219" t="s">
        <v>285</v>
      </c>
      <c r="B22" s="219" t="s">
        <v>287</v>
      </c>
      <c r="C22" s="219" t="s">
        <v>55</v>
      </c>
      <c r="D22" s="220" t="s">
        <v>289</v>
      </c>
      <c r="E22" s="117"/>
      <c r="F22" s="118"/>
      <c r="G22" s="120"/>
      <c r="H22" s="120"/>
      <c r="I22" s="118"/>
      <c r="J22" s="438"/>
      <c r="K22" s="434"/>
    </row>
    <row r="23" spans="1:11" s="435" customFormat="1" ht="37.5" hidden="1" customHeight="1" x14ac:dyDescent="0.3">
      <c r="A23" s="119" t="s">
        <v>290</v>
      </c>
      <c r="B23" s="119" t="s">
        <v>291</v>
      </c>
      <c r="C23" s="119" t="s">
        <v>261</v>
      </c>
      <c r="D23" s="224" t="s">
        <v>292</v>
      </c>
      <c r="E23" s="117"/>
      <c r="F23" s="118"/>
      <c r="G23" s="120"/>
      <c r="H23" s="120"/>
      <c r="I23" s="118"/>
      <c r="J23" s="438"/>
      <c r="K23" s="434"/>
    </row>
    <row r="24" spans="1:11" s="34" customFormat="1" ht="59.25" customHeight="1" x14ac:dyDescent="0.3">
      <c r="A24" s="103" t="s">
        <v>24</v>
      </c>
      <c r="B24" s="103"/>
      <c r="C24" s="103"/>
      <c r="D24" s="263" t="s">
        <v>97</v>
      </c>
      <c r="E24" s="429"/>
      <c r="F24" s="383"/>
      <c r="G24" s="383"/>
      <c r="H24" s="383"/>
      <c r="I24" s="383">
        <f>SUM(I25)</f>
        <v>-2607079</v>
      </c>
      <c r="J24" s="439"/>
      <c r="K24" s="431"/>
    </row>
    <row r="25" spans="1:11" s="34" customFormat="1" ht="59.25" customHeight="1" x14ac:dyDescent="0.3">
      <c r="A25" s="103" t="s">
        <v>25</v>
      </c>
      <c r="B25" s="103"/>
      <c r="C25" s="103"/>
      <c r="D25" s="263" t="s">
        <v>97</v>
      </c>
      <c r="E25" s="429"/>
      <c r="F25" s="383"/>
      <c r="G25" s="383"/>
      <c r="H25" s="383"/>
      <c r="I25" s="383">
        <f>SUM(I26:I40)</f>
        <v>-2607079</v>
      </c>
      <c r="J25" s="439"/>
      <c r="K25" s="431"/>
    </row>
    <row r="26" spans="1:11" s="435" customFormat="1" ht="116.25" hidden="1" customHeight="1" x14ac:dyDescent="0.3">
      <c r="A26" s="232" t="s">
        <v>318</v>
      </c>
      <c r="B26" s="232" t="s">
        <v>319</v>
      </c>
      <c r="C26" s="232" t="s">
        <v>52</v>
      </c>
      <c r="D26" s="233" t="s">
        <v>320</v>
      </c>
      <c r="E26" s="440" t="s">
        <v>458</v>
      </c>
      <c r="F26" s="441"/>
      <c r="G26" s="441"/>
      <c r="H26" s="441"/>
      <c r="I26" s="442"/>
      <c r="J26" s="443"/>
      <c r="K26" s="434"/>
    </row>
    <row r="27" spans="1:11" s="34" customFormat="1" ht="39.75" hidden="1" customHeight="1" x14ac:dyDescent="0.3">
      <c r="A27" s="275" t="s">
        <v>194</v>
      </c>
      <c r="B27" s="275" t="s">
        <v>89</v>
      </c>
      <c r="C27" s="275" t="s">
        <v>196</v>
      </c>
      <c r="D27" s="265" t="s">
        <v>195</v>
      </c>
      <c r="E27" s="380" t="s">
        <v>459</v>
      </c>
      <c r="F27" s="444"/>
      <c r="G27" s="444"/>
      <c r="H27" s="444"/>
      <c r="I27" s="445"/>
      <c r="J27" s="446"/>
      <c r="K27" s="431"/>
    </row>
    <row r="28" spans="1:11" s="34" customFormat="1" ht="40.5" hidden="1" customHeight="1" x14ac:dyDescent="0.3">
      <c r="A28" s="275" t="s">
        <v>194</v>
      </c>
      <c r="B28" s="275" t="s">
        <v>89</v>
      </c>
      <c r="C28" s="275" t="s">
        <v>196</v>
      </c>
      <c r="D28" s="265" t="s">
        <v>195</v>
      </c>
      <c r="E28" s="380" t="s">
        <v>460</v>
      </c>
      <c r="F28" s="444"/>
      <c r="G28" s="444"/>
      <c r="H28" s="444"/>
      <c r="I28" s="445"/>
      <c r="J28" s="446"/>
      <c r="K28" s="431"/>
    </row>
    <row r="29" spans="1:11" s="34" customFormat="1" ht="40.5" hidden="1" customHeight="1" x14ac:dyDescent="0.3">
      <c r="A29" s="275" t="s">
        <v>194</v>
      </c>
      <c r="B29" s="275" t="s">
        <v>89</v>
      </c>
      <c r="C29" s="275" t="s">
        <v>196</v>
      </c>
      <c r="D29" s="265" t="s">
        <v>195</v>
      </c>
      <c r="E29" s="380" t="s">
        <v>461</v>
      </c>
      <c r="F29" s="444"/>
      <c r="G29" s="444"/>
      <c r="H29" s="444"/>
      <c r="I29" s="445"/>
      <c r="J29" s="446"/>
      <c r="K29" s="431"/>
    </row>
    <row r="30" spans="1:11" s="435" customFormat="1" ht="60" hidden="1" customHeight="1" x14ac:dyDescent="0.3">
      <c r="A30" s="275" t="s">
        <v>194</v>
      </c>
      <c r="B30" s="275" t="s">
        <v>89</v>
      </c>
      <c r="C30" s="275" t="s">
        <v>196</v>
      </c>
      <c r="D30" s="265" t="s">
        <v>195</v>
      </c>
      <c r="E30" s="380" t="s">
        <v>462</v>
      </c>
      <c r="F30" s="118"/>
      <c r="G30" s="118"/>
      <c r="H30" s="118"/>
      <c r="I30" s="433"/>
      <c r="J30" s="118"/>
      <c r="K30" s="434"/>
    </row>
    <row r="31" spans="1:11" s="435" customFormat="1" ht="57" hidden="1" customHeight="1" x14ac:dyDescent="0.3">
      <c r="A31" s="275" t="s">
        <v>194</v>
      </c>
      <c r="B31" s="275" t="s">
        <v>89</v>
      </c>
      <c r="C31" s="275" t="s">
        <v>196</v>
      </c>
      <c r="D31" s="265" t="s">
        <v>195</v>
      </c>
      <c r="E31" s="380" t="s">
        <v>463</v>
      </c>
      <c r="F31" s="118"/>
      <c r="G31" s="118"/>
      <c r="H31" s="118"/>
      <c r="I31" s="433"/>
      <c r="J31" s="118"/>
      <c r="K31" s="434"/>
    </row>
    <row r="32" spans="1:11" s="34" customFormat="1" ht="59.25" hidden="1" customHeight="1" x14ac:dyDescent="0.3">
      <c r="A32" s="385" t="s">
        <v>305</v>
      </c>
      <c r="B32" s="196" t="s">
        <v>274</v>
      </c>
      <c r="C32" s="196" t="s">
        <v>196</v>
      </c>
      <c r="D32" s="292" t="s">
        <v>275</v>
      </c>
      <c r="E32" s="380" t="s">
        <v>464</v>
      </c>
      <c r="F32" s="381"/>
      <c r="G32" s="381"/>
      <c r="H32" s="381"/>
      <c r="I32" s="382"/>
      <c r="J32" s="446"/>
      <c r="K32" s="431"/>
    </row>
    <row r="33" spans="1:11" s="435" customFormat="1" ht="96" hidden="1" customHeight="1" x14ac:dyDescent="0.3">
      <c r="A33" s="196" t="s">
        <v>341</v>
      </c>
      <c r="B33" s="196" t="s">
        <v>342</v>
      </c>
      <c r="C33" s="196" t="s">
        <v>196</v>
      </c>
      <c r="D33" s="292" t="s">
        <v>343</v>
      </c>
      <c r="E33" s="380" t="s">
        <v>465</v>
      </c>
      <c r="F33" s="447"/>
      <c r="G33" s="447"/>
      <c r="H33" s="447"/>
      <c r="I33" s="445"/>
      <c r="J33" s="443"/>
      <c r="K33" s="434"/>
    </row>
    <row r="34" spans="1:11" s="435" customFormat="1" ht="94.5" hidden="1" customHeight="1" x14ac:dyDescent="0.3">
      <c r="A34" s="196" t="s">
        <v>341</v>
      </c>
      <c r="B34" s="196" t="s">
        <v>342</v>
      </c>
      <c r="C34" s="196" t="s">
        <v>196</v>
      </c>
      <c r="D34" s="292" t="s">
        <v>343</v>
      </c>
      <c r="E34" s="380" t="s">
        <v>466</v>
      </c>
      <c r="F34" s="441"/>
      <c r="G34" s="441"/>
      <c r="H34" s="441"/>
      <c r="I34" s="382"/>
      <c r="J34" s="443"/>
      <c r="K34" s="434"/>
    </row>
    <row r="35" spans="1:11" s="435" customFormat="1" ht="78" hidden="1" customHeight="1" x14ac:dyDescent="0.3">
      <c r="A35" s="196" t="s">
        <v>341</v>
      </c>
      <c r="B35" s="196" t="s">
        <v>342</v>
      </c>
      <c r="C35" s="196" t="s">
        <v>196</v>
      </c>
      <c r="D35" s="292" t="s">
        <v>343</v>
      </c>
      <c r="E35" s="380" t="s">
        <v>467</v>
      </c>
      <c r="F35" s="441"/>
      <c r="G35" s="441"/>
      <c r="H35" s="441"/>
      <c r="I35" s="382"/>
      <c r="J35" s="443"/>
      <c r="K35" s="434"/>
    </row>
    <row r="36" spans="1:11" s="435" customFormat="1" ht="29.25" customHeight="1" x14ac:dyDescent="0.3">
      <c r="A36" s="424" t="s">
        <v>247</v>
      </c>
      <c r="B36" s="424" t="s">
        <v>248</v>
      </c>
      <c r="C36" s="424" t="s">
        <v>55</v>
      </c>
      <c r="D36" s="425" t="s">
        <v>249</v>
      </c>
      <c r="E36" s="380"/>
      <c r="F36" s="381"/>
      <c r="G36" s="381"/>
      <c r="H36" s="381"/>
      <c r="I36" s="382">
        <v>-245358</v>
      </c>
      <c r="J36" s="443"/>
      <c r="K36" s="434"/>
    </row>
    <row r="37" spans="1:11" s="435" customFormat="1" ht="42.75" customHeight="1" x14ac:dyDescent="0.3">
      <c r="A37" s="424" t="s">
        <v>301</v>
      </c>
      <c r="B37" s="424" t="s">
        <v>302</v>
      </c>
      <c r="C37" s="424" t="s">
        <v>55</v>
      </c>
      <c r="D37" s="425" t="s">
        <v>303</v>
      </c>
      <c r="E37" s="380"/>
      <c r="F37" s="381"/>
      <c r="G37" s="381"/>
      <c r="H37" s="381"/>
      <c r="I37" s="382">
        <v>-190841</v>
      </c>
      <c r="J37" s="443"/>
      <c r="K37" s="434"/>
    </row>
    <row r="38" spans="1:11" s="435" customFormat="1" ht="29.25" customHeight="1" x14ac:dyDescent="0.3">
      <c r="A38" s="424" t="s">
        <v>304</v>
      </c>
      <c r="B38" s="424" t="s">
        <v>135</v>
      </c>
      <c r="C38" s="196" t="s">
        <v>55</v>
      </c>
      <c r="D38" s="391" t="s">
        <v>136</v>
      </c>
      <c r="E38" s="432"/>
      <c r="F38" s="433"/>
      <c r="G38" s="433"/>
      <c r="H38" s="433"/>
      <c r="I38" s="433">
        <v>-2170880</v>
      </c>
      <c r="J38" s="118"/>
      <c r="K38" s="434"/>
    </row>
    <row r="39" spans="1:11" s="435" customFormat="1" ht="40.5" hidden="1" customHeight="1" x14ac:dyDescent="0.3">
      <c r="A39" s="119" t="s">
        <v>234</v>
      </c>
      <c r="B39" s="119" t="s">
        <v>233</v>
      </c>
      <c r="C39" s="119" t="s">
        <v>196</v>
      </c>
      <c r="D39" s="122" t="s">
        <v>232</v>
      </c>
      <c r="E39" s="117"/>
      <c r="F39" s="118"/>
      <c r="G39" s="118"/>
      <c r="H39" s="118"/>
      <c r="I39" s="118"/>
      <c r="J39" s="448"/>
      <c r="K39" s="434"/>
    </row>
    <row r="40" spans="1:11" s="34" customFormat="1" ht="29.25" hidden="1" customHeight="1" x14ac:dyDescent="0.3">
      <c r="A40" s="275" t="s">
        <v>306</v>
      </c>
      <c r="B40" s="196" t="s">
        <v>150</v>
      </c>
      <c r="C40" s="196" t="s">
        <v>57</v>
      </c>
      <c r="D40" s="400" t="s">
        <v>151</v>
      </c>
      <c r="E40" s="432"/>
      <c r="F40" s="433"/>
      <c r="G40" s="433"/>
      <c r="H40" s="433"/>
      <c r="I40" s="433"/>
      <c r="J40" s="167"/>
      <c r="K40" s="148"/>
    </row>
    <row r="41" spans="1:11" s="34" customFormat="1" ht="47.25" hidden="1" customHeight="1" x14ac:dyDescent="0.3">
      <c r="A41" s="103" t="s">
        <v>167</v>
      </c>
      <c r="B41" s="103"/>
      <c r="C41" s="103"/>
      <c r="D41" s="145" t="s">
        <v>94</v>
      </c>
      <c r="E41" s="146"/>
      <c r="F41" s="146"/>
      <c r="G41" s="146"/>
      <c r="H41" s="146"/>
      <c r="I41" s="449">
        <f>SUM(I42)</f>
        <v>0</v>
      </c>
      <c r="J41" s="147"/>
      <c r="K41" s="148"/>
    </row>
    <row r="42" spans="1:11" s="36" customFormat="1" ht="45" hidden="1" customHeight="1" x14ac:dyDescent="0.3">
      <c r="A42" s="103" t="s">
        <v>166</v>
      </c>
      <c r="B42" s="103"/>
      <c r="C42" s="103"/>
      <c r="D42" s="145" t="s">
        <v>94</v>
      </c>
      <c r="E42" s="146"/>
      <c r="F42" s="146"/>
      <c r="G42" s="146"/>
      <c r="H42" s="146"/>
      <c r="I42" s="449">
        <f>SUM(I45:I52,I56)</f>
        <v>0</v>
      </c>
      <c r="J42" s="147"/>
      <c r="K42" s="35"/>
    </row>
    <row r="43" spans="1:11" s="133" customFormat="1" ht="45.75" hidden="1" customHeight="1" x14ac:dyDescent="0.3">
      <c r="A43" s="119" t="s">
        <v>165</v>
      </c>
      <c r="B43" s="119" t="s">
        <v>99</v>
      </c>
      <c r="C43" s="119" t="s">
        <v>46</v>
      </c>
      <c r="D43" s="122" t="s">
        <v>98</v>
      </c>
      <c r="E43" s="129"/>
      <c r="F43" s="129"/>
      <c r="G43" s="129"/>
      <c r="H43" s="129"/>
      <c r="I43" s="130"/>
      <c r="J43" s="131"/>
      <c r="K43" s="132"/>
    </row>
    <row r="44" spans="1:11" s="133" customFormat="1" ht="63" hidden="1" customHeight="1" x14ac:dyDescent="0.3">
      <c r="A44" s="123" t="s">
        <v>273</v>
      </c>
      <c r="B44" s="119" t="s">
        <v>274</v>
      </c>
      <c r="C44" s="119" t="s">
        <v>196</v>
      </c>
      <c r="D44" s="122" t="s">
        <v>275</v>
      </c>
      <c r="E44" s="134" t="s">
        <v>278</v>
      </c>
      <c r="F44" s="129"/>
      <c r="G44" s="129"/>
      <c r="H44" s="129"/>
      <c r="I44" s="131"/>
      <c r="J44" s="131"/>
      <c r="K44" s="132"/>
    </row>
    <row r="45" spans="1:11" s="133" customFormat="1" ht="58.5" hidden="1" customHeight="1" x14ac:dyDescent="0.3">
      <c r="A45" s="141" t="s">
        <v>273</v>
      </c>
      <c r="B45" s="196" t="s">
        <v>274</v>
      </c>
      <c r="C45" s="196" t="s">
        <v>196</v>
      </c>
      <c r="D45" s="292" t="s">
        <v>275</v>
      </c>
      <c r="E45" s="142" t="s">
        <v>468</v>
      </c>
      <c r="F45" s="152"/>
      <c r="G45" s="152"/>
      <c r="H45" s="152"/>
      <c r="I45" s="144"/>
      <c r="J45" s="131"/>
      <c r="K45" s="132"/>
    </row>
    <row r="46" spans="1:11" s="161" customFormat="1" ht="58.5" hidden="1" customHeight="1" x14ac:dyDescent="0.3">
      <c r="A46" s="141" t="s">
        <v>273</v>
      </c>
      <c r="B46" s="196" t="s">
        <v>274</v>
      </c>
      <c r="C46" s="196" t="s">
        <v>196</v>
      </c>
      <c r="D46" s="292" t="s">
        <v>275</v>
      </c>
      <c r="E46" s="142" t="s">
        <v>469</v>
      </c>
      <c r="F46" s="143"/>
      <c r="G46" s="143"/>
      <c r="H46" s="143"/>
      <c r="I46" s="144"/>
      <c r="J46" s="144"/>
      <c r="K46" s="160"/>
    </row>
    <row r="47" spans="1:11" s="161" customFormat="1" ht="96.75" hidden="1" customHeight="1" x14ac:dyDescent="0.3">
      <c r="A47" s="141" t="s">
        <v>273</v>
      </c>
      <c r="B47" s="196" t="s">
        <v>274</v>
      </c>
      <c r="C47" s="196" t="s">
        <v>196</v>
      </c>
      <c r="D47" s="292" t="s">
        <v>275</v>
      </c>
      <c r="E47" s="142" t="s">
        <v>470</v>
      </c>
      <c r="F47" s="143"/>
      <c r="G47" s="143"/>
      <c r="H47" s="143"/>
      <c r="I47" s="144"/>
      <c r="J47" s="144"/>
      <c r="K47" s="160"/>
    </row>
    <row r="48" spans="1:11" s="161" customFormat="1" ht="135.75" hidden="1" customHeight="1" x14ac:dyDescent="0.3">
      <c r="A48" s="141" t="s">
        <v>273</v>
      </c>
      <c r="B48" s="196" t="s">
        <v>274</v>
      </c>
      <c r="C48" s="196" t="s">
        <v>196</v>
      </c>
      <c r="D48" s="292" t="s">
        <v>275</v>
      </c>
      <c r="E48" s="142" t="s">
        <v>471</v>
      </c>
      <c r="F48" s="143"/>
      <c r="G48" s="143"/>
      <c r="H48" s="143"/>
      <c r="I48" s="144"/>
      <c r="J48" s="144"/>
      <c r="K48" s="160"/>
    </row>
    <row r="49" spans="1:11" s="161" customFormat="1" ht="116.25" hidden="1" customHeight="1" x14ac:dyDescent="0.3">
      <c r="A49" s="141" t="s">
        <v>273</v>
      </c>
      <c r="B49" s="196" t="s">
        <v>274</v>
      </c>
      <c r="C49" s="196" t="s">
        <v>196</v>
      </c>
      <c r="D49" s="292" t="s">
        <v>275</v>
      </c>
      <c r="E49" s="142" t="s">
        <v>472</v>
      </c>
      <c r="F49" s="143"/>
      <c r="G49" s="143"/>
      <c r="H49" s="143"/>
      <c r="I49" s="144"/>
      <c r="J49" s="144"/>
      <c r="K49" s="160"/>
    </row>
    <row r="50" spans="1:11" s="161" customFormat="1" ht="63" hidden="1" customHeight="1" x14ac:dyDescent="0.3">
      <c r="A50" s="141" t="s">
        <v>273</v>
      </c>
      <c r="B50" s="196" t="s">
        <v>274</v>
      </c>
      <c r="C50" s="196" t="s">
        <v>196</v>
      </c>
      <c r="D50" s="292" t="s">
        <v>275</v>
      </c>
      <c r="E50" s="142" t="s">
        <v>473</v>
      </c>
      <c r="F50" s="143"/>
      <c r="G50" s="143"/>
      <c r="H50" s="143"/>
      <c r="I50" s="144"/>
      <c r="J50" s="144"/>
      <c r="K50" s="160"/>
    </row>
    <row r="51" spans="1:11" s="161" customFormat="1" ht="61.5" hidden="1" customHeight="1" x14ac:dyDescent="0.3">
      <c r="A51" s="141" t="s">
        <v>202</v>
      </c>
      <c r="B51" s="141" t="s">
        <v>62</v>
      </c>
      <c r="C51" s="164" t="s">
        <v>48</v>
      </c>
      <c r="D51" s="165" t="s">
        <v>338</v>
      </c>
      <c r="E51" s="151"/>
      <c r="F51" s="143"/>
      <c r="G51" s="143"/>
      <c r="H51" s="143"/>
      <c r="I51" s="144"/>
      <c r="J51" s="144"/>
      <c r="K51" s="160"/>
    </row>
    <row r="52" spans="1:11" s="133" customFormat="1" ht="57.75" hidden="1" customHeight="1" x14ac:dyDescent="0.3">
      <c r="A52" s="162" t="s">
        <v>474</v>
      </c>
      <c r="B52" s="162" t="s">
        <v>475</v>
      </c>
      <c r="C52" s="162" t="s">
        <v>59</v>
      </c>
      <c r="D52" s="163" t="s">
        <v>476</v>
      </c>
      <c r="E52" s="151"/>
      <c r="F52" s="152"/>
      <c r="G52" s="152"/>
      <c r="H52" s="152"/>
      <c r="I52" s="450"/>
      <c r="J52" s="131"/>
      <c r="K52" s="132"/>
    </row>
    <row r="53" spans="1:11" s="133" customFormat="1" ht="48" hidden="1" customHeight="1" x14ac:dyDescent="0.3">
      <c r="A53" s="451"/>
      <c r="B53" s="451"/>
      <c r="C53" s="451"/>
      <c r="D53" s="452" t="s">
        <v>340</v>
      </c>
      <c r="E53" s="151"/>
      <c r="F53" s="152"/>
      <c r="G53" s="152"/>
      <c r="H53" s="152"/>
      <c r="I53" s="453"/>
      <c r="J53" s="131"/>
      <c r="K53" s="132"/>
    </row>
    <row r="54" spans="1:11" s="133" customFormat="1" ht="39.75" hidden="1" customHeight="1" x14ac:dyDescent="0.3">
      <c r="A54" s="153"/>
      <c r="B54" s="153"/>
      <c r="C54" s="154"/>
      <c r="D54" s="155" t="s">
        <v>321</v>
      </c>
      <c r="E54" s="151"/>
      <c r="F54" s="152"/>
      <c r="G54" s="152"/>
      <c r="H54" s="152"/>
      <c r="I54" s="156"/>
      <c r="J54" s="131"/>
      <c r="K54" s="132"/>
    </row>
    <row r="55" spans="1:11" s="133" customFormat="1" ht="59.25" hidden="1" customHeight="1" x14ac:dyDescent="0.3">
      <c r="A55" s="153"/>
      <c r="B55" s="153"/>
      <c r="C55" s="154"/>
      <c r="D55" s="84" t="s">
        <v>337</v>
      </c>
      <c r="E55" s="151"/>
      <c r="F55" s="152"/>
      <c r="G55" s="152"/>
      <c r="H55" s="152"/>
      <c r="I55" s="156"/>
      <c r="J55" s="131"/>
      <c r="K55" s="132"/>
    </row>
    <row r="56" spans="1:11" s="161" customFormat="1" ht="29.25" hidden="1" customHeight="1" x14ac:dyDescent="0.3">
      <c r="A56" s="141" t="s">
        <v>322</v>
      </c>
      <c r="B56" s="141" t="s">
        <v>150</v>
      </c>
      <c r="C56" s="141" t="s">
        <v>57</v>
      </c>
      <c r="D56" s="328" t="s">
        <v>235</v>
      </c>
      <c r="E56" s="143"/>
      <c r="F56" s="143"/>
      <c r="G56" s="143"/>
      <c r="H56" s="143"/>
      <c r="I56" s="144"/>
      <c r="J56" s="144"/>
      <c r="K56" s="160"/>
    </row>
    <row r="57" spans="1:11" s="133" customFormat="1" ht="29.25" hidden="1" customHeight="1" x14ac:dyDescent="0.3">
      <c r="A57" s="123" t="s">
        <v>210</v>
      </c>
      <c r="B57" s="123" t="s">
        <v>211</v>
      </c>
      <c r="C57" s="102" t="s">
        <v>51</v>
      </c>
      <c r="D57" s="135" t="s">
        <v>207</v>
      </c>
      <c r="E57" s="129"/>
      <c r="F57" s="129"/>
      <c r="G57" s="129"/>
      <c r="H57" s="129"/>
      <c r="I57" s="131"/>
      <c r="J57" s="131"/>
      <c r="K57" s="132"/>
    </row>
    <row r="58" spans="1:11" s="133" customFormat="1" ht="31.5" hidden="1" customHeight="1" x14ac:dyDescent="0.3">
      <c r="A58" s="123" t="s">
        <v>213</v>
      </c>
      <c r="B58" s="123" t="s">
        <v>214</v>
      </c>
      <c r="C58" s="102" t="s">
        <v>51</v>
      </c>
      <c r="D58" s="135" t="s">
        <v>208</v>
      </c>
      <c r="E58" s="129"/>
      <c r="F58" s="129"/>
      <c r="G58" s="129"/>
      <c r="H58" s="129"/>
      <c r="I58" s="131"/>
      <c r="J58" s="131"/>
      <c r="K58" s="132"/>
    </row>
    <row r="59" spans="1:11" s="133" customFormat="1" ht="37.5" hidden="1" customHeight="1" x14ac:dyDescent="0.3">
      <c r="A59" s="123" t="s">
        <v>216</v>
      </c>
      <c r="B59" s="123" t="s">
        <v>217</v>
      </c>
      <c r="C59" s="102" t="s">
        <v>52</v>
      </c>
      <c r="D59" s="135" t="s">
        <v>215</v>
      </c>
      <c r="E59" s="129"/>
      <c r="F59" s="129"/>
      <c r="G59" s="129"/>
      <c r="H59" s="129"/>
      <c r="I59" s="131"/>
      <c r="J59" s="131"/>
      <c r="K59" s="132"/>
    </row>
    <row r="60" spans="1:11" s="36" customFormat="1" ht="46.5" hidden="1" customHeight="1" x14ac:dyDescent="0.3">
      <c r="A60" s="103" t="s">
        <v>163</v>
      </c>
      <c r="B60" s="103"/>
      <c r="C60" s="103"/>
      <c r="D60" s="145" t="s">
        <v>95</v>
      </c>
      <c r="E60" s="146"/>
      <c r="F60" s="146"/>
      <c r="G60" s="146"/>
      <c r="H60" s="146"/>
      <c r="I60" s="147">
        <f>SUM(I61)</f>
        <v>0</v>
      </c>
      <c r="J60" s="147"/>
      <c r="K60" s="35"/>
    </row>
    <row r="61" spans="1:11" s="36" customFormat="1" ht="45.75" hidden="1" customHeight="1" x14ac:dyDescent="0.3">
      <c r="A61" s="103" t="s">
        <v>162</v>
      </c>
      <c r="B61" s="103"/>
      <c r="C61" s="103"/>
      <c r="D61" s="145" t="s">
        <v>95</v>
      </c>
      <c r="E61" s="146"/>
      <c r="F61" s="146"/>
      <c r="G61" s="146"/>
      <c r="H61" s="146"/>
      <c r="I61" s="147">
        <f>SUM(I62:I65)</f>
        <v>0</v>
      </c>
      <c r="J61" s="147"/>
      <c r="K61" s="35"/>
    </row>
    <row r="62" spans="1:11" s="36" customFormat="1" ht="97.5" hidden="1" customHeight="1" x14ac:dyDescent="0.3">
      <c r="A62" s="424" t="s">
        <v>339</v>
      </c>
      <c r="B62" s="196" t="s">
        <v>319</v>
      </c>
      <c r="C62" s="196" t="s">
        <v>52</v>
      </c>
      <c r="D62" s="369" t="s">
        <v>320</v>
      </c>
      <c r="E62" s="159" t="s">
        <v>477</v>
      </c>
      <c r="F62" s="157"/>
      <c r="G62" s="157"/>
      <c r="H62" s="157"/>
      <c r="I62" s="144"/>
      <c r="J62" s="158"/>
      <c r="K62" s="35"/>
    </row>
    <row r="63" spans="1:11" s="128" customFormat="1" ht="40.5" hidden="1" customHeight="1" x14ac:dyDescent="0.3">
      <c r="A63" s="119" t="s">
        <v>168</v>
      </c>
      <c r="B63" s="119" t="s">
        <v>99</v>
      </c>
      <c r="C63" s="119" t="s">
        <v>46</v>
      </c>
      <c r="D63" s="122" t="s">
        <v>98</v>
      </c>
      <c r="E63" s="117"/>
      <c r="F63" s="118"/>
      <c r="G63" s="120"/>
      <c r="H63" s="120"/>
      <c r="I63" s="118"/>
      <c r="J63" s="118"/>
      <c r="K63" s="127"/>
    </row>
    <row r="64" spans="1:11" s="128" customFormat="1" ht="64.5" hidden="1" customHeight="1" x14ac:dyDescent="0.3">
      <c r="A64" s="101" t="s">
        <v>169</v>
      </c>
      <c r="B64" s="101" t="s">
        <v>91</v>
      </c>
      <c r="C64" s="102" t="s">
        <v>62</v>
      </c>
      <c r="D64" s="135" t="s">
        <v>20</v>
      </c>
      <c r="E64" s="117"/>
      <c r="F64" s="118"/>
      <c r="G64" s="120"/>
      <c r="H64" s="120"/>
      <c r="I64" s="118"/>
      <c r="J64" s="118"/>
      <c r="K64" s="127"/>
    </row>
    <row r="65" spans="1:11" s="128" customFormat="1" ht="42" hidden="1" customHeight="1" x14ac:dyDescent="0.3">
      <c r="A65" s="101" t="s">
        <v>356</v>
      </c>
      <c r="B65" s="101" t="s">
        <v>478</v>
      </c>
      <c r="C65" s="102" t="s">
        <v>61</v>
      </c>
      <c r="D65" s="135" t="s">
        <v>479</v>
      </c>
      <c r="E65" s="117"/>
      <c r="F65" s="118"/>
      <c r="G65" s="120"/>
      <c r="H65" s="120"/>
      <c r="I65" s="118"/>
      <c r="J65" s="118"/>
      <c r="K65" s="127"/>
    </row>
    <row r="66" spans="1:11" s="36" customFormat="1" ht="46.5" hidden="1" customHeight="1" x14ac:dyDescent="0.3">
      <c r="A66" s="103" t="s">
        <v>22</v>
      </c>
      <c r="B66" s="103"/>
      <c r="C66" s="103"/>
      <c r="D66" s="145" t="s">
        <v>226</v>
      </c>
      <c r="E66" s="146"/>
      <c r="F66" s="146"/>
      <c r="G66" s="146"/>
      <c r="H66" s="146"/>
      <c r="I66" s="147">
        <f>SUM(I67)</f>
        <v>0</v>
      </c>
      <c r="J66" s="147"/>
      <c r="K66" s="35"/>
    </row>
    <row r="67" spans="1:11" s="36" customFormat="1" ht="46.5" hidden="1" customHeight="1" x14ac:dyDescent="0.3">
      <c r="A67" s="103" t="s">
        <v>23</v>
      </c>
      <c r="B67" s="103"/>
      <c r="C67" s="103"/>
      <c r="D67" s="145" t="s">
        <v>226</v>
      </c>
      <c r="E67" s="146"/>
      <c r="F67" s="146"/>
      <c r="G67" s="146"/>
      <c r="H67" s="146"/>
      <c r="I67" s="147">
        <f>SUM(I68:I72)</f>
        <v>0</v>
      </c>
      <c r="J67" s="147"/>
      <c r="K67" s="35"/>
    </row>
    <row r="68" spans="1:11" s="36" customFormat="1" ht="40.5" hidden="1" customHeight="1" x14ac:dyDescent="0.3">
      <c r="A68" s="196" t="s">
        <v>177</v>
      </c>
      <c r="B68" s="196" t="s">
        <v>99</v>
      </c>
      <c r="C68" s="196" t="s">
        <v>46</v>
      </c>
      <c r="D68" s="292" t="s">
        <v>98</v>
      </c>
      <c r="E68" s="157"/>
      <c r="F68" s="157"/>
      <c r="G68" s="157"/>
      <c r="H68" s="157"/>
      <c r="I68" s="276"/>
      <c r="J68" s="287"/>
      <c r="K68" s="35"/>
    </row>
    <row r="69" spans="1:11" s="36" customFormat="1" ht="57" hidden="1" customHeight="1" x14ac:dyDescent="0.3">
      <c r="A69" s="141" t="s">
        <v>181</v>
      </c>
      <c r="B69" s="141" t="s">
        <v>189</v>
      </c>
      <c r="C69" s="141" t="s">
        <v>50</v>
      </c>
      <c r="D69" s="328" t="s">
        <v>188</v>
      </c>
      <c r="E69" s="157"/>
      <c r="F69" s="157"/>
      <c r="G69" s="157"/>
      <c r="H69" s="157"/>
      <c r="I69" s="276"/>
      <c r="J69" s="279"/>
      <c r="K69" s="35"/>
    </row>
    <row r="70" spans="1:11" s="36" customFormat="1" ht="30.75" hidden="1" customHeight="1" x14ac:dyDescent="0.3">
      <c r="A70" s="141" t="s">
        <v>176</v>
      </c>
      <c r="B70" s="141" t="s">
        <v>178</v>
      </c>
      <c r="C70" s="141" t="s">
        <v>63</v>
      </c>
      <c r="D70" s="328" t="s">
        <v>175</v>
      </c>
      <c r="E70" s="157"/>
      <c r="F70" s="157"/>
      <c r="G70" s="157"/>
      <c r="H70" s="157"/>
      <c r="I70" s="276"/>
      <c r="J70" s="279"/>
      <c r="K70" s="35"/>
    </row>
    <row r="71" spans="1:11" s="36" customFormat="1" ht="39.75" hidden="1" customHeight="1" x14ac:dyDescent="0.3">
      <c r="A71" s="141" t="s">
        <v>179</v>
      </c>
      <c r="B71" s="141" t="s">
        <v>92</v>
      </c>
      <c r="C71" s="141" t="s">
        <v>64</v>
      </c>
      <c r="D71" s="265" t="s">
        <v>180</v>
      </c>
      <c r="E71" s="157"/>
      <c r="F71" s="157"/>
      <c r="G71" s="157"/>
      <c r="H71" s="157"/>
      <c r="I71" s="276"/>
      <c r="J71" s="279"/>
      <c r="K71" s="35"/>
    </row>
    <row r="72" spans="1:11" s="36" customFormat="1" ht="39" hidden="1" customHeight="1" x14ac:dyDescent="0.3">
      <c r="A72" s="275" t="s">
        <v>182</v>
      </c>
      <c r="B72" s="275" t="s">
        <v>183</v>
      </c>
      <c r="C72" s="275" t="s">
        <v>65</v>
      </c>
      <c r="D72" s="399" t="s">
        <v>184</v>
      </c>
      <c r="E72" s="157"/>
      <c r="F72" s="157"/>
      <c r="G72" s="157"/>
      <c r="H72" s="157"/>
      <c r="I72" s="276"/>
      <c r="J72" s="285"/>
      <c r="K72" s="35"/>
    </row>
    <row r="73" spans="1:11" s="128" customFormat="1" ht="43.5" hidden="1" customHeight="1" x14ac:dyDescent="0.3">
      <c r="A73" s="121" t="s">
        <v>153</v>
      </c>
      <c r="B73" s="121"/>
      <c r="C73" s="121"/>
      <c r="D73" s="124" t="s">
        <v>96</v>
      </c>
      <c r="E73" s="125"/>
      <c r="F73" s="125"/>
      <c r="G73" s="125"/>
      <c r="H73" s="125"/>
      <c r="I73" s="126">
        <f>SUM(I74)</f>
        <v>0</v>
      </c>
      <c r="J73" s="137"/>
      <c r="K73" s="127"/>
    </row>
    <row r="74" spans="1:11" s="128" customFormat="1" ht="45" hidden="1" customHeight="1" x14ac:dyDescent="0.3">
      <c r="A74" s="121" t="s">
        <v>154</v>
      </c>
      <c r="B74" s="121"/>
      <c r="C74" s="121"/>
      <c r="D74" s="124" t="s">
        <v>96</v>
      </c>
      <c r="E74" s="125"/>
      <c r="F74" s="125"/>
      <c r="G74" s="125"/>
      <c r="H74" s="125"/>
      <c r="I74" s="126">
        <f>SUM(I75)</f>
        <v>0</v>
      </c>
      <c r="J74" s="137"/>
      <c r="K74" s="127"/>
    </row>
    <row r="75" spans="1:11" s="128" customFormat="1" ht="41.25" hidden="1" customHeight="1" x14ac:dyDescent="0.3">
      <c r="A75" s="119" t="s">
        <v>152</v>
      </c>
      <c r="B75" s="119" t="s">
        <v>99</v>
      </c>
      <c r="C75" s="119" t="s">
        <v>46</v>
      </c>
      <c r="D75" s="122" t="s">
        <v>98</v>
      </c>
      <c r="E75" s="129"/>
      <c r="F75" s="129"/>
      <c r="G75" s="129"/>
      <c r="H75" s="129"/>
      <c r="I75" s="131"/>
      <c r="J75" s="138"/>
      <c r="K75" s="127"/>
    </row>
    <row r="76" spans="1:11" s="36" customFormat="1" ht="42.75" customHeight="1" x14ac:dyDescent="0.3">
      <c r="A76" s="79"/>
      <c r="B76" s="79"/>
      <c r="C76" s="32"/>
      <c r="D76" s="82" t="s">
        <v>75</v>
      </c>
      <c r="E76" s="33"/>
      <c r="F76" s="78"/>
      <c r="G76" s="33"/>
      <c r="H76" s="33"/>
      <c r="I76" s="81">
        <f>SUM(I14,I25,I42,I61,I67,I74)</f>
        <v>-3607079</v>
      </c>
      <c r="J76" s="81"/>
      <c r="K76" s="35"/>
    </row>
    <row r="77" spans="1:11" ht="47.25" customHeight="1" x14ac:dyDescent="0.3">
      <c r="A77" s="24"/>
      <c r="B77" s="24"/>
      <c r="C77" s="24"/>
      <c r="D77" s="22"/>
      <c r="E77" s="22"/>
      <c r="F77" s="22"/>
      <c r="G77" s="22"/>
      <c r="H77" s="22"/>
      <c r="I77" s="22"/>
      <c r="J77" s="22"/>
      <c r="K77" s="22"/>
    </row>
    <row r="78" spans="1:11" ht="97.5" customHeight="1" x14ac:dyDescent="0.3">
      <c r="A78" s="24"/>
      <c r="B78" s="24"/>
      <c r="C78" s="24"/>
      <c r="D78" s="25"/>
      <c r="E78" s="25"/>
      <c r="F78" s="25"/>
      <c r="G78" s="25"/>
      <c r="H78" s="25"/>
      <c r="I78" s="20"/>
      <c r="J78" s="20"/>
      <c r="K78" s="20"/>
    </row>
    <row r="79" spans="1:11" ht="18.75" x14ac:dyDescent="0.3">
      <c r="A79" s="24"/>
      <c r="B79" s="24"/>
      <c r="C79" s="24"/>
      <c r="D79" s="22"/>
      <c r="E79" s="22"/>
      <c r="F79" s="22"/>
      <c r="G79" s="22"/>
      <c r="H79" s="22"/>
      <c r="I79" s="20"/>
      <c r="J79" s="20"/>
      <c r="K79" s="20"/>
    </row>
    <row r="80" spans="1:11" ht="20.25" x14ac:dyDescent="0.3">
      <c r="A80" s="26"/>
      <c r="B80" s="26"/>
      <c r="C80" s="26"/>
      <c r="D80" s="27"/>
      <c r="E80" s="27"/>
      <c r="F80" s="27"/>
      <c r="G80" s="27"/>
      <c r="H80" s="27"/>
      <c r="I80" s="20"/>
      <c r="J80" s="20"/>
      <c r="K80" s="20"/>
    </row>
    <row r="81" spans="5:11" ht="15.75" x14ac:dyDescent="0.25">
      <c r="I81" s="20"/>
      <c r="J81" s="20"/>
      <c r="K81" s="20"/>
    </row>
    <row r="85" spans="5:11" ht="15.75" x14ac:dyDescent="0.2">
      <c r="E85" s="28"/>
      <c r="F85" s="29"/>
      <c r="G85" s="30"/>
      <c r="H85" s="30"/>
    </row>
    <row r="86" spans="5:11" x14ac:dyDescent="0.2">
      <c r="E86" s="28"/>
      <c r="F86" s="31"/>
      <c r="G86" s="30"/>
      <c r="H86" s="30"/>
    </row>
    <row r="87" spans="5:11" x14ac:dyDescent="0.2">
      <c r="E87" s="30"/>
      <c r="F87" s="30"/>
      <c r="G87" s="30"/>
      <c r="H87" s="30"/>
    </row>
  </sheetData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7"/>
  <sheetViews>
    <sheetView view="pageBreakPreview" topLeftCell="B1" zoomScale="90" zoomScaleNormal="82" zoomScaleSheetLayoutView="90" workbookViewId="0">
      <selection activeCell="I15" sqref="I15"/>
    </sheetView>
  </sheetViews>
  <sheetFormatPr defaultColWidth="9.140625" defaultRowHeight="12.75" x14ac:dyDescent="0.2"/>
  <cols>
    <col min="1" max="1" width="13.28515625" style="19" customWidth="1"/>
    <col min="2" max="2" width="12.140625" style="19" customWidth="1"/>
    <col min="3" max="3" width="16.140625" style="19" customWidth="1"/>
    <col min="4" max="4" width="47.85546875" style="19" customWidth="1"/>
    <col min="5" max="5" width="48.28515625" style="19" customWidth="1"/>
    <col min="6" max="6" width="27" style="169" customWidth="1"/>
    <col min="7" max="7" width="15.42578125" style="170" customWidth="1"/>
    <col min="8" max="8" width="13.5703125" style="171" customWidth="1"/>
    <col min="9" max="9" width="15.140625" style="19" customWidth="1"/>
    <col min="10" max="10" width="17" style="19" customWidth="1"/>
    <col min="11" max="11" width="17.28515625" style="19" customWidth="1"/>
    <col min="12" max="12" width="16" style="19" customWidth="1"/>
    <col min="13" max="16384" width="9.140625" style="19"/>
  </cols>
  <sheetData>
    <row r="3" spans="1:12" ht="3.75" customHeight="1" x14ac:dyDescent="0.2"/>
    <row r="4" spans="1:12" ht="20.25" customHeight="1" x14ac:dyDescent="0.2"/>
    <row r="5" spans="1:12" ht="27.75" customHeight="1" x14ac:dyDescent="0.25">
      <c r="A5" s="539" t="s">
        <v>333</v>
      </c>
      <c r="B5" s="513"/>
    </row>
    <row r="6" spans="1:12" ht="18.75" customHeight="1" x14ac:dyDescent="0.2">
      <c r="A6" s="540" t="s">
        <v>313</v>
      </c>
      <c r="B6" s="513"/>
    </row>
    <row r="7" spans="1:12" ht="18.75" customHeight="1" x14ac:dyDescent="0.3">
      <c r="D7" s="541"/>
      <c r="E7" s="541"/>
      <c r="F7" s="541"/>
      <c r="G7" s="541"/>
      <c r="H7" s="541"/>
      <c r="I7" s="541"/>
    </row>
    <row r="8" spans="1:12" ht="18.75" x14ac:dyDescent="0.3">
      <c r="D8" s="542"/>
      <c r="E8" s="542"/>
      <c r="F8" s="542"/>
      <c r="G8" s="542"/>
      <c r="H8" s="542"/>
      <c r="I8" s="542"/>
      <c r="J8" s="542"/>
    </row>
    <row r="9" spans="1:12" ht="27" customHeight="1" x14ac:dyDescent="0.3">
      <c r="D9" s="172"/>
      <c r="E9" s="172"/>
      <c r="F9" s="173"/>
      <c r="G9" s="174"/>
      <c r="H9" s="172"/>
      <c r="I9" s="172"/>
      <c r="J9" s="172"/>
    </row>
    <row r="10" spans="1:12" ht="15" customHeight="1" x14ac:dyDescent="0.3">
      <c r="E10" s="175"/>
      <c r="F10" s="176"/>
      <c r="G10" s="174"/>
      <c r="H10" s="177"/>
      <c r="I10" s="178" t="s">
        <v>0</v>
      </c>
    </row>
    <row r="11" spans="1:12" s="179" customFormat="1" ht="27" customHeight="1" x14ac:dyDescent="0.2">
      <c r="A11" s="543" t="s">
        <v>324</v>
      </c>
      <c r="B11" s="543" t="s">
        <v>325</v>
      </c>
      <c r="C11" s="543" t="s">
        <v>258</v>
      </c>
      <c r="D11" s="544" t="s">
        <v>326</v>
      </c>
      <c r="E11" s="545" t="s">
        <v>358</v>
      </c>
      <c r="F11" s="545" t="s">
        <v>359</v>
      </c>
      <c r="G11" s="534" t="s">
        <v>259</v>
      </c>
      <c r="H11" s="536" t="s">
        <v>70</v>
      </c>
      <c r="I11" s="537" t="s">
        <v>71</v>
      </c>
      <c r="J11" s="538"/>
    </row>
    <row r="12" spans="1:12" s="179" customFormat="1" ht="70.5" customHeight="1" x14ac:dyDescent="0.2">
      <c r="A12" s="535"/>
      <c r="B12" s="535"/>
      <c r="C12" s="535"/>
      <c r="D12" s="535"/>
      <c r="E12" s="535"/>
      <c r="F12" s="546"/>
      <c r="G12" s="535"/>
      <c r="H12" s="535"/>
      <c r="I12" s="180" t="s">
        <v>254</v>
      </c>
      <c r="J12" s="181" t="s">
        <v>260</v>
      </c>
    </row>
    <row r="13" spans="1:12" s="184" customFormat="1" ht="15.75" customHeight="1" x14ac:dyDescent="0.2">
      <c r="A13" s="182">
        <v>1</v>
      </c>
      <c r="B13" s="182">
        <v>2</v>
      </c>
      <c r="C13" s="182">
        <v>3</v>
      </c>
      <c r="D13" s="182">
        <v>4</v>
      </c>
      <c r="E13" s="183">
        <v>5</v>
      </c>
      <c r="F13" s="183">
        <v>6</v>
      </c>
      <c r="G13" s="183">
        <v>7</v>
      </c>
      <c r="H13" s="183">
        <v>8</v>
      </c>
      <c r="I13" s="182">
        <v>9</v>
      </c>
      <c r="J13" s="183">
        <v>10</v>
      </c>
    </row>
    <row r="14" spans="1:12" ht="44.25" customHeight="1" x14ac:dyDescent="0.3">
      <c r="A14" s="185" t="s">
        <v>102</v>
      </c>
      <c r="B14" s="185"/>
      <c r="C14" s="185"/>
      <c r="D14" s="186" t="s">
        <v>93</v>
      </c>
      <c r="E14" s="187"/>
      <c r="F14" s="188"/>
      <c r="G14" s="189">
        <f>SUM(G15)</f>
        <v>3502079</v>
      </c>
      <c r="H14" s="189">
        <f t="shared" ref="H14:J14" si="0">SUM(H15)</f>
        <v>4502079</v>
      </c>
      <c r="I14" s="189">
        <f t="shared" si="0"/>
        <v>-1000000</v>
      </c>
      <c r="J14" s="189">
        <f t="shared" si="0"/>
        <v>-1000000</v>
      </c>
      <c r="K14" s="190"/>
      <c r="L14" s="190"/>
    </row>
    <row r="15" spans="1:12" ht="42.75" customHeight="1" x14ac:dyDescent="0.3">
      <c r="A15" s="185" t="s">
        <v>103</v>
      </c>
      <c r="B15" s="185"/>
      <c r="C15" s="185"/>
      <c r="D15" s="186" t="s">
        <v>93</v>
      </c>
      <c r="E15" s="187"/>
      <c r="F15" s="188"/>
      <c r="G15" s="189">
        <f>SUM(G17:G48)</f>
        <v>3502079</v>
      </c>
      <c r="H15" s="189">
        <f t="shared" ref="H15:J15" si="1">SUM(H17:H48)</f>
        <v>4502079</v>
      </c>
      <c r="I15" s="189">
        <f t="shared" si="1"/>
        <v>-1000000</v>
      </c>
      <c r="J15" s="189">
        <f t="shared" si="1"/>
        <v>-1000000</v>
      </c>
    </row>
    <row r="16" spans="1:12" s="195" customFormat="1" ht="76.5" hidden="1" customHeight="1" x14ac:dyDescent="0.3">
      <c r="A16" s="119" t="s">
        <v>279</v>
      </c>
      <c r="B16" s="119" t="s">
        <v>57</v>
      </c>
      <c r="C16" s="119" t="s">
        <v>58</v>
      </c>
      <c r="D16" s="122" t="s">
        <v>280</v>
      </c>
      <c r="E16" s="191" t="s">
        <v>360</v>
      </c>
      <c r="F16" s="192" t="s">
        <v>361</v>
      </c>
      <c r="G16" s="193">
        <f t="shared" ref="G16:G50" si="2">SUM(H16:I16)</f>
        <v>0</v>
      </c>
      <c r="H16" s="194"/>
      <c r="I16" s="194"/>
      <c r="J16" s="194"/>
    </row>
    <row r="17" spans="1:10" s="384" customFormat="1" ht="60.75" customHeight="1" x14ac:dyDescent="0.3">
      <c r="A17" s="196" t="s">
        <v>279</v>
      </c>
      <c r="B17" s="196" t="s">
        <v>57</v>
      </c>
      <c r="C17" s="196" t="s">
        <v>58</v>
      </c>
      <c r="D17" s="292" t="s">
        <v>280</v>
      </c>
      <c r="E17" s="197" t="s">
        <v>362</v>
      </c>
      <c r="F17" s="197" t="s">
        <v>363</v>
      </c>
      <c r="G17" s="198">
        <f t="shared" si="2"/>
        <v>205424</v>
      </c>
      <c r="H17" s="379">
        <v>205424</v>
      </c>
      <c r="I17" s="379"/>
      <c r="J17" s="379"/>
    </row>
    <row r="18" spans="1:10" ht="46.5" customHeight="1" x14ac:dyDescent="0.3">
      <c r="A18" s="275" t="s">
        <v>447</v>
      </c>
      <c r="B18" s="275" t="s">
        <v>448</v>
      </c>
      <c r="C18" s="275" t="s">
        <v>449</v>
      </c>
      <c r="D18" s="416" t="s">
        <v>450</v>
      </c>
      <c r="E18" s="197" t="s">
        <v>364</v>
      </c>
      <c r="F18" s="197" t="s">
        <v>365</v>
      </c>
      <c r="G18" s="198">
        <f t="shared" si="2"/>
        <v>4530725</v>
      </c>
      <c r="H18" s="199">
        <v>4530725</v>
      </c>
      <c r="I18" s="387"/>
      <c r="J18" s="388"/>
    </row>
    <row r="19" spans="1:10" ht="63" hidden="1" customHeight="1" x14ac:dyDescent="0.3">
      <c r="A19" s="196" t="s">
        <v>296</v>
      </c>
      <c r="B19" s="196" t="s">
        <v>299</v>
      </c>
      <c r="C19" s="196" t="s">
        <v>298</v>
      </c>
      <c r="D19" s="292" t="s">
        <v>297</v>
      </c>
      <c r="E19" s="197" t="s">
        <v>364</v>
      </c>
      <c r="F19" s="197" t="s">
        <v>365</v>
      </c>
      <c r="G19" s="198">
        <f t="shared" si="2"/>
        <v>0</v>
      </c>
      <c r="H19" s="199"/>
      <c r="I19" s="387"/>
      <c r="J19" s="388"/>
    </row>
    <row r="20" spans="1:10" s="205" customFormat="1" ht="44.25" hidden="1" customHeight="1" x14ac:dyDescent="0.3">
      <c r="A20" s="200" t="s">
        <v>109</v>
      </c>
      <c r="B20" s="200" t="s">
        <v>110</v>
      </c>
      <c r="C20" s="200" t="s">
        <v>81</v>
      </c>
      <c r="D20" s="201" t="s">
        <v>111</v>
      </c>
      <c r="E20" s="192" t="s">
        <v>364</v>
      </c>
      <c r="F20" s="192" t="s">
        <v>365</v>
      </c>
      <c r="G20" s="193">
        <f t="shared" si="2"/>
        <v>0</v>
      </c>
      <c r="H20" s="202"/>
      <c r="I20" s="203"/>
      <c r="J20" s="204"/>
    </row>
    <row r="21" spans="1:10" s="205" customFormat="1" ht="46.5" hidden="1" customHeight="1" x14ac:dyDescent="0.3">
      <c r="A21" s="200" t="s">
        <v>112</v>
      </c>
      <c r="B21" s="200" t="s">
        <v>113</v>
      </c>
      <c r="C21" s="200" t="s">
        <v>81</v>
      </c>
      <c r="D21" s="122" t="s">
        <v>114</v>
      </c>
      <c r="E21" s="192" t="s">
        <v>364</v>
      </c>
      <c r="F21" s="192" t="s">
        <v>365</v>
      </c>
      <c r="G21" s="193">
        <f t="shared" si="2"/>
        <v>0</v>
      </c>
      <c r="H21" s="202"/>
      <c r="I21" s="206"/>
      <c r="J21" s="204"/>
    </row>
    <row r="22" spans="1:10" s="100" customFormat="1" ht="42.75" customHeight="1" x14ac:dyDescent="0.3">
      <c r="A22" s="385" t="s">
        <v>115</v>
      </c>
      <c r="B22" s="385" t="s">
        <v>116</v>
      </c>
      <c r="C22" s="385" t="s">
        <v>81</v>
      </c>
      <c r="D22" s="386" t="s">
        <v>13</v>
      </c>
      <c r="E22" s="197" t="s">
        <v>364</v>
      </c>
      <c r="F22" s="197" t="s">
        <v>365</v>
      </c>
      <c r="G22" s="198">
        <f t="shared" si="2"/>
        <v>-51000</v>
      </c>
      <c r="H22" s="285">
        <v>-51000</v>
      </c>
      <c r="I22" s="199"/>
      <c r="J22" s="389"/>
    </row>
    <row r="23" spans="1:10" s="68" customFormat="1" ht="45" customHeight="1" x14ac:dyDescent="0.3">
      <c r="A23" s="385" t="s">
        <v>108</v>
      </c>
      <c r="B23" s="385" t="s">
        <v>118</v>
      </c>
      <c r="C23" s="385" t="s">
        <v>81</v>
      </c>
      <c r="D23" s="386" t="s">
        <v>117</v>
      </c>
      <c r="E23" s="197" t="s">
        <v>364</v>
      </c>
      <c r="F23" s="197" t="s">
        <v>365</v>
      </c>
      <c r="G23" s="198">
        <f t="shared" si="2"/>
        <v>51000</v>
      </c>
      <c r="H23" s="198">
        <v>51000</v>
      </c>
      <c r="I23" s="199"/>
      <c r="J23" s="375"/>
    </row>
    <row r="24" spans="1:10" s="77" customFormat="1" ht="43.5" hidden="1" customHeight="1" x14ac:dyDescent="0.3">
      <c r="A24" s="200" t="s">
        <v>120</v>
      </c>
      <c r="B24" s="200" t="s">
        <v>83</v>
      </c>
      <c r="C24" s="200" t="s">
        <v>54</v>
      </c>
      <c r="D24" s="208" t="s">
        <v>14</v>
      </c>
      <c r="E24" s="191" t="s">
        <v>366</v>
      </c>
      <c r="F24" s="192" t="s">
        <v>367</v>
      </c>
      <c r="G24" s="193">
        <f t="shared" si="2"/>
        <v>0</v>
      </c>
      <c r="H24" s="193"/>
      <c r="I24" s="206"/>
      <c r="J24" s="91"/>
    </row>
    <row r="25" spans="1:10" s="211" customFormat="1" ht="45" hidden="1" customHeight="1" x14ac:dyDescent="0.3">
      <c r="A25" s="119" t="s">
        <v>119</v>
      </c>
      <c r="B25" s="119" t="s">
        <v>122</v>
      </c>
      <c r="C25" s="119" t="s">
        <v>54</v>
      </c>
      <c r="D25" s="209" t="s">
        <v>121</v>
      </c>
      <c r="E25" s="191" t="s">
        <v>366</v>
      </c>
      <c r="F25" s="192" t="s">
        <v>367</v>
      </c>
      <c r="G25" s="193">
        <f t="shared" si="2"/>
        <v>0</v>
      </c>
      <c r="H25" s="202"/>
      <c r="I25" s="206"/>
      <c r="J25" s="210"/>
    </row>
    <row r="26" spans="1:10" s="169" customFormat="1" ht="45" hidden="1" customHeight="1" x14ac:dyDescent="0.3">
      <c r="A26" s="212" t="s">
        <v>368</v>
      </c>
      <c r="B26" s="200" t="s">
        <v>369</v>
      </c>
      <c r="C26" s="212" t="s">
        <v>54</v>
      </c>
      <c r="D26" s="207" t="s">
        <v>370</v>
      </c>
      <c r="E26" s="191" t="s">
        <v>366</v>
      </c>
      <c r="F26" s="192" t="s">
        <v>371</v>
      </c>
      <c r="G26" s="193">
        <f t="shared" si="2"/>
        <v>0</v>
      </c>
      <c r="H26" s="213"/>
      <c r="I26" s="214"/>
      <c r="J26" s="91"/>
    </row>
    <row r="27" spans="1:10" ht="45" customHeight="1" x14ac:dyDescent="0.3">
      <c r="A27" s="385" t="s">
        <v>123</v>
      </c>
      <c r="B27" s="385" t="s">
        <v>124</v>
      </c>
      <c r="C27" s="385" t="s">
        <v>54</v>
      </c>
      <c r="D27" s="454" t="s">
        <v>125</v>
      </c>
      <c r="E27" s="223" t="s">
        <v>366</v>
      </c>
      <c r="F27" s="197" t="s">
        <v>367</v>
      </c>
      <c r="G27" s="198">
        <f t="shared" si="2"/>
        <v>-82020</v>
      </c>
      <c r="H27" s="285">
        <v>-82020</v>
      </c>
      <c r="I27" s="199"/>
      <c r="J27" s="455"/>
    </row>
    <row r="28" spans="1:10" ht="75.75" hidden="1" customHeight="1" x14ac:dyDescent="0.3">
      <c r="A28" s="456" t="s">
        <v>128</v>
      </c>
      <c r="B28" s="385" t="s">
        <v>85</v>
      </c>
      <c r="C28" s="456" t="s">
        <v>54</v>
      </c>
      <c r="D28" s="386" t="s">
        <v>15</v>
      </c>
      <c r="E28" s="223" t="s">
        <v>372</v>
      </c>
      <c r="F28" s="197" t="s">
        <v>371</v>
      </c>
      <c r="G28" s="198">
        <f t="shared" si="2"/>
        <v>0</v>
      </c>
      <c r="H28" s="198"/>
      <c r="I28" s="199"/>
      <c r="J28" s="455"/>
    </row>
    <row r="29" spans="1:10" ht="48.75" customHeight="1" x14ac:dyDescent="0.3">
      <c r="A29" s="385" t="s">
        <v>129</v>
      </c>
      <c r="B29" s="385" t="s">
        <v>130</v>
      </c>
      <c r="C29" s="385" t="s">
        <v>53</v>
      </c>
      <c r="D29" s="386" t="s">
        <v>131</v>
      </c>
      <c r="E29" s="223" t="s">
        <v>366</v>
      </c>
      <c r="F29" s="197" t="s">
        <v>367</v>
      </c>
      <c r="G29" s="198">
        <f t="shared" si="2"/>
        <v>-112800</v>
      </c>
      <c r="H29" s="198">
        <v>-112800</v>
      </c>
      <c r="I29" s="199"/>
      <c r="J29" s="455"/>
    </row>
    <row r="30" spans="1:10" s="169" customFormat="1" ht="61.5" hidden="1" customHeight="1" x14ac:dyDescent="0.3">
      <c r="A30" s="200" t="s">
        <v>132</v>
      </c>
      <c r="B30" s="200" t="s">
        <v>87</v>
      </c>
      <c r="C30" s="200" t="s">
        <v>52</v>
      </c>
      <c r="D30" s="217" t="s">
        <v>17</v>
      </c>
      <c r="E30" s="192" t="s">
        <v>373</v>
      </c>
      <c r="F30" s="192" t="s">
        <v>374</v>
      </c>
      <c r="G30" s="193">
        <f t="shared" si="2"/>
        <v>0</v>
      </c>
      <c r="H30" s="202"/>
      <c r="I30" s="206"/>
      <c r="J30" s="91"/>
    </row>
    <row r="31" spans="1:10" s="390" customFormat="1" ht="63" customHeight="1" x14ac:dyDescent="0.3">
      <c r="A31" s="385" t="s">
        <v>133</v>
      </c>
      <c r="B31" s="385" t="s">
        <v>88</v>
      </c>
      <c r="C31" s="457" t="s">
        <v>52</v>
      </c>
      <c r="D31" s="165" t="s">
        <v>16</v>
      </c>
      <c r="E31" s="197" t="s">
        <v>373</v>
      </c>
      <c r="F31" s="197" t="s">
        <v>446</v>
      </c>
      <c r="G31" s="198">
        <f t="shared" si="2"/>
        <v>-54250</v>
      </c>
      <c r="H31" s="198">
        <v>-54250</v>
      </c>
      <c r="I31" s="199"/>
      <c r="J31" s="389"/>
    </row>
    <row r="32" spans="1:10" s="390" customFormat="1" ht="78.75" hidden="1" customHeight="1" x14ac:dyDescent="0.3">
      <c r="A32" s="196" t="s">
        <v>281</v>
      </c>
      <c r="B32" s="196" t="s">
        <v>282</v>
      </c>
      <c r="C32" s="339" t="s">
        <v>52</v>
      </c>
      <c r="D32" s="165" t="s">
        <v>283</v>
      </c>
      <c r="E32" s="197" t="s">
        <v>373</v>
      </c>
      <c r="F32" s="197" t="s">
        <v>446</v>
      </c>
      <c r="G32" s="198">
        <f t="shared" si="2"/>
        <v>0</v>
      </c>
      <c r="H32" s="198"/>
      <c r="I32" s="199"/>
      <c r="J32" s="389"/>
    </row>
    <row r="33" spans="1:10" s="205" customFormat="1" ht="60" hidden="1" customHeight="1" x14ac:dyDescent="0.3">
      <c r="A33" s="219" t="s">
        <v>266</v>
      </c>
      <c r="B33" s="219" t="s">
        <v>192</v>
      </c>
      <c r="C33" s="219" t="s">
        <v>261</v>
      </c>
      <c r="D33" s="220" t="s">
        <v>193</v>
      </c>
      <c r="E33" s="221" t="s">
        <v>375</v>
      </c>
      <c r="F33" s="192" t="s">
        <v>376</v>
      </c>
      <c r="G33" s="193">
        <f t="shared" si="2"/>
        <v>0</v>
      </c>
      <c r="H33" s="193"/>
      <c r="I33" s="193"/>
      <c r="J33" s="193"/>
    </row>
    <row r="34" spans="1:10" s="205" customFormat="1" ht="60.75" hidden="1" customHeight="1" x14ac:dyDescent="0.3">
      <c r="A34" s="219" t="s">
        <v>284</v>
      </c>
      <c r="B34" s="219" t="s">
        <v>286</v>
      </c>
      <c r="C34" s="219" t="s">
        <v>55</v>
      </c>
      <c r="D34" s="220" t="s">
        <v>288</v>
      </c>
      <c r="E34" s="191" t="s">
        <v>362</v>
      </c>
      <c r="F34" s="191" t="s">
        <v>377</v>
      </c>
      <c r="G34" s="193">
        <f t="shared" si="2"/>
        <v>0</v>
      </c>
      <c r="H34" s="193"/>
      <c r="I34" s="193"/>
      <c r="J34" s="193"/>
    </row>
    <row r="35" spans="1:10" s="205" customFormat="1" ht="49.5" hidden="1" customHeight="1" x14ac:dyDescent="0.3">
      <c r="A35" s="219" t="s">
        <v>285</v>
      </c>
      <c r="B35" s="219" t="s">
        <v>287</v>
      </c>
      <c r="C35" s="219" t="s">
        <v>55</v>
      </c>
      <c r="D35" s="220" t="s">
        <v>289</v>
      </c>
      <c r="E35" s="192" t="s">
        <v>378</v>
      </c>
      <c r="F35" s="192" t="s">
        <v>379</v>
      </c>
      <c r="G35" s="193">
        <f t="shared" si="2"/>
        <v>0</v>
      </c>
      <c r="H35" s="193"/>
      <c r="I35" s="206"/>
      <c r="J35" s="206"/>
    </row>
    <row r="36" spans="1:10" s="205" customFormat="1" ht="69" hidden="1" customHeight="1" x14ac:dyDescent="0.3">
      <c r="A36" s="119" t="s">
        <v>263</v>
      </c>
      <c r="B36" s="119" t="s">
        <v>264</v>
      </c>
      <c r="C36" s="218" t="s">
        <v>55</v>
      </c>
      <c r="D36" s="222" t="s">
        <v>262</v>
      </c>
      <c r="E36" s="192" t="s">
        <v>380</v>
      </c>
      <c r="F36" s="192" t="s">
        <v>381</v>
      </c>
      <c r="G36" s="193">
        <f t="shared" si="2"/>
        <v>0</v>
      </c>
      <c r="H36" s="193"/>
      <c r="I36" s="206"/>
      <c r="J36" s="206"/>
    </row>
    <row r="37" spans="1:10" s="225" customFormat="1" ht="58.5" hidden="1" customHeight="1" x14ac:dyDescent="0.3">
      <c r="A37" s="200" t="s">
        <v>267</v>
      </c>
      <c r="B37" s="200" t="s">
        <v>268</v>
      </c>
      <c r="C37" s="200" t="s">
        <v>55</v>
      </c>
      <c r="D37" s="224" t="s">
        <v>382</v>
      </c>
      <c r="E37" s="192" t="s">
        <v>383</v>
      </c>
      <c r="F37" s="191" t="s">
        <v>384</v>
      </c>
      <c r="G37" s="193">
        <f t="shared" si="2"/>
        <v>0</v>
      </c>
      <c r="H37" s="193"/>
      <c r="I37" s="206"/>
      <c r="J37" s="206"/>
    </row>
    <row r="38" spans="1:10" s="225" customFormat="1" ht="58.5" hidden="1" customHeight="1" x14ac:dyDescent="0.3">
      <c r="A38" s="200" t="s">
        <v>134</v>
      </c>
      <c r="B38" s="200" t="s">
        <v>135</v>
      </c>
      <c r="C38" s="200" t="s">
        <v>55</v>
      </c>
      <c r="D38" s="224" t="s">
        <v>136</v>
      </c>
      <c r="E38" s="192" t="s">
        <v>385</v>
      </c>
      <c r="F38" s="191" t="s">
        <v>386</v>
      </c>
      <c r="G38" s="193">
        <f t="shared" si="2"/>
        <v>0</v>
      </c>
      <c r="H38" s="193"/>
      <c r="I38" s="206"/>
      <c r="J38" s="206"/>
    </row>
    <row r="39" spans="1:10" s="225" customFormat="1" ht="48.75" hidden="1" customHeight="1" x14ac:dyDescent="0.3">
      <c r="A39" s="119" t="s">
        <v>387</v>
      </c>
      <c r="B39" s="119" t="s">
        <v>388</v>
      </c>
      <c r="C39" s="119" t="s">
        <v>55</v>
      </c>
      <c r="D39" s="224" t="s">
        <v>389</v>
      </c>
      <c r="E39" s="192" t="s">
        <v>390</v>
      </c>
      <c r="F39" s="192" t="s">
        <v>379</v>
      </c>
      <c r="G39" s="193">
        <f t="shared" si="2"/>
        <v>0</v>
      </c>
      <c r="H39" s="193"/>
      <c r="I39" s="206"/>
      <c r="J39" s="206"/>
    </row>
    <row r="40" spans="1:10" s="225" customFormat="1" ht="63" hidden="1" customHeight="1" x14ac:dyDescent="0.3">
      <c r="A40" s="119" t="s">
        <v>290</v>
      </c>
      <c r="B40" s="119" t="s">
        <v>291</v>
      </c>
      <c r="C40" s="119" t="s">
        <v>261</v>
      </c>
      <c r="D40" s="224" t="s">
        <v>292</v>
      </c>
      <c r="E40" s="192" t="s">
        <v>391</v>
      </c>
      <c r="F40" s="191" t="s">
        <v>392</v>
      </c>
      <c r="G40" s="193">
        <f t="shared" si="2"/>
        <v>0</v>
      </c>
      <c r="H40" s="193"/>
      <c r="I40" s="206"/>
      <c r="J40" s="206"/>
    </row>
    <row r="41" spans="1:10" s="392" customFormat="1" ht="57.75" hidden="1" customHeight="1" x14ac:dyDescent="0.3">
      <c r="A41" s="196" t="s">
        <v>293</v>
      </c>
      <c r="B41" s="196" t="s">
        <v>294</v>
      </c>
      <c r="C41" s="196" t="s">
        <v>312</v>
      </c>
      <c r="D41" s="391" t="s">
        <v>295</v>
      </c>
      <c r="E41" s="197" t="s">
        <v>393</v>
      </c>
      <c r="F41" s="223" t="s">
        <v>394</v>
      </c>
      <c r="G41" s="198">
        <f t="shared" si="2"/>
        <v>0</v>
      </c>
      <c r="H41" s="198"/>
      <c r="I41" s="199"/>
      <c r="J41" s="199"/>
    </row>
    <row r="42" spans="1:10" ht="45" customHeight="1" x14ac:dyDescent="0.3">
      <c r="A42" s="196" t="s">
        <v>314</v>
      </c>
      <c r="B42" s="196" t="s">
        <v>315</v>
      </c>
      <c r="C42" s="196" t="s">
        <v>59</v>
      </c>
      <c r="D42" s="391" t="s">
        <v>316</v>
      </c>
      <c r="E42" s="197" t="s">
        <v>395</v>
      </c>
      <c r="F42" s="223" t="s">
        <v>481</v>
      </c>
      <c r="G42" s="198">
        <f t="shared" si="2"/>
        <v>-1000000</v>
      </c>
      <c r="H42" s="285"/>
      <c r="I42" s="199">
        <v>-1000000</v>
      </c>
      <c r="J42" s="199">
        <v>-1000000</v>
      </c>
    </row>
    <row r="43" spans="1:10" s="68" customFormat="1" ht="61.5" hidden="1" customHeight="1" x14ac:dyDescent="0.3">
      <c r="A43" s="196" t="s">
        <v>265</v>
      </c>
      <c r="B43" s="196" t="s">
        <v>198</v>
      </c>
      <c r="C43" s="196" t="s">
        <v>56</v>
      </c>
      <c r="D43" s="292" t="s">
        <v>197</v>
      </c>
      <c r="E43" s="197" t="s">
        <v>396</v>
      </c>
      <c r="F43" s="223" t="s">
        <v>397</v>
      </c>
      <c r="G43" s="198">
        <f t="shared" si="2"/>
        <v>0</v>
      </c>
      <c r="H43" s="285"/>
      <c r="I43" s="199"/>
      <c r="J43" s="375"/>
    </row>
    <row r="44" spans="1:10" s="77" customFormat="1" ht="60.75" hidden="1" customHeight="1" x14ac:dyDescent="0.3">
      <c r="A44" s="200" t="s">
        <v>140</v>
      </c>
      <c r="B44" s="200" t="s">
        <v>141</v>
      </c>
      <c r="C44" s="200" t="s">
        <v>59</v>
      </c>
      <c r="D44" s="215" t="s">
        <v>82</v>
      </c>
      <c r="E44" s="192" t="s">
        <v>383</v>
      </c>
      <c r="F44" s="191" t="s">
        <v>384</v>
      </c>
      <c r="G44" s="193">
        <f t="shared" si="2"/>
        <v>0</v>
      </c>
      <c r="H44" s="193"/>
      <c r="I44" s="206"/>
      <c r="J44" s="91"/>
    </row>
    <row r="45" spans="1:10" s="77" customFormat="1" ht="39" hidden="1" customHeight="1" x14ac:dyDescent="0.3">
      <c r="A45" s="200" t="s">
        <v>140</v>
      </c>
      <c r="B45" s="200" t="s">
        <v>141</v>
      </c>
      <c r="C45" s="200" t="s">
        <v>59</v>
      </c>
      <c r="D45" s="215" t="s">
        <v>82</v>
      </c>
      <c r="E45" s="192" t="s">
        <v>398</v>
      </c>
      <c r="F45" s="191" t="s">
        <v>386</v>
      </c>
      <c r="G45" s="193">
        <f t="shared" si="2"/>
        <v>0</v>
      </c>
      <c r="H45" s="193"/>
      <c r="I45" s="206"/>
      <c r="J45" s="206"/>
    </row>
    <row r="46" spans="1:10" s="169" customFormat="1" ht="59.25" hidden="1" customHeight="1" x14ac:dyDescent="0.3">
      <c r="A46" s="200" t="s">
        <v>143</v>
      </c>
      <c r="B46" s="200" t="s">
        <v>144</v>
      </c>
      <c r="C46" s="200" t="s">
        <v>59</v>
      </c>
      <c r="D46" s="215" t="s">
        <v>142</v>
      </c>
      <c r="E46" s="192" t="s">
        <v>399</v>
      </c>
      <c r="F46" s="191" t="s">
        <v>400</v>
      </c>
      <c r="G46" s="193">
        <f t="shared" si="2"/>
        <v>0</v>
      </c>
      <c r="H46" s="226"/>
      <c r="I46" s="206"/>
      <c r="J46" s="216"/>
    </row>
    <row r="47" spans="1:10" s="169" customFormat="1" ht="60" hidden="1" customHeight="1" x14ac:dyDescent="0.3">
      <c r="A47" s="200" t="s">
        <v>145</v>
      </c>
      <c r="B47" s="200" t="s">
        <v>146</v>
      </c>
      <c r="C47" s="227" t="s">
        <v>147</v>
      </c>
      <c r="D47" s="228" t="s">
        <v>148</v>
      </c>
      <c r="E47" s="192" t="s">
        <v>401</v>
      </c>
      <c r="F47" s="191" t="s">
        <v>402</v>
      </c>
      <c r="G47" s="193">
        <f t="shared" si="2"/>
        <v>0</v>
      </c>
      <c r="H47" s="202"/>
      <c r="I47" s="206"/>
      <c r="J47" s="216"/>
    </row>
    <row r="48" spans="1:10" s="169" customFormat="1" ht="44.25" customHeight="1" x14ac:dyDescent="0.3">
      <c r="A48" s="196" t="s">
        <v>453</v>
      </c>
      <c r="B48" s="196" t="s">
        <v>454</v>
      </c>
      <c r="C48" s="196" t="s">
        <v>452</v>
      </c>
      <c r="D48" s="391" t="s">
        <v>451</v>
      </c>
      <c r="E48" s="197" t="s">
        <v>395</v>
      </c>
      <c r="F48" s="223" t="s">
        <v>481</v>
      </c>
      <c r="G48" s="198">
        <f t="shared" si="2"/>
        <v>15000</v>
      </c>
      <c r="H48" s="285">
        <v>15000</v>
      </c>
      <c r="I48" s="206"/>
      <c r="J48" s="216"/>
    </row>
    <row r="49" spans="1:10" ht="53.25" hidden="1" customHeight="1" x14ac:dyDescent="0.3">
      <c r="A49" s="259" t="s">
        <v>270</v>
      </c>
      <c r="B49" s="196" t="s">
        <v>271</v>
      </c>
      <c r="C49" s="259" t="s">
        <v>67</v>
      </c>
      <c r="D49" s="260" t="s">
        <v>272</v>
      </c>
      <c r="E49" s="197" t="s">
        <v>403</v>
      </c>
      <c r="F49" s="223" t="s">
        <v>404</v>
      </c>
      <c r="G49" s="198">
        <f t="shared" si="2"/>
        <v>0</v>
      </c>
      <c r="H49" s="261"/>
      <c r="I49" s="199"/>
      <c r="J49" s="199"/>
    </row>
    <row r="50" spans="1:10" s="169" customFormat="1" ht="42" hidden="1" customHeight="1" x14ac:dyDescent="0.3">
      <c r="A50" s="200" t="s">
        <v>149</v>
      </c>
      <c r="B50" s="200" t="s">
        <v>150</v>
      </c>
      <c r="C50" s="200" t="s">
        <v>57</v>
      </c>
      <c r="D50" s="215" t="s">
        <v>151</v>
      </c>
      <c r="E50" s="191" t="s">
        <v>372</v>
      </c>
      <c r="F50" s="192" t="s">
        <v>371</v>
      </c>
      <c r="G50" s="193">
        <f t="shared" si="2"/>
        <v>0</v>
      </c>
      <c r="H50" s="202"/>
      <c r="I50" s="206"/>
      <c r="J50" s="216"/>
    </row>
    <row r="51" spans="1:10" s="261" customFormat="1" ht="78.75" customHeight="1" x14ac:dyDescent="0.3">
      <c r="A51" s="185" t="s">
        <v>24</v>
      </c>
      <c r="B51" s="185"/>
      <c r="C51" s="185"/>
      <c r="D51" s="186" t="s">
        <v>97</v>
      </c>
      <c r="E51" s="395"/>
      <c r="F51" s="395"/>
      <c r="G51" s="313">
        <f>SUM(G52)</f>
        <v>-2607079</v>
      </c>
      <c r="H51" s="313">
        <f t="shared" ref="H51:J51" si="3">SUM(H52)</f>
        <v>0</v>
      </c>
      <c r="I51" s="313">
        <f t="shared" si="3"/>
        <v>-2607079</v>
      </c>
      <c r="J51" s="313">
        <f t="shared" si="3"/>
        <v>-2607079</v>
      </c>
    </row>
    <row r="52" spans="1:10" s="261" customFormat="1" ht="80.25" customHeight="1" x14ac:dyDescent="0.3">
      <c r="A52" s="185" t="s">
        <v>25</v>
      </c>
      <c r="B52" s="185"/>
      <c r="C52" s="185"/>
      <c r="D52" s="186" t="s">
        <v>97</v>
      </c>
      <c r="E52" s="395"/>
      <c r="F52" s="395"/>
      <c r="G52" s="189">
        <f>SUM(G62:G64)</f>
        <v>-2607079</v>
      </c>
      <c r="H52" s="313">
        <f t="shared" ref="H52:J52" si="4">SUM(H53:H66)</f>
        <v>0</v>
      </c>
      <c r="I52" s="313">
        <f t="shared" si="4"/>
        <v>-2607079</v>
      </c>
      <c r="J52" s="313">
        <f t="shared" si="4"/>
        <v>-2607079</v>
      </c>
    </row>
    <row r="53" spans="1:10" s="231" customFormat="1" ht="109.5" hidden="1" customHeight="1" x14ac:dyDescent="0.3">
      <c r="A53" s="219" t="s">
        <v>318</v>
      </c>
      <c r="B53" s="119" t="s">
        <v>319</v>
      </c>
      <c r="C53" s="119" t="s">
        <v>52</v>
      </c>
      <c r="D53" s="229" t="s">
        <v>320</v>
      </c>
      <c r="E53" s="191" t="s">
        <v>405</v>
      </c>
      <c r="F53" s="191" t="s">
        <v>406</v>
      </c>
      <c r="G53" s="193">
        <f t="shared" ref="G53:G66" si="5">SUM(H53:I53)</f>
        <v>0</v>
      </c>
      <c r="H53" s="230"/>
      <c r="I53" s="202"/>
      <c r="J53" s="202"/>
    </row>
    <row r="54" spans="1:10" s="394" customFormat="1" ht="114" hidden="1" customHeight="1" x14ac:dyDescent="0.3">
      <c r="A54" s="275" t="s">
        <v>194</v>
      </c>
      <c r="B54" s="275" t="s">
        <v>89</v>
      </c>
      <c r="C54" s="275" t="s">
        <v>196</v>
      </c>
      <c r="D54" s="265" t="s">
        <v>195</v>
      </c>
      <c r="E54" s="223" t="s">
        <v>405</v>
      </c>
      <c r="F54" s="223" t="s">
        <v>406</v>
      </c>
      <c r="G54" s="198">
        <f t="shared" si="5"/>
        <v>0</v>
      </c>
      <c r="H54" s="393"/>
      <c r="I54" s="285"/>
      <c r="J54" s="285"/>
    </row>
    <row r="55" spans="1:10" s="169" customFormat="1" ht="109.5" hidden="1" customHeight="1" x14ac:dyDescent="0.3">
      <c r="A55" s="219" t="s">
        <v>191</v>
      </c>
      <c r="B55" s="219" t="s">
        <v>192</v>
      </c>
      <c r="C55" s="219" t="s">
        <v>261</v>
      </c>
      <c r="D55" s="220" t="s">
        <v>193</v>
      </c>
      <c r="E55" s="191" t="s">
        <v>405</v>
      </c>
      <c r="F55" s="191" t="s">
        <v>406</v>
      </c>
      <c r="G55" s="193">
        <f t="shared" si="5"/>
        <v>0</v>
      </c>
      <c r="H55" s="202"/>
      <c r="I55" s="206"/>
      <c r="J55" s="206"/>
    </row>
    <row r="56" spans="1:10" s="225" customFormat="1" ht="109.5" hidden="1" customHeight="1" x14ac:dyDescent="0.3">
      <c r="A56" s="219" t="s">
        <v>247</v>
      </c>
      <c r="B56" s="219" t="s">
        <v>248</v>
      </c>
      <c r="C56" s="219" t="s">
        <v>55</v>
      </c>
      <c r="D56" s="220" t="s">
        <v>249</v>
      </c>
      <c r="E56" s="191" t="s">
        <v>405</v>
      </c>
      <c r="F56" s="191" t="s">
        <v>406</v>
      </c>
      <c r="G56" s="193">
        <f t="shared" si="5"/>
        <v>0</v>
      </c>
      <c r="H56" s="202"/>
      <c r="I56" s="206"/>
      <c r="J56" s="206"/>
    </row>
    <row r="57" spans="1:10" s="225" customFormat="1" ht="109.5" hidden="1" customHeight="1" x14ac:dyDescent="0.3">
      <c r="A57" s="219" t="s">
        <v>301</v>
      </c>
      <c r="B57" s="219" t="s">
        <v>302</v>
      </c>
      <c r="C57" s="219" t="s">
        <v>55</v>
      </c>
      <c r="D57" s="220" t="s">
        <v>303</v>
      </c>
      <c r="E57" s="191" t="s">
        <v>405</v>
      </c>
      <c r="F57" s="191" t="s">
        <v>406</v>
      </c>
      <c r="G57" s="193">
        <f t="shared" si="5"/>
        <v>0</v>
      </c>
      <c r="H57" s="202"/>
      <c r="I57" s="206"/>
      <c r="J57" s="206"/>
    </row>
    <row r="58" spans="1:10" s="225" customFormat="1" ht="109.5" hidden="1" customHeight="1" x14ac:dyDescent="0.3">
      <c r="A58" s="119" t="s">
        <v>341</v>
      </c>
      <c r="B58" s="119" t="s">
        <v>342</v>
      </c>
      <c r="C58" s="119" t="s">
        <v>196</v>
      </c>
      <c r="D58" s="122" t="s">
        <v>343</v>
      </c>
      <c r="E58" s="191" t="s">
        <v>405</v>
      </c>
      <c r="F58" s="191" t="s">
        <v>406</v>
      </c>
      <c r="G58" s="193">
        <f t="shared" si="5"/>
        <v>0</v>
      </c>
      <c r="H58" s="202"/>
      <c r="I58" s="206"/>
      <c r="J58" s="206"/>
    </row>
    <row r="59" spans="1:10" ht="96.75" hidden="1" customHeight="1" x14ac:dyDescent="0.3">
      <c r="A59" s="275" t="s">
        <v>194</v>
      </c>
      <c r="B59" s="275" t="s">
        <v>89</v>
      </c>
      <c r="C59" s="275" t="s">
        <v>196</v>
      </c>
      <c r="D59" s="265" t="s">
        <v>195</v>
      </c>
      <c r="E59" s="223" t="s">
        <v>407</v>
      </c>
      <c r="F59" s="223" t="s">
        <v>408</v>
      </c>
      <c r="G59" s="198">
        <f t="shared" si="5"/>
        <v>0</v>
      </c>
      <c r="H59" s="285"/>
      <c r="I59" s="199"/>
      <c r="J59" s="199"/>
    </row>
    <row r="60" spans="1:10" s="169" customFormat="1" ht="109.5" hidden="1" customHeight="1" x14ac:dyDescent="0.3">
      <c r="A60" s="200" t="s">
        <v>305</v>
      </c>
      <c r="B60" s="119" t="s">
        <v>274</v>
      </c>
      <c r="C60" s="119" t="s">
        <v>196</v>
      </c>
      <c r="D60" s="122" t="s">
        <v>275</v>
      </c>
      <c r="E60" s="191" t="s">
        <v>405</v>
      </c>
      <c r="F60" s="191" t="s">
        <v>406</v>
      </c>
      <c r="G60" s="193">
        <f t="shared" si="5"/>
        <v>0</v>
      </c>
      <c r="H60" s="202"/>
      <c r="I60" s="206"/>
      <c r="J60" s="206"/>
    </row>
    <row r="61" spans="1:10" ht="66" hidden="1" customHeight="1" x14ac:dyDescent="0.3">
      <c r="A61" s="196" t="s">
        <v>234</v>
      </c>
      <c r="B61" s="196" t="s">
        <v>233</v>
      </c>
      <c r="C61" s="196" t="s">
        <v>196</v>
      </c>
      <c r="D61" s="292" t="s">
        <v>232</v>
      </c>
      <c r="E61" s="223" t="s">
        <v>409</v>
      </c>
      <c r="F61" s="223" t="s">
        <v>410</v>
      </c>
      <c r="G61" s="198">
        <f t="shared" si="5"/>
        <v>0</v>
      </c>
      <c r="H61" s="285"/>
      <c r="I61" s="199"/>
      <c r="J61" s="199"/>
    </row>
    <row r="62" spans="1:10" ht="111.75" customHeight="1" x14ac:dyDescent="0.3">
      <c r="A62" s="424" t="s">
        <v>247</v>
      </c>
      <c r="B62" s="424" t="s">
        <v>248</v>
      </c>
      <c r="C62" s="424" t="s">
        <v>55</v>
      </c>
      <c r="D62" s="425" t="s">
        <v>249</v>
      </c>
      <c r="E62" s="223" t="s">
        <v>405</v>
      </c>
      <c r="F62" s="223" t="s">
        <v>406</v>
      </c>
      <c r="G62" s="198">
        <f t="shared" si="5"/>
        <v>-245358</v>
      </c>
      <c r="H62" s="285"/>
      <c r="I62" s="199">
        <v>-245358</v>
      </c>
      <c r="J62" s="199">
        <v>-245358</v>
      </c>
    </row>
    <row r="63" spans="1:10" ht="114" customHeight="1" x14ac:dyDescent="0.3">
      <c r="A63" s="424" t="s">
        <v>301</v>
      </c>
      <c r="B63" s="424" t="s">
        <v>302</v>
      </c>
      <c r="C63" s="424" t="s">
        <v>55</v>
      </c>
      <c r="D63" s="425" t="s">
        <v>303</v>
      </c>
      <c r="E63" s="223" t="s">
        <v>405</v>
      </c>
      <c r="F63" s="223" t="s">
        <v>406</v>
      </c>
      <c r="G63" s="198">
        <f t="shared" si="5"/>
        <v>-190841</v>
      </c>
      <c r="H63" s="285"/>
      <c r="I63" s="199">
        <v>-190841</v>
      </c>
      <c r="J63" s="199">
        <v>-190841</v>
      </c>
    </row>
    <row r="64" spans="1:10" ht="111.75" customHeight="1" x14ac:dyDescent="0.3">
      <c r="A64" s="424" t="s">
        <v>304</v>
      </c>
      <c r="B64" s="424" t="s">
        <v>135</v>
      </c>
      <c r="C64" s="196" t="s">
        <v>55</v>
      </c>
      <c r="D64" s="391" t="s">
        <v>136</v>
      </c>
      <c r="E64" s="223" t="s">
        <v>405</v>
      </c>
      <c r="F64" s="223" t="s">
        <v>406</v>
      </c>
      <c r="G64" s="198">
        <f t="shared" si="5"/>
        <v>-2170880</v>
      </c>
      <c r="H64" s="285"/>
      <c r="I64" s="199">
        <v>-2170880</v>
      </c>
      <c r="J64" s="199">
        <v>-2170880</v>
      </c>
    </row>
    <row r="65" spans="1:10" ht="66" hidden="1" customHeight="1" x14ac:dyDescent="0.3">
      <c r="A65" s="196"/>
      <c r="B65" s="196"/>
      <c r="C65" s="196"/>
      <c r="D65" s="292"/>
      <c r="E65" s="223"/>
      <c r="F65" s="223"/>
      <c r="G65" s="198"/>
      <c r="H65" s="285"/>
      <c r="I65" s="199"/>
      <c r="J65" s="199"/>
    </row>
    <row r="66" spans="1:10" ht="132.75" hidden="1" customHeight="1" x14ac:dyDescent="0.3">
      <c r="A66" s="275" t="s">
        <v>306</v>
      </c>
      <c r="B66" s="196" t="s">
        <v>150</v>
      </c>
      <c r="C66" s="196" t="s">
        <v>57</v>
      </c>
      <c r="D66" s="400" t="s">
        <v>151</v>
      </c>
      <c r="E66" s="223" t="s">
        <v>405</v>
      </c>
      <c r="F66" s="223" t="s">
        <v>406</v>
      </c>
      <c r="G66" s="198">
        <f t="shared" si="5"/>
        <v>0</v>
      </c>
      <c r="H66" s="199"/>
      <c r="I66" s="199"/>
      <c r="J66" s="199"/>
    </row>
    <row r="67" spans="1:10" s="68" customFormat="1" ht="47.25" customHeight="1" x14ac:dyDescent="0.3">
      <c r="A67" s="103" t="s">
        <v>167</v>
      </c>
      <c r="B67" s="480"/>
      <c r="C67" s="480"/>
      <c r="D67" s="145" t="s">
        <v>94</v>
      </c>
      <c r="E67" s="481"/>
      <c r="F67" s="481"/>
      <c r="G67" s="189">
        <f>SUM(H69,H70,G72,G73)</f>
        <v>-450000</v>
      </c>
      <c r="H67" s="189">
        <f>SUM(H68)</f>
        <v>-450000</v>
      </c>
      <c r="I67" s="189">
        <f>SUM(J69,J70,I72,I73)</f>
        <v>0</v>
      </c>
      <c r="J67" s="189">
        <f>SUM(J68)</f>
        <v>0</v>
      </c>
    </row>
    <row r="68" spans="1:10" s="68" customFormat="1" ht="49.5" customHeight="1" x14ac:dyDescent="0.3">
      <c r="A68" s="103" t="s">
        <v>166</v>
      </c>
      <c r="B68" s="480"/>
      <c r="C68" s="480"/>
      <c r="D68" s="145" t="s">
        <v>94</v>
      </c>
      <c r="E68" s="481"/>
      <c r="F68" s="481"/>
      <c r="G68" s="189">
        <f>SUM(G69:G71,G73)</f>
        <v>-450000</v>
      </c>
      <c r="H68" s="189">
        <f>SUM(H69:H71,H73)</f>
        <v>-450000</v>
      </c>
      <c r="I68" s="189">
        <f t="shared" ref="I68:J68" si="6">SUM(I69:I71,I73)</f>
        <v>0</v>
      </c>
      <c r="J68" s="189">
        <f>SUM(J69:J71,J73)</f>
        <v>0</v>
      </c>
    </row>
    <row r="69" spans="1:10" s="68" customFormat="1" ht="79.5" customHeight="1" x14ac:dyDescent="0.3">
      <c r="A69" s="456" t="s">
        <v>202</v>
      </c>
      <c r="B69" s="456" t="s">
        <v>62</v>
      </c>
      <c r="C69" s="482" t="s">
        <v>48</v>
      </c>
      <c r="D69" s="197" t="s">
        <v>338</v>
      </c>
      <c r="E69" s="223" t="s">
        <v>411</v>
      </c>
      <c r="F69" s="223" t="s">
        <v>412</v>
      </c>
      <c r="G69" s="285">
        <f t="shared" ref="G69:G70" si="7">SUM(H69:I69)</f>
        <v>-450000</v>
      </c>
      <c r="H69" s="285">
        <v>-450000</v>
      </c>
      <c r="I69" s="379"/>
      <c r="J69" s="483"/>
    </row>
    <row r="70" spans="1:10" s="77" customFormat="1" ht="123.75" hidden="1" customHeight="1" x14ac:dyDescent="0.3">
      <c r="A70" s="212" t="s">
        <v>204</v>
      </c>
      <c r="B70" s="212" t="s">
        <v>60</v>
      </c>
      <c r="C70" s="212" t="s">
        <v>49</v>
      </c>
      <c r="D70" s="236" t="s">
        <v>203</v>
      </c>
      <c r="E70" s="191" t="s">
        <v>411</v>
      </c>
      <c r="F70" s="191" t="s">
        <v>412</v>
      </c>
      <c r="G70" s="202">
        <f t="shared" si="7"/>
        <v>0</v>
      </c>
      <c r="H70" s="237"/>
      <c r="I70" s="194"/>
      <c r="J70" s="235"/>
    </row>
    <row r="71" spans="1:10" s="77" customFormat="1" ht="123.75" hidden="1" customHeight="1" x14ac:dyDescent="0.3">
      <c r="A71" s="212" t="s">
        <v>413</v>
      </c>
      <c r="B71" s="212" t="s">
        <v>414</v>
      </c>
      <c r="C71" s="234"/>
      <c r="D71" s="217" t="s">
        <v>415</v>
      </c>
      <c r="E71" s="191" t="s">
        <v>416</v>
      </c>
      <c r="F71" s="191"/>
      <c r="G71" s="237"/>
      <c r="H71" s="206"/>
      <c r="I71" s="206"/>
      <c r="J71" s="91"/>
    </row>
    <row r="72" spans="1:10" s="77" customFormat="1" ht="123.75" hidden="1" customHeight="1" x14ac:dyDescent="0.3">
      <c r="A72" s="238" t="s">
        <v>225</v>
      </c>
      <c r="B72" s="238" t="s">
        <v>212</v>
      </c>
      <c r="C72" s="239" t="s">
        <v>51</v>
      </c>
      <c r="D72" s="84" t="s">
        <v>209</v>
      </c>
      <c r="E72" s="240" t="s">
        <v>416</v>
      </c>
      <c r="F72" s="240"/>
      <c r="G72" s="241"/>
      <c r="H72" s="214"/>
      <c r="I72" s="214"/>
      <c r="J72" s="91"/>
    </row>
    <row r="73" spans="1:10" s="169" customFormat="1" ht="123.75" hidden="1" customHeight="1" x14ac:dyDescent="0.3">
      <c r="A73" s="200" t="s">
        <v>417</v>
      </c>
      <c r="B73" s="200" t="s">
        <v>139</v>
      </c>
      <c r="C73" s="200" t="s">
        <v>66</v>
      </c>
      <c r="D73" s="242" t="s">
        <v>18</v>
      </c>
      <c r="E73" s="192" t="s">
        <v>418</v>
      </c>
      <c r="F73" s="192"/>
      <c r="G73" s="243"/>
      <c r="H73" s="206"/>
      <c r="I73" s="206"/>
      <c r="J73" s="216"/>
    </row>
    <row r="74" spans="1:10" s="68" customFormat="1" ht="57" hidden="1" customHeight="1" x14ac:dyDescent="0.3">
      <c r="A74" s="103" t="s">
        <v>163</v>
      </c>
      <c r="B74" s="103"/>
      <c r="C74" s="103"/>
      <c r="D74" s="145" t="s">
        <v>95</v>
      </c>
      <c r="E74" s="244"/>
      <c r="F74" s="244"/>
      <c r="G74" s="313">
        <f>SUM(H74:I74)</f>
        <v>0</v>
      </c>
      <c r="H74" s="189">
        <f>SUM(H75)</f>
        <v>0</v>
      </c>
      <c r="I74" s="189">
        <f t="shared" ref="I74:J74" si="8">SUM(I77,I78,I79,I81,I83,I84)</f>
        <v>0</v>
      </c>
      <c r="J74" s="189">
        <f t="shared" si="8"/>
        <v>0</v>
      </c>
    </row>
    <row r="75" spans="1:10" s="68" customFormat="1" ht="58.5" hidden="1" customHeight="1" x14ac:dyDescent="0.3">
      <c r="A75" s="103" t="s">
        <v>162</v>
      </c>
      <c r="B75" s="103"/>
      <c r="C75" s="103"/>
      <c r="D75" s="145" t="s">
        <v>95</v>
      </c>
      <c r="E75" s="244"/>
      <c r="F75" s="244"/>
      <c r="G75" s="189">
        <f>SUM(G77:G84)</f>
        <v>0</v>
      </c>
      <c r="H75" s="189">
        <f>SUM(H77:H84)</f>
        <v>0</v>
      </c>
      <c r="I75" s="189">
        <f t="shared" ref="I75:J75" si="9">SUM(I77:I84)</f>
        <v>0</v>
      </c>
      <c r="J75" s="189">
        <f t="shared" si="9"/>
        <v>0</v>
      </c>
    </row>
    <row r="76" spans="1:10" s="77" customFormat="1" ht="104.25" hidden="1" customHeight="1" x14ac:dyDescent="0.3">
      <c r="A76" s="101" t="s">
        <v>419</v>
      </c>
      <c r="B76" s="101" t="s">
        <v>420</v>
      </c>
      <c r="C76" s="102"/>
      <c r="D76" s="217" t="s">
        <v>421</v>
      </c>
      <c r="E76" s="192" t="s">
        <v>422</v>
      </c>
      <c r="F76" s="192"/>
      <c r="G76" s="243"/>
      <c r="H76" s="206"/>
      <c r="I76" s="206"/>
      <c r="J76" s="91"/>
    </row>
    <row r="77" spans="1:10" s="77" customFormat="1" ht="45.75" hidden="1" customHeight="1" x14ac:dyDescent="0.3">
      <c r="A77" s="101" t="s">
        <v>423</v>
      </c>
      <c r="B77" s="101" t="s">
        <v>424</v>
      </c>
      <c r="C77" s="102" t="s">
        <v>21</v>
      </c>
      <c r="D77" s="217" t="s">
        <v>425</v>
      </c>
      <c r="E77" s="192" t="s">
        <v>422</v>
      </c>
      <c r="F77" s="191" t="s">
        <v>426</v>
      </c>
      <c r="G77" s="193">
        <f>SUM(H77:I77)</f>
        <v>0</v>
      </c>
      <c r="H77" s="206"/>
      <c r="I77" s="206"/>
      <c r="J77" s="91"/>
    </row>
    <row r="78" spans="1:10" s="68" customFormat="1" ht="41.25" hidden="1" customHeight="1" x14ac:dyDescent="0.3">
      <c r="A78" s="401" t="s">
        <v>427</v>
      </c>
      <c r="B78" s="402" t="s">
        <v>428</v>
      </c>
      <c r="C78" s="403" t="s">
        <v>60</v>
      </c>
      <c r="D78" s="404" t="s">
        <v>429</v>
      </c>
      <c r="E78" s="405" t="s">
        <v>422</v>
      </c>
      <c r="F78" s="406" t="s">
        <v>426</v>
      </c>
      <c r="G78" s="340">
        <f t="shared" ref="G78:G88" si="10">SUM(H78:I78)</f>
        <v>0</v>
      </c>
      <c r="H78" s="407"/>
      <c r="I78" s="407"/>
      <c r="J78" s="408"/>
    </row>
    <row r="79" spans="1:10" s="397" customFormat="1" ht="62.25" hidden="1" customHeight="1" x14ac:dyDescent="0.3">
      <c r="A79" s="341" t="s">
        <v>430</v>
      </c>
      <c r="B79" s="341" t="s">
        <v>431</v>
      </c>
      <c r="C79" s="141" t="s">
        <v>60</v>
      </c>
      <c r="D79" s="165" t="s">
        <v>432</v>
      </c>
      <c r="E79" s="197" t="s">
        <v>422</v>
      </c>
      <c r="F79" s="223" t="s">
        <v>426</v>
      </c>
      <c r="G79" s="198">
        <f t="shared" si="10"/>
        <v>0</v>
      </c>
      <c r="H79" s="199"/>
      <c r="I79" s="199"/>
      <c r="J79" s="396"/>
    </row>
    <row r="80" spans="1:10" s="249" customFormat="1" ht="52.5" hidden="1" customHeight="1" x14ac:dyDescent="0.3">
      <c r="A80" s="246" t="s">
        <v>433</v>
      </c>
      <c r="B80" s="246" t="s">
        <v>434</v>
      </c>
      <c r="C80" s="123"/>
      <c r="D80" s="247" t="s">
        <v>435</v>
      </c>
      <c r="E80" s="192" t="s">
        <v>422</v>
      </c>
      <c r="F80" s="192"/>
      <c r="G80" s="193">
        <f t="shared" si="10"/>
        <v>0</v>
      </c>
      <c r="H80" s="206"/>
      <c r="I80" s="206"/>
      <c r="J80" s="248"/>
    </row>
    <row r="81" spans="1:10" s="249" customFormat="1" ht="62.25" hidden="1" customHeight="1" x14ac:dyDescent="0.3">
      <c r="A81" s="246" t="s">
        <v>172</v>
      </c>
      <c r="B81" s="246" t="s">
        <v>173</v>
      </c>
      <c r="C81" s="123" t="s">
        <v>21</v>
      </c>
      <c r="D81" s="247" t="s">
        <v>251</v>
      </c>
      <c r="E81" s="192" t="s">
        <v>422</v>
      </c>
      <c r="F81" s="191" t="s">
        <v>426</v>
      </c>
      <c r="G81" s="193">
        <f t="shared" si="10"/>
        <v>0</v>
      </c>
      <c r="H81" s="206"/>
      <c r="I81" s="206"/>
      <c r="J81" s="248"/>
    </row>
    <row r="82" spans="1:10" s="249" customFormat="1" ht="0.75" hidden="1" customHeight="1" x14ac:dyDescent="0.3">
      <c r="A82" s="246" t="s">
        <v>436</v>
      </c>
      <c r="B82" s="246" t="s">
        <v>437</v>
      </c>
      <c r="C82" s="123"/>
      <c r="D82" s="247" t="s">
        <v>438</v>
      </c>
      <c r="E82" s="217"/>
      <c r="F82" s="217"/>
      <c r="G82" s="193">
        <f t="shared" si="10"/>
        <v>0</v>
      </c>
      <c r="H82" s="206"/>
      <c r="I82" s="206"/>
      <c r="J82" s="248"/>
    </row>
    <row r="83" spans="1:10" s="397" customFormat="1" ht="50.25" hidden="1" customHeight="1" x14ac:dyDescent="0.3">
      <c r="A83" s="341" t="s">
        <v>174</v>
      </c>
      <c r="B83" s="341" t="s">
        <v>130</v>
      </c>
      <c r="C83" s="141" t="s">
        <v>53</v>
      </c>
      <c r="D83" s="342" t="s">
        <v>131</v>
      </c>
      <c r="E83" s="197" t="s">
        <v>422</v>
      </c>
      <c r="F83" s="223" t="s">
        <v>426</v>
      </c>
      <c r="G83" s="198">
        <f t="shared" si="10"/>
        <v>0</v>
      </c>
      <c r="H83" s="199"/>
      <c r="I83" s="199"/>
      <c r="J83" s="396"/>
    </row>
    <row r="84" spans="1:10" s="397" customFormat="1" ht="81.75" hidden="1" customHeight="1" x14ac:dyDescent="0.3">
      <c r="A84" s="409" t="s">
        <v>174</v>
      </c>
      <c r="B84" s="409" t="s">
        <v>130</v>
      </c>
      <c r="C84" s="376" t="s">
        <v>53</v>
      </c>
      <c r="D84" s="410" t="s">
        <v>131</v>
      </c>
      <c r="E84" s="411" t="s">
        <v>439</v>
      </c>
      <c r="F84" s="411" t="s">
        <v>440</v>
      </c>
      <c r="G84" s="412">
        <f t="shared" si="10"/>
        <v>0</v>
      </c>
      <c r="H84" s="413"/>
      <c r="I84" s="413"/>
      <c r="J84" s="414"/>
    </row>
    <row r="85" spans="1:10" s="77" customFormat="1" ht="56.25" hidden="1" customHeight="1" x14ac:dyDescent="0.3">
      <c r="A85" s="121" t="s">
        <v>22</v>
      </c>
      <c r="B85" s="121"/>
      <c r="C85" s="121"/>
      <c r="D85" s="484" t="s">
        <v>226</v>
      </c>
      <c r="E85" s="188"/>
      <c r="F85" s="188"/>
      <c r="G85" s="472">
        <f>SUM(G86)</f>
        <v>0</v>
      </c>
      <c r="H85" s="472">
        <f t="shared" ref="H85:J85" si="11">SUM(H86)</f>
        <v>0</v>
      </c>
      <c r="I85" s="472">
        <f t="shared" si="11"/>
        <v>0</v>
      </c>
      <c r="J85" s="472">
        <f t="shared" si="11"/>
        <v>0</v>
      </c>
    </row>
    <row r="86" spans="1:10" s="77" customFormat="1" ht="56.25" hidden="1" customHeight="1" x14ac:dyDescent="0.3">
      <c r="A86" s="121" t="s">
        <v>23</v>
      </c>
      <c r="B86" s="121"/>
      <c r="C86" s="121"/>
      <c r="D86" s="484" t="s">
        <v>226</v>
      </c>
      <c r="E86" s="188"/>
      <c r="F86" s="188"/>
      <c r="G86" s="472">
        <f>SUM(G87:G88)</f>
        <v>0</v>
      </c>
      <c r="H86" s="472">
        <f t="shared" ref="H86:J86" si="12">SUM(H87:H88)</f>
        <v>0</v>
      </c>
      <c r="I86" s="472">
        <f t="shared" si="12"/>
        <v>0</v>
      </c>
      <c r="J86" s="472">
        <f t="shared" si="12"/>
        <v>0</v>
      </c>
    </row>
    <row r="87" spans="1:10" s="77" customFormat="1" ht="51.75" hidden="1" customHeight="1" x14ac:dyDescent="0.3">
      <c r="A87" s="232" t="s">
        <v>182</v>
      </c>
      <c r="B87" s="232" t="s">
        <v>183</v>
      </c>
      <c r="C87" s="232" t="s">
        <v>65</v>
      </c>
      <c r="D87" s="250" t="s">
        <v>184</v>
      </c>
      <c r="E87" s="192" t="s">
        <v>441</v>
      </c>
      <c r="F87" s="191" t="s">
        <v>482</v>
      </c>
      <c r="G87" s="193">
        <f t="shared" si="10"/>
        <v>0</v>
      </c>
      <c r="H87" s="206"/>
      <c r="I87" s="206"/>
      <c r="J87" s="485"/>
    </row>
    <row r="88" spans="1:10" s="77" customFormat="1" ht="45" hidden="1" customHeight="1" x14ac:dyDescent="0.3">
      <c r="A88" s="232" t="s">
        <v>186</v>
      </c>
      <c r="B88" s="232" t="s">
        <v>187</v>
      </c>
      <c r="C88" s="232" t="s">
        <v>65</v>
      </c>
      <c r="D88" s="475" t="s">
        <v>185</v>
      </c>
      <c r="E88" s="192" t="s">
        <v>442</v>
      </c>
      <c r="F88" s="191" t="s">
        <v>483</v>
      </c>
      <c r="G88" s="193">
        <f t="shared" si="10"/>
        <v>0</v>
      </c>
      <c r="H88" s="206"/>
      <c r="I88" s="206"/>
      <c r="J88" s="485"/>
    </row>
    <row r="89" spans="1:10" s="68" customFormat="1" ht="42.75" customHeight="1" x14ac:dyDescent="0.3">
      <c r="A89" s="251"/>
      <c r="B89" s="251"/>
      <c r="C89" s="251"/>
      <c r="D89" s="252"/>
      <c r="E89" s="244" t="s">
        <v>443</v>
      </c>
      <c r="F89" s="244"/>
      <c r="G89" s="189">
        <f>SUM(G15,G52,G68,G75,G86)</f>
        <v>445000</v>
      </c>
      <c r="H89" s="189">
        <f t="shared" ref="H89:J89" si="13">SUM(H15,H52,H68,H75,H86)</f>
        <v>4052079</v>
      </c>
      <c r="I89" s="189">
        <f t="shared" si="13"/>
        <v>-3607079</v>
      </c>
      <c r="J89" s="189">
        <f t="shared" si="13"/>
        <v>-3607079</v>
      </c>
    </row>
    <row r="90" spans="1:10" ht="28.9" customHeight="1" x14ac:dyDescent="0.3">
      <c r="A90" s="253"/>
      <c r="B90" s="253"/>
      <c r="C90" s="253"/>
      <c r="D90" s="253"/>
      <c r="E90" s="253"/>
      <c r="F90" s="254"/>
      <c r="G90" s="255"/>
      <c r="H90" s="256"/>
      <c r="I90" s="256"/>
    </row>
    <row r="91" spans="1:10" ht="81.75" customHeight="1" x14ac:dyDescent="0.3">
      <c r="A91" s="253"/>
      <c r="B91" s="253"/>
      <c r="C91" s="253"/>
      <c r="D91" s="253"/>
      <c r="E91" s="253"/>
      <c r="F91" s="254"/>
      <c r="G91" s="255"/>
      <c r="H91" s="256"/>
      <c r="I91" s="256"/>
    </row>
    <row r="92" spans="1:10" ht="18.75" x14ac:dyDescent="0.3">
      <c r="A92" s="253"/>
      <c r="B92" s="253"/>
      <c r="C92" s="253"/>
      <c r="D92" s="257"/>
      <c r="E92" s="257"/>
      <c r="F92" s="77"/>
      <c r="G92" s="258"/>
      <c r="I92" s="256"/>
    </row>
    <row r="93" spans="1:10" ht="18.75" x14ac:dyDescent="0.3">
      <c r="A93" s="253"/>
      <c r="B93" s="253"/>
      <c r="C93" s="253"/>
      <c r="D93" s="253"/>
      <c r="E93" s="253"/>
      <c r="F93" s="254"/>
      <c r="G93" s="255"/>
      <c r="H93" s="256"/>
      <c r="I93" s="256"/>
    </row>
    <row r="94" spans="1:10" ht="18.75" x14ac:dyDescent="0.3">
      <c r="A94" s="253"/>
      <c r="B94" s="253"/>
      <c r="C94" s="253"/>
      <c r="D94" s="253"/>
      <c r="E94" s="253"/>
      <c r="F94" s="254"/>
      <c r="G94" s="255"/>
      <c r="H94" s="256"/>
      <c r="I94" s="256"/>
    </row>
    <row r="95" spans="1:10" x14ac:dyDescent="0.2">
      <c r="A95" s="257"/>
      <c r="B95" s="257"/>
      <c r="C95" s="257"/>
      <c r="D95" s="257"/>
      <c r="E95" s="257"/>
      <c r="F95" s="77"/>
      <c r="G95" s="258"/>
    </row>
    <row r="96" spans="1:10" ht="18" x14ac:dyDescent="0.25">
      <c r="A96" s="257"/>
      <c r="B96" s="257"/>
      <c r="C96" s="257"/>
      <c r="D96" s="257"/>
      <c r="E96" s="257"/>
      <c r="F96" s="77"/>
      <c r="G96" s="258"/>
      <c r="H96" s="245"/>
      <c r="I96" s="245"/>
    </row>
    <row r="97" spans="1:7" x14ac:dyDescent="0.2">
      <c r="A97" s="257"/>
      <c r="B97" s="257"/>
      <c r="C97" s="257"/>
      <c r="D97" s="257"/>
      <c r="E97" s="257"/>
      <c r="F97" s="77"/>
      <c r="G97" s="258"/>
    </row>
  </sheetData>
  <mergeCells count="13">
    <mergeCell ref="G11:G12"/>
    <mergeCell ref="H11:H12"/>
    <mergeCell ref="I11:J11"/>
    <mergeCell ref="A5:B5"/>
    <mergeCell ref="A6:B6"/>
    <mergeCell ref="D7:I7"/>
    <mergeCell ref="D8:J8"/>
    <mergeCell ref="A11:A12"/>
    <mergeCell ref="B11:B12"/>
    <mergeCell ref="C11:C12"/>
    <mergeCell ref="D11:D12"/>
    <mergeCell ref="E11:E12"/>
    <mergeCell ref="F11:F12"/>
  </mergeCells>
  <pageMargins left="0.78740157480314965" right="0.19685039370078741" top="0.78740157480314965" bottom="0.78740157480314965" header="0" footer="0"/>
  <pageSetup paperSize="9" scale="60" orientation="landscape" r:id="rId1"/>
  <headerFooter differentFirst="1" alignWithMargins="0">
    <oddHeader>&amp;C&amp;P&amp;Rпродовження додатку 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дод1</vt:lpstr>
      <vt:lpstr>дод2</vt:lpstr>
      <vt:lpstr>дод3</vt:lpstr>
      <vt:lpstr>дод4</vt:lpstr>
      <vt:lpstr>дод2!Заголовки_для_печати</vt:lpstr>
      <vt:lpstr>дод3!Заголовки_для_печати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2020-12-16T09:20:18Z</cp:lastPrinted>
  <dcterms:created xsi:type="dcterms:W3CDTF">2004-12-22T07:46:33Z</dcterms:created>
  <dcterms:modified xsi:type="dcterms:W3CDTF">2020-12-16T09:20:33Z</dcterms:modified>
</cp:coreProperties>
</file>