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Додаток 2" sheetId="4" r:id="rId1"/>
    <sheet name="Додаток 3" sheetId="5" r:id="rId2"/>
    <sheet name="Додаток 4" sheetId="6" r:id="rId3"/>
    <sheet name="Додаток 5" sheetId="1" r:id="rId4"/>
  </sheets>
  <definedNames>
    <definedName name="_xlnm.Print_Area" localSheetId="0">'Додаток 2'!$A$1:$I$23</definedName>
    <definedName name="_xlnm.Print_Area" localSheetId="1">'Додаток 3'!$A$1:$I$22</definedName>
    <definedName name="_xlnm.Print_Area" localSheetId="3">'Додаток 5'!$A$1:$K$22</definedName>
  </definedNames>
  <calcPr calcId="124519"/>
</workbook>
</file>

<file path=xl/calcChain.xml><?xml version="1.0" encoding="utf-8"?>
<calcChain xmlns="http://schemas.openxmlformats.org/spreadsheetml/2006/main">
  <c r="J18" i="1"/>
  <c r="I18"/>
  <c r="H18"/>
  <c r="J13"/>
  <c r="I13"/>
  <c r="H13"/>
  <c r="J11"/>
  <c r="J19" s="1"/>
  <c r="I11"/>
  <c r="H11"/>
  <c r="H19" s="1"/>
  <c r="J10"/>
  <c r="I10"/>
  <c r="H10"/>
  <c r="F11" i="4"/>
  <c r="F12"/>
  <c r="F13"/>
  <c r="F14"/>
  <c r="F15"/>
  <c r="F16"/>
  <c r="F17"/>
  <c r="F18"/>
  <c r="F19"/>
  <c r="F10"/>
  <c r="G20"/>
  <c r="I19"/>
  <c r="H19"/>
  <c r="G19"/>
  <c r="I14"/>
  <c r="H14"/>
  <c r="G14"/>
  <c r="I12"/>
  <c r="H12"/>
  <c r="G12"/>
  <c r="I11"/>
  <c r="H11"/>
  <c r="G11"/>
  <c r="I10" i="5"/>
  <c r="H10"/>
  <c r="G10"/>
  <c r="I19" i="1"/>
  <c r="I20" i="4" l="1"/>
  <c r="H20"/>
  <c r="F20" l="1"/>
  <c r="G10" i="1" l="1"/>
  <c r="G11"/>
  <c r="G12"/>
  <c r="G13"/>
  <c r="G14"/>
  <c r="G15"/>
  <c r="G16"/>
  <c r="G17"/>
  <c r="G18"/>
  <c r="G9"/>
  <c r="G19" l="1"/>
  <c r="F10" i="5"/>
  <c r="F11"/>
  <c r="F12"/>
  <c r="F13"/>
  <c r="F14"/>
  <c r="F15"/>
  <c r="F12" i="6" l="1"/>
  <c r="F11"/>
  <c r="D10" l="1"/>
  <c r="E10"/>
  <c r="F19" i="5"/>
  <c r="F18"/>
  <c r="F17"/>
  <c r="F16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<sst xmlns="http://schemas.openxmlformats.org/spreadsheetml/2006/main" count="127" uniqueCount="68">
  <si>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</si>
  <si>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</si>
  <si>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</si>
  <si>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</si>
  <si>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</si>
  <si>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</si>
  <si>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</si>
  <si>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Виконавці
</t>
  </si>
  <si>
    <t>Управління містобудування, архітектури та капітального будівництва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</si>
  <si>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</si>
  <si>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</si>
  <si>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</si>
  <si>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Найменування  показників виконання завдання</t>
  </si>
  <si>
    <t>Одиниця виміру</t>
  </si>
  <si>
    <t>Кількість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</si>
  <si>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</si>
  <si>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</si>
  <si>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</si>
  <si>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</si>
  <si>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 xml:space="preserve">Покращення транспортно-експлуатаційних характеристик автомобільних доріг та тротуарів </t>
  </si>
  <si>
    <t>Найменування заходу</t>
  </si>
  <si>
    <t>Строки впровадження</t>
  </si>
  <si>
    <t>в  тому  числі  за  роками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</si>
  <si>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</si>
  <si>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</si>
  <si>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</si>
  <si>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</si>
  <si>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</si>
  <si>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</si>
  <si>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</si>
  <si>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Виконавець</t>
  </si>
  <si>
    <t>2020-2022</t>
  </si>
  <si>
    <t>Завдання, заходи та строки 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</si>
  <si>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Очікувані результати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</si>
  <si>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</si>
  <si>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Напрямки діяльності та заходи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</si>
  <si>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Сприятиме збереженню конструкцій будівлі</t>
  </si>
  <si>
    <t>Таблиця 2</t>
  </si>
  <si>
    <t>Таблиця 3</t>
  </si>
  <si>
    <t>Таблиця 4</t>
  </si>
  <si>
    <t>Таблиця 1</t>
  </si>
  <si>
    <t>Впровадження новітніх систем управління відходами</t>
  </si>
  <si>
    <t>Орієнтовна вартість заходу, тис.грн.</t>
  </si>
  <si>
    <t>Додаток 2</t>
  </si>
  <si>
    <t>до рішення міської ради</t>
  </si>
  <si>
    <t>Додаток 3</t>
  </si>
  <si>
    <t>Додаток 4</t>
  </si>
  <si>
    <t>Додаток 5</t>
  </si>
  <si>
    <t>2020 р.</t>
  </si>
  <si>
    <t>2021 р.</t>
  </si>
  <si>
    <t>2022 р.</t>
  </si>
  <si>
    <t>Покращення інфраструктури міста</t>
  </si>
  <si>
    <t>№ з/п</t>
  </si>
  <si>
    <t>Проведення будівництва (реконструція, капітальний ремонт, модернізація) житлового фонду міської територіальної громади</t>
  </si>
  <si>
    <t>Проведення будівництва (реконструкція, капітальний ремонт) мереж теплового господарства міської територіальної громади</t>
  </si>
  <si>
    <t>Проведення будівництва (реконструкція, капітальний ремонт) мереж водопостачання, водовідведення, каналізаційно-напірних станцій та міських очисних споруд міської територіальної громади</t>
  </si>
  <si>
    <t>Проведення будівництва (реконструкція, капітальний ремонт) об`єктів транспортної інфраструктури міської територіальної громади</t>
  </si>
  <si>
    <t>Проведення будівництва (реконструкція, капітальний ремонт) адміністративних будівель міської територіальної громади</t>
  </si>
  <si>
    <t>Проведення будівництва (реконструкція, капітальний ремонт) закладів культури та спорту міської територіальної громади</t>
  </si>
  <si>
    <t>Проведення будівництва (реконструкція, капітальний ремонт) закладів освіти міської територіальної громади</t>
  </si>
  <si>
    <t>Проведення будівництва (реконструкція, капітальний ремонт) новітніх систем управління відходами міської територіальної громади</t>
  </si>
  <si>
    <t>Будівництво  (реконструкція, капітальний ремонт) об`єктів благоустрою міської територіальної громади</t>
  </si>
  <si>
    <t>Будівництво (реконструкція, капітальний ремонт) закладів охорони здоровя міської територіальної громади</t>
  </si>
  <si>
    <t>Сприятиме збереженню конструкцій будівелі та покращення інфраструктури</t>
  </si>
  <si>
    <t>Створення належних умов для обслуговування пацієнтів та належних умов роботи працівників</t>
  </si>
  <si>
    <t>Будівництво (реконструція, капітальний ремонт, модернізація)</t>
  </si>
  <si>
    <t>Секретар міської ради                                                                       Геннадій ДЕРЕВ`ЯНЧУК</t>
  </si>
  <si>
    <t>23 грудня 2020 року № 86</t>
  </si>
</sst>
</file>

<file path=xl/styles.xml><?xml version="1.0" encoding="utf-8"?>
<styleSheet xmlns="http://schemas.openxmlformats.org/spreadsheetml/2006/main">
  <numFmts count="3">
    <numFmt numFmtId="164" formatCode="#,##0.000\ _₽"/>
    <numFmt numFmtId="165" formatCode="#,##0.000"/>
    <numFmt numFmtId="166" formatCode="0.00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8" xfId="0" applyFont="1" applyBorder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02"/>
  <sheetViews>
    <sheetView zoomScaleSheetLayoutView="120" workbookViewId="0">
      <selection activeCell="M10" sqref="M10"/>
    </sheetView>
  </sheetViews>
  <sheetFormatPr defaultRowHeight="15"/>
  <cols>
    <col min="1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  <col min="14" max="14" width="10" bestFit="1" customWidth="1"/>
    <col min="15" max="15" width="9.5703125" bestFit="1" customWidth="1"/>
  </cols>
  <sheetData>
    <row r="1" spans="2:15" ht="16.5" customHeight="1">
      <c r="G1" s="27" t="s">
        <v>43</v>
      </c>
      <c r="H1" s="27"/>
      <c r="I1" s="27"/>
    </row>
    <row r="2" spans="2:15" ht="16.5" customHeight="1">
      <c r="G2" s="27" t="s">
        <v>44</v>
      </c>
      <c r="H2" s="27"/>
      <c r="I2" s="27"/>
    </row>
    <row r="3" spans="2:15" ht="16.5" customHeight="1">
      <c r="G3" s="27" t="s">
        <v>67</v>
      </c>
      <c r="H3" s="27"/>
      <c r="I3" s="27"/>
    </row>
    <row r="4" spans="2:15" ht="42.75" customHeight="1">
      <c r="B4" s="26" t="s">
        <v>32</v>
      </c>
      <c r="C4" s="26"/>
      <c r="D4" s="26"/>
      <c r="E4" s="26"/>
      <c r="F4" s="26"/>
      <c r="G4" s="26"/>
      <c r="H4" s="26"/>
      <c r="I4" s="26"/>
    </row>
    <row r="5" spans="2:15" ht="15.75">
      <c r="B5" s="1"/>
      <c r="C5" s="1"/>
      <c r="D5" s="1"/>
      <c r="E5" s="1"/>
      <c r="F5" s="1"/>
      <c r="G5" s="1"/>
      <c r="H5" s="1" t="s">
        <v>40</v>
      </c>
      <c r="I5" s="1"/>
    </row>
    <row r="6" spans="2:15" ht="22.5" customHeight="1">
      <c r="B6" s="21" t="s">
        <v>52</v>
      </c>
      <c r="C6" s="21" t="s">
        <v>20</v>
      </c>
      <c r="D6" s="31" t="s">
        <v>21</v>
      </c>
      <c r="E6" s="21" t="s">
        <v>30</v>
      </c>
      <c r="F6" s="28" t="s">
        <v>42</v>
      </c>
      <c r="G6" s="29"/>
      <c r="H6" s="29"/>
      <c r="I6" s="30"/>
    </row>
    <row r="7" spans="2:15" ht="27" customHeight="1">
      <c r="B7" s="21"/>
      <c r="C7" s="21"/>
      <c r="D7" s="33"/>
      <c r="E7" s="21"/>
      <c r="F7" s="31" t="s">
        <v>18</v>
      </c>
      <c r="G7" s="28" t="s">
        <v>22</v>
      </c>
      <c r="H7" s="29"/>
      <c r="I7" s="30"/>
    </row>
    <row r="8" spans="2:15" ht="27" customHeight="1">
      <c r="B8" s="21"/>
      <c r="C8" s="21"/>
      <c r="D8" s="32"/>
      <c r="E8" s="21"/>
      <c r="F8" s="32"/>
      <c r="G8" s="3">
        <v>2020</v>
      </c>
      <c r="H8" s="3">
        <v>2021</v>
      </c>
      <c r="I8" s="3">
        <v>2022</v>
      </c>
    </row>
    <row r="9" spans="2:15" ht="18.75" customHeight="1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</row>
    <row r="10" spans="2:15" ht="66" customHeight="1">
      <c r="B10" s="10">
        <v>1</v>
      </c>
      <c r="C10" s="18" t="s">
        <v>53</v>
      </c>
      <c r="D10" s="21" t="s">
        <v>31</v>
      </c>
      <c r="E10" s="21" t="s">
        <v>8</v>
      </c>
      <c r="F10" s="5">
        <f>G10+H10+I10</f>
        <v>230976.05200000003</v>
      </c>
      <c r="G10" s="5">
        <v>137199.45600000001</v>
      </c>
      <c r="H10" s="5">
        <v>44176.661999999997</v>
      </c>
      <c r="I10" s="5">
        <v>49599.934000000001</v>
      </c>
    </row>
    <row r="11" spans="2:15" ht="72" customHeight="1">
      <c r="B11" s="10">
        <v>2</v>
      </c>
      <c r="C11" s="18" t="s">
        <v>54</v>
      </c>
      <c r="D11" s="21"/>
      <c r="E11" s="21"/>
      <c r="F11" s="5">
        <f t="shared" ref="F11:F19" si="0">G11+H11+I11</f>
        <v>44377.889000000003</v>
      </c>
      <c r="G11" s="5">
        <f>71.043+13632.409</f>
        <v>13703.451999999999</v>
      </c>
      <c r="H11" s="5">
        <f>131.561+14307.258</f>
        <v>14438.819</v>
      </c>
      <c r="I11" s="5">
        <f>157.873+16077.745</f>
        <v>16235.618</v>
      </c>
      <c r="L11" s="14"/>
      <c r="M11" s="14"/>
      <c r="N11" s="14"/>
    </row>
    <row r="12" spans="2:15" ht="99.75" customHeight="1">
      <c r="B12" s="10">
        <v>3</v>
      </c>
      <c r="C12" s="18" t="s">
        <v>55</v>
      </c>
      <c r="D12" s="21"/>
      <c r="E12" s="21"/>
      <c r="F12" s="5">
        <f t="shared" si="0"/>
        <v>25550.264000000003</v>
      </c>
      <c r="G12" s="5">
        <f>290.098+204.126+300+1554.96+3448.5+1090.98</f>
        <v>6888.6640000000007</v>
      </c>
      <c r="H12" s="5">
        <f>320+240.609+320+2208.294+3893.67+1222.65</f>
        <v>8205.223</v>
      </c>
      <c r="I12" s="5">
        <f>355+450.427+340+3015.87+4790.28+1504.8</f>
        <v>10456.377</v>
      </c>
      <c r="L12" s="14"/>
      <c r="M12" s="17"/>
    </row>
    <row r="13" spans="2:15" ht="69" customHeight="1">
      <c r="B13" s="9">
        <v>4</v>
      </c>
      <c r="C13" s="18" t="s">
        <v>56</v>
      </c>
      <c r="D13" s="21"/>
      <c r="E13" s="21"/>
      <c r="F13" s="5">
        <f t="shared" si="0"/>
        <v>368592.5</v>
      </c>
      <c r="G13" s="5">
        <v>100020</v>
      </c>
      <c r="H13" s="5">
        <v>116141</v>
      </c>
      <c r="I13" s="5">
        <v>152431.5</v>
      </c>
      <c r="M13" s="17"/>
    </row>
    <row r="14" spans="2:15" ht="61.5" customHeight="1">
      <c r="B14" s="9">
        <v>5</v>
      </c>
      <c r="C14" s="18" t="s">
        <v>57</v>
      </c>
      <c r="D14" s="21"/>
      <c r="E14" s="21"/>
      <c r="F14" s="5">
        <f t="shared" si="0"/>
        <v>5083.22</v>
      </c>
      <c r="G14" s="5">
        <f>41+564.3</f>
        <v>605.29999999999995</v>
      </c>
      <c r="H14" s="5">
        <f>55+927.96</f>
        <v>982.96</v>
      </c>
      <c r="I14" s="5">
        <f>59+3435.96</f>
        <v>3494.96</v>
      </c>
      <c r="M14" s="16"/>
    </row>
    <row r="15" spans="2:15" ht="63.75" customHeight="1">
      <c r="B15" s="10">
        <v>6</v>
      </c>
      <c r="C15" s="18" t="s">
        <v>58</v>
      </c>
      <c r="D15" s="21" t="s">
        <v>31</v>
      </c>
      <c r="E15" s="21" t="s">
        <v>8</v>
      </c>
      <c r="F15" s="5">
        <f t="shared" si="0"/>
        <v>22905.871999999999</v>
      </c>
      <c r="G15" s="5">
        <v>9367.1479999999992</v>
      </c>
      <c r="H15" s="5">
        <v>5823.4390000000003</v>
      </c>
      <c r="I15" s="5">
        <v>7715.2849999999999</v>
      </c>
      <c r="M15" s="16"/>
      <c r="O15" s="16"/>
    </row>
    <row r="16" spans="2:15" ht="70.5" customHeight="1">
      <c r="B16" s="10">
        <v>7</v>
      </c>
      <c r="C16" s="18" t="s">
        <v>59</v>
      </c>
      <c r="D16" s="21"/>
      <c r="E16" s="21"/>
      <c r="F16" s="5">
        <f t="shared" si="0"/>
        <v>201674.5</v>
      </c>
      <c r="G16" s="5">
        <v>62576.5</v>
      </c>
      <c r="H16" s="5">
        <v>65725</v>
      </c>
      <c r="I16" s="5">
        <v>73373</v>
      </c>
      <c r="M16" s="16"/>
    </row>
    <row r="17" spans="2:9" ht="70.5" customHeight="1">
      <c r="B17" s="10">
        <v>8</v>
      </c>
      <c r="C17" s="18" t="s">
        <v>60</v>
      </c>
      <c r="D17" s="21"/>
      <c r="E17" s="21"/>
      <c r="F17" s="5">
        <f t="shared" si="0"/>
        <v>51477.199000000001</v>
      </c>
      <c r="G17" s="5">
        <v>11477.199000000001</v>
      </c>
      <c r="H17" s="5">
        <v>20000</v>
      </c>
      <c r="I17" s="5">
        <v>20000</v>
      </c>
    </row>
    <row r="18" spans="2:9" ht="69" customHeight="1">
      <c r="B18" s="9">
        <v>9</v>
      </c>
      <c r="C18" s="18" t="s">
        <v>61</v>
      </c>
      <c r="D18" s="21"/>
      <c r="E18" s="21"/>
      <c r="F18" s="5">
        <f t="shared" si="0"/>
        <v>14000</v>
      </c>
      <c r="G18" s="5">
        <v>5000</v>
      </c>
      <c r="H18" s="5">
        <v>5000</v>
      </c>
      <c r="I18" s="5">
        <v>4000</v>
      </c>
    </row>
    <row r="19" spans="2:9" ht="61.5" customHeight="1">
      <c r="B19" s="9">
        <v>10</v>
      </c>
      <c r="C19" s="18" t="s">
        <v>62</v>
      </c>
      <c r="D19" s="21"/>
      <c r="E19" s="21"/>
      <c r="F19" s="5">
        <f t="shared" si="0"/>
        <v>6815.8419999999996</v>
      </c>
      <c r="G19" s="5">
        <f>59+1094.742</f>
        <v>1153.742</v>
      </c>
      <c r="H19" s="5">
        <f>69.5+1680.36</f>
        <v>1749.86</v>
      </c>
      <c r="I19" s="5">
        <f>75+3837.24</f>
        <v>3912.24</v>
      </c>
    </row>
    <row r="20" spans="2:9" ht="15.75">
      <c r="B20" s="23" t="s">
        <v>18</v>
      </c>
      <c r="C20" s="24"/>
      <c r="D20" s="24"/>
      <c r="E20" s="25"/>
      <c r="F20" s="6">
        <f>SUM(F10:F19)</f>
        <v>971453.33799999999</v>
      </c>
      <c r="G20" s="6">
        <f>SUM(G10:G19)</f>
        <v>347991.46100000001</v>
      </c>
      <c r="H20" s="6">
        <f t="shared" ref="H20:I20" si="1">SUM(H10:H19)</f>
        <v>282242.96299999999</v>
      </c>
      <c r="I20" s="6">
        <f t="shared" si="1"/>
        <v>341218.91399999999</v>
      </c>
    </row>
    <row r="21" spans="2:9" ht="12" customHeight="1">
      <c r="B21" s="1"/>
      <c r="C21" s="1"/>
      <c r="D21" s="1"/>
      <c r="E21" s="1"/>
      <c r="F21" s="1"/>
      <c r="G21" s="1"/>
      <c r="H21" s="1"/>
      <c r="I21" s="1"/>
    </row>
    <row r="22" spans="2:9" ht="15.75">
      <c r="B22" s="22" t="s">
        <v>66</v>
      </c>
      <c r="C22" s="22"/>
      <c r="D22" s="22"/>
      <c r="E22" s="22"/>
      <c r="F22" s="22"/>
      <c r="G22" s="22"/>
      <c r="H22" s="22"/>
      <c r="I22" s="22"/>
    </row>
    <row r="23" spans="2:9" ht="15.75">
      <c r="B23" s="1"/>
      <c r="C23" s="1"/>
      <c r="D23" s="1"/>
      <c r="E23" s="1"/>
      <c r="F23" s="1"/>
      <c r="G23" s="1"/>
      <c r="H23" s="1"/>
      <c r="I23" s="1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</sheetData>
  <mergeCells count="17">
    <mergeCell ref="B4:I4"/>
    <mergeCell ref="B6:B8"/>
    <mergeCell ref="G1:I1"/>
    <mergeCell ref="G2:I2"/>
    <mergeCell ref="G3:I3"/>
    <mergeCell ref="F6:I6"/>
    <mergeCell ref="F7:F8"/>
    <mergeCell ref="G7:I7"/>
    <mergeCell ref="C6:C8"/>
    <mergeCell ref="D6:D8"/>
    <mergeCell ref="E6:E8"/>
    <mergeCell ref="E10:E14"/>
    <mergeCell ref="E15:E19"/>
    <mergeCell ref="D10:D14"/>
    <mergeCell ref="D15:D19"/>
    <mergeCell ref="B22:I22"/>
    <mergeCell ref="B20:E20"/>
  </mergeCells>
  <pageMargins left="0.15748031496062992" right="0.15748031496062992" top="0.78740157480314965" bottom="0.15748031496062992" header="0.31496062992125984" footer="0.31496062992125984"/>
  <pageSetup paperSize="9" scale="95" firstPageNumber="2" orientation="landscape" horizontalDpi="180" verticalDpi="180" r:id="rId1"/>
  <headerFooter>
    <oddHeader>&amp;C&amp;P</oddHeader>
  </headerFooter>
  <rowBreaks count="1" manualBreakCount="1">
    <brk id="1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287"/>
  <sheetViews>
    <sheetView zoomScaleSheetLayoutView="110" workbookViewId="0">
      <selection activeCell="G3" sqref="G3:I3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27" t="s">
        <v>45</v>
      </c>
      <c r="H1" s="27"/>
      <c r="I1" s="27"/>
    </row>
    <row r="2" spans="2:9">
      <c r="G2" s="27" t="s">
        <v>44</v>
      </c>
      <c r="H2" s="27"/>
      <c r="I2" s="27"/>
    </row>
    <row r="3" spans="2:9">
      <c r="G3" s="27" t="s">
        <v>67</v>
      </c>
      <c r="H3" s="27"/>
      <c r="I3" s="27"/>
    </row>
    <row r="4" spans="2:9" ht="36" customHeight="1">
      <c r="B4" s="26" t="s">
        <v>33</v>
      </c>
      <c r="C4" s="26"/>
      <c r="D4" s="26"/>
      <c r="E4" s="26"/>
      <c r="F4" s="26"/>
      <c r="G4" s="26"/>
      <c r="H4" s="26"/>
      <c r="I4" s="26"/>
    </row>
    <row r="5" spans="2:9" ht="15.75">
      <c r="B5" s="1"/>
      <c r="C5" s="1"/>
      <c r="D5" s="1"/>
      <c r="E5" s="1"/>
      <c r="F5" s="1"/>
      <c r="G5" s="1"/>
      <c r="H5" s="1" t="s">
        <v>37</v>
      </c>
      <c r="I5" s="1"/>
    </row>
    <row r="6" spans="2:9" ht="21.75" customHeight="1">
      <c r="B6" s="21" t="s">
        <v>3</v>
      </c>
      <c r="C6" s="21" t="s">
        <v>23</v>
      </c>
      <c r="D6" s="31" t="s">
        <v>12</v>
      </c>
      <c r="E6" s="21" t="s">
        <v>13</v>
      </c>
      <c r="F6" s="28" t="s">
        <v>1</v>
      </c>
      <c r="G6" s="29"/>
      <c r="H6" s="29"/>
      <c r="I6" s="30"/>
    </row>
    <row r="7" spans="2:9" ht="27.75" customHeight="1">
      <c r="B7" s="21"/>
      <c r="C7" s="21"/>
      <c r="D7" s="33"/>
      <c r="E7" s="21"/>
      <c r="F7" s="31" t="s">
        <v>0</v>
      </c>
      <c r="G7" s="28" t="s">
        <v>2</v>
      </c>
      <c r="H7" s="29"/>
      <c r="I7" s="30"/>
    </row>
    <row r="8" spans="2:9" ht="28.5" customHeight="1">
      <c r="B8" s="21"/>
      <c r="C8" s="21"/>
      <c r="D8" s="32"/>
      <c r="E8" s="21"/>
      <c r="F8" s="32"/>
      <c r="G8" s="3">
        <v>2020</v>
      </c>
      <c r="H8" s="3">
        <v>2021</v>
      </c>
      <c r="I8" s="3">
        <v>2022</v>
      </c>
    </row>
    <row r="9" spans="2:9" ht="21.75" customHeight="1">
      <c r="B9" s="7">
        <v>1</v>
      </c>
      <c r="C9" s="7">
        <v>2</v>
      </c>
      <c r="D9" s="8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</row>
    <row r="10" spans="2:9" ht="67.5" customHeight="1">
      <c r="B10" s="10">
        <v>1</v>
      </c>
      <c r="C10" s="18" t="s">
        <v>53</v>
      </c>
      <c r="D10" s="19" t="s">
        <v>14</v>
      </c>
      <c r="E10" s="10" t="s">
        <v>15</v>
      </c>
      <c r="F10" s="10">
        <f t="shared" ref="F10:F15" si="0">G10+H10+I10</f>
        <v>158</v>
      </c>
      <c r="G10" s="10">
        <f>40+32</f>
        <v>72</v>
      </c>
      <c r="H10" s="10">
        <f>47+6+8</f>
        <v>61</v>
      </c>
      <c r="I10" s="10">
        <f>15+10</f>
        <v>25</v>
      </c>
    </row>
    <row r="11" spans="2:9" ht="64.5" customHeight="1">
      <c r="B11" s="10">
        <v>2</v>
      </c>
      <c r="C11" s="18" t="s">
        <v>54</v>
      </c>
      <c r="D11" s="19" t="s">
        <v>14</v>
      </c>
      <c r="E11" s="10" t="s">
        <v>15</v>
      </c>
      <c r="F11" s="10">
        <f t="shared" si="0"/>
        <v>6</v>
      </c>
      <c r="G11" s="10">
        <v>2</v>
      </c>
      <c r="H11" s="10">
        <v>2</v>
      </c>
      <c r="I11" s="10">
        <v>2</v>
      </c>
    </row>
    <row r="12" spans="2:9" ht="112.5" customHeight="1">
      <c r="B12" s="10">
        <v>3</v>
      </c>
      <c r="C12" s="18" t="s">
        <v>55</v>
      </c>
      <c r="D12" s="19" t="s">
        <v>14</v>
      </c>
      <c r="E12" s="10" t="s">
        <v>15</v>
      </c>
      <c r="F12" s="10">
        <f t="shared" si="0"/>
        <v>19</v>
      </c>
      <c r="G12" s="10">
        <v>6</v>
      </c>
      <c r="H12" s="10">
        <v>7</v>
      </c>
      <c r="I12" s="10">
        <v>6</v>
      </c>
    </row>
    <row r="13" spans="2:9" ht="85.5" customHeight="1">
      <c r="B13" s="10">
        <v>4</v>
      </c>
      <c r="C13" s="18" t="s">
        <v>56</v>
      </c>
      <c r="D13" s="19" t="s">
        <v>14</v>
      </c>
      <c r="E13" s="10" t="s">
        <v>15</v>
      </c>
      <c r="F13" s="10">
        <f t="shared" si="0"/>
        <v>11</v>
      </c>
      <c r="G13" s="10">
        <v>3</v>
      </c>
      <c r="H13" s="10">
        <v>4</v>
      </c>
      <c r="I13" s="10">
        <v>4</v>
      </c>
    </row>
    <row r="14" spans="2:9" ht="71.25" customHeight="1">
      <c r="B14" s="10">
        <v>5</v>
      </c>
      <c r="C14" s="18" t="s">
        <v>57</v>
      </c>
      <c r="D14" s="19" t="s">
        <v>14</v>
      </c>
      <c r="E14" s="10" t="s">
        <v>15</v>
      </c>
      <c r="F14" s="10">
        <f t="shared" si="0"/>
        <v>8</v>
      </c>
      <c r="G14" s="10">
        <v>2</v>
      </c>
      <c r="H14" s="10">
        <v>3</v>
      </c>
      <c r="I14" s="10">
        <v>3</v>
      </c>
    </row>
    <row r="15" spans="2:9" ht="69.75" customHeight="1">
      <c r="B15" s="10">
        <v>6</v>
      </c>
      <c r="C15" s="18" t="s">
        <v>58</v>
      </c>
      <c r="D15" s="19" t="s">
        <v>14</v>
      </c>
      <c r="E15" s="10" t="s">
        <v>15</v>
      </c>
      <c r="F15" s="10">
        <f t="shared" si="0"/>
        <v>21</v>
      </c>
      <c r="G15" s="10">
        <v>7</v>
      </c>
      <c r="H15" s="10">
        <v>7</v>
      </c>
      <c r="I15" s="10">
        <v>7</v>
      </c>
    </row>
    <row r="16" spans="2:9" ht="73.5" customHeight="1">
      <c r="B16" s="9">
        <v>7</v>
      </c>
      <c r="C16" s="18" t="s">
        <v>59</v>
      </c>
      <c r="D16" s="19" t="s">
        <v>14</v>
      </c>
      <c r="E16" s="3" t="s">
        <v>15</v>
      </c>
      <c r="F16" s="3">
        <f>G16+H16+I16</f>
        <v>28</v>
      </c>
      <c r="G16" s="3">
        <v>7</v>
      </c>
      <c r="H16" s="3">
        <v>11</v>
      </c>
      <c r="I16" s="3">
        <v>10</v>
      </c>
    </row>
    <row r="17" spans="2:9" ht="69" customHeight="1">
      <c r="B17" s="9">
        <v>8</v>
      </c>
      <c r="C17" s="18" t="s">
        <v>60</v>
      </c>
      <c r="D17" s="19" t="s">
        <v>14</v>
      </c>
      <c r="E17" s="3" t="s">
        <v>15</v>
      </c>
      <c r="F17" s="3">
        <f t="shared" ref="F17:F19" si="1">G17+H17+I17</f>
        <v>3</v>
      </c>
      <c r="G17" s="3">
        <v>1</v>
      </c>
      <c r="H17" s="3">
        <v>1</v>
      </c>
      <c r="I17" s="3">
        <v>1</v>
      </c>
    </row>
    <row r="18" spans="2:9" ht="72.75" customHeight="1">
      <c r="B18" s="9">
        <v>9</v>
      </c>
      <c r="C18" s="18" t="s">
        <v>61</v>
      </c>
      <c r="D18" s="19" t="s">
        <v>14</v>
      </c>
      <c r="E18" s="3" t="s">
        <v>15</v>
      </c>
      <c r="F18" s="3">
        <f t="shared" si="1"/>
        <v>7</v>
      </c>
      <c r="G18" s="3">
        <v>2</v>
      </c>
      <c r="H18" s="3">
        <v>3</v>
      </c>
      <c r="I18" s="3">
        <v>2</v>
      </c>
    </row>
    <row r="19" spans="2:9" ht="78" customHeight="1">
      <c r="B19" s="9">
        <v>10</v>
      </c>
      <c r="C19" s="18" t="s">
        <v>62</v>
      </c>
      <c r="D19" s="19" t="s">
        <v>14</v>
      </c>
      <c r="E19" s="3" t="s">
        <v>15</v>
      </c>
      <c r="F19" s="3">
        <f t="shared" si="1"/>
        <v>7</v>
      </c>
      <c r="G19" s="3">
        <v>1</v>
      </c>
      <c r="H19" s="3">
        <v>3</v>
      </c>
      <c r="I19" s="3">
        <v>3</v>
      </c>
    </row>
    <row r="20" spans="2:9" ht="15.75">
      <c r="B20" s="13"/>
      <c r="C20" s="13"/>
      <c r="D20" s="13"/>
      <c r="E20" s="13"/>
      <c r="F20" s="13"/>
      <c r="G20" s="13"/>
      <c r="H20" s="13"/>
      <c r="I20" s="13"/>
    </row>
    <row r="21" spans="2:9" ht="15.75">
      <c r="B21" s="22" t="s">
        <v>66</v>
      </c>
      <c r="C21" s="22"/>
      <c r="D21" s="22"/>
      <c r="E21" s="22"/>
      <c r="F21" s="22"/>
      <c r="G21" s="22"/>
      <c r="H21" s="22"/>
      <c r="I21" s="22"/>
    </row>
    <row r="22" spans="2:9" ht="15.75">
      <c r="B22" s="12"/>
      <c r="C22" s="12"/>
      <c r="D22" s="12"/>
      <c r="E22" s="12"/>
      <c r="F22" s="12"/>
      <c r="G22" s="12"/>
      <c r="H22" s="12"/>
      <c r="I22" s="12"/>
    </row>
    <row r="23" spans="2:9" ht="15.75">
      <c r="B23" s="1"/>
      <c r="C23" s="1"/>
      <c r="D23" s="1"/>
      <c r="E23" s="1"/>
      <c r="F23" s="1"/>
      <c r="G23" s="1"/>
      <c r="H23" s="1"/>
      <c r="I23" s="1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</sheetData>
  <mergeCells count="12">
    <mergeCell ref="G7:I7"/>
    <mergeCell ref="B21:I21"/>
    <mergeCell ref="G1:I1"/>
    <mergeCell ref="G2:I2"/>
    <mergeCell ref="G3:I3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7" orientation="landscape" horizontalDpi="180" verticalDpi="180" r:id="rId1"/>
  <headerFooter>
    <oddHeader>&amp;C&amp;P</oddHeader>
  </headerFooter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I294"/>
  <sheetViews>
    <sheetView topLeftCell="A10" workbookViewId="0">
      <selection activeCell="E3" sqref="E3:G3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9">
      <c r="E1" s="27" t="s">
        <v>46</v>
      </c>
      <c r="F1" s="27"/>
      <c r="G1" s="27"/>
    </row>
    <row r="2" spans="2:9">
      <c r="E2" s="27" t="s">
        <v>44</v>
      </c>
      <c r="F2" s="27"/>
      <c r="G2" s="27"/>
    </row>
    <row r="3" spans="2:9">
      <c r="E3" s="27" t="s">
        <v>67</v>
      </c>
      <c r="F3" s="27"/>
      <c r="G3" s="27"/>
    </row>
    <row r="4" spans="2:9" ht="52.5" customHeight="1">
      <c r="B4" s="26" t="s">
        <v>34</v>
      </c>
      <c r="C4" s="26"/>
      <c r="D4" s="26"/>
      <c r="E4" s="26"/>
      <c r="F4" s="26"/>
    </row>
    <row r="5" spans="2:9" ht="15.75">
      <c r="B5" s="1"/>
      <c r="C5" s="1"/>
      <c r="D5" s="1"/>
      <c r="E5" s="1" t="s">
        <v>38</v>
      </c>
      <c r="F5" s="1"/>
    </row>
    <row r="6" spans="2:9" ht="33" customHeight="1">
      <c r="B6" s="21" t="s">
        <v>17</v>
      </c>
      <c r="C6" s="21" t="s">
        <v>16</v>
      </c>
      <c r="D6" s="21"/>
      <c r="E6" s="21"/>
      <c r="F6" s="31" t="s">
        <v>24</v>
      </c>
    </row>
    <row r="7" spans="2:9" ht="33" customHeight="1">
      <c r="B7" s="21"/>
      <c r="C7" s="31" t="s">
        <v>48</v>
      </c>
      <c r="D7" s="31" t="s">
        <v>49</v>
      </c>
      <c r="E7" s="31" t="s">
        <v>50</v>
      </c>
      <c r="F7" s="33"/>
    </row>
    <row r="8" spans="2:9" ht="30" customHeight="1">
      <c r="B8" s="21"/>
      <c r="C8" s="32"/>
      <c r="D8" s="32"/>
      <c r="E8" s="32"/>
      <c r="F8" s="32"/>
    </row>
    <row r="9" spans="2:9" ht="41.25" customHeight="1">
      <c r="B9" s="7" t="s">
        <v>25</v>
      </c>
      <c r="C9" s="5">
        <f>C10+C11+C12</f>
        <v>347991.46100000001</v>
      </c>
      <c r="D9" s="5">
        <f t="shared" ref="D9:E9" si="0">D10+D11+D12</f>
        <v>282242.96299999999</v>
      </c>
      <c r="E9" s="5">
        <f t="shared" si="0"/>
        <v>341218.91399999999</v>
      </c>
      <c r="F9" s="5">
        <f>C9+D9+E9</f>
        <v>971453.33799999999</v>
      </c>
    </row>
    <row r="10" spans="2:9" ht="41.25" customHeight="1">
      <c r="B10" s="20" t="s">
        <v>10</v>
      </c>
      <c r="C10" s="5">
        <f>'Додаток 2'!G20</f>
        <v>347991.46100000001</v>
      </c>
      <c r="D10" s="5">
        <f>'Додаток 2'!H20</f>
        <v>282242.96299999999</v>
      </c>
      <c r="E10" s="5">
        <f>'Додаток 2'!I20</f>
        <v>341218.91399999999</v>
      </c>
      <c r="F10" s="5">
        <f>C10+D10+E10</f>
        <v>971453.33799999999</v>
      </c>
    </row>
    <row r="11" spans="2:9" ht="41.25" customHeight="1">
      <c r="B11" s="7" t="s">
        <v>26</v>
      </c>
      <c r="C11" s="5">
        <v>0</v>
      </c>
      <c r="D11" s="5">
        <v>0</v>
      </c>
      <c r="E11" s="5">
        <v>0</v>
      </c>
      <c r="F11" s="5">
        <f>C11+D11+E11</f>
        <v>0</v>
      </c>
    </row>
    <row r="12" spans="2:9" ht="41.25" customHeight="1">
      <c r="B12" s="7" t="s">
        <v>27</v>
      </c>
      <c r="C12" s="5">
        <v>0</v>
      </c>
      <c r="D12" s="5">
        <v>0</v>
      </c>
      <c r="E12" s="5">
        <v>0</v>
      </c>
      <c r="F12" s="5">
        <f>C12+D12+E12</f>
        <v>0</v>
      </c>
    </row>
    <row r="13" spans="2:9" ht="15.75">
      <c r="B13" s="1"/>
      <c r="C13" s="1"/>
      <c r="D13" s="1"/>
      <c r="E13" s="1"/>
      <c r="F13" s="1"/>
    </row>
    <row r="14" spans="2:9" ht="15.75">
      <c r="B14" s="22" t="s">
        <v>66</v>
      </c>
      <c r="C14" s="22"/>
      <c r="D14" s="22"/>
      <c r="E14" s="22"/>
      <c r="F14" s="22"/>
      <c r="G14" s="12"/>
      <c r="H14" s="12"/>
      <c r="I14" s="12"/>
    </row>
    <row r="15" spans="2:9" ht="15.75">
      <c r="B15" s="1"/>
      <c r="C15" s="1"/>
      <c r="D15" s="1"/>
      <c r="E15" s="1"/>
      <c r="F15" s="1"/>
    </row>
    <row r="16" spans="2:9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E1:G1"/>
    <mergeCell ref="E2:G2"/>
    <mergeCell ref="E3:G3"/>
    <mergeCell ref="B4:F4"/>
    <mergeCell ref="B6:B8"/>
    <mergeCell ref="F6:F8"/>
    <mergeCell ref="B14:F14"/>
    <mergeCell ref="C6:E6"/>
    <mergeCell ref="C7:C8"/>
    <mergeCell ref="D7:D8"/>
    <mergeCell ref="E7:E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00"/>
  <sheetViews>
    <sheetView tabSelected="1" topLeftCell="D1" zoomScaleSheetLayoutView="120" workbookViewId="0">
      <selection activeCell="I3" sqref="I3:K3"/>
    </sheetView>
  </sheetViews>
  <sheetFormatPr defaultRowHeight="15"/>
  <cols>
    <col min="1" max="1" width="2.7109375" customWidth="1"/>
    <col min="2" max="2" width="6.28515625" customWidth="1"/>
    <col min="3" max="3" width="10.42578125" customWidth="1"/>
    <col min="4" max="4" width="36.140625" customWidth="1"/>
    <col min="5" max="5" width="13.42578125" customWidth="1"/>
    <col min="6" max="6" width="13.28515625" customWidth="1"/>
    <col min="7" max="7" width="15.5703125" customWidth="1"/>
    <col min="8" max="10" width="13.42578125" customWidth="1"/>
    <col min="11" max="11" width="25.5703125" customWidth="1"/>
  </cols>
  <sheetData>
    <row r="1" spans="2:11">
      <c r="I1" s="27" t="s">
        <v>47</v>
      </c>
      <c r="J1" s="27"/>
      <c r="K1" s="27"/>
    </row>
    <row r="2" spans="2:11">
      <c r="I2" s="27" t="s">
        <v>44</v>
      </c>
      <c r="J2" s="27"/>
      <c r="K2" s="27"/>
    </row>
    <row r="3" spans="2:11">
      <c r="I3" s="27" t="s">
        <v>67</v>
      </c>
      <c r="J3" s="27"/>
      <c r="K3" s="27"/>
    </row>
    <row r="4" spans="2:11" ht="37.5" customHeight="1">
      <c r="B4" s="26" t="s">
        <v>35</v>
      </c>
      <c r="C4" s="26"/>
      <c r="D4" s="26"/>
      <c r="E4" s="26"/>
      <c r="F4" s="26"/>
      <c r="G4" s="26"/>
      <c r="H4" s="26"/>
      <c r="I4" s="26"/>
      <c r="J4" s="26"/>
      <c r="K4" s="26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39</v>
      </c>
    </row>
    <row r="6" spans="2:11" ht="33" customHeight="1">
      <c r="B6" s="21" t="s">
        <v>3</v>
      </c>
      <c r="C6" s="31" t="s">
        <v>4</v>
      </c>
      <c r="D6" s="21" t="s">
        <v>6</v>
      </c>
      <c r="E6" s="21" t="s">
        <v>7</v>
      </c>
      <c r="F6" s="21" t="s">
        <v>9</v>
      </c>
      <c r="G6" s="28" t="s">
        <v>28</v>
      </c>
      <c r="H6" s="29"/>
      <c r="I6" s="29"/>
      <c r="J6" s="30"/>
      <c r="K6" s="21" t="s">
        <v>5</v>
      </c>
    </row>
    <row r="7" spans="2:11" ht="33" customHeight="1">
      <c r="B7" s="21"/>
      <c r="C7" s="33"/>
      <c r="D7" s="21"/>
      <c r="E7" s="21"/>
      <c r="F7" s="21"/>
      <c r="G7" s="31" t="s">
        <v>18</v>
      </c>
      <c r="H7" s="28" t="s">
        <v>29</v>
      </c>
      <c r="I7" s="29"/>
      <c r="J7" s="30"/>
      <c r="K7" s="21"/>
    </row>
    <row r="8" spans="2:11" ht="42.75" customHeight="1">
      <c r="B8" s="21"/>
      <c r="C8" s="32"/>
      <c r="D8" s="21"/>
      <c r="E8" s="21"/>
      <c r="F8" s="21"/>
      <c r="G8" s="32"/>
      <c r="H8" s="2">
        <v>2020</v>
      </c>
      <c r="I8" s="2">
        <v>2021</v>
      </c>
      <c r="J8" s="2">
        <v>2022</v>
      </c>
      <c r="K8" s="21"/>
    </row>
    <row r="9" spans="2:11" ht="90" customHeight="1">
      <c r="B9" s="10">
        <v>1</v>
      </c>
      <c r="C9" s="21" t="s">
        <v>65</v>
      </c>
      <c r="D9" s="18" t="s">
        <v>53</v>
      </c>
      <c r="E9" s="21" t="s">
        <v>8</v>
      </c>
      <c r="F9" s="21" t="s">
        <v>10</v>
      </c>
      <c r="G9" s="5">
        <f>H9+I9+J9</f>
        <v>230976.05200000003</v>
      </c>
      <c r="H9" s="5">
        <v>137199.45600000001</v>
      </c>
      <c r="I9" s="5">
        <v>44176.661999999997</v>
      </c>
      <c r="J9" s="5">
        <v>49599.934000000001</v>
      </c>
      <c r="K9" s="34" t="s">
        <v>11</v>
      </c>
    </row>
    <row r="10" spans="2:11" ht="70.5" customHeight="1">
      <c r="B10" s="10">
        <v>2</v>
      </c>
      <c r="C10" s="21"/>
      <c r="D10" s="18" t="s">
        <v>54</v>
      </c>
      <c r="E10" s="21"/>
      <c r="F10" s="21"/>
      <c r="G10" s="5">
        <f t="shared" ref="G10:G18" si="0">H10+I10+J10</f>
        <v>44377.889000000003</v>
      </c>
      <c r="H10" s="5">
        <f>71.043+13632.409</f>
        <v>13703.451999999999</v>
      </c>
      <c r="I10" s="5">
        <f>131.561+14307.258</f>
        <v>14438.819</v>
      </c>
      <c r="J10" s="5">
        <f>157.873+16077.745</f>
        <v>16235.618</v>
      </c>
      <c r="K10" s="35"/>
    </row>
    <row r="11" spans="2:11" ht="116.25" customHeight="1">
      <c r="B11" s="10">
        <v>3</v>
      </c>
      <c r="C11" s="21"/>
      <c r="D11" s="18" t="s">
        <v>55</v>
      </c>
      <c r="E11" s="21"/>
      <c r="F11" s="21"/>
      <c r="G11" s="5">
        <f t="shared" si="0"/>
        <v>25550.264000000003</v>
      </c>
      <c r="H11" s="5">
        <f>290.098+204.126+300+1554.96+3448.5+1090.98</f>
        <v>6888.6640000000007</v>
      </c>
      <c r="I11" s="5">
        <f>320+240.609+320+2208.294+3893.67+1222.65</f>
        <v>8205.223</v>
      </c>
      <c r="J11" s="5">
        <f>355+450.427+340+3015.87+4790.28+1504.8</f>
        <v>10456.377</v>
      </c>
      <c r="K11" s="36"/>
    </row>
    <row r="12" spans="2:11" ht="117" customHeight="1">
      <c r="B12" s="10">
        <v>4</v>
      </c>
      <c r="C12" s="21"/>
      <c r="D12" s="18" t="s">
        <v>56</v>
      </c>
      <c r="E12" s="21"/>
      <c r="F12" s="21"/>
      <c r="G12" s="5">
        <f t="shared" si="0"/>
        <v>368592.5</v>
      </c>
      <c r="H12" s="5">
        <v>100020</v>
      </c>
      <c r="I12" s="5">
        <v>116141</v>
      </c>
      <c r="J12" s="5">
        <v>152431.5</v>
      </c>
      <c r="K12" s="11" t="s">
        <v>19</v>
      </c>
    </row>
    <row r="13" spans="2:11" ht="72.75" customHeight="1">
      <c r="B13" s="10">
        <v>5</v>
      </c>
      <c r="C13" s="21" t="s">
        <v>65</v>
      </c>
      <c r="D13" s="18" t="s">
        <v>57</v>
      </c>
      <c r="E13" s="31" t="s">
        <v>8</v>
      </c>
      <c r="F13" s="31" t="s">
        <v>10</v>
      </c>
      <c r="G13" s="5">
        <f t="shared" si="0"/>
        <v>5083.22</v>
      </c>
      <c r="H13" s="5">
        <f>41+564.3</f>
        <v>605.29999999999995</v>
      </c>
      <c r="I13" s="5">
        <f>55+927.96</f>
        <v>982.96</v>
      </c>
      <c r="J13" s="5">
        <f>59+3435.96</f>
        <v>3494.96</v>
      </c>
      <c r="K13" s="11" t="s">
        <v>36</v>
      </c>
    </row>
    <row r="14" spans="2:11" ht="96" customHeight="1">
      <c r="B14" s="15">
        <v>6</v>
      </c>
      <c r="C14" s="21"/>
      <c r="D14" s="18" t="s">
        <v>58</v>
      </c>
      <c r="E14" s="33"/>
      <c r="F14" s="33"/>
      <c r="G14" s="5">
        <f t="shared" si="0"/>
        <v>22905.871999999999</v>
      </c>
      <c r="H14" s="5">
        <v>9367.1479999999992</v>
      </c>
      <c r="I14" s="5">
        <v>5823.4390000000003</v>
      </c>
      <c r="J14" s="5">
        <v>7715.2849999999999</v>
      </c>
      <c r="K14" s="11" t="s">
        <v>63</v>
      </c>
    </row>
    <row r="15" spans="2:11" ht="71.25" customHeight="1">
      <c r="B15" s="15">
        <v>7</v>
      </c>
      <c r="C15" s="21"/>
      <c r="D15" s="18" t="s">
        <v>59</v>
      </c>
      <c r="E15" s="33"/>
      <c r="F15" s="33"/>
      <c r="G15" s="5">
        <f t="shared" si="0"/>
        <v>201674.5</v>
      </c>
      <c r="H15" s="5">
        <v>62576.5</v>
      </c>
      <c r="I15" s="5">
        <v>65725</v>
      </c>
      <c r="J15" s="5">
        <v>73373</v>
      </c>
      <c r="K15" s="11" t="s">
        <v>36</v>
      </c>
    </row>
    <row r="16" spans="2:11" ht="93" customHeight="1">
      <c r="B16" s="15">
        <v>8</v>
      </c>
      <c r="C16" s="21"/>
      <c r="D16" s="18" t="s">
        <v>60</v>
      </c>
      <c r="E16" s="33"/>
      <c r="F16" s="33"/>
      <c r="G16" s="5">
        <f t="shared" si="0"/>
        <v>51477.199000000001</v>
      </c>
      <c r="H16" s="5">
        <v>11477.199000000001</v>
      </c>
      <c r="I16" s="5">
        <v>20000</v>
      </c>
      <c r="J16" s="5">
        <v>20000</v>
      </c>
      <c r="K16" s="11" t="s">
        <v>41</v>
      </c>
    </row>
    <row r="17" spans="2:11" ht="76.5" customHeight="1">
      <c r="B17" s="15">
        <v>9</v>
      </c>
      <c r="C17" s="21"/>
      <c r="D17" s="18" t="s">
        <v>61</v>
      </c>
      <c r="E17" s="33"/>
      <c r="F17" s="33"/>
      <c r="G17" s="5">
        <f t="shared" si="0"/>
        <v>14000</v>
      </c>
      <c r="H17" s="5">
        <v>5000</v>
      </c>
      <c r="I17" s="5">
        <v>5000</v>
      </c>
      <c r="J17" s="5">
        <v>4000</v>
      </c>
      <c r="K17" s="11" t="s">
        <v>51</v>
      </c>
    </row>
    <row r="18" spans="2:11" ht="112.5" customHeight="1">
      <c r="B18" s="15">
        <v>10</v>
      </c>
      <c r="C18" s="21"/>
      <c r="D18" s="18" t="s">
        <v>62</v>
      </c>
      <c r="E18" s="32"/>
      <c r="F18" s="32"/>
      <c r="G18" s="5">
        <f t="shared" si="0"/>
        <v>6815.8419999999996</v>
      </c>
      <c r="H18" s="5">
        <f>59+1094.742</f>
        <v>1153.742</v>
      </c>
      <c r="I18" s="5">
        <f>69.5+1680.36</f>
        <v>1749.86</v>
      </c>
      <c r="J18" s="5">
        <f>75+3837.24</f>
        <v>3912.24</v>
      </c>
      <c r="K18" s="18" t="s">
        <v>64</v>
      </c>
    </row>
    <row r="19" spans="2:11" ht="15.75">
      <c r="B19" s="23" t="s">
        <v>18</v>
      </c>
      <c r="C19" s="24"/>
      <c r="D19" s="24"/>
      <c r="E19" s="24"/>
      <c r="F19" s="25"/>
      <c r="G19" s="5">
        <f>G9+G10+G11+G12+G13+G14+G15+G16+G17+G18</f>
        <v>971453.33799999999</v>
      </c>
      <c r="H19" s="5">
        <f t="shared" ref="H19:J19" si="1">H9+H10+H11+H12+H13+H14+H15+H16+H17+H18</f>
        <v>347991.46100000001</v>
      </c>
      <c r="I19" s="5">
        <f t="shared" si="1"/>
        <v>282242.96299999999</v>
      </c>
      <c r="J19" s="5">
        <f t="shared" si="1"/>
        <v>341218.91399999999</v>
      </c>
      <c r="K19" s="4"/>
    </row>
    <row r="20" spans="2:11" ht="15.75">
      <c r="B20" s="1"/>
      <c r="C20" s="1"/>
      <c r="D20" s="1"/>
      <c r="E20" s="1"/>
      <c r="F20" s="1"/>
      <c r="G20" s="1"/>
      <c r="H20" s="1"/>
      <c r="I20" s="1"/>
      <c r="J20" s="1"/>
    </row>
    <row r="21" spans="2:11" ht="15.75">
      <c r="B21" s="22" t="s">
        <v>66</v>
      </c>
      <c r="C21" s="22"/>
      <c r="D21" s="22"/>
      <c r="E21" s="22"/>
      <c r="F21" s="22"/>
      <c r="G21" s="22"/>
      <c r="H21" s="22"/>
      <c r="I21" s="22"/>
      <c r="J21" s="22"/>
      <c r="K21" s="22"/>
    </row>
    <row r="22" spans="2:11" ht="15.75">
      <c r="B22" s="1"/>
      <c r="C22" s="1"/>
      <c r="D22" s="1"/>
      <c r="E22" s="1"/>
      <c r="F22" s="1"/>
      <c r="G22" s="1"/>
      <c r="H22" s="1"/>
      <c r="I22" s="1"/>
      <c r="J22" s="1"/>
    </row>
    <row r="23" spans="2:11" ht="15.75">
      <c r="B23" s="1"/>
      <c r="C23" s="1"/>
      <c r="D23" s="1"/>
      <c r="E23" s="1"/>
      <c r="F23" s="1"/>
      <c r="G23" s="1"/>
      <c r="H23" s="1"/>
      <c r="I23" s="1"/>
      <c r="J23" s="1"/>
    </row>
    <row r="24" spans="2:11" ht="15.75">
      <c r="B24" s="1"/>
      <c r="C24" s="1"/>
      <c r="D24" s="1"/>
      <c r="E24" s="1"/>
      <c r="F24" s="1"/>
      <c r="G24" s="1"/>
      <c r="H24" s="1"/>
      <c r="I24" s="1"/>
      <c r="J24" s="1"/>
    </row>
    <row r="25" spans="2:11" ht="15.75">
      <c r="B25" s="1"/>
      <c r="C25" s="1"/>
      <c r="D25" s="1"/>
      <c r="E25" s="1"/>
      <c r="F25" s="1"/>
      <c r="G25" s="1"/>
      <c r="H25" s="1"/>
      <c r="I25" s="1"/>
      <c r="J25" s="1"/>
    </row>
    <row r="26" spans="2:11" ht="15.75">
      <c r="B26" s="1"/>
      <c r="C26" s="1"/>
      <c r="D26" s="1"/>
      <c r="E26" s="1"/>
      <c r="F26" s="1"/>
      <c r="G26" s="1"/>
      <c r="H26" s="1"/>
      <c r="I26" s="1"/>
      <c r="J26" s="1"/>
    </row>
    <row r="27" spans="2:11" ht="15.75">
      <c r="B27" s="1"/>
      <c r="C27" s="1"/>
      <c r="D27" s="1"/>
      <c r="E27" s="1"/>
      <c r="F27" s="1"/>
      <c r="G27" s="1"/>
      <c r="H27" s="1"/>
      <c r="I27" s="1"/>
      <c r="J27" s="1"/>
    </row>
    <row r="28" spans="2:11" ht="15.75">
      <c r="B28" s="1"/>
      <c r="C28" s="1"/>
      <c r="D28" s="1"/>
      <c r="E28" s="1"/>
      <c r="F28" s="1"/>
      <c r="G28" s="1"/>
      <c r="H28" s="1"/>
      <c r="I28" s="1"/>
      <c r="J28" s="1"/>
    </row>
    <row r="29" spans="2:11" ht="15.75">
      <c r="B29" s="1"/>
      <c r="C29" s="1"/>
      <c r="D29" s="1"/>
      <c r="E29" s="1"/>
      <c r="F29" s="1"/>
      <c r="G29" s="1"/>
      <c r="H29" s="1"/>
      <c r="I29" s="1"/>
      <c r="J29" s="1"/>
    </row>
    <row r="30" spans="2:11" ht="15.75">
      <c r="B30" s="1"/>
      <c r="C30" s="1"/>
      <c r="D30" s="1"/>
      <c r="E30" s="1"/>
      <c r="F30" s="1"/>
      <c r="G30" s="1"/>
      <c r="H30" s="1"/>
      <c r="I30" s="1"/>
      <c r="J30" s="1"/>
    </row>
    <row r="31" spans="2:11" ht="15.75">
      <c r="B31" s="1"/>
      <c r="C31" s="1"/>
      <c r="D31" s="1"/>
      <c r="E31" s="1"/>
      <c r="F31" s="1"/>
      <c r="G31" s="1"/>
      <c r="H31" s="1"/>
      <c r="I31" s="1"/>
      <c r="J31" s="1"/>
    </row>
    <row r="32" spans="2:11" ht="15.75">
      <c r="B32" s="1"/>
      <c r="C32" s="1"/>
      <c r="D32" s="1"/>
      <c r="E32" s="1"/>
      <c r="F32" s="1"/>
      <c r="G32" s="1"/>
      <c r="H32" s="1"/>
      <c r="I32" s="1"/>
      <c r="J32" s="1"/>
    </row>
    <row r="33" spans="2:10" ht="15.75">
      <c r="B33" s="1"/>
      <c r="C33" s="1"/>
      <c r="D33" s="1"/>
      <c r="E33" s="1"/>
      <c r="F33" s="1"/>
      <c r="G33" s="1"/>
      <c r="H33" s="1"/>
      <c r="I33" s="1"/>
      <c r="J33" s="1"/>
    </row>
    <row r="34" spans="2:10" ht="15.75">
      <c r="B34" s="1"/>
      <c r="C34" s="1"/>
      <c r="D34" s="1"/>
      <c r="E34" s="1"/>
      <c r="F34" s="1"/>
      <c r="G34" s="1"/>
      <c r="H34" s="1"/>
      <c r="I34" s="1"/>
      <c r="J34" s="1"/>
    </row>
    <row r="35" spans="2:10" ht="15.75">
      <c r="B35" s="1"/>
      <c r="C35" s="1"/>
      <c r="D35" s="1"/>
      <c r="E35" s="1"/>
      <c r="F35" s="1"/>
      <c r="G35" s="1"/>
      <c r="H35" s="1"/>
      <c r="I35" s="1"/>
      <c r="J35" s="1"/>
    </row>
    <row r="36" spans="2:10" ht="15.75">
      <c r="B36" s="1"/>
      <c r="C36" s="1"/>
      <c r="D36" s="1"/>
      <c r="E36" s="1"/>
      <c r="F36" s="1"/>
      <c r="G36" s="1"/>
      <c r="H36" s="1"/>
      <c r="I36" s="1"/>
      <c r="J36" s="1"/>
    </row>
    <row r="37" spans="2:10" ht="15.75">
      <c r="B37" s="1"/>
      <c r="C37" s="1"/>
      <c r="D37" s="1"/>
      <c r="E37" s="1"/>
      <c r="F37" s="1"/>
      <c r="G37" s="1"/>
      <c r="H37" s="1"/>
      <c r="I37" s="1"/>
      <c r="J37" s="1"/>
    </row>
    <row r="38" spans="2:10" ht="15.75">
      <c r="B38" s="1"/>
      <c r="C38" s="1"/>
      <c r="D38" s="1"/>
      <c r="E38" s="1"/>
      <c r="F38" s="1"/>
      <c r="G38" s="1"/>
      <c r="H38" s="1"/>
      <c r="I38" s="1"/>
      <c r="J38" s="1"/>
    </row>
    <row r="39" spans="2:10" ht="15.75">
      <c r="B39" s="1"/>
      <c r="C39" s="1"/>
      <c r="D39" s="1"/>
      <c r="E39" s="1"/>
      <c r="F39" s="1"/>
      <c r="G39" s="1"/>
      <c r="H39" s="1"/>
      <c r="I39" s="1"/>
      <c r="J39" s="1"/>
    </row>
    <row r="40" spans="2:10" ht="15.75">
      <c r="B40" s="1"/>
      <c r="C40" s="1"/>
      <c r="D40" s="1"/>
      <c r="E40" s="1"/>
      <c r="F40" s="1"/>
      <c r="G40" s="1"/>
      <c r="H40" s="1"/>
      <c r="I40" s="1"/>
      <c r="J40" s="1"/>
    </row>
    <row r="41" spans="2:10" ht="15.75">
      <c r="B41" s="1"/>
      <c r="C41" s="1"/>
      <c r="D41" s="1"/>
      <c r="E41" s="1"/>
      <c r="F41" s="1"/>
      <c r="G41" s="1"/>
      <c r="H41" s="1"/>
      <c r="I41" s="1"/>
      <c r="J41" s="1"/>
    </row>
    <row r="42" spans="2:10" ht="15.75">
      <c r="B42" s="1"/>
      <c r="C42" s="1"/>
      <c r="D42" s="1"/>
      <c r="E42" s="1"/>
      <c r="F42" s="1"/>
      <c r="G42" s="1"/>
      <c r="H42" s="1"/>
      <c r="I42" s="1"/>
      <c r="J42" s="1"/>
    </row>
    <row r="43" spans="2:10" ht="15.75">
      <c r="B43" s="1"/>
      <c r="C43" s="1"/>
      <c r="D43" s="1"/>
      <c r="E43" s="1"/>
      <c r="F43" s="1"/>
      <c r="G43" s="1"/>
      <c r="H43" s="1"/>
      <c r="I43" s="1"/>
      <c r="J43" s="1"/>
    </row>
    <row r="44" spans="2:10" ht="15.75">
      <c r="B44" s="1"/>
      <c r="C44" s="1"/>
      <c r="D44" s="1"/>
      <c r="E44" s="1"/>
      <c r="F44" s="1"/>
      <c r="G44" s="1"/>
      <c r="H44" s="1"/>
      <c r="I44" s="1"/>
      <c r="J44" s="1"/>
    </row>
    <row r="45" spans="2:10" ht="15.75">
      <c r="B45" s="1"/>
      <c r="C45" s="1"/>
      <c r="D45" s="1"/>
      <c r="E45" s="1"/>
      <c r="F45" s="1"/>
      <c r="G45" s="1"/>
      <c r="H45" s="1"/>
      <c r="I45" s="1"/>
      <c r="J45" s="1"/>
    </row>
    <row r="46" spans="2:10" ht="15.75">
      <c r="B46" s="1"/>
      <c r="C46" s="1"/>
      <c r="D46" s="1"/>
      <c r="E46" s="1"/>
      <c r="F46" s="1"/>
      <c r="G46" s="1"/>
      <c r="H46" s="1"/>
      <c r="I46" s="1"/>
      <c r="J46" s="1"/>
    </row>
    <row r="47" spans="2:10" ht="15.75">
      <c r="B47" s="1"/>
      <c r="C47" s="1"/>
      <c r="D47" s="1"/>
      <c r="E47" s="1"/>
      <c r="F47" s="1"/>
      <c r="G47" s="1"/>
      <c r="H47" s="1"/>
      <c r="I47" s="1"/>
      <c r="J47" s="1"/>
    </row>
    <row r="48" spans="2:10" ht="15.75">
      <c r="B48" s="1"/>
      <c r="C48" s="1"/>
      <c r="D48" s="1"/>
      <c r="E48" s="1"/>
      <c r="F48" s="1"/>
      <c r="G48" s="1"/>
      <c r="H48" s="1"/>
      <c r="I48" s="1"/>
      <c r="J48" s="1"/>
    </row>
    <row r="49" spans="2:10" ht="15.75">
      <c r="B49" s="1"/>
      <c r="C49" s="1"/>
      <c r="D49" s="1"/>
      <c r="E49" s="1"/>
      <c r="F49" s="1"/>
      <c r="G49" s="1"/>
      <c r="H49" s="1"/>
      <c r="I49" s="1"/>
      <c r="J49" s="1"/>
    </row>
    <row r="50" spans="2:10" ht="15.75">
      <c r="B50" s="1"/>
      <c r="C50" s="1"/>
      <c r="D50" s="1"/>
      <c r="E50" s="1"/>
      <c r="F50" s="1"/>
      <c r="G50" s="1"/>
      <c r="H50" s="1"/>
      <c r="I50" s="1"/>
      <c r="J50" s="1"/>
    </row>
    <row r="51" spans="2:10" ht="15.75">
      <c r="B51" s="1"/>
      <c r="C51" s="1"/>
      <c r="D51" s="1"/>
      <c r="E51" s="1"/>
      <c r="F51" s="1"/>
      <c r="G51" s="1"/>
      <c r="H51" s="1"/>
      <c r="I51" s="1"/>
      <c r="J51" s="1"/>
    </row>
    <row r="52" spans="2:10" ht="15.75">
      <c r="B52" s="1"/>
      <c r="C52" s="1"/>
      <c r="D52" s="1"/>
      <c r="E52" s="1"/>
      <c r="F52" s="1"/>
      <c r="G52" s="1"/>
      <c r="H52" s="1"/>
      <c r="I52" s="1"/>
      <c r="J52" s="1"/>
    </row>
    <row r="53" spans="2:10" ht="15.75">
      <c r="B53" s="1"/>
      <c r="C53" s="1"/>
      <c r="D53" s="1"/>
      <c r="E53" s="1"/>
      <c r="F53" s="1"/>
      <c r="G53" s="1"/>
      <c r="H53" s="1"/>
      <c r="I53" s="1"/>
      <c r="J53" s="1"/>
    </row>
    <row r="54" spans="2:10" ht="15.75">
      <c r="B54" s="1"/>
      <c r="C54" s="1"/>
      <c r="D54" s="1"/>
      <c r="E54" s="1"/>
      <c r="F54" s="1"/>
      <c r="G54" s="1"/>
      <c r="H54" s="1"/>
      <c r="I54" s="1"/>
      <c r="J54" s="1"/>
    </row>
    <row r="55" spans="2:10" ht="15.75">
      <c r="B55" s="1"/>
      <c r="C55" s="1"/>
      <c r="D55" s="1"/>
      <c r="E55" s="1"/>
      <c r="F55" s="1"/>
      <c r="G55" s="1"/>
      <c r="H55" s="1"/>
      <c r="I55" s="1"/>
      <c r="J55" s="1"/>
    </row>
    <row r="56" spans="2:10" ht="15.75">
      <c r="B56" s="1"/>
      <c r="C56" s="1"/>
      <c r="D56" s="1"/>
      <c r="E56" s="1"/>
      <c r="F56" s="1"/>
      <c r="G56" s="1"/>
      <c r="H56" s="1"/>
      <c r="I56" s="1"/>
      <c r="J56" s="1"/>
    </row>
    <row r="57" spans="2:10" ht="15.75">
      <c r="B57" s="1"/>
      <c r="C57" s="1"/>
      <c r="D57" s="1"/>
      <c r="E57" s="1"/>
      <c r="F57" s="1"/>
      <c r="G57" s="1"/>
      <c r="H57" s="1"/>
      <c r="I57" s="1"/>
      <c r="J57" s="1"/>
    </row>
    <row r="58" spans="2:10" ht="15.75">
      <c r="B58" s="1"/>
      <c r="C58" s="1"/>
      <c r="D58" s="1"/>
      <c r="E58" s="1"/>
      <c r="F58" s="1"/>
      <c r="G58" s="1"/>
      <c r="H58" s="1"/>
      <c r="I58" s="1"/>
      <c r="J58" s="1"/>
    </row>
    <row r="59" spans="2:10" ht="15.75">
      <c r="B59" s="1"/>
      <c r="C59" s="1"/>
      <c r="D59" s="1"/>
      <c r="E59" s="1"/>
      <c r="F59" s="1"/>
      <c r="G59" s="1"/>
      <c r="H59" s="1"/>
      <c r="I59" s="1"/>
      <c r="J59" s="1"/>
    </row>
    <row r="60" spans="2:10" ht="15.75">
      <c r="B60" s="1"/>
      <c r="C60" s="1"/>
      <c r="D60" s="1"/>
      <c r="E60" s="1"/>
      <c r="F60" s="1"/>
      <c r="G60" s="1"/>
      <c r="H60" s="1"/>
      <c r="I60" s="1"/>
      <c r="J60" s="1"/>
    </row>
    <row r="61" spans="2:10" ht="15.75">
      <c r="B61" s="1"/>
      <c r="C61" s="1"/>
      <c r="D61" s="1"/>
      <c r="E61" s="1"/>
      <c r="F61" s="1"/>
      <c r="G61" s="1"/>
      <c r="H61" s="1"/>
      <c r="I61" s="1"/>
      <c r="J61" s="1"/>
    </row>
    <row r="62" spans="2:10" ht="15.75">
      <c r="B62" s="1"/>
      <c r="C62" s="1"/>
      <c r="D62" s="1"/>
      <c r="E62" s="1"/>
      <c r="F62" s="1"/>
      <c r="G62" s="1"/>
      <c r="H62" s="1"/>
      <c r="I62" s="1"/>
      <c r="J62" s="1"/>
    </row>
    <row r="63" spans="2:10" ht="15.75">
      <c r="B63" s="1"/>
      <c r="C63" s="1"/>
      <c r="D63" s="1"/>
      <c r="E63" s="1"/>
      <c r="F63" s="1"/>
      <c r="G63" s="1"/>
      <c r="H63" s="1"/>
      <c r="I63" s="1"/>
      <c r="J63" s="1"/>
    </row>
    <row r="64" spans="2:10" ht="15.75">
      <c r="B64" s="1"/>
      <c r="C64" s="1"/>
      <c r="D64" s="1"/>
      <c r="E64" s="1"/>
      <c r="F64" s="1"/>
      <c r="G64" s="1"/>
      <c r="H64" s="1"/>
      <c r="I64" s="1"/>
      <c r="J64" s="1"/>
    </row>
    <row r="65" spans="2:10" ht="15.75">
      <c r="B65" s="1"/>
      <c r="C65" s="1"/>
      <c r="D65" s="1"/>
      <c r="E65" s="1"/>
      <c r="F65" s="1"/>
      <c r="G65" s="1"/>
      <c r="H65" s="1"/>
      <c r="I65" s="1"/>
      <c r="J65" s="1"/>
    </row>
    <row r="66" spans="2:10" ht="15.75">
      <c r="B66" s="1"/>
      <c r="C66" s="1"/>
      <c r="D66" s="1"/>
      <c r="E66" s="1"/>
      <c r="F66" s="1"/>
      <c r="G66" s="1"/>
      <c r="H66" s="1"/>
      <c r="I66" s="1"/>
      <c r="J66" s="1"/>
    </row>
    <row r="67" spans="2:10" ht="15.75">
      <c r="B67" s="1"/>
      <c r="C67" s="1"/>
      <c r="D67" s="1"/>
      <c r="E67" s="1"/>
      <c r="F67" s="1"/>
      <c r="G67" s="1"/>
      <c r="H67" s="1"/>
      <c r="I67" s="1"/>
      <c r="J67" s="1"/>
    </row>
    <row r="68" spans="2:10" ht="15.75">
      <c r="B68" s="1"/>
      <c r="C68" s="1"/>
      <c r="D68" s="1"/>
      <c r="E68" s="1"/>
      <c r="F68" s="1"/>
      <c r="G68" s="1"/>
      <c r="H68" s="1"/>
      <c r="I68" s="1"/>
      <c r="J68" s="1"/>
    </row>
    <row r="69" spans="2:10" ht="15.75">
      <c r="B69" s="1"/>
      <c r="C69" s="1"/>
      <c r="D69" s="1"/>
      <c r="E69" s="1"/>
      <c r="F69" s="1"/>
      <c r="G69" s="1"/>
      <c r="H69" s="1"/>
      <c r="I69" s="1"/>
      <c r="J69" s="1"/>
    </row>
    <row r="70" spans="2:10" ht="15.75">
      <c r="B70" s="1"/>
      <c r="C70" s="1"/>
      <c r="D70" s="1"/>
      <c r="E70" s="1"/>
      <c r="F70" s="1"/>
      <c r="G70" s="1"/>
      <c r="H70" s="1"/>
      <c r="I70" s="1"/>
      <c r="J70" s="1"/>
    </row>
    <row r="71" spans="2:10" ht="15.75">
      <c r="B71" s="1"/>
      <c r="C71" s="1"/>
      <c r="D71" s="1"/>
      <c r="E71" s="1"/>
      <c r="F71" s="1"/>
      <c r="G71" s="1"/>
      <c r="H71" s="1"/>
      <c r="I71" s="1"/>
      <c r="J71" s="1"/>
    </row>
    <row r="72" spans="2:10" ht="15.75">
      <c r="B72" s="1"/>
      <c r="C72" s="1"/>
      <c r="D72" s="1"/>
      <c r="E72" s="1"/>
      <c r="F72" s="1"/>
      <c r="G72" s="1"/>
      <c r="H72" s="1"/>
      <c r="I72" s="1"/>
      <c r="J72" s="1"/>
    </row>
    <row r="73" spans="2:10" ht="15.75">
      <c r="B73" s="1"/>
      <c r="C73" s="1"/>
      <c r="D73" s="1"/>
      <c r="E73" s="1"/>
      <c r="F73" s="1"/>
      <c r="G73" s="1"/>
      <c r="H73" s="1"/>
      <c r="I73" s="1"/>
      <c r="J73" s="1"/>
    </row>
    <row r="74" spans="2:10" ht="15.75">
      <c r="B74" s="1"/>
      <c r="C74" s="1"/>
      <c r="D74" s="1"/>
      <c r="E74" s="1"/>
      <c r="F74" s="1"/>
      <c r="G74" s="1"/>
      <c r="H74" s="1"/>
      <c r="I74" s="1"/>
      <c r="J74" s="1"/>
    </row>
    <row r="75" spans="2:10" ht="15.75">
      <c r="B75" s="1"/>
      <c r="C75" s="1"/>
      <c r="D75" s="1"/>
      <c r="E75" s="1"/>
      <c r="F75" s="1"/>
      <c r="G75" s="1"/>
      <c r="H75" s="1"/>
      <c r="I75" s="1"/>
      <c r="J75" s="1"/>
    </row>
    <row r="76" spans="2:10" ht="15.75">
      <c r="B76" s="1"/>
      <c r="C76" s="1"/>
      <c r="D76" s="1"/>
      <c r="E76" s="1"/>
      <c r="F76" s="1"/>
      <c r="G76" s="1"/>
      <c r="H76" s="1"/>
      <c r="I76" s="1"/>
      <c r="J76" s="1"/>
    </row>
    <row r="77" spans="2:10" ht="15.75">
      <c r="B77" s="1"/>
      <c r="C77" s="1"/>
      <c r="D77" s="1"/>
      <c r="E77" s="1"/>
      <c r="F77" s="1"/>
      <c r="G77" s="1"/>
      <c r="H77" s="1"/>
      <c r="I77" s="1"/>
      <c r="J77" s="1"/>
    </row>
    <row r="78" spans="2:10" ht="15.75">
      <c r="B78" s="1"/>
      <c r="C78" s="1"/>
      <c r="D78" s="1"/>
      <c r="E78" s="1"/>
      <c r="F78" s="1"/>
      <c r="G78" s="1"/>
      <c r="H78" s="1"/>
      <c r="I78" s="1"/>
      <c r="J78" s="1"/>
    </row>
    <row r="79" spans="2:10" ht="15.75">
      <c r="B79" s="1"/>
      <c r="C79" s="1"/>
      <c r="D79" s="1"/>
      <c r="E79" s="1"/>
      <c r="F79" s="1"/>
      <c r="G79" s="1"/>
      <c r="H79" s="1"/>
      <c r="I79" s="1"/>
      <c r="J79" s="1"/>
    </row>
    <row r="80" spans="2:10" ht="15.75">
      <c r="B80" s="1"/>
      <c r="C80" s="1"/>
      <c r="D80" s="1"/>
      <c r="E80" s="1"/>
      <c r="F80" s="1"/>
      <c r="G80" s="1"/>
      <c r="H80" s="1"/>
      <c r="I80" s="1"/>
      <c r="J80" s="1"/>
    </row>
    <row r="81" spans="2:10" ht="15.75">
      <c r="B81" s="1"/>
      <c r="C81" s="1"/>
      <c r="D81" s="1"/>
      <c r="E81" s="1"/>
      <c r="F81" s="1"/>
      <c r="G81" s="1"/>
      <c r="H81" s="1"/>
      <c r="I81" s="1"/>
      <c r="J81" s="1"/>
    </row>
    <row r="82" spans="2:10" ht="15.75">
      <c r="B82" s="1"/>
      <c r="C82" s="1"/>
      <c r="D82" s="1"/>
      <c r="E82" s="1"/>
      <c r="F82" s="1"/>
      <c r="G82" s="1"/>
      <c r="H82" s="1"/>
      <c r="I82" s="1"/>
      <c r="J82" s="1"/>
    </row>
    <row r="83" spans="2:10" ht="15.75">
      <c r="B83" s="1"/>
      <c r="C83" s="1"/>
      <c r="D83" s="1"/>
      <c r="E83" s="1"/>
      <c r="F83" s="1"/>
      <c r="G83" s="1"/>
      <c r="H83" s="1"/>
      <c r="I83" s="1"/>
      <c r="J83" s="1"/>
    </row>
    <row r="84" spans="2:10" ht="15.75">
      <c r="B84" s="1"/>
      <c r="C84" s="1"/>
      <c r="D84" s="1"/>
      <c r="E84" s="1"/>
      <c r="F84" s="1"/>
      <c r="G84" s="1"/>
      <c r="H84" s="1"/>
      <c r="I84" s="1"/>
      <c r="J84" s="1"/>
    </row>
    <row r="85" spans="2:10" ht="15.75">
      <c r="B85" s="1"/>
      <c r="C85" s="1"/>
      <c r="D85" s="1"/>
      <c r="E85" s="1"/>
      <c r="F85" s="1"/>
      <c r="G85" s="1"/>
      <c r="H85" s="1"/>
      <c r="I85" s="1"/>
      <c r="J85" s="1"/>
    </row>
    <row r="86" spans="2:10" ht="15.75">
      <c r="B86" s="1"/>
      <c r="C86" s="1"/>
      <c r="D86" s="1"/>
      <c r="E86" s="1"/>
      <c r="F86" s="1"/>
      <c r="G86" s="1"/>
      <c r="H86" s="1"/>
      <c r="I86" s="1"/>
      <c r="J86" s="1"/>
    </row>
    <row r="87" spans="2:10" ht="15.75">
      <c r="B87" s="1"/>
      <c r="C87" s="1"/>
      <c r="D87" s="1"/>
      <c r="E87" s="1"/>
      <c r="F87" s="1"/>
      <c r="G87" s="1"/>
      <c r="H87" s="1"/>
      <c r="I87" s="1"/>
      <c r="J87" s="1"/>
    </row>
    <row r="88" spans="2:10" ht="15.75">
      <c r="B88" s="1"/>
      <c r="C88" s="1"/>
      <c r="D88" s="1"/>
      <c r="E88" s="1"/>
      <c r="F88" s="1"/>
      <c r="G88" s="1"/>
      <c r="H88" s="1"/>
      <c r="I88" s="1"/>
      <c r="J88" s="1"/>
    </row>
    <row r="89" spans="2:10" ht="15.75">
      <c r="B89" s="1"/>
      <c r="C89" s="1"/>
      <c r="D89" s="1"/>
      <c r="E89" s="1"/>
      <c r="F89" s="1"/>
      <c r="G89" s="1"/>
      <c r="H89" s="1"/>
      <c r="I89" s="1"/>
      <c r="J89" s="1"/>
    </row>
    <row r="90" spans="2:10" ht="15.75">
      <c r="B90" s="1"/>
      <c r="C90" s="1"/>
      <c r="D90" s="1"/>
      <c r="E90" s="1"/>
      <c r="F90" s="1"/>
      <c r="G90" s="1"/>
      <c r="H90" s="1"/>
      <c r="I90" s="1"/>
      <c r="J90" s="1"/>
    </row>
    <row r="91" spans="2:10" ht="15.75">
      <c r="B91" s="1"/>
      <c r="C91" s="1"/>
      <c r="D91" s="1"/>
      <c r="E91" s="1"/>
      <c r="F91" s="1"/>
      <c r="G91" s="1"/>
      <c r="H91" s="1"/>
      <c r="I91" s="1"/>
      <c r="J91" s="1"/>
    </row>
    <row r="92" spans="2:10" ht="15.75">
      <c r="B92" s="1"/>
      <c r="C92" s="1"/>
      <c r="D92" s="1"/>
      <c r="E92" s="1"/>
      <c r="F92" s="1"/>
      <c r="G92" s="1"/>
      <c r="H92" s="1"/>
      <c r="I92" s="1"/>
      <c r="J92" s="1"/>
    </row>
    <row r="93" spans="2:10" ht="15.75">
      <c r="B93" s="1"/>
      <c r="C93" s="1"/>
      <c r="D93" s="1"/>
      <c r="E93" s="1"/>
      <c r="F93" s="1"/>
      <c r="G93" s="1"/>
      <c r="H93" s="1"/>
      <c r="I93" s="1"/>
      <c r="J93" s="1"/>
    </row>
    <row r="94" spans="2:10" ht="15.75">
      <c r="B94" s="1"/>
      <c r="C94" s="1"/>
      <c r="D94" s="1"/>
      <c r="E94" s="1"/>
      <c r="F94" s="1"/>
      <c r="G94" s="1"/>
      <c r="H94" s="1"/>
      <c r="I94" s="1"/>
      <c r="J94" s="1"/>
    </row>
    <row r="95" spans="2:10" ht="15.75">
      <c r="B95" s="1"/>
      <c r="C95" s="1"/>
      <c r="D95" s="1"/>
      <c r="E95" s="1"/>
      <c r="F95" s="1"/>
      <c r="G95" s="1"/>
      <c r="H95" s="1"/>
      <c r="I95" s="1"/>
      <c r="J95" s="1"/>
    </row>
    <row r="96" spans="2:10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</sheetData>
  <mergeCells count="22">
    <mergeCell ref="B21:K21"/>
    <mergeCell ref="B19:F19"/>
    <mergeCell ref="I1:K1"/>
    <mergeCell ref="I2:K2"/>
    <mergeCell ref="I3:K3"/>
    <mergeCell ref="B4:K4"/>
    <mergeCell ref="C6:C8"/>
    <mergeCell ref="K6:K8"/>
    <mergeCell ref="F6:F8"/>
    <mergeCell ref="E6:E8"/>
    <mergeCell ref="B6:B8"/>
    <mergeCell ref="H7:J7"/>
    <mergeCell ref="G7:G8"/>
    <mergeCell ref="G6:J6"/>
    <mergeCell ref="D6:D8"/>
    <mergeCell ref="K9:K11"/>
    <mergeCell ref="E9:E12"/>
    <mergeCell ref="F9:F12"/>
    <mergeCell ref="E13:E18"/>
    <mergeCell ref="F13:F18"/>
    <mergeCell ref="C9:C12"/>
    <mergeCell ref="C13:C18"/>
  </mergeCells>
  <pageMargins left="0.74803149606299213" right="0.11811023622047245" top="0.78740157480314965" bottom="0.15748031496062992" header="0.31496062992125984" footer="0.31496062992125984"/>
  <pageSetup paperSize="9" scale="83" orientation="landscape" horizontalDpi="180" verticalDpi="180" r:id="rId1"/>
  <headerFooter>
    <oddHeader>&amp;C&amp;P</oddHead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2</vt:lpstr>
      <vt:lpstr>Додаток 3</vt:lpstr>
      <vt:lpstr>Додаток 4</vt:lpstr>
      <vt:lpstr>Додаток 5</vt:lpstr>
      <vt:lpstr>'Додаток 2'!Область_печати</vt:lpstr>
      <vt:lpstr>'Додаток 3'!Область_печати</vt:lpstr>
      <vt:lpstr>'Додаток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2020-12-28T07:46:21Z</dcterms:modified>
</cp:coreProperties>
</file>