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0" windowWidth="28800" windowHeight="12300" tabRatio="601" activeTab="3"/>
  </bookViews>
  <sheets>
    <sheet name="дод1" sheetId="56" r:id="rId1"/>
    <sheet name="дод2 " sheetId="59" r:id="rId2"/>
    <sheet name="дод3" sheetId="60" r:id="rId3"/>
    <sheet name="дод4" sheetId="57" r:id="rId4"/>
    <sheet name="дод5 " sheetId="58" r:id="rId5"/>
  </sheets>
  <definedNames>
    <definedName name="_xlnm.Print_Titles" localSheetId="2">дод3!$8:$12</definedName>
    <definedName name="_xlnm.Print_Titles" localSheetId="4">'дод5 '!$11:$12</definedName>
    <definedName name="_xlnm.Print_Area" localSheetId="0">дод1!$A$1:$F$118</definedName>
    <definedName name="_xlnm.Print_Area" localSheetId="1">'дод2 '!$A$1:$F$39</definedName>
    <definedName name="_xlnm.Print_Area" localSheetId="2">дод3!$A$1:$R$151</definedName>
    <definedName name="_xlnm.Print_Area" localSheetId="3">дод4!$A$1:$D$53</definedName>
    <definedName name="_xlnm.Print_Area" localSheetId="4">'дод5 '!$A$1:$J$84</definedName>
  </definedNames>
  <calcPr calcId="162913"/>
</workbook>
</file>

<file path=xl/calcChain.xml><?xml version="1.0" encoding="utf-8"?>
<calcChain xmlns="http://schemas.openxmlformats.org/spreadsheetml/2006/main">
  <c r="D31" i="57" l="1"/>
  <c r="I43" i="58" l="1"/>
  <c r="R103" i="60"/>
  <c r="Q103" i="60"/>
  <c r="P103" i="60"/>
  <c r="O103" i="60"/>
  <c r="N103" i="60"/>
  <c r="M103" i="60"/>
  <c r="L103" i="60"/>
  <c r="K103" i="60"/>
  <c r="J103" i="60"/>
  <c r="O107" i="60"/>
  <c r="N107" i="60"/>
  <c r="M107" i="60"/>
  <c r="L107" i="60"/>
  <c r="K107" i="60"/>
  <c r="J107" i="60"/>
  <c r="J108" i="60"/>
  <c r="R108" i="60" s="1"/>
  <c r="C91" i="56" l="1"/>
  <c r="C92" i="56"/>
  <c r="D92" i="56"/>
  <c r="O21" i="60" l="1"/>
  <c r="O14" i="60" s="1"/>
  <c r="O13" i="60" s="1"/>
  <c r="K21" i="60"/>
  <c r="K14" i="60" s="1"/>
  <c r="E166" i="60"/>
  <c r="R166" i="60" s="1"/>
  <c r="R165" i="60"/>
  <c r="R164" i="60"/>
  <c r="J163" i="60"/>
  <c r="E163" i="60"/>
  <c r="R163" i="60" s="1"/>
  <c r="R162" i="60"/>
  <c r="K161" i="60"/>
  <c r="J161" i="60"/>
  <c r="E161" i="60"/>
  <c r="R161" i="60" s="1"/>
  <c r="K160" i="60"/>
  <c r="I160" i="60"/>
  <c r="H160" i="60"/>
  <c r="G160" i="60"/>
  <c r="F160" i="60"/>
  <c r="J147" i="60"/>
  <c r="E147" i="60"/>
  <c r="J146" i="60"/>
  <c r="R146" i="60" s="1"/>
  <c r="J145" i="60"/>
  <c r="E145" i="60"/>
  <c r="J144" i="60"/>
  <c r="R144" i="60" s="1"/>
  <c r="J143" i="60"/>
  <c r="E143" i="60"/>
  <c r="Q142" i="60"/>
  <c r="Q141" i="60" s="1"/>
  <c r="P142" i="60"/>
  <c r="P141" i="60" s="1"/>
  <c r="O142" i="60"/>
  <c r="O141" i="60" s="1"/>
  <c r="N142" i="60"/>
  <c r="M142" i="60"/>
  <c r="M141" i="60" s="1"/>
  <c r="L142" i="60"/>
  <c r="L141" i="60" s="1"/>
  <c r="K142" i="60"/>
  <c r="K141" i="60" s="1"/>
  <c r="I142" i="60"/>
  <c r="I141" i="60" s="1"/>
  <c r="H142" i="60"/>
  <c r="H141" i="60" s="1"/>
  <c r="G142" i="60"/>
  <c r="G141" i="60" s="1"/>
  <c r="F142" i="60"/>
  <c r="F141" i="60" s="1"/>
  <c r="N141" i="60"/>
  <c r="J140" i="60"/>
  <c r="R140" i="60" s="1"/>
  <c r="J139" i="60"/>
  <c r="R139" i="60" s="1"/>
  <c r="J138" i="60"/>
  <c r="R138" i="60" s="1"/>
  <c r="J137" i="60"/>
  <c r="E137" i="60"/>
  <c r="J136" i="60"/>
  <c r="E136" i="60"/>
  <c r="J135" i="60"/>
  <c r="E135" i="60"/>
  <c r="J134" i="60"/>
  <c r="E134" i="60"/>
  <c r="J133" i="60"/>
  <c r="E133" i="60"/>
  <c r="J132" i="60"/>
  <c r="E132" i="60"/>
  <c r="J131" i="60"/>
  <c r="E131" i="60"/>
  <c r="E130" i="60"/>
  <c r="R130" i="60" s="1"/>
  <c r="J129" i="60"/>
  <c r="E129" i="60"/>
  <c r="J128" i="60"/>
  <c r="E128" i="60"/>
  <c r="J127" i="60"/>
  <c r="E127" i="60"/>
  <c r="J126" i="60"/>
  <c r="E126" i="60"/>
  <c r="J125" i="60"/>
  <c r="E125" i="60"/>
  <c r="Q124" i="60"/>
  <c r="Q123" i="60" s="1"/>
  <c r="P124" i="60"/>
  <c r="P123" i="60" s="1"/>
  <c r="O124" i="60"/>
  <c r="N124" i="60"/>
  <c r="N123" i="60" s="1"/>
  <c r="M124" i="60"/>
  <c r="M123" i="60" s="1"/>
  <c r="L124" i="60"/>
  <c r="L123" i="60" s="1"/>
  <c r="K124" i="60"/>
  <c r="K123" i="60" s="1"/>
  <c r="I124" i="60"/>
  <c r="I123" i="60" s="1"/>
  <c r="H124" i="60"/>
  <c r="H123" i="60" s="1"/>
  <c r="G124" i="60"/>
  <c r="G123" i="60" s="1"/>
  <c r="F124" i="60"/>
  <c r="F123" i="60" s="1"/>
  <c r="O123" i="60"/>
  <c r="J122" i="60"/>
  <c r="J121" i="60" s="1"/>
  <c r="E122" i="60"/>
  <c r="E121" i="60" s="1"/>
  <c r="Q121" i="60"/>
  <c r="Q120" i="60" s="1"/>
  <c r="P121" i="60"/>
  <c r="P120" i="60" s="1"/>
  <c r="O121" i="60"/>
  <c r="O120" i="60" s="1"/>
  <c r="N121" i="60"/>
  <c r="N120" i="60" s="1"/>
  <c r="M121" i="60"/>
  <c r="M120" i="60" s="1"/>
  <c r="L121" i="60"/>
  <c r="L120" i="60" s="1"/>
  <c r="K121" i="60"/>
  <c r="K120" i="60" s="1"/>
  <c r="I121" i="60"/>
  <c r="I120" i="60" s="1"/>
  <c r="H121" i="60"/>
  <c r="H120" i="60" s="1"/>
  <c r="G121" i="60"/>
  <c r="G120" i="60" s="1"/>
  <c r="F121" i="60"/>
  <c r="F120" i="60" s="1"/>
  <c r="J119" i="60"/>
  <c r="R119" i="60" s="1"/>
  <c r="J118" i="60"/>
  <c r="E118" i="60"/>
  <c r="E117" i="60" s="1"/>
  <c r="E116" i="60" s="1"/>
  <c r="Q117" i="60"/>
  <c r="Q116" i="60" s="1"/>
  <c r="P117" i="60"/>
  <c r="P116" i="60" s="1"/>
  <c r="O117" i="60"/>
  <c r="O116" i="60" s="1"/>
  <c r="N117" i="60"/>
  <c r="N116" i="60" s="1"/>
  <c r="M117" i="60"/>
  <c r="L117" i="60"/>
  <c r="L116" i="60" s="1"/>
  <c r="K117" i="60"/>
  <c r="K116" i="60" s="1"/>
  <c r="I117" i="60"/>
  <c r="I116" i="60" s="1"/>
  <c r="H117" i="60"/>
  <c r="H116" i="60" s="1"/>
  <c r="G117" i="60"/>
  <c r="G116" i="60" s="1"/>
  <c r="F117" i="60"/>
  <c r="F116" i="60" s="1"/>
  <c r="M116" i="60"/>
  <c r="J115" i="60"/>
  <c r="E115" i="60"/>
  <c r="J114" i="60"/>
  <c r="E114" i="60"/>
  <c r="J113" i="60"/>
  <c r="E113" i="60"/>
  <c r="J112" i="60"/>
  <c r="E112" i="60"/>
  <c r="J111" i="60"/>
  <c r="E111" i="60"/>
  <c r="R111" i="60" s="1"/>
  <c r="J110" i="60"/>
  <c r="E110" i="60"/>
  <c r="J109" i="60"/>
  <c r="J106" i="60"/>
  <c r="E106" i="60"/>
  <c r="R106" i="60" s="1"/>
  <c r="J105" i="60"/>
  <c r="E105" i="60"/>
  <c r="J104" i="60"/>
  <c r="E104" i="60"/>
  <c r="R104" i="60" s="1"/>
  <c r="Q102" i="60"/>
  <c r="P102" i="60"/>
  <c r="O102" i="60"/>
  <c r="N102" i="60"/>
  <c r="M102" i="60"/>
  <c r="L102" i="60"/>
  <c r="K102" i="60"/>
  <c r="I103" i="60"/>
  <c r="I102" i="60" s="1"/>
  <c r="H103" i="60"/>
  <c r="H102" i="60" s="1"/>
  <c r="G103" i="60"/>
  <c r="G102" i="60" s="1"/>
  <c r="F103" i="60"/>
  <c r="F102" i="60" s="1"/>
  <c r="R101" i="60"/>
  <c r="J99" i="60"/>
  <c r="E99" i="60"/>
  <c r="J98" i="60"/>
  <c r="E98" i="60"/>
  <c r="J97" i="60"/>
  <c r="E97" i="60"/>
  <c r="J96" i="60"/>
  <c r="E96" i="60"/>
  <c r="J95" i="60"/>
  <c r="E95" i="60"/>
  <c r="J94" i="60"/>
  <c r="E94" i="60"/>
  <c r="J93" i="60"/>
  <c r="R93" i="60" s="1"/>
  <c r="E93" i="60"/>
  <c r="J92" i="60"/>
  <c r="E92" i="60"/>
  <c r="J91" i="60"/>
  <c r="E91" i="60"/>
  <c r="J90" i="60"/>
  <c r="E90" i="60"/>
  <c r="Q89" i="60"/>
  <c r="Q88" i="60" s="1"/>
  <c r="P89" i="60"/>
  <c r="P88" i="60" s="1"/>
  <c r="O89" i="60"/>
  <c r="N89" i="60"/>
  <c r="M89" i="60"/>
  <c r="L89" i="60"/>
  <c r="L88" i="60" s="1"/>
  <c r="K89" i="60"/>
  <c r="K88" i="60" s="1"/>
  <c r="I89" i="60"/>
  <c r="I88" i="60" s="1"/>
  <c r="H89" i="60"/>
  <c r="H88" i="60" s="1"/>
  <c r="G89" i="60"/>
  <c r="G88" i="60" s="1"/>
  <c r="F89" i="60"/>
  <c r="F88" i="60" s="1"/>
  <c r="N88" i="60"/>
  <c r="M88" i="60"/>
  <c r="Q87" i="60"/>
  <c r="J87" i="60"/>
  <c r="I87" i="60"/>
  <c r="E87" i="60"/>
  <c r="J86" i="60"/>
  <c r="E86" i="60"/>
  <c r="J85" i="60"/>
  <c r="E85" i="60"/>
  <c r="J84" i="60"/>
  <c r="E84" i="60"/>
  <c r="J83" i="60"/>
  <c r="E83" i="60"/>
  <c r="J82" i="60"/>
  <c r="E82" i="60"/>
  <c r="O81" i="60"/>
  <c r="J81" i="60" s="1"/>
  <c r="K81" i="60"/>
  <c r="E81" i="60"/>
  <c r="J80" i="60"/>
  <c r="E80" i="60"/>
  <c r="R80" i="60" s="1"/>
  <c r="J79" i="60"/>
  <c r="E79" i="60"/>
  <c r="O78" i="60"/>
  <c r="O65" i="60" s="1"/>
  <c r="O64" i="60" s="1"/>
  <c r="N78" i="60"/>
  <c r="N65" i="60" s="1"/>
  <c r="N64" i="60" s="1"/>
  <c r="M78" i="60"/>
  <c r="M65" i="60" s="1"/>
  <c r="M64" i="60" s="1"/>
  <c r="L78" i="60"/>
  <c r="K78" i="60"/>
  <c r="K65" i="60" s="1"/>
  <c r="K64" i="60" s="1"/>
  <c r="I78" i="60"/>
  <c r="I65" i="60" s="1"/>
  <c r="I64" i="60" s="1"/>
  <c r="H78" i="60"/>
  <c r="F78" i="60"/>
  <c r="F65" i="60" s="1"/>
  <c r="F64" i="60" s="1"/>
  <c r="J77" i="60"/>
  <c r="E77" i="60"/>
  <c r="J76" i="60"/>
  <c r="E76" i="60"/>
  <c r="J75" i="60"/>
  <c r="E75" i="60"/>
  <c r="J74" i="60"/>
  <c r="E74" i="60"/>
  <c r="J73" i="60"/>
  <c r="E73" i="60"/>
  <c r="J72" i="60"/>
  <c r="E72" i="60"/>
  <c r="J71" i="60"/>
  <c r="E71" i="60"/>
  <c r="R71" i="60" s="1"/>
  <c r="J70" i="60"/>
  <c r="E70" i="60"/>
  <c r="J69" i="60"/>
  <c r="E69" i="60"/>
  <c r="J68" i="60"/>
  <c r="E68" i="60"/>
  <c r="J67" i="60"/>
  <c r="E67" i="60"/>
  <c r="J66" i="60"/>
  <c r="E66" i="60"/>
  <c r="R66" i="60" s="1"/>
  <c r="Q65" i="60"/>
  <c r="Q64" i="60" s="1"/>
  <c r="P65" i="60"/>
  <c r="P64" i="60" s="1"/>
  <c r="L65" i="60"/>
  <c r="L64" i="60" s="1"/>
  <c r="H65" i="60"/>
  <c r="H64" i="60" s="1"/>
  <c r="G65" i="60"/>
  <c r="G64" i="60" s="1"/>
  <c r="J63" i="60"/>
  <c r="E63" i="60"/>
  <c r="J62" i="60"/>
  <c r="E62" i="60"/>
  <c r="J61" i="60"/>
  <c r="E61" i="60"/>
  <c r="R61" i="60" s="1"/>
  <c r="J60" i="60"/>
  <c r="E60" i="60"/>
  <c r="J59" i="60"/>
  <c r="E59" i="60"/>
  <c r="J58" i="60"/>
  <c r="E58" i="60"/>
  <c r="J57" i="60"/>
  <c r="E57" i="60"/>
  <c r="R57" i="60" s="1"/>
  <c r="J56" i="60"/>
  <c r="E56" i="60"/>
  <c r="J55" i="60"/>
  <c r="E55" i="60"/>
  <c r="J54" i="60"/>
  <c r="E54" i="60"/>
  <c r="J53" i="60"/>
  <c r="E53" i="60"/>
  <c r="R53" i="60" s="1"/>
  <c r="J52" i="60"/>
  <c r="E52" i="60"/>
  <c r="J51" i="60"/>
  <c r="E51" i="60"/>
  <c r="J50" i="60"/>
  <c r="E50" i="60"/>
  <c r="J49" i="60"/>
  <c r="E49" i="60"/>
  <c r="R49" i="60" s="1"/>
  <c r="J48" i="60"/>
  <c r="E48" i="60"/>
  <c r="J47" i="60"/>
  <c r="E47" i="60"/>
  <c r="J46" i="60"/>
  <c r="E46" i="60"/>
  <c r="J45" i="60"/>
  <c r="E45" i="60"/>
  <c r="J44" i="60"/>
  <c r="E44" i="60"/>
  <c r="J43" i="60"/>
  <c r="E43" i="60"/>
  <c r="J42" i="60"/>
  <c r="E42" i="60"/>
  <c r="E107" i="60"/>
  <c r="R107" i="60" s="1"/>
  <c r="J41" i="60"/>
  <c r="R41" i="60" s="1"/>
  <c r="E41" i="60"/>
  <c r="J40" i="60"/>
  <c r="E40" i="60"/>
  <c r="J39" i="60"/>
  <c r="E39" i="60"/>
  <c r="J38" i="60"/>
  <c r="E38" i="60"/>
  <c r="R38" i="60" s="1"/>
  <c r="J37" i="60"/>
  <c r="E37" i="60"/>
  <c r="J36" i="60"/>
  <c r="E36" i="60"/>
  <c r="J35" i="60"/>
  <c r="E35" i="60"/>
  <c r="J34" i="60"/>
  <c r="E34" i="60"/>
  <c r="R34" i="60" s="1"/>
  <c r="J33" i="60"/>
  <c r="E33" i="60"/>
  <c r="J32" i="60"/>
  <c r="E32" i="60"/>
  <c r="J31" i="60"/>
  <c r="E31" i="60"/>
  <c r="J30" i="60"/>
  <c r="E30" i="60"/>
  <c r="R30" i="60" s="1"/>
  <c r="J29" i="60"/>
  <c r="E29" i="60"/>
  <c r="J28" i="60"/>
  <c r="E28" i="60"/>
  <c r="J27" i="60"/>
  <c r="E27" i="60"/>
  <c r="J26" i="60"/>
  <c r="E26" i="60"/>
  <c r="J25" i="60"/>
  <c r="J24" i="60" s="1"/>
  <c r="E25" i="60"/>
  <c r="E24" i="60" s="1"/>
  <c r="O24" i="60"/>
  <c r="N24" i="60"/>
  <c r="N14" i="60" s="1"/>
  <c r="M24" i="60"/>
  <c r="M14" i="60" s="1"/>
  <c r="L24" i="60"/>
  <c r="L14" i="60" s="1"/>
  <c r="L13" i="60" s="1"/>
  <c r="K24" i="60"/>
  <c r="I24" i="60"/>
  <c r="I14" i="60" s="1"/>
  <c r="H24" i="60"/>
  <c r="G24" i="60"/>
  <c r="G14" i="60" s="1"/>
  <c r="G13" i="60" s="1"/>
  <c r="F24" i="60"/>
  <c r="F14" i="60" s="1"/>
  <c r="J23" i="60"/>
  <c r="E23" i="60"/>
  <c r="J22" i="60"/>
  <c r="J21" i="60" s="1"/>
  <c r="E22" i="60"/>
  <c r="E21" i="60"/>
  <c r="J20" i="60"/>
  <c r="E20" i="60"/>
  <c r="J19" i="60"/>
  <c r="E19" i="60"/>
  <c r="J18" i="60"/>
  <c r="E18" i="60"/>
  <c r="R18" i="60" s="1"/>
  <c r="J17" i="60"/>
  <c r="E17" i="60"/>
  <c r="R17" i="60" s="1"/>
  <c r="J16" i="60"/>
  <c r="E16" i="60"/>
  <c r="J15" i="60"/>
  <c r="E15" i="60"/>
  <c r="Q14" i="60"/>
  <c r="P14" i="60"/>
  <c r="P13" i="60" s="1"/>
  <c r="H14" i="60"/>
  <c r="H13" i="60" s="1"/>
  <c r="R145" i="60" l="1"/>
  <c r="R81" i="60"/>
  <c r="R21" i="60"/>
  <c r="R14" i="60" s="1"/>
  <c r="R35" i="60"/>
  <c r="R23" i="60"/>
  <c r="R70" i="60"/>
  <c r="R15" i="60"/>
  <c r="R40" i="60"/>
  <c r="R47" i="60"/>
  <c r="R55" i="60"/>
  <c r="R59" i="60"/>
  <c r="R83" i="60"/>
  <c r="R87" i="60"/>
  <c r="R84" i="60"/>
  <c r="R137" i="60"/>
  <c r="R29" i="60"/>
  <c r="J78" i="60"/>
  <c r="J65" i="60" s="1"/>
  <c r="J64" i="60" s="1"/>
  <c r="R31" i="60"/>
  <c r="R39" i="60"/>
  <c r="R42" i="60"/>
  <c r="R46" i="60"/>
  <c r="R54" i="60"/>
  <c r="R73" i="60"/>
  <c r="R77" i="60"/>
  <c r="R85" i="60"/>
  <c r="R126" i="60"/>
  <c r="R143" i="60"/>
  <c r="R133" i="60"/>
  <c r="R110" i="60"/>
  <c r="R113" i="60"/>
  <c r="I148" i="60"/>
  <c r="R105" i="60"/>
  <c r="J102" i="60"/>
  <c r="R60" i="60"/>
  <c r="R97" i="60"/>
  <c r="R136" i="60"/>
  <c r="R20" i="60"/>
  <c r="R90" i="60"/>
  <c r="R48" i="60"/>
  <c r="R45" i="60"/>
  <c r="R72" i="60"/>
  <c r="R94" i="60"/>
  <c r="R98" i="60"/>
  <c r="R114" i="60"/>
  <c r="K168" i="60"/>
  <c r="R128" i="60"/>
  <c r="R62" i="60"/>
  <c r="J89" i="60"/>
  <c r="J88" i="60" s="1"/>
  <c r="E124" i="60"/>
  <c r="E123" i="60" s="1"/>
  <c r="R132" i="60"/>
  <c r="R69" i="60"/>
  <c r="R134" i="60"/>
  <c r="R26" i="60"/>
  <c r="R24" i="60"/>
  <c r="E14" i="60"/>
  <c r="E13" i="60" s="1"/>
  <c r="R19" i="60"/>
  <c r="R27" i="60"/>
  <c r="R82" i="60"/>
  <c r="R86" i="60"/>
  <c r="R112" i="60"/>
  <c r="R127" i="60"/>
  <c r="R135" i="60"/>
  <c r="R95" i="60"/>
  <c r="R109" i="60"/>
  <c r="R129" i="60"/>
  <c r="R37" i="60"/>
  <c r="R92" i="60"/>
  <c r="E142" i="60"/>
  <c r="E141" i="60" s="1"/>
  <c r="R147" i="60"/>
  <c r="R52" i="60"/>
  <c r="R76" i="60"/>
  <c r="J160" i="60"/>
  <c r="J168" i="60" s="1"/>
  <c r="R43" i="60"/>
  <c r="R56" i="60"/>
  <c r="R63" i="60"/>
  <c r="R67" i="60"/>
  <c r="R96" i="60"/>
  <c r="R99" i="60"/>
  <c r="E103" i="60"/>
  <c r="E102" i="60" s="1"/>
  <c r="R33" i="60"/>
  <c r="R28" i="60"/>
  <c r="R50" i="60"/>
  <c r="R74" i="60"/>
  <c r="E89" i="60"/>
  <c r="E88" i="60" s="1"/>
  <c r="J14" i="60"/>
  <c r="J13" i="60" s="1"/>
  <c r="E160" i="60"/>
  <c r="R118" i="60"/>
  <c r="R117" i="60" s="1"/>
  <c r="R116" i="60" s="1"/>
  <c r="R131" i="60"/>
  <c r="Q148" i="60"/>
  <c r="R25" i="60"/>
  <c r="R32" i="60"/>
  <c r="R44" i="60"/>
  <c r="R51" i="60"/>
  <c r="R68" i="60"/>
  <c r="R75" i="60"/>
  <c r="R79" i="60"/>
  <c r="G148" i="60"/>
  <c r="R36" i="60"/>
  <c r="R58" i="60"/>
  <c r="R115" i="60"/>
  <c r="J124" i="60"/>
  <c r="J123" i="60" s="1"/>
  <c r="O148" i="60"/>
  <c r="R22" i="60"/>
  <c r="M148" i="60"/>
  <c r="M13" i="60"/>
  <c r="N148" i="60"/>
  <c r="N13" i="60"/>
  <c r="J120" i="60"/>
  <c r="R121" i="60"/>
  <c r="F148" i="60"/>
  <c r="F13" i="60"/>
  <c r="T121" i="60"/>
  <c r="K13" i="60"/>
  <c r="K148" i="60"/>
  <c r="J142" i="60"/>
  <c r="O88" i="60"/>
  <c r="E120" i="60"/>
  <c r="R122" i="60"/>
  <c r="R125" i="60"/>
  <c r="H148" i="60"/>
  <c r="P148" i="60"/>
  <c r="R16" i="60"/>
  <c r="I13" i="60"/>
  <c r="Q13" i="60"/>
  <c r="R91" i="60"/>
  <c r="J117" i="60"/>
  <c r="J116" i="60" s="1"/>
  <c r="E78" i="60"/>
  <c r="R78" i="60" s="1"/>
  <c r="L148" i="60"/>
  <c r="T102" i="60" l="1"/>
  <c r="T89" i="60"/>
  <c r="R123" i="60"/>
  <c r="T88" i="60"/>
  <c r="R160" i="60"/>
  <c r="R168" i="60" s="1"/>
  <c r="T103" i="60"/>
  <c r="T120" i="60"/>
  <c r="R124" i="60"/>
  <c r="E168" i="60"/>
  <c r="R89" i="60"/>
  <c r="T117" i="60"/>
  <c r="R88" i="60"/>
  <c r="T124" i="60"/>
  <c r="T14" i="60"/>
  <c r="T13" i="60"/>
  <c r="J141" i="60"/>
  <c r="R141" i="60" s="1"/>
  <c r="R142" i="60"/>
  <c r="J148" i="60"/>
  <c r="R102" i="60"/>
  <c r="R13" i="60"/>
  <c r="T142" i="60"/>
  <c r="E65" i="60"/>
  <c r="R120" i="60"/>
  <c r="T141" i="60" l="1"/>
  <c r="T65" i="60"/>
  <c r="T148" i="60" s="1"/>
  <c r="E64" i="60"/>
  <c r="R65" i="60"/>
  <c r="R148" i="60" s="1"/>
  <c r="E148" i="60"/>
  <c r="V148" i="60" l="1"/>
  <c r="U148" i="60"/>
  <c r="T64" i="60"/>
  <c r="R64" i="60"/>
  <c r="C34" i="59" l="1"/>
  <c r="C33" i="59"/>
  <c r="F32" i="59"/>
  <c r="F31" i="59" s="1"/>
  <c r="E32" i="59"/>
  <c r="E31" i="59" s="1"/>
  <c r="D32" i="59"/>
  <c r="D31" i="59" s="1"/>
  <c r="C30" i="59"/>
  <c r="D29" i="59"/>
  <c r="C29" i="59" s="1"/>
  <c r="F28" i="59"/>
  <c r="E28" i="59"/>
  <c r="D28" i="59"/>
  <c r="C28" i="59" s="1"/>
  <c r="C27" i="59"/>
  <c r="D26" i="59"/>
  <c r="D25" i="59" s="1"/>
  <c r="F25" i="59"/>
  <c r="F24" i="59" s="1"/>
  <c r="F35" i="59" s="1"/>
  <c r="E25" i="59"/>
  <c r="E24" i="59" s="1"/>
  <c r="C21" i="59"/>
  <c r="C20" i="59"/>
  <c r="F19" i="59"/>
  <c r="F18" i="59" s="1"/>
  <c r="E19" i="59"/>
  <c r="D19" i="59"/>
  <c r="D18" i="59" s="1"/>
  <c r="C18" i="59" s="1"/>
  <c r="C19" i="59"/>
  <c r="E18" i="59"/>
  <c r="C17" i="59"/>
  <c r="C16" i="59"/>
  <c r="F15" i="59"/>
  <c r="F14" i="59" s="1"/>
  <c r="E15" i="59"/>
  <c r="E14" i="59" s="1"/>
  <c r="E22" i="59" s="1"/>
  <c r="D15" i="59"/>
  <c r="D14" i="59" s="1"/>
  <c r="C15" i="59" l="1"/>
  <c r="E35" i="59"/>
  <c r="C31" i="59"/>
  <c r="C32" i="59"/>
  <c r="C25" i="59"/>
  <c r="D24" i="59"/>
  <c r="D22" i="59"/>
  <c r="C14" i="59"/>
  <c r="C22" i="59" s="1"/>
  <c r="F22" i="59"/>
  <c r="C26" i="59"/>
  <c r="D35" i="59" l="1"/>
  <c r="C24" i="59"/>
  <c r="C35" i="59" s="1"/>
  <c r="C106" i="56" l="1"/>
  <c r="D25" i="57" l="1"/>
  <c r="I80" i="58" l="1"/>
  <c r="I79" i="58" s="1"/>
  <c r="I74" i="58"/>
  <c r="I73" i="58" s="1"/>
  <c r="I71" i="58"/>
  <c r="L71" i="58" s="1"/>
  <c r="I68" i="58"/>
  <c r="I67" i="58" s="1"/>
  <c r="I56" i="58"/>
  <c r="I55" i="58" s="1"/>
  <c r="I42" i="58"/>
  <c r="I35" i="58"/>
  <c r="I26" i="58"/>
  <c r="I25" i="58" s="1"/>
  <c r="I14" i="58"/>
  <c r="I13" i="58" s="1"/>
  <c r="I34" i="58" l="1"/>
  <c r="I82" i="58"/>
  <c r="L26" i="58"/>
  <c r="L35" i="58"/>
  <c r="I70" i="58"/>
  <c r="L14" i="58"/>
  <c r="L74" i="58"/>
  <c r="L43" i="58"/>
  <c r="L82" i="58" l="1"/>
  <c r="D17" i="57" l="1"/>
  <c r="D22" i="57"/>
  <c r="C115" i="56"/>
  <c r="C114" i="56"/>
  <c r="C112" i="56"/>
  <c r="C111" i="56"/>
  <c r="C110" i="56"/>
  <c r="C108" i="56"/>
  <c r="C107" i="56"/>
  <c r="C105" i="56"/>
  <c r="C104" i="56"/>
  <c r="C103" i="56"/>
  <c r="D102" i="56"/>
  <c r="C101" i="56"/>
  <c r="D100" i="56"/>
  <c r="C100" i="56" s="1"/>
  <c r="C99" i="56"/>
  <c r="C98" i="56"/>
  <c r="C97" i="56"/>
  <c r="C96" i="56"/>
  <c r="C95" i="56"/>
  <c r="C94" i="56"/>
  <c r="D93" i="56"/>
  <c r="C93" i="56" s="1"/>
  <c r="E89" i="56"/>
  <c r="C89" i="56" s="1"/>
  <c r="E88" i="56"/>
  <c r="C88" i="56" s="1"/>
  <c r="F87" i="56"/>
  <c r="E87" i="56" s="1"/>
  <c r="C87" i="56" s="1"/>
  <c r="C84" i="56"/>
  <c r="C83" i="56"/>
  <c r="C82" i="56"/>
  <c r="E81" i="56"/>
  <c r="C81" i="56" s="1"/>
  <c r="E79" i="56"/>
  <c r="C79" i="56" s="1"/>
  <c r="C78" i="56"/>
  <c r="C77" i="56"/>
  <c r="D76" i="56"/>
  <c r="C76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 s="1"/>
  <c r="C60" i="56"/>
  <c r="C59" i="56"/>
  <c r="D58" i="56"/>
  <c r="D57" i="56" s="1"/>
  <c r="C57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 s="1"/>
  <c r="C18" i="56"/>
  <c r="C17" i="56"/>
  <c r="C16" i="56"/>
  <c r="C15" i="56"/>
  <c r="D14" i="56"/>
  <c r="D13" i="56" s="1"/>
  <c r="C13" i="56" s="1"/>
  <c r="D32" i="57" l="1"/>
  <c r="C14" i="56"/>
  <c r="C58" i="56"/>
  <c r="D75" i="56"/>
  <c r="C75" i="56" s="1"/>
  <c r="E80" i="56"/>
  <c r="C80" i="56" s="1"/>
  <c r="C102" i="56"/>
  <c r="D33" i="56"/>
  <c r="C33" i="56" s="1"/>
  <c r="D65" i="56"/>
  <c r="C65" i="56" s="1"/>
  <c r="F86" i="56"/>
  <c r="E86" i="56" s="1"/>
  <c r="C86" i="56" s="1"/>
  <c r="D56" i="56" l="1"/>
  <c r="C56" i="56" s="1"/>
  <c r="D12" i="56"/>
  <c r="C12" i="56"/>
  <c r="C90" i="56" l="1"/>
  <c r="D90" i="56"/>
  <c r="D91" i="56" l="1"/>
  <c r="D116" i="56" l="1"/>
  <c r="C116" i="56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<sst xmlns="http://schemas.openxmlformats.org/spreadsheetml/2006/main" count="912" uniqueCount="579">
  <si>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</si>
  <si>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</si>
  <si>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</si>
  <si>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</si>
  <si>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</si>
  <si>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</si>
  <si>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</si>
  <si>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</si>
  <si>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</si>
  <si>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</si>
  <si>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</si>
  <si>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</si>
  <si>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</si>
  <si>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</si>
  <si>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</si>
  <si>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</si>
  <si>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</si>
  <si>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</si>
  <si>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</si>
  <si>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</si>
  <si>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</si>
  <si>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</si>
  <si>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</si>
  <si>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</si>
  <si>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</si>
  <si>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</si>
  <si>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</si>
  <si>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</si>
  <si>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</si>
  <si>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</si>
  <si>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</si>
  <si>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</si>
  <si>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</si>
  <si>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</si>
  <si>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</si>
  <si>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</si>
  <si>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</si>
  <si>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</si>
  <si>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</si>
  <si>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</si>
  <si>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</si>
  <si>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</si>
  <si>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</si>
  <si>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</si>
  <si>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</si>
  <si>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</si>
  <si>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</si>
  <si>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</si>
  <si>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</si>
  <si>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</si>
  <si>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</si>
  <si>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</si>
  <si>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</si>
  <si>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</si>
  <si>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</si>
  <si>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</si>
  <si>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</si>
  <si>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</si>
  <si>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0160</t>
  </si>
  <si>
    <t>0111</t>
  </si>
  <si>
    <t>7324</t>
  </si>
  <si>
    <t>Будівництво установ та закладів культури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</si>
  <si>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</si>
  <si>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</si>
  <si>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</si>
  <si>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</si>
  <si>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</si>
  <si>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</si>
  <si>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</si>
  <si>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</si>
  <si>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</si>
  <si>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</si>
  <si>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</si>
  <si>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</si>
  <si>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</si>
  <si>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</si>
  <si>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</si>
  <si>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</si>
  <si>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</si>
  <si>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</si>
  <si>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</si>
  <si>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</si>
  <si>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</si>
  <si>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</si>
  <si>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</si>
  <si>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</si>
  <si>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</si>
  <si>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</si>
  <si>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</si>
  <si>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</si>
  <si>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</si>
  <si>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</si>
  <si>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</si>
  <si>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</si>
  <si>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</si>
  <si>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</si>
  <si>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</si>
  <si>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</si>
  <si>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</si>
  <si>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</si>
  <si>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</si>
  <si>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</si>
  <si>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</si>
  <si>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</si>
  <si>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</si>
  <si>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</si>
  <si>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</si>
  <si>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</si>
  <si>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</si>
  <si>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</si>
  <si>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</si>
  <si>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</si>
  <si>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</si>
  <si>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</si>
  <si>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</si>
  <si>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</si>
  <si>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</si>
  <si>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</si>
  <si>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</si>
  <si>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</si>
  <si>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</si>
  <si>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</si>
  <si>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</si>
  <si>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</si>
  <si>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</si>
  <si>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</si>
  <si>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</si>
  <si>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</si>
  <si>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</si>
  <si>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</si>
  <si>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</si>
  <si>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</si>
  <si>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</si>
  <si>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</si>
  <si>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</si>
  <si>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</si>
  <si>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</si>
  <si>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</si>
  <si>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</si>
  <si>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</si>
  <si>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</si>
  <si>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</si>
  <si>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</si>
  <si>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</si>
  <si>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</si>
  <si>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</si>
  <si>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</si>
  <si>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</si>
  <si>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</si>
  <si>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</si>
  <si>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</si>
  <si>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</si>
  <si>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</si>
  <si>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</si>
  <si>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</si>
  <si>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</si>
  <si>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</si>
  <si>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</si>
  <si>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</si>
  <si>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</si>
  <si>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</si>
  <si>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</si>
  <si>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</si>
  <si>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</si>
  <si>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</si>
  <si>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</si>
  <si>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</si>
  <si>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</si>
  <si>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</si>
  <si>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</si>
  <si>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</si>
  <si>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</si>
  <si>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</si>
  <si>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</si>
  <si>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</si>
  <si>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</si>
  <si>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</si>
  <si>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</si>
  <si>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</si>
  <si>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</si>
  <si>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</si>
  <si>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</si>
  <si>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</si>
  <si>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</si>
  <si>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</si>
  <si>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</si>
  <si>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</si>
  <si>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</si>
  <si>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</si>
  <si>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</si>
  <si>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</si>
  <si>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</si>
  <si>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</si>
  <si>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</si>
  <si>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</si>
  <si>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</si>
  <si>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</si>
  <si>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</si>
  <si>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</si>
  <si>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</si>
  <si>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</si>
  <si>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1010</t>
  </si>
  <si>
    <t>0910</t>
  </si>
  <si>
    <t>Надання дошкільної освіти</t>
  </si>
  <si>
    <t>1517321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</si>
  <si>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</si>
  <si>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</si>
  <si>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</si>
  <si>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</si>
  <si>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</si>
  <si>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</si>
  <si>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</si>
  <si>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</si>
  <si>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</si>
  <si>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</si>
  <si>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</si>
  <si>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</si>
  <si>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</si>
  <si>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</si>
  <si>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</si>
  <si>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</si>
  <si>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</si>
  <si>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</si>
  <si>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</si>
  <si>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</si>
  <si>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</si>
  <si>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</si>
  <si>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</si>
  <si>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</si>
  <si>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</si>
  <si>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</si>
  <si>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</si>
  <si>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</si>
  <si>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</si>
  <si>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4030</t>
  </si>
  <si>
    <t>0824</t>
  </si>
  <si>
    <t>Забезпечення діяльності бібліотек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</si>
  <si>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</si>
  <si>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</si>
  <si>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</si>
  <si>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4081</t>
  </si>
  <si>
    <t>0829</t>
  </si>
  <si>
    <t xml:space="preserve">Забезпечення діяльності інших закладів в галузі культури і мистецтва </t>
  </si>
  <si>
    <t>4082</t>
  </si>
  <si>
    <t xml:space="preserve">Інші заходи в галузі культури і мистецтва 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</si>
  <si>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</si>
  <si>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</si>
  <si>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</si>
  <si>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</si>
  <si>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</si>
  <si>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</si>
  <si>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</si>
  <si>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</si>
  <si>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</si>
  <si>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</si>
  <si>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</si>
  <si>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</si>
  <si>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</si>
  <si>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</si>
  <si>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</si>
  <si>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</si>
  <si>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</si>
  <si>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</si>
  <si>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</si>
  <si>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</si>
  <si>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</si>
  <si>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</si>
  <si>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</si>
  <si>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</si>
  <si>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</si>
  <si>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</si>
  <si>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</si>
  <si>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</si>
  <si>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</si>
  <si>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0217322</t>
  </si>
  <si>
    <t>7322</t>
  </si>
  <si>
    <t>Будівництво медичних установ та закладів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</si>
  <si>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</si>
  <si>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</si>
  <si>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</si>
  <si>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</si>
  <si>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</si>
  <si>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</si>
  <si>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</si>
  <si>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</si>
  <si>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</si>
  <si>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</si>
  <si>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</si>
  <si>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</si>
  <si>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</si>
  <si>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</si>
  <si>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</si>
  <si>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</si>
  <si>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</si>
  <si>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</si>
  <si>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</si>
  <si>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</si>
  <si>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</si>
  <si>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</si>
  <si>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</si>
  <si>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</si>
  <si>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</si>
  <si>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</si>
  <si>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</si>
  <si>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</si>
  <si>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</si>
  <si>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</si>
  <si>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</si>
  <si>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</si>
  <si>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</si>
  <si>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</si>
  <si>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</si>
  <si>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</si>
  <si>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</si>
  <si>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</si>
  <si>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</si>
  <si>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</si>
  <si>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</si>
  <si>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</si>
  <si>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</si>
  <si>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</si>
  <si>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</si>
  <si>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</si>
  <si>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</si>
  <si>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</si>
  <si>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</si>
  <si>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</si>
  <si>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</si>
  <si>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</si>
  <si>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</si>
  <si>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</si>
  <si>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</si>
  <si>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</si>
  <si>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</si>
  <si>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</si>
  <si>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</si>
  <si>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</si>
  <si>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</si>
  <si>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</si>
  <si>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</si>
  <si>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</si>
  <si>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</si>
  <si>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</si>
  <si>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</si>
  <si>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</si>
  <si>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</si>
  <si>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</si>
  <si>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</si>
  <si>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</si>
  <si>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</si>
  <si>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</si>
  <si>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</si>
  <si>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</si>
  <si>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</si>
  <si>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</si>
  <si>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</si>
  <si>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</si>
  <si>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</si>
  <si>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</si>
  <si>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</si>
  <si>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</si>
  <si>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</si>
  <si>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</si>
  <si>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</si>
  <si>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</si>
  <si>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</si>
  <si>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</si>
  <si>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</si>
  <si>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</si>
  <si>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</si>
  <si>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</si>
  <si>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</si>
  <si>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</si>
  <si>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</si>
  <si>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</si>
  <si>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</si>
  <si>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</si>
  <si>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</si>
  <si>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</si>
  <si>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</si>
  <si>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</si>
  <si>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</si>
  <si>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</si>
  <si>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</si>
  <si>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</si>
  <si>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</si>
  <si>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</si>
  <si>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</si>
  <si>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</si>
  <si>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</si>
  <si>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</si>
  <si>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</si>
  <si>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</si>
  <si>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</si>
  <si>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</si>
  <si>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</si>
  <si>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</si>
  <si>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</si>
  <si>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</si>
  <si>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</si>
  <si>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</si>
  <si>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</si>
  <si>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</si>
  <si>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</si>
  <si>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</si>
  <si>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</si>
  <si>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</si>
  <si>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</si>
  <si>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</si>
  <si>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</si>
  <si>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</si>
  <si>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</si>
  <si>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</si>
  <si>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</si>
  <si>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</si>
  <si>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</si>
  <si>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</si>
  <si>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</si>
  <si>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</si>
  <si>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</si>
  <si>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</si>
  <si>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</si>
  <si>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</si>
  <si>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</si>
  <si>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</si>
  <si>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</si>
  <si>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</si>
  <si>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</si>
  <si>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</si>
  <si>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</si>
  <si>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</si>
  <si>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</si>
  <si>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</si>
  <si>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</si>
  <si>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</si>
  <si>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</si>
  <si>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</si>
  <si>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</si>
  <si>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</si>
  <si>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</si>
  <si>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</si>
  <si>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</si>
  <si>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</si>
  <si>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</si>
  <si>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</si>
  <si>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</si>
  <si>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</si>
  <si>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</si>
  <si>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</si>
  <si>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</si>
  <si>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</si>
  <si>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</si>
  <si>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</si>
  <si>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</si>
  <si>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</si>
  <si>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</si>
  <si>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</si>
  <si>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</si>
  <si>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</si>
  <si>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</si>
  <si>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</si>
  <si>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</si>
  <si>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</si>
  <si>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</si>
  <si>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</si>
  <si>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</si>
  <si>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</si>
  <si>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</si>
  <si>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</si>
  <si>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</si>
  <si>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</si>
  <si>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</si>
  <si>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</si>
  <si>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</si>
  <si>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</si>
  <si>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</si>
  <si>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</si>
  <si>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</si>
  <si>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Будівництво споруд, установ та закладів фізичної культури і спорту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</si>
  <si>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</si>
  <si>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</si>
  <si>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</si>
  <si>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</si>
  <si>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</si>
  <si>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</si>
  <si>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</si>
  <si>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</si>
  <si>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</si>
  <si>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</si>
  <si>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</si>
  <si>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</si>
  <si>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</si>
  <si>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</si>
  <si>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</si>
  <si>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</si>
  <si>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</si>
  <si>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</si>
  <si>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>1113133</t>
  </si>
  <si>
    <t>1115011</t>
  </si>
  <si>
    <t>Відділ архітектури та містобудування виконавчого комітету Вараської міської ради</t>
  </si>
  <si>
    <t xml:space="preserve">Проектні роботи "Будівництво Сопачівського ліцею Вараської міської ради на 600 місць за адресою: с.Сопачів, вул. І.Гозуватого, 10 Володимирецького району Рівненської області" </t>
  </si>
  <si>
    <t>Капітальний ремонт (модернізація) пасажирських ліфтів житлових будинків м.Вараш</t>
  </si>
  <si>
    <t xml:space="preserve">Виготовлення проектно-кошторисної документації  "Прокладання теплової мережі від ТК-27 до вул.Лугова в м.Вараш, Рівненської області" з проходженням експертизи </t>
  </si>
  <si>
    <t>Капітальний ремонт каналізаційного колектора (від КК-17 до КК-19) в м. Вараш Рівненської області</t>
  </si>
  <si>
    <t>Виготовлення проектно-кошторисної документації "Будівництво самопливної каналізаційної мережі від колодязя №68 за адресою: м.Вараш проспект Шевченка Рівненської області з проведенням експертизи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</si>
  <si>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</si>
  <si>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Капітальний ремонт спортивного залу Вараської загальноосвітньої школи I-III ступенів №2 Вараської міської ради Рівненської області за адресою : Рівненська область, м.Вараш, мрн.Будівельників, 56</t>
  </si>
  <si>
    <t xml:space="preserve">Виготовлення проектно-кошторисної документації  "Спорткомплекс в місті Вараш, Вараського району, Рівненської області (коригування)" </t>
  </si>
  <si>
    <t>Нове будівництво мультифункціонального спортивного майданчика для занять ігровими видами спорту за адресою вул. Меслибницька, Північний мікрорайон, буд. 9, м. Вараш, Рівненська обл.</t>
  </si>
  <si>
    <t>Капітальний ремонт (модернізація) пасажирських ліфтів житлових будинків м. Вараш</t>
  </si>
  <si>
    <t>Реконструкція розподільчої теплової мережі системи теплопостачання від теплової камери ТК 9-8 до споживачів за адресою: м-ну Будівельників, м.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</si>
  <si>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</si>
  <si>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(виготовлення проєктно-кошторисної документації)</t>
  </si>
  <si>
    <t>Капітальний ремонт зовнішнього освітлення пр. Т.Г. Шевченка, м. Вараш, Рівненської області</t>
  </si>
  <si>
    <t>Капітальний ремонт нежитлового приміщення за адресою м-н Перемоги, 21 м.Вараш, Рівненської області</t>
  </si>
  <si>
    <t>в т.ч. за рахунок субвенції з місцевого бюджету</t>
  </si>
  <si>
    <t xml:space="preserve"> Капітальний ремонт частини приміщення головного корпусу під відділення реабілітації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</si>
  <si>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 xml:space="preserve"> Капітальний ремонт частини приміщення головного корпусу під травматологічний пункт комунального  некомерційного підприємства Вараської міської ради "Вараська багатопрофільна лікарня", Рівненська область, м.Вараш, вул.Енергетиків, 23 (виготовлення проектно-кошторисної документації)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</si>
  <si>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інженерно-геологічних вишукувань)</t>
  </si>
  <si>
    <t>Капітальний ремонт будівлі  інфекційного відділення комунального  некомерційного підприємства Вараської міської ради "Вараська багатопрофільна лікарня",  Рівненська область, м.Вараш, вул.Енергетиків, 23 (роботи з інженерно-геодезичних вишукувань)</t>
  </si>
  <si>
    <t xml:space="preserve"> "Автоматична система пожежної сигналізації та оповіщення людей про пожежу в закладі дошкільної освіти №11, м-н. Вараш, 33, м.Вараш Рівненської обл.(капітальний ремонт)"</t>
  </si>
  <si>
    <t>Міський голова                                              Олександр МЕНЗУЛ</t>
  </si>
  <si>
    <t>Зміни до доходів бюджету Вараської міської  територіальної громади                         на 2021 рік</t>
  </si>
  <si>
    <t>Субвенція з місцевого бюджету на 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 централізованого водопостачання і водовідведення"  за рахунок відповідної субвенції з державного бюджету</t>
  </si>
  <si>
    <t>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 централізованого водопостачання і водовідведення"  за рахунок субвенції з державного бюджету</t>
  </si>
  <si>
    <t>1216072</t>
  </si>
  <si>
    <t>6072</t>
  </si>
  <si>
    <t>Капітальний ремонт покрівлі центру дозвілля департаменту КТМС ВК ВМР за адресою: м-н Будівельників, 2а в м.Вараш Вараського р-ну Рівненської області (виготовлення проектно-кошторисної документації)</t>
  </si>
  <si>
    <t>Капітальний ремонт покрівлі (заміна покрівельного килиму) громадського будинку за адресою: мікрорайон Будівельників, 2а в м.Вараш Вараського району Рівненської області (виготовлення проектно-кошторисної документації)</t>
  </si>
  <si>
    <t>Капітальний ремонт покрівлі (заміна покрівельного килиму) громадського будинку за адресою: мікрорайон Будівельників, 2а в м.Вараш Вараського району Рівненської області (проведення експертизи проектно-кошторисної документації)</t>
  </si>
  <si>
    <t>Капітальний ремонт сценічного устаткування будинку культури с. Заболоття за адресою: вул. Соборна, 9а, Вараського району Рівненської області (проведення обстеження з наданням технічного звіту)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</si>
  <si>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</si>
  <si>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</si>
  <si>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</si>
  <si>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</si>
  <si>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</si>
  <si>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</si>
  <si>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</si>
  <si>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</si>
  <si>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</si>
  <si>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</si>
  <si>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</si>
  <si>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</si>
  <si>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</si>
  <si>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</si>
  <si>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</si>
  <si>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</si>
  <si>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</si>
  <si>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</si>
  <si>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</si>
  <si>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</si>
  <si>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</si>
  <si>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</si>
  <si>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</si>
  <si>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</si>
  <si>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</si>
  <si>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</si>
  <si>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</si>
  <si>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</si>
  <si>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</si>
  <si>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</si>
  <si>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</si>
  <si>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</si>
  <si>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</si>
  <si>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</si>
  <si>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</si>
  <si>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</si>
  <si>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</si>
  <si>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</si>
  <si>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</si>
  <si>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</si>
  <si>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</si>
  <si>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    Олександр МЕНЗУЛ</t>
    </r>
  </si>
  <si>
    <t xml:space="preserve">                                                          Додаток 4</t>
  </si>
  <si>
    <t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</si>
  <si>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</si>
  <si>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1216030</t>
  </si>
  <si>
    <t>в т.ч. за рахунок субвенції з державного бюджету місцевим бюджетам на розвиток комунальної інфраструктури, у тому числі на придбання комунальної техніки</t>
  </si>
  <si>
    <t xml:space="preserve">                                                  28  грудня  2021 року  № 1236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</si>
</sst>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</font>
    <font>
      <b/>
      <i/>
      <sz val="14"/>
      <color rgb="FFFF0000"/>
      <name val="Times New Roman Cyr"/>
      <family val="1"/>
      <charset val="204"/>
    </font>
    <font>
      <i/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3"/>
      <name val="Times New Roman"/>
      <family val="1"/>
    </font>
    <font>
      <sz val="8"/>
      <color indexed="8"/>
      <name val="Times New Roman"/>
      <family val="1"/>
      <charset val="204"/>
    </font>
    <font>
      <b/>
      <sz val="14.5"/>
      <name val="Times New Roman"/>
      <family val="1"/>
      <charset val="204"/>
    </font>
    <font>
      <sz val="14.5"/>
      <name val="Times New Roman"/>
      <family val="1"/>
      <charset val="204"/>
    </font>
    <font>
      <sz val="14.5"/>
      <name val="Arial Cyr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3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b/>
      <sz val="13"/>
      <name val="Times New Roman CYR"/>
      <charset val="204"/>
    </font>
    <font>
      <sz val="13"/>
      <name val="Times New Roman"/>
      <family val="1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0">
    <xf numFmtId="0" fontId="0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34" fillId="0" borderId="0"/>
  </cellStyleXfs>
  <cellXfs count="750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/>
    <xf numFmtId="49" fontId="22" fillId="2" borderId="1" xfId="0" applyNumberFormat="1" applyFont="1" applyFill="1" applyBorder="1" applyAlignment="1">
      <alignment horizontal="center" wrapText="1"/>
    </xf>
    <xf numFmtId="49" fontId="22" fillId="2" borderId="1" xfId="24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left" wrapText="1"/>
    </xf>
    <xf numFmtId="49" fontId="26" fillId="0" borderId="1" xfId="25" applyNumberFormat="1" applyFont="1" applyFill="1" applyBorder="1" applyAlignment="1">
      <alignment horizontal="center" wrapText="1"/>
    </xf>
    <xf numFmtId="49" fontId="26" fillId="0" borderId="1" xfId="25" applyNumberFormat="1" applyFont="1" applyFill="1" applyBorder="1" applyAlignment="1">
      <alignment horizontal="left" wrapText="1"/>
    </xf>
    <xf numFmtId="49" fontId="22" fillId="2" borderId="1" xfId="0" applyNumberFormat="1" applyFont="1" applyFill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2" borderId="1" xfId="0" applyNumberFormat="1" applyFont="1" applyFill="1" applyBorder="1" applyAlignment="1">
      <alignment horizontal="center" wrapText="1"/>
    </xf>
    <xf numFmtId="49" fontId="29" fillId="2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 applyProtection="1">
      <alignment horizontal="left" wrapText="1"/>
      <protection locked="0"/>
    </xf>
    <xf numFmtId="49" fontId="26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4" fillId="0" borderId="0" xfId="0" applyFont="1"/>
    <xf numFmtId="0" fontId="35" fillId="0" borderId="0" xfId="0" applyFont="1"/>
    <xf numFmtId="0" fontId="36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2" fillId="2" borderId="1" xfId="0" applyNumberFormat="1" applyFont="1" applyFill="1" applyBorder="1" applyAlignment="1">
      <alignment horizontal="center" wrapText="1"/>
    </xf>
    <xf numFmtId="3" fontId="33" fillId="0" borderId="0" xfId="0" applyNumberFormat="1" applyFont="1" applyFill="1"/>
    <xf numFmtId="0" fontId="33" fillId="0" borderId="0" xfId="0" applyFont="1"/>
    <xf numFmtId="49" fontId="14" fillId="0" borderId="1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0" fontId="40" fillId="0" borderId="0" xfId="0" applyFont="1"/>
    <xf numFmtId="0" fontId="40" fillId="0" borderId="0" xfId="0" applyFont="1" applyFill="1"/>
    <xf numFmtId="4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horizontal="left" wrapText="1"/>
    </xf>
    <xf numFmtId="49" fontId="31" fillId="0" borderId="1" xfId="0" applyNumberFormat="1" applyFont="1" applyFill="1" applyBorder="1" applyAlignment="1">
      <alignment horizontal="center" wrapText="1"/>
    </xf>
    <xf numFmtId="49" fontId="42" fillId="0" borderId="1" xfId="26" applyNumberFormat="1" applyFont="1" applyFill="1" applyBorder="1" applyAlignment="1">
      <alignment horizontal="left" wrapText="1"/>
    </xf>
    <xf numFmtId="0" fontId="44" fillId="0" borderId="0" xfId="0" applyFont="1"/>
    <xf numFmtId="0" fontId="44" fillId="0" borderId="0" xfId="0" applyFont="1" applyFill="1"/>
    <xf numFmtId="0" fontId="33" fillId="0" borderId="0" xfId="0" applyFont="1" applyFill="1"/>
    <xf numFmtId="49" fontId="10" fillId="0" borderId="0" xfId="0" applyNumberFormat="1" applyFont="1" applyAlignment="1">
      <alignment horizontal="left" wrapText="1"/>
    </xf>
    <xf numFmtId="0" fontId="46" fillId="0" borderId="0" xfId="0" applyFont="1" applyAlignment="1">
      <alignment horizontal="center"/>
    </xf>
    <xf numFmtId="0" fontId="46" fillId="0" borderId="0" xfId="0" applyFont="1" applyFill="1" applyAlignment="1">
      <alignment horizontal="center"/>
    </xf>
    <xf numFmtId="49" fontId="26" fillId="0" borderId="1" xfId="0" applyNumberFormat="1" applyFont="1" applyFill="1" applyBorder="1" applyAlignment="1">
      <alignment horizontal="left" wrapText="1"/>
    </xf>
    <xf numFmtId="3" fontId="10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46" fillId="0" borderId="0" xfId="0" applyFont="1"/>
    <xf numFmtId="0" fontId="46" fillId="0" borderId="0" xfId="0" applyFont="1" applyFill="1"/>
    <xf numFmtId="0" fontId="46" fillId="0" borderId="0" xfId="0" applyFont="1" applyAlignment="1">
      <alignment horizontal="left"/>
    </xf>
    <xf numFmtId="0" fontId="46" fillId="0" borderId="0" xfId="0" applyFont="1" applyFill="1" applyAlignment="1">
      <alignment horizontal="left"/>
    </xf>
    <xf numFmtId="49" fontId="30" fillId="0" borderId="1" xfId="0" applyNumberFormat="1" applyFont="1" applyFill="1" applyBorder="1" applyAlignment="1">
      <alignment horizontal="center" wrapText="1"/>
    </xf>
    <xf numFmtId="49" fontId="25" fillId="0" borderId="5" xfId="0" applyNumberFormat="1" applyFont="1" applyFill="1" applyBorder="1" applyAlignment="1">
      <alignment horizontal="center" wrapText="1"/>
    </xf>
    <xf numFmtId="49" fontId="26" fillId="4" borderId="1" xfId="0" applyNumberFormat="1" applyFont="1" applyFill="1" applyBorder="1" applyAlignment="1">
      <alignment horizontal="center" wrapText="1"/>
    </xf>
    <xf numFmtId="49" fontId="26" fillId="4" borderId="1" xfId="0" applyNumberFormat="1" applyFont="1" applyFill="1" applyBorder="1" applyAlignment="1">
      <alignment horizontal="left" wrapText="1"/>
    </xf>
    <xf numFmtId="0" fontId="9" fillId="0" borderId="0" xfId="0" applyFont="1"/>
    <xf numFmtId="49" fontId="42" fillId="4" borderId="1" xfId="0" applyNumberFormat="1" applyFont="1" applyFill="1" applyBorder="1" applyAlignment="1">
      <alignment horizontal="left" wrapText="1"/>
    </xf>
    <xf numFmtId="3" fontId="16" fillId="2" borderId="1" xfId="0" applyNumberFormat="1" applyFont="1" applyFill="1" applyBorder="1" applyAlignment="1">
      <alignment horizontal="center" wrapText="1"/>
    </xf>
    <xf numFmtId="49" fontId="2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1" fillId="0" borderId="1" xfId="0" applyNumberFormat="1" applyFont="1" applyBorder="1" applyAlignment="1" applyProtection="1">
      <alignment horizontal="left" wrapText="1"/>
      <protection locked="0"/>
    </xf>
    <xf numFmtId="0" fontId="47" fillId="0" borderId="0" xfId="0" applyFont="1"/>
    <xf numFmtId="0" fontId="48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2" fillId="3" borderId="1" xfId="24" applyNumberFormat="1" applyFont="1" applyFill="1" applyBorder="1" applyAlignment="1" applyProtection="1">
      <alignment horizontal="left" wrapText="1"/>
      <protection locked="0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4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6" fillId="0" borderId="0" xfId="0" applyNumberFormat="1" applyFont="1"/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vertical="top"/>
      <protection locked="0"/>
    </xf>
    <xf numFmtId="3" fontId="24" fillId="0" borderId="8" xfId="0" applyNumberFormat="1" applyFont="1" applyBorder="1"/>
    <xf numFmtId="0" fontId="35" fillId="0" borderId="8" xfId="0" applyFont="1" applyBorder="1"/>
    <xf numFmtId="0" fontId="0" fillId="0" borderId="8" xfId="0" applyBorder="1"/>
    <xf numFmtId="3" fontId="35" fillId="0" borderId="8" xfId="0" applyNumberFormat="1" applyFont="1" applyBorder="1"/>
    <xf numFmtId="49" fontId="2" fillId="0" borderId="0" xfId="0" applyNumberFormat="1" applyFont="1"/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3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3" fontId="29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45" fillId="0" borderId="1" xfId="0" applyNumberFormat="1" applyFont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5" fillId="0" borderId="5" xfId="0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wrapText="1"/>
    </xf>
    <xf numFmtId="4" fontId="22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49" fontId="55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0" fontId="57" fillId="0" borderId="0" xfId="0" applyFont="1"/>
    <xf numFmtId="49" fontId="25" fillId="2" borderId="1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59" fillId="0" borderId="0" xfId="0" applyFont="1"/>
    <xf numFmtId="3" fontId="3" fillId="0" borderId="0" xfId="0" applyNumberFormat="1" applyFont="1"/>
    <xf numFmtId="3" fontId="65" fillId="0" borderId="0" xfId="0" applyNumberFormat="1" applyFont="1"/>
    <xf numFmtId="0" fontId="65" fillId="0" borderId="0" xfId="0" applyFont="1"/>
    <xf numFmtId="0" fontId="64" fillId="0" borderId="0" xfId="0" applyFont="1"/>
    <xf numFmtId="0" fontId="3" fillId="0" borderId="0" xfId="0" applyFont="1" applyAlignment="1">
      <alignment wrapText="1"/>
    </xf>
    <xf numFmtId="3" fontId="66" fillId="0" borderId="0" xfId="0" applyNumberFormat="1" applyFont="1" applyBorder="1" applyAlignment="1">
      <alignment horizontal="justify" wrapText="1"/>
    </xf>
    <xf numFmtId="0" fontId="58" fillId="0" borderId="0" xfId="0" applyFont="1" applyBorder="1" applyAlignment="1">
      <alignment horizontal="center"/>
    </xf>
    <xf numFmtId="0" fontId="58" fillId="0" borderId="0" xfId="0" applyNumberFormat="1" applyFont="1" applyBorder="1" applyAlignment="1" applyProtection="1">
      <alignment horizontal="left" vertical="center" wrapText="1"/>
    </xf>
    <xf numFmtId="164" fontId="68" fillId="0" borderId="0" xfId="0" applyNumberFormat="1" applyFont="1" applyBorder="1" applyAlignment="1">
      <alignment horizontal="right" wrapText="1"/>
    </xf>
    <xf numFmtId="0" fontId="68" fillId="0" borderId="0" xfId="0" applyFont="1" applyFill="1" applyBorder="1" applyAlignment="1">
      <alignment horizontal="center" vertical="top" wrapText="1"/>
    </xf>
    <xf numFmtId="49" fontId="69" fillId="0" borderId="0" xfId="0" applyNumberFormat="1" applyFont="1" applyFill="1" applyBorder="1" applyAlignment="1" applyProtection="1">
      <alignment wrapText="1"/>
      <protection locked="0"/>
    </xf>
    <xf numFmtId="164" fontId="69" fillId="0" borderId="0" xfId="0" applyNumberFormat="1" applyFont="1" applyFill="1" applyBorder="1" applyAlignment="1">
      <alignment horizontal="right" wrapText="1"/>
    </xf>
    <xf numFmtId="0" fontId="70" fillId="0" borderId="0" xfId="0" applyFont="1"/>
    <xf numFmtId="0" fontId="68" fillId="0" borderId="0" xfId="0" applyFont="1" applyBorder="1" applyAlignment="1" applyProtection="1">
      <alignment horizontal="center" vertical="top" wrapText="1"/>
    </xf>
    <xf numFmtId="0" fontId="68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6" fillId="2" borderId="1" xfId="0" applyNumberFormat="1" applyFont="1" applyFill="1" applyBorder="1" applyAlignment="1">
      <alignment horizontal="center" wrapText="1"/>
    </xf>
    <xf numFmtId="4" fontId="33" fillId="0" borderId="0" xfId="0" applyNumberFormat="1" applyFont="1" applyFill="1"/>
    <xf numFmtId="0" fontId="76" fillId="0" borderId="0" xfId="28" applyFont="1"/>
    <xf numFmtId="0" fontId="77" fillId="0" borderId="0" xfId="28" applyFont="1"/>
    <xf numFmtId="0" fontId="18" fillId="0" borderId="0" xfId="28" applyFont="1"/>
    <xf numFmtId="0" fontId="76" fillId="0" borderId="1" xfId="28" applyFont="1" applyBorder="1" applyAlignment="1">
      <alignment horizontal="center" vertical="center" wrapText="1"/>
    </xf>
    <xf numFmtId="0" fontId="77" fillId="0" borderId="0" xfId="28" applyFont="1" applyAlignment="1">
      <alignment horizontal="center" vertical="center" wrapText="1"/>
    </xf>
    <xf numFmtId="0" fontId="20" fillId="0" borderId="1" xfId="28" applyFont="1" applyBorder="1" applyAlignment="1">
      <alignment horizontal="center" vertical="center" wrapText="1"/>
    </xf>
    <xf numFmtId="0" fontId="78" fillId="0" borderId="0" xfId="28" applyFont="1" applyAlignment="1">
      <alignment horizontal="center" vertical="center" wrapText="1"/>
    </xf>
    <xf numFmtId="0" fontId="18" fillId="2" borderId="1" xfId="28" applyFont="1" applyFill="1" applyBorder="1" applyAlignment="1">
      <alignment horizontal="center" wrapText="1"/>
    </xf>
    <xf numFmtId="3" fontId="16" fillId="2" borderId="1" xfId="28" applyNumberFormat="1" applyFont="1" applyFill="1" applyBorder="1" applyAlignment="1">
      <alignment horizontal="center" wrapText="1"/>
    </xf>
    <xf numFmtId="0" fontId="79" fillId="0" borderId="0" xfId="28" applyFont="1" applyAlignment="1">
      <alignment horizontal="center" vertical="center" wrapText="1"/>
    </xf>
    <xf numFmtId="3" fontId="18" fillId="0" borderId="1" xfId="28" applyNumberFormat="1" applyFont="1" applyBorder="1" applyAlignment="1">
      <alignment horizontal="center" wrapText="1"/>
    </xf>
    <xf numFmtId="3" fontId="26" fillId="0" borderId="1" xfId="28" applyNumberFormat="1" applyFont="1" applyBorder="1" applyAlignment="1">
      <alignment horizontal="center" wrapText="1"/>
    </xf>
    <xf numFmtId="0" fontId="80" fillId="0" borderId="0" xfId="28" applyFont="1" applyAlignment="1">
      <alignment horizontal="center" vertical="center" wrapText="1"/>
    </xf>
    <xf numFmtId="0" fontId="18" fillId="0" borderId="1" xfId="28" applyFont="1" applyBorder="1" applyAlignment="1">
      <alignment wrapText="1"/>
    </xf>
    <xf numFmtId="4" fontId="18" fillId="0" borderId="1" xfId="28" applyNumberFormat="1" applyFont="1" applyBorder="1" applyAlignment="1">
      <alignment horizontal="center" wrapText="1"/>
    </xf>
    <xf numFmtId="3" fontId="14" fillId="0" borderId="1" xfId="28" applyNumberFormat="1" applyFont="1" applyFill="1" applyBorder="1" applyAlignment="1">
      <alignment horizontal="center" wrapText="1"/>
    </xf>
    <xf numFmtId="0" fontId="26" fillId="0" borderId="1" xfId="28" applyFont="1" applyBorder="1" applyAlignment="1">
      <alignment wrapText="1"/>
    </xf>
    <xf numFmtId="4" fontId="26" fillId="0" borderId="1" xfId="28" applyNumberFormat="1" applyFont="1" applyBorder="1" applyAlignment="1">
      <alignment horizontal="center" wrapText="1"/>
    </xf>
    <xf numFmtId="49" fontId="22" fillId="2" borderId="1" xfId="28" applyNumberFormat="1" applyFont="1" applyFill="1" applyBorder="1" applyAlignment="1" applyProtection="1">
      <alignment horizontal="center" wrapText="1"/>
      <protection locked="0"/>
    </xf>
    <xf numFmtId="3" fontId="22" fillId="2" borderId="1" xfId="28" applyNumberFormat="1" applyFont="1" applyFill="1" applyBorder="1" applyAlignment="1" applyProtection="1">
      <alignment horizontal="center" wrapText="1"/>
      <protection locked="0"/>
    </xf>
    <xf numFmtId="0" fontId="79" fillId="0" borderId="0" xfId="28" applyFont="1" applyAlignment="1">
      <alignment wrapText="1"/>
    </xf>
    <xf numFmtId="49" fontId="29" fillId="0" borderId="1" xfId="28" applyNumberFormat="1" applyFont="1" applyFill="1" applyBorder="1" applyAlignment="1" applyProtection="1">
      <alignment horizontal="center" wrapText="1"/>
      <protection locked="0"/>
    </xf>
    <xf numFmtId="3" fontId="30" fillId="0" borderId="1" xfId="28" applyNumberFormat="1" applyFont="1" applyFill="1" applyBorder="1" applyAlignment="1" applyProtection="1">
      <alignment horizontal="center" wrapText="1"/>
      <protection locked="0"/>
    </xf>
    <xf numFmtId="0" fontId="80" fillId="0" borderId="0" xfId="28" applyFont="1" applyFill="1" applyAlignment="1">
      <alignment wrapText="1"/>
    </xf>
    <xf numFmtId="0" fontId="80" fillId="0" borderId="0" xfId="28" applyFont="1" applyAlignment="1">
      <alignment wrapText="1"/>
    </xf>
    <xf numFmtId="49" fontId="29" fillId="2" borderId="1" xfId="28" applyNumberFormat="1" applyFont="1" applyFill="1" applyBorder="1" applyAlignment="1" applyProtection="1">
      <alignment horizontal="center" wrapText="1"/>
      <protection locked="0"/>
    </xf>
    <xf numFmtId="3" fontId="31" fillId="2" borderId="1" xfId="0" applyNumberFormat="1" applyFont="1" applyFill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wrapText="1"/>
    </xf>
    <xf numFmtId="49" fontId="81" fillId="0" borderId="1" xfId="28" applyNumberFormat="1" applyFont="1" applyFill="1" applyBorder="1" applyAlignment="1" applyProtection="1">
      <alignment horizontal="center" wrapText="1"/>
      <protection locked="0"/>
    </xf>
    <xf numFmtId="49" fontId="25" fillId="2" borderId="1" xfId="0" applyNumberFormat="1" applyFont="1" applyFill="1" applyBorder="1" applyAlignment="1">
      <alignment horizontal="center" wrapText="1"/>
    </xf>
    <xf numFmtId="3" fontId="55" fillId="2" borderId="1" xfId="0" applyNumberFormat="1" applyFont="1" applyFill="1" applyBorder="1" applyAlignment="1">
      <alignment horizontal="center" wrapText="1"/>
    </xf>
    <xf numFmtId="49" fontId="18" fillId="0" borderId="0" xfId="28" applyNumberFormat="1" applyFont="1"/>
    <xf numFmtId="0" fontId="79" fillId="0" borderId="0" xfId="28" applyFont="1"/>
    <xf numFmtId="49" fontId="77" fillId="0" borderId="0" xfId="28" applyNumberFormat="1" applyFont="1"/>
    <xf numFmtId="0" fontId="83" fillId="0" borderId="0" xfId="28" applyFont="1"/>
    <xf numFmtId="49" fontId="84" fillId="0" borderId="0" xfId="28" applyNumberFormat="1" applyFont="1" applyFill="1" applyBorder="1" applyAlignment="1">
      <alignment horizontal="center" vertical="center" wrapText="1"/>
    </xf>
    <xf numFmtId="49" fontId="33" fillId="0" borderId="0" xfId="28" applyNumberFormat="1" applyFont="1" applyFill="1" applyBorder="1" applyAlignment="1" applyProtection="1">
      <alignment vertical="top" wrapText="1"/>
      <protection locked="0"/>
    </xf>
    <xf numFmtId="0" fontId="77" fillId="0" borderId="0" xfId="28" applyFont="1" applyBorder="1"/>
    <xf numFmtId="49" fontId="84" fillId="0" borderId="0" xfId="28" applyNumberFormat="1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5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>
      <alignment horizontal="center" wrapText="1"/>
    </xf>
    <xf numFmtId="4" fontId="53" fillId="0" borderId="1" xfId="0" applyNumberFormat="1" applyFont="1" applyBorder="1" applyAlignment="1">
      <alignment horizontal="center" wrapText="1"/>
    </xf>
    <xf numFmtId="49" fontId="85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Border="1" applyAlignment="1">
      <alignment horizontal="left" wrapText="1"/>
    </xf>
    <xf numFmtId="49" fontId="88" fillId="2" borderId="1" xfId="0" applyNumberFormat="1" applyFont="1" applyFill="1" applyBorder="1" applyAlignment="1">
      <alignment horizont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 applyProtection="1">
      <alignment horizontal="left" wrapText="1"/>
      <protection locked="0"/>
    </xf>
    <xf numFmtId="0" fontId="91" fillId="0" borderId="0" xfId="0" applyFont="1"/>
    <xf numFmtId="3" fontId="92" fillId="0" borderId="0" xfId="0" applyNumberFormat="1" applyFont="1" applyFill="1"/>
    <xf numFmtId="49" fontId="85" fillId="0" borderId="1" xfId="0" applyNumberFormat="1" applyFont="1" applyFill="1" applyBorder="1" applyAlignment="1">
      <alignment horizontal="center" vertical="center" wrapText="1"/>
    </xf>
    <xf numFmtId="0" fontId="86" fillId="0" borderId="0" xfId="0" applyFont="1" applyAlignment="1">
      <alignment wrapText="1"/>
    </xf>
    <xf numFmtId="49" fontId="85" fillId="0" borderId="4" xfId="0" applyNumberFormat="1" applyFont="1" applyBorder="1" applyAlignment="1">
      <alignment horizontal="center" wrapText="1"/>
    </xf>
    <xf numFmtId="49" fontId="85" fillId="0" borderId="4" xfId="0" applyNumberFormat="1" applyFont="1" applyBorder="1" applyAlignment="1">
      <alignment horizontal="center" vertic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0" fontId="91" fillId="0" borderId="0" xfId="0" applyFont="1" applyBorder="1"/>
    <xf numFmtId="0" fontId="91" fillId="0" borderId="1" xfId="0" applyFont="1" applyBorder="1"/>
    <xf numFmtId="49" fontId="85" fillId="0" borderId="1" xfId="0" applyNumberFormat="1" applyFont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wrapText="1"/>
    </xf>
    <xf numFmtId="0" fontId="93" fillId="0" borderId="1" xfId="0" applyFont="1" applyBorder="1" applyAlignment="1">
      <alignment wrapText="1"/>
    </xf>
    <xf numFmtId="4" fontId="77" fillId="0" borderId="0" xfId="28" applyNumberFormat="1" applyFont="1"/>
    <xf numFmtId="4" fontId="18" fillId="0" borderId="0" xfId="28" applyNumberFormat="1" applyFont="1"/>
    <xf numFmtId="4" fontId="76" fillId="0" borderId="1" xfId="28" applyNumberFormat="1" applyFont="1" applyBorder="1" applyAlignment="1">
      <alignment horizontal="center" vertical="center" wrapText="1"/>
    </xf>
    <xf numFmtId="4" fontId="76" fillId="0" borderId="0" xfId="28" applyNumberFormat="1" applyFont="1"/>
    <xf numFmtId="4" fontId="10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3" fontId="20" fillId="0" borderId="1" xfId="28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4" fillId="0" borderId="0" xfId="0" applyFont="1" applyFill="1"/>
    <xf numFmtId="0" fontId="5" fillId="0" borderId="0" xfId="0" applyFont="1" applyAlignment="1">
      <alignment horizontal="left" wrapText="1"/>
    </xf>
    <xf numFmtId="49" fontId="94" fillId="0" borderId="1" xfId="0" applyNumberFormat="1" applyFont="1" applyFill="1" applyBorder="1" applyAlignment="1">
      <alignment horizontal="left" wrapText="1"/>
    </xf>
    <xf numFmtId="49" fontId="18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95" fillId="0" borderId="1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center" wrapText="1"/>
    </xf>
    <xf numFmtId="0" fontId="72" fillId="0" borderId="1" xfId="0" applyFont="1" applyBorder="1" applyAlignment="1">
      <alignment horizontal="left" wrapText="1"/>
    </xf>
    <xf numFmtId="0" fontId="96" fillId="0" borderId="1" xfId="0" applyFont="1" applyBorder="1" applyAlignment="1">
      <alignment wrapText="1"/>
    </xf>
    <xf numFmtId="0" fontId="97" fillId="0" borderId="1" xfId="0" applyFont="1" applyBorder="1" applyAlignment="1">
      <alignment horizontal="left" wrapText="1"/>
    </xf>
    <xf numFmtId="4" fontId="55" fillId="0" borderId="1" xfId="0" applyNumberFormat="1" applyFont="1" applyBorder="1" applyAlignment="1">
      <alignment horizontal="center" wrapText="1"/>
    </xf>
    <xf numFmtId="0" fontId="98" fillId="0" borderId="0" xfId="0" applyFont="1"/>
    <xf numFmtId="0" fontId="98" fillId="0" borderId="0" xfId="0" applyFont="1" applyFill="1"/>
    <xf numFmtId="4" fontId="26" fillId="0" borderId="1" xfId="0" applyNumberFormat="1" applyFont="1" applyFill="1" applyBorder="1" applyAlignment="1">
      <alignment horizontal="center" wrapText="1"/>
    </xf>
    <xf numFmtId="4" fontId="26" fillId="0" borderId="1" xfId="0" applyNumberFormat="1" applyFont="1" applyFill="1" applyBorder="1" applyAlignment="1" applyProtection="1">
      <alignment horizontal="center"/>
      <protection locked="0"/>
    </xf>
    <xf numFmtId="4" fontId="31" fillId="0" borderId="1" xfId="0" applyNumberFormat="1" applyFont="1" applyFill="1" applyBorder="1" applyAlignment="1">
      <alignment horizontal="center" wrapText="1"/>
    </xf>
    <xf numFmtId="4" fontId="31" fillId="0" borderId="1" xfId="0" applyNumberFormat="1" applyFont="1" applyFill="1" applyBorder="1" applyAlignment="1" applyProtection="1">
      <alignment horizontal="center"/>
      <protection locked="0"/>
    </xf>
    <xf numFmtId="4" fontId="30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4" fontId="45" fillId="0" borderId="1" xfId="0" applyNumberFormat="1" applyFont="1" applyFill="1" applyBorder="1" applyAlignment="1">
      <alignment horizontal="center" wrapText="1"/>
    </xf>
    <xf numFmtId="4" fontId="53" fillId="0" borderId="1" xfId="0" applyNumberFormat="1" applyFont="1" applyFill="1" applyBorder="1" applyAlignment="1">
      <alignment horizontal="center" wrapText="1"/>
    </xf>
    <xf numFmtId="4" fontId="54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53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 applyProtection="1">
      <alignment horizontal="center" wrapText="1"/>
      <protection locked="0"/>
    </xf>
    <xf numFmtId="4" fontId="10" fillId="0" borderId="2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5" fillId="0" borderId="3" xfId="0" applyNumberFormat="1" applyFont="1" applyBorder="1" applyAlignment="1">
      <alignment horizontal="center" wrapText="1"/>
    </xf>
    <xf numFmtId="4" fontId="25" fillId="0" borderId="3" xfId="0" applyNumberFormat="1" applyFont="1" applyFill="1" applyBorder="1" applyAlignment="1">
      <alignment horizontal="center" wrapText="1"/>
    </xf>
    <xf numFmtId="4" fontId="90" fillId="2" borderId="1" xfId="0" applyNumberFormat="1" applyFont="1" applyFill="1" applyBorder="1" applyAlignment="1">
      <alignment horizontal="center" wrapText="1"/>
    </xf>
    <xf numFmtId="4" fontId="87" fillId="0" borderId="1" xfId="0" applyNumberFormat="1" applyFont="1" applyBorder="1" applyAlignment="1">
      <alignment horizontal="center" wrapText="1"/>
    </xf>
    <xf numFmtId="4" fontId="87" fillId="0" borderId="3" xfId="0" applyNumberFormat="1" applyFont="1" applyFill="1" applyBorder="1" applyAlignment="1">
      <alignment horizontal="center" wrapText="1"/>
    </xf>
    <xf numFmtId="4" fontId="87" fillId="0" borderId="3" xfId="0" applyNumberFormat="1" applyFont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0" fontId="101" fillId="0" borderId="0" xfId="0" applyFont="1"/>
    <xf numFmtId="49" fontId="102" fillId="0" borderId="1" xfId="0" applyNumberFormat="1" applyFont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center" wrapText="1"/>
    </xf>
    <xf numFmtId="0" fontId="73" fillId="0" borderId="0" xfId="0" applyFont="1"/>
    <xf numFmtId="4" fontId="72" fillId="0" borderId="1" xfId="0" applyNumberFormat="1" applyFont="1" applyBorder="1" applyAlignment="1">
      <alignment horizontal="center" wrapText="1"/>
    </xf>
    <xf numFmtId="4" fontId="93" fillId="0" borderId="1" xfId="0" applyNumberFormat="1" applyFont="1" applyBorder="1" applyAlignment="1">
      <alignment horizontal="center" wrapText="1"/>
    </xf>
    <xf numFmtId="4" fontId="103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5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/>
    </xf>
    <xf numFmtId="49" fontId="5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49" fontId="104" fillId="0" borderId="1" xfId="0" applyNumberFormat="1" applyFont="1" applyBorder="1" applyAlignment="1">
      <alignment horizontal="left" wrapText="1"/>
    </xf>
    <xf numFmtId="0" fontId="74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05" fillId="0" borderId="13" xfId="0" applyFont="1" applyBorder="1" applyAlignment="1">
      <alignment horizontal="center" vertical="center"/>
    </xf>
    <xf numFmtId="0" fontId="105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60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0" fillId="0" borderId="14" xfId="0" applyFont="1" applyBorder="1" applyAlignment="1">
      <alignment horizontal="center"/>
    </xf>
    <xf numFmtId="0" fontId="5" fillId="0" borderId="14" xfId="0" applyFont="1" applyBorder="1"/>
    <xf numFmtId="0" fontId="60" fillId="0" borderId="16" xfId="0" applyFont="1" applyBorder="1" applyAlignment="1">
      <alignment horizontal="center"/>
    </xf>
    <xf numFmtId="0" fontId="5" fillId="0" borderId="16" xfId="0" applyFont="1" applyBorder="1"/>
    <xf numFmtId="0" fontId="67" fillId="0" borderId="0" xfId="0" applyFont="1"/>
    <xf numFmtId="0" fontId="61" fillId="0" borderId="0" xfId="0" applyFont="1" applyBorder="1" applyAlignment="1">
      <alignment horizontal="center"/>
    </xf>
    <xf numFmtId="49" fontId="61" fillId="0" borderId="0" xfId="0" applyNumberFormat="1" applyFont="1" applyBorder="1" applyAlignment="1" applyProtection="1">
      <alignment vertical="top"/>
      <protection locked="0"/>
    </xf>
    <xf numFmtId="0" fontId="61" fillId="0" borderId="0" xfId="0" applyFont="1" applyBorder="1"/>
    <xf numFmtId="0" fontId="107" fillId="0" borderId="0" xfId="0" applyFont="1" applyBorder="1" applyAlignment="1">
      <alignment horizontal="left"/>
    </xf>
    <xf numFmtId="0" fontId="62" fillId="0" borderId="0" xfId="0" applyFont="1" applyBorder="1" applyAlignment="1">
      <alignment horizontal="left" wrapText="1"/>
    </xf>
    <xf numFmtId="0" fontId="109" fillId="0" borderId="0" xfId="0" applyFont="1" applyBorder="1" applyAlignment="1">
      <alignment horizontal="justify" wrapText="1"/>
    </xf>
    <xf numFmtId="3" fontId="109" fillId="0" borderId="0" xfId="0" applyNumberFormat="1" applyFont="1" applyBorder="1" applyAlignment="1">
      <alignment horizontal="right" wrapText="1"/>
    </xf>
    <xf numFmtId="3" fontId="69" fillId="0" borderId="0" xfId="0" applyNumberFormat="1" applyFont="1" applyBorder="1" applyAlignment="1">
      <alignment horizontal="right" wrapText="1"/>
    </xf>
    <xf numFmtId="0" fontId="72" fillId="0" borderId="1" xfId="0" applyFont="1" applyBorder="1" applyAlignment="1">
      <alignment vertical="top" wrapText="1"/>
    </xf>
    <xf numFmtId="49" fontId="22" fillId="0" borderId="1" xfId="28" applyNumberFormat="1" applyFont="1" applyFill="1" applyBorder="1" applyAlignment="1" applyProtection="1">
      <alignment horizontal="center" wrapText="1"/>
      <protection locked="0"/>
    </xf>
    <xf numFmtId="3" fontId="55" fillId="0" borderId="1" xfId="0" applyNumberFormat="1" applyFont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49" fontId="22" fillId="3" borderId="1" xfId="28" applyNumberFormat="1" applyFont="1" applyFill="1" applyBorder="1" applyAlignment="1">
      <alignment horizontal="center" vertical="top" wrapText="1"/>
    </xf>
    <xf numFmtId="49" fontId="22" fillId="3" borderId="1" xfId="28" applyNumberFormat="1" applyFont="1" applyFill="1" applyBorder="1" applyAlignment="1">
      <alignment horizontal="center" wrapText="1"/>
    </xf>
    <xf numFmtId="49" fontId="110" fillId="3" borderId="1" xfId="28" applyNumberFormat="1" applyFont="1" applyFill="1" applyBorder="1" applyAlignment="1" applyProtection="1">
      <alignment horizontal="center" wrapText="1"/>
      <protection locked="0"/>
    </xf>
    <xf numFmtId="49" fontId="22" fillId="3" borderId="1" xfId="28" applyNumberFormat="1" applyFont="1" applyFill="1" applyBorder="1" applyAlignment="1" applyProtection="1">
      <alignment horizontal="center" wrapText="1"/>
      <protection locked="0"/>
    </xf>
    <xf numFmtId="1" fontId="22" fillId="3" borderId="1" xfId="28" applyNumberFormat="1" applyFont="1" applyFill="1" applyBorder="1" applyAlignment="1" applyProtection="1">
      <alignment horizontal="center" wrapText="1"/>
      <protection locked="0"/>
    </xf>
    <xf numFmtId="3" fontId="110" fillId="3" borderId="1" xfId="28" applyNumberFormat="1" applyFont="1" applyFill="1" applyBorder="1" applyAlignment="1" applyProtection="1">
      <alignment horizontal="center" wrapText="1"/>
      <protection locked="0"/>
    </xf>
    <xf numFmtId="4" fontId="16" fillId="0" borderId="0" xfId="28" applyNumberFormat="1" applyFont="1" applyAlignment="1">
      <alignment horizontal="center" vertical="center" wrapText="1"/>
    </xf>
    <xf numFmtId="4" fontId="79" fillId="0" borderId="0" xfId="28" applyNumberFormat="1" applyFont="1" applyAlignment="1">
      <alignment wrapText="1"/>
    </xf>
    <xf numFmtId="49" fontId="74" fillId="0" borderId="13" xfId="0" applyNumberFormat="1" applyFont="1" applyBorder="1" applyAlignment="1">
      <alignment horizontal="center"/>
    </xf>
    <xf numFmtId="3" fontId="74" fillId="0" borderId="15" xfId="0" applyNumberFormat="1" applyFont="1" applyBorder="1" applyAlignment="1">
      <alignment horizontal="center"/>
    </xf>
    <xf numFmtId="3" fontId="111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74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60" fillId="0" borderId="40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12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82" fillId="0" borderId="1" xfId="0" applyNumberFormat="1" applyFont="1" applyBorder="1" applyAlignment="1">
      <alignment horizontal="center" wrapText="1"/>
    </xf>
    <xf numFmtId="0" fontId="53" fillId="5" borderId="1" xfId="0" applyFont="1" applyFill="1" applyBorder="1" applyAlignment="1">
      <alignment horizontal="center" wrapText="1"/>
    </xf>
    <xf numFmtId="0" fontId="53" fillId="5" borderId="1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wrapText="1"/>
    </xf>
    <xf numFmtId="49" fontId="25" fillId="0" borderId="9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0" fontId="74" fillId="0" borderId="0" xfId="0" applyFont="1" applyAlignment="1"/>
    <xf numFmtId="49" fontId="69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52" fillId="0" borderId="0" xfId="0" applyFont="1" applyBorder="1"/>
    <xf numFmtId="0" fontId="114" fillId="0" borderId="10" xfId="0" applyFont="1" applyBorder="1" applyAlignment="1">
      <alignment horizontal="right" wrapText="1"/>
    </xf>
    <xf numFmtId="49" fontId="114" fillId="0" borderId="11" xfId="0" applyNumberFormat="1" applyFont="1" applyBorder="1" applyAlignment="1" applyProtection="1">
      <alignment horizontal="left" wrapText="1"/>
      <protection locked="0"/>
    </xf>
    <xf numFmtId="3" fontId="16" fillId="0" borderId="14" xfId="0" applyNumberFormat="1" applyFont="1" applyBorder="1" applyAlignment="1" applyProtection="1">
      <alignment wrapText="1"/>
      <protection locked="0"/>
    </xf>
    <xf numFmtId="3" fontId="16" fillId="0" borderId="11" xfId="0" applyNumberFormat="1" applyFont="1" applyBorder="1" applyAlignment="1">
      <alignment wrapText="1"/>
    </xf>
    <xf numFmtId="3" fontId="16" fillId="0" borderId="11" xfId="0" applyNumberFormat="1" applyFont="1" applyBorder="1" applyAlignment="1">
      <alignment horizontal="right" wrapText="1"/>
    </xf>
    <xf numFmtId="3" fontId="16" fillId="0" borderId="12" xfId="0" applyNumberFormat="1" applyFont="1" applyBorder="1" applyAlignment="1">
      <alignment horizontal="right" wrapText="1"/>
    </xf>
    <xf numFmtId="0" fontId="114" fillId="0" borderId="13" xfId="0" applyFont="1" applyBorder="1" applyAlignment="1">
      <alignment horizontal="right" wrapText="1"/>
    </xf>
    <xf numFmtId="49" fontId="114" fillId="0" borderId="14" xfId="0" applyNumberFormat="1" applyFont="1" applyBorder="1" applyAlignment="1" applyProtection="1">
      <alignment horizontal="left" wrapText="1"/>
      <protection locked="0"/>
    </xf>
    <xf numFmtId="3" fontId="16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13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6" fillId="0" borderId="13" xfId="0" applyFont="1" applyBorder="1" applyAlignment="1">
      <alignment horizontal="right" wrapText="1"/>
    </xf>
    <xf numFmtId="0" fontId="16" fillId="0" borderId="14" xfId="0" applyFont="1" applyBorder="1"/>
    <xf numFmtId="3" fontId="16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15" fillId="0" borderId="14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16" fillId="0" borderId="0" xfId="0" applyFont="1" applyBorder="1" applyAlignment="1">
      <alignment wrapText="1"/>
    </xf>
    <xf numFmtId="0" fontId="116" fillId="0" borderId="14" xfId="0" applyFont="1" applyBorder="1" applyAlignment="1">
      <alignment wrapText="1"/>
    </xf>
    <xf numFmtId="3" fontId="16" fillId="0" borderId="15" xfId="0" applyNumberFormat="1" applyFont="1" applyBorder="1" applyAlignment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13" fillId="0" borderId="41" xfId="0" applyFont="1" applyBorder="1" applyAlignment="1">
      <alignment horizontal="right" wrapText="1"/>
    </xf>
    <xf numFmtId="49" fontId="113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6" fillId="0" borderId="29" xfId="0" applyFont="1" applyBorder="1" applyAlignment="1">
      <alignment horizontal="right" wrapText="1"/>
    </xf>
    <xf numFmtId="0" fontId="16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6" fillId="0" borderId="14" xfId="0" applyNumberFormat="1" applyFont="1" applyBorder="1" applyAlignment="1">
      <alignment horizontal="center" wrapText="1"/>
    </xf>
    <xf numFmtId="3" fontId="16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/>
    </xf>
    <xf numFmtId="49" fontId="113" fillId="0" borderId="36" xfId="0" applyNumberFormat="1" applyFont="1" applyBorder="1" applyAlignment="1" applyProtection="1">
      <alignment horizontal="left" wrapText="1"/>
      <protection locked="0"/>
    </xf>
    <xf numFmtId="0" fontId="116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6" fillId="0" borderId="14" xfId="0" applyFont="1" applyBorder="1" applyAlignment="1">
      <alignment wrapText="1"/>
    </xf>
    <xf numFmtId="0" fontId="16" fillId="0" borderId="14" xfId="0" applyFont="1" applyBorder="1" applyAlignment="1">
      <alignment horizontal="right" wrapText="1"/>
    </xf>
    <xf numFmtId="0" fontId="5" fillId="0" borderId="35" xfId="0" applyFont="1" applyBorder="1"/>
    <xf numFmtId="3" fontId="16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6" fillId="0" borderId="25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3" fontId="5" fillId="0" borderId="19" xfId="0" applyNumberFormat="1" applyFont="1" applyBorder="1" applyAlignment="1">
      <alignment horizontal="right" wrapText="1"/>
    </xf>
    <xf numFmtId="0" fontId="107" fillId="0" borderId="40" xfId="0" applyFont="1" applyBorder="1" applyAlignment="1">
      <alignment horizontal="left"/>
    </xf>
    <xf numFmtId="3" fontId="16" fillId="0" borderId="17" xfId="0" applyNumberFormat="1" applyFont="1" applyBorder="1" applyAlignment="1">
      <alignment horizontal="right" wrapText="1"/>
    </xf>
    <xf numFmtId="49" fontId="68" fillId="0" borderId="0" xfId="0" applyNumberFormat="1" applyFont="1" applyBorder="1" applyAlignment="1" applyProtection="1">
      <protection locked="0"/>
    </xf>
    <xf numFmtId="0" fontId="26" fillId="0" borderId="1" xfId="28" applyFont="1" applyFill="1" applyBorder="1" applyAlignment="1">
      <alignment wrapText="1"/>
    </xf>
    <xf numFmtId="49" fontId="81" fillId="2" borderId="1" xfId="0" applyNumberFormat="1" applyFont="1" applyFill="1" applyBorder="1" applyAlignment="1" applyProtection="1">
      <alignment horizontal="left" wrapText="1"/>
      <protection locked="0"/>
    </xf>
    <xf numFmtId="49" fontId="32" fillId="2" borderId="1" xfId="0" applyNumberFormat="1" applyFont="1" applyFill="1" applyBorder="1" applyAlignment="1" applyProtection="1">
      <alignment horizontal="left" vertical="center" wrapText="1"/>
      <protection locked="0"/>
    </xf>
    <xf numFmtId="3" fontId="27" fillId="0" borderId="1" xfId="28" applyNumberFormat="1" applyFont="1" applyFill="1" applyBorder="1" applyAlignment="1">
      <alignment horizontal="center" wrapText="1"/>
    </xf>
    <xf numFmtId="0" fontId="117" fillId="0" borderId="1" xfId="28" applyFont="1" applyFill="1" applyBorder="1" applyAlignment="1">
      <alignment wrapText="1"/>
    </xf>
    <xf numFmtId="49" fontId="28" fillId="0" borderId="1" xfId="28" applyNumberFormat="1" applyFont="1" applyFill="1" applyBorder="1" applyAlignment="1" applyProtection="1">
      <alignment wrapText="1"/>
      <protection locked="0"/>
    </xf>
    <xf numFmtId="3" fontId="28" fillId="0" borderId="1" xfId="28" applyNumberFormat="1" applyFont="1" applyFill="1" applyBorder="1" applyAlignment="1" applyProtection="1">
      <alignment horizontal="center" wrapText="1"/>
      <protection locked="0"/>
    </xf>
    <xf numFmtId="0" fontId="79" fillId="0" borderId="0" xfId="28" applyFont="1" applyFill="1" applyAlignment="1">
      <alignment wrapText="1"/>
    </xf>
    <xf numFmtId="0" fontId="18" fillId="2" borderId="1" xfId="28" applyFont="1" applyFill="1" applyBorder="1" applyAlignment="1">
      <alignment wrapText="1"/>
    </xf>
    <xf numFmtId="3" fontId="18" fillId="2" borderId="1" xfId="28" applyNumberFormat="1" applyFont="1" applyFill="1" applyBorder="1" applyAlignment="1">
      <alignment horizontal="center" wrapText="1"/>
    </xf>
    <xf numFmtId="4" fontId="18" fillId="2" borderId="1" xfId="28" applyNumberFormat="1" applyFont="1" applyFill="1" applyBorder="1" applyAlignment="1">
      <alignment horizontal="center" wrapText="1"/>
    </xf>
    <xf numFmtId="3" fontId="25" fillId="2" borderId="1" xfId="28" applyNumberFormat="1" applyFont="1" applyFill="1" applyBorder="1" applyAlignment="1">
      <alignment horizontal="center" wrapText="1"/>
    </xf>
    <xf numFmtId="3" fontId="25" fillId="0" borderId="1" xfId="28" applyNumberFormat="1" applyFont="1" applyFill="1" applyBorder="1" applyAlignment="1">
      <alignment horizontal="center" wrapText="1"/>
    </xf>
    <xf numFmtId="49" fontId="28" fillId="0" borderId="1" xfId="28" applyNumberFormat="1" applyFont="1" applyFill="1" applyBorder="1" applyAlignment="1" applyProtection="1">
      <alignment horizontal="left" wrapText="1"/>
      <protection locked="0"/>
    </xf>
    <xf numFmtId="49" fontId="118" fillId="0" borderId="1" xfId="28" applyNumberFormat="1" applyFont="1" applyFill="1" applyBorder="1" applyAlignment="1" applyProtection="1">
      <alignment horizontal="center" wrapText="1"/>
      <protection locked="0"/>
    </xf>
    <xf numFmtId="0" fontId="119" fillId="0" borderId="0" xfId="28" applyFont="1" applyAlignment="1">
      <alignment wrapText="1"/>
    </xf>
    <xf numFmtId="0" fontId="18" fillId="0" borderId="1" xfId="28" applyFont="1" applyFill="1" applyBorder="1" applyAlignment="1">
      <alignment horizontal="left" wrapText="1"/>
    </xf>
    <xf numFmtId="49" fontId="29" fillId="2" borderId="1" xfId="24" applyNumberFormat="1" applyFont="1" applyFill="1" applyBorder="1" applyAlignment="1" applyProtection="1">
      <alignment horizontal="left" wrapText="1"/>
      <protection locked="0"/>
    </xf>
    <xf numFmtId="0" fontId="26" fillId="2" borderId="1" xfId="28" applyFont="1" applyFill="1" applyBorder="1" applyAlignment="1">
      <alignment horizontal="center" wrapText="1"/>
    </xf>
    <xf numFmtId="3" fontId="50" fillId="2" borderId="1" xfId="28" applyNumberFormat="1" applyFont="1" applyFill="1" applyBorder="1" applyAlignment="1">
      <alignment horizontal="center" wrapText="1"/>
    </xf>
    <xf numFmtId="0" fontId="80" fillId="2" borderId="1" xfId="28" applyFont="1" applyFill="1" applyBorder="1" applyAlignment="1">
      <alignment horizontal="center" vertical="center" wrapText="1"/>
    </xf>
    <xf numFmtId="0" fontId="120" fillId="0" borderId="1" xfId="28" applyFont="1" applyBorder="1" applyAlignment="1">
      <alignment horizontal="center" vertical="center" wrapText="1"/>
    </xf>
    <xf numFmtId="0" fontId="121" fillId="0" borderId="0" xfId="28" applyFont="1" applyAlignment="1">
      <alignment horizontal="center" vertical="center" wrapText="1"/>
    </xf>
    <xf numFmtId="0" fontId="26" fillId="0" borderId="1" xfId="28" applyFont="1" applyFill="1" applyBorder="1" applyAlignment="1">
      <alignment horizontal="left" wrapText="1"/>
    </xf>
    <xf numFmtId="0" fontId="10" fillId="0" borderId="1" xfId="28" applyFont="1" applyBorder="1" applyAlignment="1">
      <alignment horizontal="center" wrapText="1"/>
    </xf>
    <xf numFmtId="0" fontId="80" fillId="0" borderId="0" xfId="28" applyFont="1" applyAlignment="1">
      <alignment horizontal="center" wrapText="1"/>
    </xf>
    <xf numFmtId="49" fontId="14" fillId="2" borderId="1" xfId="0" applyNumberFormat="1" applyFont="1" applyFill="1" applyBorder="1" applyAlignment="1">
      <alignment horizontal="center" wrapText="1"/>
    </xf>
    <xf numFmtId="49" fontId="122" fillId="0" borderId="1" xfId="0" applyNumberFormat="1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left" vertical="center" wrapText="1"/>
    </xf>
    <xf numFmtId="3" fontId="87" fillId="0" borderId="1" xfId="28" applyNumberFormat="1" applyFont="1" applyBorder="1" applyAlignment="1">
      <alignment horizontal="center" wrapText="1"/>
    </xf>
    <xf numFmtId="4" fontId="87" fillId="0" borderId="1" xfId="28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right"/>
    </xf>
    <xf numFmtId="0" fontId="5" fillId="0" borderId="37" xfId="0" applyFont="1" applyBorder="1" applyAlignment="1">
      <alignment horizontal="center" wrapText="1"/>
    </xf>
    <xf numFmtId="3" fontId="32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 applyProtection="1">
      <alignment horizontal="center"/>
      <protection locked="0"/>
    </xf>
    <xf numFmtId="3" fontId="43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 applyProtection="1">
      <alignment horizontal="center" wrapText="1"/>
      <protection locked="0"/>
    </xf>
    <xf numFmtId="3" fontId="53" fillId="0" borderId="1" xfId="0" applyNumberFormat="1" applyFont="1" applyFill="1" applyBorder="1" applyAlignment="1" applyProtection="1">
      <alignment horizontal="center" wrapText="1"/>
      <protection locked="0"/>
    </xf>
    <xf numFmtId="3" fontId="18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Fill="1" applyBorder="1" applyAlignment="1" applyProtection="1">
      <alignment horizontal="center"/>
      <protection locked="0"/>
    </xf>
    <xf numFmtId="3" fontId="53" fillId="0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3" fontId="49" fillId="0" borderId="1" xfId="0" applyNumberFormat="1" applyFont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3" fontId="25" fillId="0" borderId="3" xfId="0" applyNumberFormat="1" applyFont="1" applyFill="1" applyBorder="1" applyAlignment="1">
      <alignment horizontal="center" wrapText="1"/>
    </xf>
    <xf numFmtId="3" fontId="25" fillId="0" borderId="7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3" fontId="90" fillId="2" borderId="1" xfId="0" applyNumberFormat="1" applyFont="1" applyFill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3" fontId="86" fillId="0" borderId="3" xfId="0" applyNumberFormat="1" applyFont="1" applyBorder="1" applyAlignment="1">
      <alignment horizontal="center" wrapText="1"/>
    </xf>
    <xf numFmtId="3" fontId="87" fillId="0" borderId="3" xfId="0" applyNumberFormat="1" applyFont="1" applyBorder="1" applyAlignment="1">
      <alignment horizontal="center" wrapText="1"/>
    </xf>
    <xf numFmtId="3" fontId="90" fillId="0" borderId="1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0" fontId="123" fillId="0" borderId="4" xfId="0" applyFont="1" applyBorder="1" applyAlignment="1">
      <alignment horizontal="center" vertical="center" wrapText="1"/>
    </xf>
    <xf numFmtId="49" fontId="123" fillId="0" borderId="27" xfId="0" applyNumberFormat="1" applyFont="1" applyBorder="1" applyAlignment="1" applyProtection="1">
      <alignment horizontal="center" vertical="center" wrapText="1"/>
      <protection locked="0"/>
    </xf>
    <xf numFmtId="0" fontId="123" fillId="0" borderId="1" xfId="0" applyFont="1" applyBorder="1" applyAlignment="1">
      <alignment horizontal="center" vertical="center" wrapText="1"/>
    </xf>
    <xf numFmtId="0" fontId="123" fillId="0" borderId="27" xfId="0" applyFont="1" applyBorder="1" applyAlignment="1">
      <alignment horizontal="center" vertical="center" wrapText="1"/>
    </xf>
    <xf numFmtId="49" fontId="82" fillId="0" borderId="5" xfId="0" applyNumberFormat="1" applyFont="1" applyBorder="1" applyAlignment="1">
      <alignment horizontal="center" wrapText="1"/>
    </xf>
    <xf numFmtId="0" fontId="53" fillId="5" borderId="3" xfId="0" applyFont="1" applyFill="1" applyBorder="1" applyAlignment="1">
      <alignment horizontal="left" wrapText="1"/>
    </xf>
    <xf numFmtId="0" fontId="112" fillId="0" borderId="0" xfId="0" applyFont="1"/>
    <xf numFmtId="3" fontId="5" fillId="0" borderId="2" xfId="0" applyNumberFormat="1" applyFont="1" applyBorder="1" applyAlignment="1">
      <alignment horizontal="center" wrapText="1"/>
    </xf>
    <xf numFmtId="3" fontId="53" fillId="0" borderId="2" xfId="0" applyNumberFormat="1" applyFont="1" applyBorder="1" applyAlignment="1">
      <alignment horizontal="center" wrapText="1"/>
    </xf>
    <xf numFmtId="49" fontId="28" fillId="0" borderId="5" xfId="0" applyNumberFormat="1" applyFont="1" applyBorder="1" applyAlignment="1">
      <alignment horizontal="center" wrapText="1"/>
    </xf>
    <xf numFmtId="0" fontId="112" fillId="0" borderId="1" xfId="0" applyFont="1" applyBorder="1"/>
    <xf numFmtId="49" fontId="25" fillId="6" borderId="1" xfId="0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left" wrapText="1"/>
    </xf>
    <xf numFmtId="49" fontId="28" fillId="6" borderId="1" xfId="28" applyNumberFormat="1" applyFont="1" applyFill="1" applyBorder="1" applyAlignment="1" applyProtection="1">
      <alignment wrapText="1"/>
      <protection locked="0"/>
    </xf>
    <xf numFmtId="49" fontId="22" fillId="6" borderId="1" xfId="28" applyNumberFormat="1" applyFont="1" applyFill="1" applyBorder="1" applyAlignment="1" applyProtection="1">
      <alignment horizontal="center" wrapText="1"/>
      <protection locked="0"/>
    </xf>
    <xf numFmtId="3" fontId="28" fillId="6" borderId="1" xfId="28" applyNumberFormat="1" applyFont="1" applyFill="1" applyBorder="1" applyAlignment="1" applyProtection="1">
      <alignment horizontal="center" wrapText="1"/>
      <protection locked="0"/>
    </xf>
    <xf numFmtId="0" fontId="79" fillId="6" borderId="0" xfId="28" applyFont="1" applyFill="1" applyAlignment="1">
      <alignment wrapText="1"/>
    </xf>
    <xf numFmtId="0" fontId="5" fillId="0" borderId="37" xfId="0" applyFont="1" applyBorder="1" applyAlignment="1">
      <alignment horizontal="center" wrapText="1"/>
    </xf>
    <xf numFmtId="0" fontId="5" fillId="0" borderId="45" xfId="0" applyFont="1" applyBorder="1" applyAlignment="1">
      <alignment horizontal="right"/>
    </xf>
    <xf numFmtId="4" fontId="124" fillId="0" borderId="14" xfId="0" applyNumberFormat="1" applyFont="1" applyBorder="1" applyAlignment="1">
      <alignment horizontal="right" wrapText="1"/>
    </xf>
    <xf numFmtId="4" fontId="124" fillId="0" borderId="14" xfId="0" applyNumberFormat="1" applyFont="1" applyBorder="1" applyAlignment="1">
      <alignment vertical="center" wrapText="1"/>
    </xf>
    <xf numFmtId="4" fontId="124" fillId="0" borderId="14" xfId="0" applyNumberFormat="1" applyFont="1" applyBorder="1" applyAlignment="1">
      <alignment wrapText="1"/>
    </xf>
    <xf numFmtId="4" fontId="124" fillId="0" borderId="14" xfId="0" applyNumberFormat="1" applyFont="1" applyBorder="1" applyAlignment="1">
      <alignment horizontal="right" vertical="center" wrapText="1"/>
    </xf>
    <xf numFmtId="4" fontId="125" fillId="0" borderId="14" xfId="0" applyNumberFormat="1" applyFont="1" applyBorder="1" applyAlignment="1">
      <alignment wrapText="1"/>
    </xf>
    <xf numFmtId="4" fontId="125" fillId="0" borderId="14" xfId="0" applyNumberFormat="1" applyFont="1" applyBorder="1" applyAlignment="1">
      <alignment horizontal="center" wrapText="1"/>
    </xf>
    <xf numFmtId="3" fontId="125" fillId="0" borderId="14" xfId="0" applyNumberFormat="1" applyFont="1" applyBorder="1" applyAlignment="1">
      <alignment horizontal="right" wrapText="1"/>
    </xf>
    <xf numFmtId="0" fontId="125" fillId="0" borderId="14" xfId="0" applyFont="1" applyBorder="1" applyAlignment="1">
      <alignment horizontal="center" wrapText="1"/>
    </xf>
    <xf numFmtId="0" fontId="125" fillId="0" borderId="36" xfId="0" applyFont="1" applyBorder="1" applyAlignment="1">
      <alignment horizontal="center" wrapText="1"/>
    </xf>
    <xf numFmtId="3" fontId="125" fillId="0" borderId="36" xfId="0" applyNumberFormat="1" applyFont="1" applyBorder="1" applyAlignment="1">
      <alignment horizontal="right" wrapText="1"/>
    </xf>
    <xf numFmtId="4" fontId="125" fillId="0" borderId="36" xfId="0" applyNumberFormat="1" applyFont="1" applyBorder="1" applyAlignment="1">
      <alignment horizontal="right" wrapText="1"/>
    </xf>
    <xf numFmtId="3" fontId="125" fillId="0" borderId="19" xfId="0" applyNumberFormat="1" applyFont="1" applyBorder="1" applyAlignment="1">
      <alignment horizontal="right" wrapText="1"/>
    </xf>
    <xf numFmtId="4" fontId="124" fillId="0" borderId="16" xfId="0" applyNumberFormat="1" applyFont="1" applyBorder="1" applyAlignment="1">
      <alignment horizontal="right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right"/>
    </xf>
    <xf numFmtId="4" fontId="16" fillId="0" borderId="17" xfId="0" applyNumberFormat="1" applyFont="1" applyBorder="1"/>
    <xf numFmtId="49" fontId="6" fillId="0" borderId="14" xfId="0" applyNumberFormat="1" applyFont="1" applyBorder="1" applyAlignment="1" applyProtection="1">
      <alignment horizontal="left" wrapText="1"/>
      <protection locked="0"/>
    </xf>
    <xf numFmtId="0" fontId="60" fillId="0" borderId="14" xfId="0" applyFont="1" applyBorder="1" applyAlignment="1">
      <alignment horizontal="left" wrapText="1"/>
    </xf>
    <xf numFmtId="0" fontId="127" fillId="0" borderId="14" xfId="0" applyFont="1" applyBorder="1" applyAlignment="1">
      <alignment horizontal="left" vertical="center" wrapText="1"/>
    </xf>
    <xf numFmtId="0" fontId="128" fillId="0" borderId="14" xfId="0" applyFont="1" applyBorder="1" applyAlignment="1">
      <alignment horizontal="left" wrapText="1"/>
    </xf>
    <xf numFmtId="0" fontId="63" fillId="0" borderId="14" xfId="0" applyFont="1" applyBorder="1" applyAlignment="1">
      <alignment horizontal="left" wrapText="1"/>
    </xf>
    <xf numFmtId="0" fontId="127" fillId="0" borderId="14" xfId="0" applyFont="1" applyBorder="1" applyAlignment="1">
      <alignment wrapText="1"/>
    </xf>
    <xf numFmtId="0" fontId="60" fillId="0" borderId="14" xfId="0" applyFont="1" applyBorder="1" applyAlignment="1">
      <alignment wrapText="1"/>
    </xf>
    <xf numFmtId="0" fontId="127" fillId="0" borderId="36" xfId="0" applyFont="1" applyBorder="1" applyAlignment="1">
      <alignment horizontal="left" wrapText="1"/>
    </xf>
    <xf numFmtId="0" fontId="60" fillId="0" borderId="19" xfId="0" applyFont="1" applyBorder="1" applyAlignment="1">
      <alignment horizontal="left" wrapText="1"/>
    </xf>
    <xf numFmtId="49" fontId="127" fillId="0" borderId="36" xfId="0" applyNumberFormat="1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4" fontId="111" fillId="0" borderId="1" xfId="0" applyNumberFormat="1" applyFont="1" applyFill="1" applyBorder="1" applyAlignment="1">
      <alignment horizontal="center" wrapText="1"/>
    </xf>
    <xf numFmtId="4" fontId="129" fillId="0" borderId="1" xfId="0" applyNumberFormat="1" applyFont="1" applyFill="1" applyBorder="1" applyAlignment="1">
      <alignment horizontal="center" wrapText="1"/>
    </xf>
    <xf numFmtId="3" fontId="122" fillId="0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Fill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4" fontId="111" fillId="0" borderId="1" xfId="0" applyNumberFormat="1" applyFont="1" applyBorder="1" applyAlignment="1">
      <alignment horizontal="center" wrapText="1"/>
    </xf>
    <xf numFmtId="0" fontId="130" fillId="0" borderId="1" xfId="0" applyFont="1" applyBorder="1" applyAlignment="1">
      <alignment wrapText="1"/>
    </xf>
    <xf numFmtId="49" fontId="131" fillId="0" borderId="1" xfId="0" applyNumberFormat="1" applyFont="1" applyFill="1" applyBorder="1" applyAlignment="1">
      <alignment horizontal="left" wrapText="1"/>
    </xf>
    <xf numFmtId="49" fontId="56" fillId="0" borderId="1" xfId="0" applyNumberFormat="1" applyFont="1" applyBorder="1" applyAlignment="1">
      <alignment horizontal="center" wrapText="1"/>
    </xf>
    <xf numFmtId="49" fontId="132" fillId="2" borderId="1" xfId="0" applyNumberFormat="1" applyFont="1" applyFill="1" applyBorder="1" applyAlignment="1" applyProtection="1">
      <alignment horizontal="left" wrapText="1"/>
      <protection locked="0"/>
    </xf>
    <xf numFmtId="0" fontId="133" fillId="0" borderId="1" xfId="28" applyFont="1" applyBorder="1" applyAlignment="1">
      <alignment wrapText="1"/>
    </xf>
    <xf numFmtId="3" fontId="125" fillId="0" borderId="36" xfId="0" applyNumberFormat="1" applyFont="1" applyBorder="1" applyAlignment="1">
      <alignment horizontal="right" wrapText="1"/>
    </xf>
    <xf numFmtId="4" fontId="33" fillId="0" borderId="0" xfId="0" applyNumberFormat="1" applyFont="1"/>
    <xf numFmtId="3" fontId="124" fillId="0" borderId="14" xfId="0" applyNumberFormat="1" applyFont="1" applyBorder="1" applyAlignment="1" applyProtection="1">
      <alignment horizontal="right" wrapText="1"/>
      <protection locked="0"/>
    </xf>
    <xf numFmtId="3" fontId="124" fillId="0" borderId="14" xfId="0" applyNumberFormat="1" applyFont="1" applyBorder="1" applyAlignment="1">
      <alignment horizontal="right" wrapText="1"/>
    </xf>
    <xf numFmtId="3" fontId="124" fillId="0" borderId="14" xfId="0" applyNumberFormat="1" applyFont="1" applyBorder="1" applyAlignment="1" applyProtection="1">
      <alignment horizontal="right" wrapText="1"/>
    </xf>
    <xf numFmtId="3" fontId="126" fillId="0" borderId="19" xfId="0" applyNumberFormat="1" applyFont="1" applyBorder="1" applyAlignment="1">
      <alignment horizontal="right" wrapText="1"/>
    </xf>
    <xf numFmtId="3" fontId="124" fillId="0" borderId="16" xfId="0" applyNumberFormat="1" applyFont="1" applyBorder="1" applyAlignment="1">
      <alignment horizontal="right" wrapText="1"/>
    </xf>
    <xf numFmtId="3" fontId="16" fillId="0" borderId="15" xfId="0" applyNumberFormat="1" applyFont="1" applyBorder="1"/>
    <xf numFmtId="1" fontId="2" fillId="0" borderId="0" xfId="27" applyNumberFormat="1" applyFont="1" applyFill="1" applyBorder="1" applyAlignment="1">
      <alignment vertical="top" wrapText="1"/>
    </xf>
    <xf numFmtId="49" fontId="2" fillId="0" borderId="0" xfId="27" applyNumberFormat="1" applyFont="1" applyFill="1" applyBorder="1" applyAlignment="1">
      <alignment vertical="top" wrapText="1"/>
    </xf>
    <xf numFmtId="0" fontId="134" fillId="0" borderId="0" xfId="27" applyFont="1" applyAlignment="1"/>
    <xf numFmtId="0" fontId="135" fillId="0" borderId="0" xfId="27" applyFont="1" applyFill="1" applyBorder="1"/>
    <xf numFmtId="0" fontId="5" fillId="0" borderId="0" xfId="27" applyFont="1" applyAlignment="1">
      <alignment horizontal="right"/>
    </xf>
    <xf numFmtId="49" fontId="7" fillId="0" borderId="8" xfId="27" applyNumberFormat="1" applyFont="1" applyFill="1" applyBorder="1" applyAlignment="1">
      <alignment horizontal="right" wrapText="1"/>
    </xf>
    <xf numFmtId="1" fontId="2" fillId="0" borderId="0" xfId="27" applyNumberFormat="1" applyFont="1" applyFill="1" applyBorder="1" applyAlignment="1">
      <alignment horizontal="right" vertical="top" wrapText="1"/>
    </xf>
    <xf numFmtId="0" fontId="36" fillId="0" borderId="0" xfId="27" applyFont="1" applyFill="1" applyBorder="1"/>
    <xf numFmtId="0" fontId="4" fillId="0" borderId="0" xfId="27" applyFont="1" applyFill="1" applyBorder="1" applyAlignment="1">
      <alignment horizontal="center"/>
    </xf>
    <xf numFmtId="0" fontId="51" fillId="0" borderId="1" xfId="27" applyFont="1" applyFill="1" applyBorder="1" applyAlignment="1">
      <alignment horizontal="center" vertical="center"/>
    </xf>
    <xf numFmtId="0" fontId="51" fillId="0" borderId="1" xfId="27" applyFont="1" applyFill="1" applyBorder="1" applyAlignment="1">
      <alignment horizontal="center" vertical="center" wrapText="1"/>
    </xf>
    <xf numFmtId="49" fontId="20" fillId="0" borderId="1" xfId="27" applyNumberFormat="1" applyFont="1" applyFill="1" applyBorder="1" applyAlignment="1">
      <alignment horizontal="center" vertical="top" wrapText="1"/>
    </xf>
    <xf numFmtId="0" fontId="20" fillId="0" borderId="1" xfId="27" applyFont="1" applyFill="1" applyBorder="1" applyAlignment="1">
      <alignment horizontal="center" vertical="center" wrapText="1"/>
    </xf>
    <xf numFmtId="0" fontId="138" fillId="0" borderId="0" xfId="27" applyFont="1" applyFill="1" applyBorder="1"/>
    <xf numFmtId="0" fontId="135" fillId="4" borderId="0" xfId="27" applyFont="1" applyFill="1" applyBorder="1"/>
    <xf numFmtId="49" fontId="139" fillId="0" borderId="1" xfId="27" applyNumberFormat="1" applyFont="1" applyFill="1" applyBorder="1" applyAlignment="1">
      <alignment horizontal="center" wrapText="1"/>
    </xf>
    <xf numFmtId="49" fontId="139" fillId="0" borderId="1" xfId="27" applyNumberFormat="1" applyFont="1" applyFill="1" applyBorder="1" applyAlignment="1">
      <alignment wrapText="1"/>
    </xf>
    <xf numFmtId="3" fontId="137" fillId="0" borderId="1" xfId="27" applyNumberFormat="1" applyFont="1" applyFill="1" applyBorder="1" applyAlignment="1">
      <alignment horizontal="center" wrapText="1"/>
    </xf>
    <xf numFmtId="0" fontId="140" fillId="4" borderId="0" xfId="27" applyFont="1" applyFill="1" applyBorder="1"/>
    <xf numFmtId="0" fontId="140" fillId="0" borderId="0" xfId="27" applyFont="1" applyFill="1" applyBorder="1"/>
    <xf numFmtId="49" fontId="52" fillId="0" borderId="1" xfId="27" applyNumberFormat="1" applyFont="1" applyFill="1" applyBorder="1" applyAlignment="1">
      <alignment horizontal="center" wrapText="1"/>
    </xf>
    <xf numFmtId="49" fontId="52" fillId="0" borderId="1" xfId="27" applyNumberFormat="1" applyFont="1" applyFill="1" applyBorder="1" applyAlignment="1">
      <alignment horizontal="left" wrapText="1"/>
    </xf>
    <xf numFmtId="3" fontId="7" fillId="0" borderId="1" xfId="27" applyNumberFormat="1" applyFont="1" applyFill="1" applyBorder="1" applyAlignment="1">
      <alignment horizontal="center" wrapText="1"/>
    </xf>
    <xf numFmtId="3" fontId="52" fillId="0" borderId="1" xfId="27" applyNumberFormat="1" applyFont="1" applyFill="1" applyBorder="1" applyAlignment="1">
      <alignment horizontal="center" wrapText="1"/>
    </xf>
    <xf numFmtId="2" fontId="140" fillId="0" borderId="0" xfId="27" applyNumberFormat="1" applyFont="1" applyFill="1" applyBorder="1"/>
    <xf numFmtId="49" fontId="52" fillId="0" borderId="1" xfId="27" applyNumberFormat="1" applyFont="1" applyFill="1" applyBorder="1" applyAlignment="1">
      <alignment horizontal="left" vertical="top" wrapText="1"/>
    </xf>
    <xf numFmtId="3" fontId="7" fillId="0" borderId="1" xfId="27" applyNumberFormat="1" applyFont="1" applyFill="1" applyBorder="1" applyAlignment="1">
      <alignment horizontal="center"/>
    </xf>
    <xf numFmtId="0" fontId="141" fillId="4" borderId="0" xfId="27" applyFont="1" applyFill="1" applyBorder="1"/>
    <xf numFmtId="0" fontId="141" fillId="0" borderId="0" xfId="27" applyFont="1" applyFill="1" applyBorder="1"/>
    <xf numFmtId="4" fontId="137" fillId="0" borderId="1" xfId="27" applyNumberFormat="1" applyFont="1" applyFill="1" applyBorder="1" applyAlignment="1">
      <alignment horizontal="center" wrapText="1"/>
    </xf>
    <xf numFmtId="4" fontId="7" fillId="0" borderId="1" xfId="27" applyNumberFormat="1" applyFont="1" applyFill="1" applyBorder="1" applyAlignment="1">
      <alignment horizontal="center" wrapText="1"/>
    </xf>
    <xf numFmtId="4" fontId="52" fillId="0" borderId="1" xfId="27" applyNumberFormat="1" applyFont="1" applyFill="1" applyBorder="1" applyAlignment="1">
      <alignment horizontal="center" wrapText="1"/>
    </xf>
    <xf numFmtId="4" fontId="7" fillId="0" borderId="1" xfId="27" applyNumberFormat="1" applyFont="1" applyFill="1" applyBorder="1" applyAlignment="1">
      <alignment horizontal="center"/>
    </xf>
    <xf numFmtId="49" fontId="52" fillId="0" borderId="1" xfId="27" applyNumberFormat="1" applyFont="1" applyFill="1" applyBorder="1" applyAlignment="1">
      <alignment wrapText="1"/>
    </xf>
    <xf numFmtId="4" fontId="137" fillId="0" borderId="1" xfId="27" applyNumberFormat="1" applyFont="1" applyFill="1" applyBorder="1" applyAlignment="1">
      <alignment horizontal="center"/>
    </xf>
    <xf numFmtId="49" fontId="52" fillId="0" borderId="1" xfId="27" applyNumberFormat="1" applyFont="1" applyFill="1" applyBorder="1" applyAlignment="1">
      <alignment vertical="center" wrapText="1"/>
    </xf>
    <xf numFmtId="3" fontId="137" fillId="0" borderId="1" xfId="27" applyNumberFormat="1" applyFont="1" applyFill="1" applyBorder="1" applyAlignment="1">
      <alignment horizontal="left" wrapText="1"/>
    </xf>
    <xf numFmtId="49" fontId="135" fillId="0" borderId="0" xfId="27" applyNumberFormat="1" applyFont="1" applyFill="1" applyBorder="1" applyAlignment="1">
      <alignment vertical="top" wrapText="1"/>
    </xf>
    <xf numFmtId="0" fontId="143" fillId="0" borderId="0" xfId="27" applyFont="1" applyFill="1" applyBorder="1"/>
    <xf numFmtId="0" fontId="140" fillId="0" borderId="0" xfId="29" applyFont="1" applyFill="1" applyBorder="1" applyAlignment="1" applyProtection="1">
      <alignment vertical="center" wrapText="1"/>
    </xf>
    <xf numFmtId="164" fontId="141" fillId="0" borderId="0" xfId="27" applyNumberFormat="1" applyFont="1" applyFill="1" applyBorder="1"/>
    <xf numFmtId="3" fontId="141" fillId="0" borderId="0" xfId="27" applyNumberFormat="1" applyFont="1" applyFill="1" applyBorder="1"/>
    <xf numFmtId="1" fontId="135" fillId="0" borderId="0" xfId="27" applyNumberFormat="1" applyFont="1" applyFill="1" applyBorder="1" applyAlignment="1">
      <alignment vertical="top" wrapText="1"/>
    </xf>
    <xf numFmtId="4" fontId="89" fillId="2" borderId="1" xfId="0" applyNumberFormat="1" applyFont="1" applyFill="1" applyBorder="1" applyAlignment="1">
      <alignment horizontal="center" wrapText="1"/>
    </xf>
    <xf numFmtId="4" fontId="86" fillId="0" borderId="1" xfId="0" applyNumberFormat="1" applyFont="1" applyBorder="1" applyAlignment="1">
      <alignment horizontal="center" wrapText="1"/>
    </xf>
    <xf numFmtId="4" fontId="82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3" fontId="32" fillId="3" borderId="1" xfId="0" applyNumberFormat="1" applyFont="1" applyFill="1" applyBorder="1" applyAlignment="1">
      <alignment horizontal="center" wrapText="1"/>
    </xf>
    <xf numFmtId="3" fontId="55" fillId="0" borderId="1" xfId="28" applyNumberFormat="1" applyFont="1" applyBorder="1" applyAlignment="1">
      <alignment horizontal="center" wrapText="1"/>
    </xf>
    <xf numFmtId="3" fontId="82" fillId="0" borderId="1" xfId="28" applyNumberFormat="1" applyFont="1" applyFill="1" applyBorder="1" applyAlignment="1" applyProtection="1">
      <alignment horizontal="center" wrapText="1"/>
      <protection locked="0"/>
    </xf>
    <xf numFmtId="3" fontId="10" fillId="0" borderId="1" xfId="28" applyNumberFormat="1" applyFont="1" applyBorder="1" applyAlignment="1">
      <alignment horizontal="center" wrapText="1"/>
    </xf>
    <xf numFmtId="3" fontId="29" fillId="2" borderId="1" xfId="28" applyNumberFormat="1" applyFont="1" applyFill="1" applyBorder="1" applyAlignment="1" applyProtection="1">
      <alignment horizontal="center" wrapText="1"/>
      <protection locked="0"/>
    </xf>
    <xf numFmtId="3" fontId="25" fillId="0" borderId="1" xfId="28" applyNumberFormat="1" applyFont="1" applyFill="1" applyBorder="1" applyAlignment="1" applyProtection="1">
      <alignment horizontal="center" wrapText="1"/>
      <protection locked="0"/>
    </xf>
    <xf numFmtId="3" fontId="22" fillId="3" borderId="1" xfId="28" applyNumberFormat="1" applyFont="1" applyFill="1" applyBorder="1" applyAlignment="1" applyProtection="1">
      <alignment horizontal="center" wrapText="1"/>
      <protection locked="0"/>
    </xf>
    <xf numFmtId="0" fontId="60" fillId="7" borderId="13" xfId="0" applyFont="1" applyFill="1" applyBorder="1" applyAlignment="1">
      <alignment horizontal="center"/>
    </xf>
    <xf numFmtId="49" fontId="130" fillId="0" borderId="0" xfId="0" applyNumberFormat="1" applyFont="1" applyBorder="1" applyAlignment="1">
      <alignment horizontal="left" wrapText="1"/>
    </xf>
    <xf numFmtId="49" fontId="134" fillId="0" borderId="0" xfId="0" applyNumberFormat="1" applyFont="1" applyBorder="1" applyAlignment="1">
      <alignment horizontal="left" wrapText="1"/>
    </xf>
    <xf numFmtId="3" fontId="53" fillId="0" borderId="1" xfId="28" applyNumberFormat="1" applyFont="1" applyBorder="1" applyAlignment="1">
      <alignment horizontal="center" wrapText="1"/>
    </xf>
    <xf numFmtId="3" fontId="51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 applyBorder="1" applyAlignment="1" applyProtection="1">
      <protection locked="0"/>
    </xf>
    <xf numFmtId="0" fontId="5" fillId="0" borderId="39" xfId="0" applyFont="1" applyBorder="1" applyAlignment="1">
      <alignment horizontal="right"/>
    </xf>
    <xf numFmtId="0" fontId="107" fillId="0" borderId="41" xfId="0" applyFont="1" applyBorder="1" applyAlignment="1">
      <alignment horizontal="right"/>
    </xf>
    <xf numFmtId="0" fontId="127" fillId="0" borderId="36" xfId="0" applyFont="1" applyBorder="1" applyAlignment="1">
      <alignment horizontal="left" wrapText="1"/>
    </xf>
    <xf numFmtId="0" fontId="67" fillId="0" borderId="35" xfId="0" applyFont="1" applyBorder="1" applyAlignment="1">
      <alignment horizontal="left" wrapText="1"/>
    </xf>
    <xf numFmtId="3" fontId="125" fillId="0" borderId="36" xfId="0" applyNumberFormat="1" applyFont="1" applyBorder="1" applyAlignment="1">
      <alignment horizontal="right" wrapText="1"/>
    </xf>
    <xf numFmtId="3" fontId="126" fillId="0" borderId="35" xfId="0" applyNumberFormat="1" applyFont="1" applyBorder="1" applyAlignment="1">
      <alignment horizontal="right" wrapText="1"/>
    </xf>
    <xf numFmtId="0" fontId="126" fillId="0" borderId="35" xfId="0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0" fontId="107" fillId="0" borderId="42" xfId="0" applyFont="1" applyBorder="1" applyAlignment="1">
      <alignment horizontal="center" wrapText="1"/>
    </xf>
    <xf numFmtId="0" fontId="74" fillId="0" borderId="0" xfId="0" applyFont="1" applyAlignment="1"/>
    <xf numFmtId="49" fontId="69" fillId="0" borderId="0" xfId="0" applyNumberFormat="1" applyFont="1" applyBorder="1" applyAlignment="1" applyProtection="1">
      <alignment horizontal="center" vertical="center" wrapText="1"/>
      <protection locked="0"/>
    </xf>
    <xf numFmtId="0" fontId="108" fillId="0" borderId="0" xfId="0" applyFont="1" applyBorder="1" applyAlignment="1">
      <alignment horizontal="left"/>
    </xf>
    <xf numFmtId="49" fontId="51" fillId="0" borderId="3" xfId="0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/>
    </xf>
    <xf numFmtId="49" fontId="51" fillId="0" borderId="3" xfId="0" applyNumberFormat="1" applyFont="1" applyBorder="1" applyAlignment="1">
      <alignment horizontal="center" vertical="center" wrapText="1"/>
    </xf>
    <xf numFmtId="49" fontId="51" fillId="0" borderId="4" xfId="0" applyNumberFormat="1" applyFont="1" applyBorder="1" applyAlignment="1">
      <alignment horizontal="center" vertical="center" wrapText="1"/>
    </xf>
    <xf numFmtId="49" fontId="51" fillId="0" borderId="5" xfId="0" applyNumberFormat="1" applyFont="1" applyBorder="1" applyAlignment="1">
      <alignment horizontal="center" vertical="center" wrapText="1"/>
    </xf>
    <xf numFmtId="49" fontId="51" fillId="0" borderId="2" xfId="0" applyNumberFormat="1" applyFont="1" applyBorder="1" applyAlignment="1">
      <alignment horizontal="center" vertical="center" wrapText="1"/>
    </xf>
    <xf numFmtId="49" fontId="139" fillId="0" borderId="5" xfId="27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142" fillId="0" borderId="0" xfId="27" applyNumberFormat="1" applyFont="1" applyFill="1" applyBorder="1" applyAlignment="1" applyProtection="1">
      <alignment horizontal="left" vertical="top" wrapText="1"/>
      <protection locked="0"/>
    </xf>
    <xf numFmtId="49" fontId="6" fillId="0" borderId="0" xfId="27" applyNumberFormat="1" applyFont="1" applyFill="1" applyBorder="1" applyAlignment="1" applyProtection="1">
      <alignment horizontal="left" wrapText="1"/>
      <protection locked="0"/>
    </xf>
    <xf numFmtId="0" fontId="145" fillId="0" borderId="0" xfId="0" applyFont="1" applyAlignment="1"/>
    <xf numFmtId="0" fontId="5" fillId="0" borderId="0" xfId="27" applyFont="1" applyAlignment="1"/>
    <xf numFmtId="0" fontId="5" fillId="0" borderId="0" xfId="27" applyFont="1" applyAlignment="1">
      <alignment horizontal="right"/>
    </xf>
    <xf numFmtId="1" fontId="136" fillId="0" borderId="0" xfId="27" applyNumberFormat="1" applyFont="1" applyFill="1" applyBorder="1" applyAlignment="1">
      <alignment horizontal="center" vertical="top" wrapText="1"/>
    </xf>
    <xf numFmtId="0" fontId="137" fillId="0" borderId="1" xfId="27" applyFont="1" applyFill="1" applyBorder="1" applyAlignment="1">
      <alignment horizontal="center" vertical="center" wrapText="1"/>
    </xf>
    <xf numFmtId="49" fontId="51" fillId="0" borderId="1" xfId="27" applyNumberFormat="1" applyFont="1" applyFill="1" applyBorder="1" applyAlignment="1">
      <alignment horizontal="center" vertical="center" wrapText="1"/>
    </xf>
    <xf numFmtId="0" fontId="51" fillId="0" borderId="1" xfId="27" applyFont="1" applyFill="1" applyBorder="1" applyAlignment="1">
      <alignment horizontal="center" vertical="center"/>
    </xf>
    <xf numFmtId="0" fontId="51" fillId="0" borderId="1" xfId="27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7" fillId="0" borderId="0" xfId="27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7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textRotation="255"/>
    </xf>
    <xf numFmtId="0" fontId="37" fillId="0" borderId="7" xfId="0" applyFont="1" applyBorder="1" applyAlignment="1">
      <alignment horizontal="center" vertical="center" textRotation="255"/>
    </xf>
    <xf numFmtId="0" fontId="37" fillId="0" borderId="4" xfId="0" applyFont="1" applyBorder="1" applyAlignment="1">
      <alignment horizontal="center" vertical="center" textRotation="255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07" fillId="0" borderId="14" xfId="0" applyFont="1" applyBorder="1" applyAlignment="1">
      <alignment horizontal="left"/>
    </xf>
    <xf numFmtId="0" fontId="107" fillId="0" borderId="15" xfId="0" applyFont="1" applyBorder="1" applyAlignment="1">
      <alignment horizontal="left"/>
    </xf>
    <xf numFmtId="0" fontId="72" fillId="0" borderId="20" xfId="0" applyFont="1" applyBorder="1" applyAlignment="1">
      <alignment horizontal="left"/>
    </xf>
    <xf numFmtId="0" fontId="73" fillId="0" borderId="21" xfId="0" applyFont="1" applyBorder="1" applyAlignment="1">
      <alignment horizontal="left"/>
    </xf>
    <xf numFmtId="0" fontId="5" fillId="0" borderId="20" xfId="0" applyFont="1" applyBorder="1" applyAlignment="1"/>
    <xf numFmtId="0" fontId="107" fillId="0" borderId="21" xfId="0" applyFont="1" applyBorder="1" applyAlignment="1"/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07" fillId="0" borderId="43" xfId="0" applyFont="1" applyBorder="1" applyAlignment="1"/>
    <xf numFmtId="0" fontId="5" fillId="0" borderId="20" xfId="0" applyFont="1" applyBorder="1" applyAlignment="1">
      <alignment wrapText="1"/>
    </xf>
    <xf numFmtId="0" fontId="107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07" fillId="0" borderId="21" xfId="0" applyFont="1" applyBorder="1" applyAlignment="1">
      <alignment horizontal="left"/>
    </xf>
    <xf numFmtId="0" fontId="72" fillId="0" borderId="20" xfId="0" applyFont="1" applyBorder="1" applyAlignment="1"/>
    <xf numFmtId="0" fontId="73" fillId="0" borderId="21" xfId="0" applyFont="1" applyBorder="1" applyAlignment="1"/>
    <xf numFmtId="0" fontId="0" fillId="0" borderId="46" xfId="0" applyBorder="1" applyAlignment="1">
      <alignment wrapText="1"/>
    </xf>
    <xf numFmtId="0" fontId="60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left"/>
    </xf>
    <xf numFmtId="0" fontId="72" fillId="0" borderId="20" xfId="0" applyFont="1" applyBorder="1" applyAlignment="1">
      <alignment wrapText="1"/>
    </xf>
    <xf numFmtId="0" fontId="73" fillId="0" borderId="21" xfId="0" applyFont="1" applyBorder="1" applyAlignment="1">
      <alignment wrapText="1"/>
    </xf>
    <xf numFmtId="49" fontId="5" fillId="0" borderId="20" xfId="0" applyNumberFormat="1" applyFont="1" applyBorder="1" applyAlignment="1">
      <alignment wrapText="1"/>
    </xf>
    <xf numFmtId="49" fontId="5" fillId="0" borderId="21" xfId="0" applyNumberFormat="1" applyFont="1" applyBorder="1" applyAlignment="1">
      <alignment wrapText="1"/>
    </xf>
    <xf numFmtId="0" fontId="63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4" fillId="0" borderId="10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/>
    </xf>
    <xf numFmtId="0" fontId="75" fillId="0" borderId="24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5" fillId="0" borderId="20" xfId="0" applyFont="1" applyBorder="1" applyAlignment="1">
      <alignment horizontal="center" vertical="center"/>
    </xf>
    <xf numFmtId="0" fontId="106" fillId="0" borderId="2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9" fontId="111" fillId="0" borderId="13" xfId="0" applyNumberFormat="1" applyFont="1" applyBorder="1" applyAlignment="1">
      <alignment horizontal="center" wrapText="1"/>
    </xf>
    <xf numFmtId="0" fontId="57" fillId="0" borderId="14" xfId="0" applyFont="1" applyBorder="1" applyAlignment="1">
      <alignment wrapText="1"/>
    </xf>
    <xf numFmtId="49" fontId="17" fillId="0" borderId="0" xfId="27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" fontId="2" fillId="0" borderId="0" xfId="27" applyNumberFormat="1" applyFont="1" applyFill="1" applyBorder="1" applyAlignment="1">
      <alignment horizontal="center" vertical="top" wrapText="1"/>
    </xf>
  </cellXfs>
  <cellStyles count="30">
    <cellStyle name="Normal_meresha_07" xfId="2"/>
    <cellStyle name="Гиперссылка" xfId="24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5"/>
    <cellStyle name="Обычный_Dod2" xfId="26"/>
    <cellStyle name="Обычный_Dod5" xfId="27"/>
    <cellStyle name="Обычный_Dod6" xfId="28"/>
    <cellStyle name="Обычный_ZV1PIV98" xfId="29"/>
    <cellStyle name="Стиль 1" xfId="2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/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/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/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561295</xdr:colOff>
      <xdr:row>3</xdr:row>
      <xdr:rowOff>53915</xdr:rowOff>
    </xdr:to>
    <xdr:sp macro="" textlink="">
      <xdr:nvSpPr>
        <xdr:cNvPr id="5184" name="TextBox 5183"/>
        <xdr:cNvSpPr txBox="1"/>
      </xdr:nvSpPr>
      <xdr:spPr>
        <a:xfrm>
          <a:off x="4626266" y="26958"/>
          <a:ext cx="3095788" cy="741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pPr algn="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               до рішення Вараської  міської ради                  28  грудня  2021 року  № 1236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28  грудня  2021 року  № 1236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742951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9667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28  грудня  2021 року  № 1236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72740" y="0"/>
          <a:ext cx="97174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50770" y="1276350"/>
          <a:ext cx="944118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150</xdr:row>
      <xdr:rowOff>257175</xdr:rowOff>
    </xdr:from>
    <xdr:to>
      <xdr:col>13</xdr:col>
      <xdr:colOff>333375</xdr:colOff>
      <xdr:row>150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762375" y="8105775"/>
          <a:ext cx="888682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4105276</xdr:colOff>
      <xdr:row>0</xdr:row>
      <xdr:rowOff>38100</xdr:rowOff>
    </xdr:from>
    <xdr:to>
      <xdr:col>9</xdr:col>
      <xdr:colOff>760229</xdr:colOff>
      <xdr:row>5</xdr:row>
      <xdr:rowOff>133946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91701" y="38100"/>
          <a:ext cx="396062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28  грудня  2021 року  № 1236</a:t>
          </a:r>
        </a:p>
      </xdr:txBody>
    </xdr:sp>
    <xdr:clientData/>
  </xdr:twoCellAnchor>
  <xdr:twoCellAnchor>
    <xdr:from>
      <xdr:col>2</xdr:col>
      <xdr:colOff>266699</xdr:colOff>
      <xdr:row>4</xdr:row>
      <xdr:rowOff>11076</xdr:rowOff>
    </xdr:from>
    <xdr:to>
      <xdr:col>7</xdr:col>
      <xdr:colOff>571499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057399" y="1068351"/>
          <a:ext cx="9591675" cy="12460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2</xdr:col>
      <xdr:colOff>876300</xdr:colOff>
      <xdr:row>82</xdr:row>
      <xdr:rowOff>85724</xdr:rowOff>
    </xdr:from>
    <xdr:to>
      <xdr:col>8</xdr:col>
      <xdr:colOff>180976</xdr:colOff>
      <xdr:row>83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771775" y="9458324"/>
          <a:ext cx="9229726" cy="7334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view="pageBreakPreview" zoomScaleNormal="100" zoomScaleSheetLayoutView="100" zoomScalePageLayoutView="62" workbookViewId="0">
      <selection activeCell="E93" sqref="E93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5.140625" style="1" customWidth="1"/>
    <col min="4" max="4" width="14.7109375" style="1" customWidth="1"/>
    <col min="5" max="5" width="12.855468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144"/>
      <c r="B1" s="145"/>
      <c r="C1" s="643"/>
      <c r="D1" s="643"/>
      <c r="E1" s="643"/>
      <c r="F1" s="643"/>
    </row>
    <row r="2" spans="1:6" ht="15.75" customHeight="1" x14ac:dyDescent="0.35">
      <c r="A2" s="144"/>
      <c r="C2" s="643"/>
      <c r="D2" s="643"/>
      <c r="E2" s="643"/>
      <c r="F2" s="643"/>
    </row>
    <row r="3" spans="1:6" ht="14.25" customHeight="1" x14ac:dyDescent="0.35">
      <c r="A3" s="144"/>
      <c r="C3" s="354"/>
      <c r="D3" s="643"/>
      <c r="E3" s="643"/>
      <c r="F3" s="643"/>
    </row>
    <row r="4" spans="1:6" ht="17.25" customHeight="1" x14ac:dyDescent="0.35">
      <c r="A4" s="144"/>
      <c r="B4" s="144"/>
      <c r="C4" s="144"/>
      <c r="D4" s="144"/>
      <c r="E4" s="144"/>
      <c r="F4" s="144"/>
    </row>
    <row r="5" spans="1:6" ht="49.5" customHeight="1" x14ac:dyDescent="0.2">
      <c r="A5" s="644" t="s">
        <v>522</v>
      </c>
      <c r="B5" s="644"/>
      <c r="C5" s="644"/>
      <c r="D5" s="644"/>
      <c r="E5" s="644"/>
      <c r="F5" s="644"/>
    </row>
    <row r="6" spans="1:6" ht="15" customHeight="1" x14ac:dyDescent="0.3">
      <c r="A6" s="645">
        <v>17532000000</v>
      </c>
      <c r="B6" s="645"/>
      <c r="C6" s="355"/>
      <c r="D6" s="355"/>
      <c r="E6" s="355"/>
      <c r="F6" s="355"/>
    </row>
    <row r="7" spans="1:6" ht="12.75" customHeight="1" x14ac:dyDescent="0.25">
      <c r="A7" s="356" t="s">
        <v>5</v>
      </c>
      <c r="C7" s="355"/>
      <c r="D7" s="355"/>
      <c r="E7" s="355"/>
      <c r="F7" s="355"/>
    </row>
    <row r="8" spans="1:6" ht="15" customHeight="1" x14ac:dyDescent="0.25">
      <c r="A8" s="314"/>
      <c r="B8" s="315"/>
      <c r="C8" s="315"/>
      <c r="D8" s="316"/>
      <c r="E8" s="316"/>
      <c r="F8" s="357" t="s">
        <v>0</v>
      </c>
    </row>
    <row r="9" spans="1:6" ht="33" customHeight="1" x14ac:dyDescent="0.2">
      <c r="A9" s="646" t="s">
        <v>290</v>
      </c>
      <c r="B9" s="648" t="s">
        <v>291</v>
      </c>
      <c r="C9" s="648" t="s">
        <v>4</v>
      </c>
      <c r="D9" s="648" t="s">
        <v>1</v>
      </c>
      <c r="E9" s="650" t="s">
        <v>2</v>
      </c>
      <c r="F9" s="651"/>
    </row>
    <row r="10" spans="1:6" ht="52.15" customHeight="1" x14ac:dyDescent="0.2">
      <c r="A10" s="647"/>
      <c r="B10" s="649"/>
      <c r="C10" s="649"/>
      <c r="D10" s="649"/>
      <c r="E10" s="538" t="s">
        <v>4</v>
      </c>
      <c r="F10" s="539" t="s">
        <v>292</v>
      </c>
    </row>
    <row r="11" spans="1:6" ht="11.45" customHeight="1" x14ac:dyDescent="0.2">
      <c r="A11" s="506">
        <v>1</v>
      </c>
      <c r="B11" s="507">
        <v>2</v>
      </c>
      <c r="C11" s="507" t="s">
        <v>293</v>
      </c>
      <c r="D11" s="508">
        <v>4</v>
      </c>
      <c r="E11" s="509">
        <v>5</v>
      </c>
      <c r="F11" s="506">
        <v>6</v>
      </c>
    </row>
    <row r="12" spans="1:6" ht="30" hidden="1" customHeight="1" x14ac:dyDescent="0.3">
      <c r="A12" s="358">
        <v>10000000</v>
      </c>
      <c r="B12" s="359" t="s">
        <v>294</v>
      </c>
      <c r="C12" s="360">
        <f>SUM(D12:E12)</f>
        <v>0</v>
      </c>
      <c r="D12" s="361">
        <f>SUM(D51,D33,D27,D13,D21)</f>
        <v>0</v>
      </c>
      <c r="E12" s="362"/>
      <c r="F12" s="363"/>
    </row>
    <row r="13" spans="1:6" ht="48" hidden="1" customHeight="1" x14ac:dyDescent="0.3">
      <c r="A13" s="364">
        <v>11000000</v>
      </c>
      <c r="B13" s="365" t="s">
        <v>295</v>
      </c>
      <c r="C13" s="360">
        <f>SUM(D13)</f>
        <v>0</v>
      </c>
      <c r="D13" s="366">
        <f>SUM(D14,D19)</f>
        <v>0</v>
      </c>
      <c r="E13" s="367"/>
      <c r="F13" s="368"/>
    </row>
    <row r="14" spans="1:6" ht="30" hidden="1" customHeight="1" x14ac:dyDescent="0.3">
      <c r="A14" s="364">
        <v>11010000</v>
      </c>
      <c r="B14" s="365" t="s">
        <v>296</v>
      </c>
      <c r="C14" s="360">
        <f>SUM(D14)</f>
        <v>0</v>
      </c>
      <c r="D14" s="366">
        <f>SUM(D15:D18)</f>
        <v>0</v>
      </c>
      <c r="E14" s="367"/>
      <c r="F14" s="368"/>
    </row>
    <row r="15" spans="1:6" ht="78" hidden="1" customHeight="1" x14ac:dyDescent="0.3">
      <c r="A15" s="369">
        <v>11010100</v>
      </c>
      <c r="B15" s="370" t="s">
        <v>297</v>
      </c>
      <c r="C15" s="371">
        <f>SUM(D15)</f>
        <v>0</v>
      </c>
      <c r="D15" s="371"/>
      <c r="E15" s="367"/>
      <c r="F15" s="368"/>
    </row>
    <row r="16" spans="1:6" ht="101.25" hidden="1" customHeight="1" x14ac:dyDescent="0.3">
      <c r="A16" s="369">
        <v>11010200</v>
      </c>
      <c r="B16" s="370" t="s">
        <v>298</v>
      </c>
      <c r="C16" s="371">
        <f t="shared" ref="C16:C32" si="0">SUM(D16)</f>
        <v>0</v>
      </c>
      <c r="D16" s="371"/>
      <c r="E16" s="367"/>
      <c r="F16" s="368"/>
    </row>
    <row r="17" spans="1:7" ht="83.25" hidden="1" customHeight="1" x14ac:dyDescent="0.3">
      <c r="A17" s="369">
        <v>11010400</v>
      </c>
      <c r="B17" s="370" t="s">
        <v>299</v>
      </c>
      <c r="C17" s="371">
        <f t="shared" si="0"/>
        <v>0</v>
      </c>
      <c r="D17" s="371"/>
      <c r="E17" s="367"/>
      <c r="F17" s="368"/>
    </row>
    <row r="18" spans="1:7" ht="53.25" hidden="1" customHeight="1" x14ac:dyDescent="0.3">
      <c r="A18" s="369">
        <v>11010500</v>
      </c>
      <c r="B18" s="370" t="s">
        <v>300</v>
      </c>
      <c r="C18" s="371">
        <f t="shared" si="0"/>
        <v>0</v>
      </c>
      <c r="D18" s="371"/>
      <c r="E18" s="367"/>
      <c r="F18" s="368"/>
    </row>
    <row r="19" spans="1:7" ht="27.75" hidden="1" customHeight="1" x14ac:dyDescent="0.3">
      <c r="A19" s="372">
        <v>11020000</v>
      </c>
      <c r="B19" s="373" t="s">
        <v>301</v>
      </c>
      <c r="C19" s="374">
        <f>SUM(D19)</f>
        <v>0</v>
      </c>
      <c r="D19" s="374">
        <f>SUM(D20)</f>
        <v>0</v>
      </c>
      <c r="E19" s="367"/>
      <c r="F19" s="368"/>
    </row>
    <row r="20" spans="1:7" ht="52.5" hidden="1" customHeight="1" x14ac:dyDescent="0.3">
      <c r="A20" s="375">
        <v>11020200</v>
      </c>
      <c r="B20" s="376" t="s">
        <v>302</v>
      </c>
      <c r="C20" s="371">
        <f t="shared" si="0"/>
        <v>0</v>
      </c>
      <c r="D20" s="371"/>
      <c r="E20" s="367"/>
      <c r="F20" s="368"/>
    </row>
    <row r="21" spans="1:7" ht="52.5" hidden="1" customHeight="1" x14ac:dyDescent="0.3">
      <c r="A21" s="372">
        <v>13000000</v>
      </c>
      <c r="B21" s="377" t="s">
        <v>303</v>
      </c>
      <c r="C21" s="374">
        <f t="shared" si="0"/>
        <v>0</v>
      </c>
      <c r="D21" s="374">
        <f>SUM(D22,D25)</f>
        <v>0</v>
      </c>
      <c r="E21" s="367"/>
      <c r="F21" s="368"/>
    </row>
    <row r="22" spans="1:7" ht="47.45" hidden="1" customHeight="1" x14ac:dyDescent="0.3">
      <c r="A22" s="372">
        <v>13010000</v>
      </c>
      <c r="B22" s="377" t="s">
        <v>477</v>
      </c>
      <c r="C22" s="374">
        <f t="shared" si="0"/>
        <v>0</v>
      </c>
      <c r="D22" s="374">
        <f>SUM(D23:D24)</f>
        <v>0</v>
      </c>
      <c r="E22" s="367"/>
      <c r="F22" s="368"/>
    </row>
    <row r="23" spans="1:7" ht="78.75" hidden="1" customHeight="1" x14ac:dyDescent="0.3">
      <c r="A23" s="375">
        <v>13010100</v>
      </c>
      <c r="B23" s="376" t="s">
        <v>304</v>
      </c>
      <c r="C23" s="371">
        <f t="shared" si="0"/>
        <v>0</v>
      </c>
      <c r="D23" s="371"/>
      <c r="E23" s="367"/>
      <c r="F23" s="368"/>
    </row>
    <row r="24" spans="1:7" ht="99.75" hidden="1" customHeight="1" x14ac:dyDescent="0.3">
      <c r="A24" s="375">
        <v>13010200</v>
      </c>
      <c r="B24" s="376" t="s">
        <v>305</v>
      </c>
      <c r="C24" s="371">
        <f t="shared" si="0"/>
        <v>0</v>
      </c>
      <c r="D24" s="371"/>
      <c r="E24" s="367"/>
      <c r="F24" s="368"/>
    </row>
    <row r="25" spans="1:7" ht="30" hidden="1" customHeight="1" x14ac:dyDescent="0.3">
      <c r="A25" s="372">
        <v>13030000</v>
      </c>
      <c r="B25" s="378" t="s">
        <v>469</v>
      </c>
      <c r="C25" s="374">
        <f t="shared" si="0"/>
        <v>0</v>
      </c>
      <c r="D25" s="374">
        <f>SUM(D26)</f>
        <v>0</v>
      </c>
      <c r="E25" s="367"/>
      <c r="F25" s="368"/>
    </row>
    <row r="26" spans="1:7" ht="52.9" hidden="1" customHeight="1" x14ac:dyDescent="0.3">
      <c r="A26" s="375">
        <v>13030100</v>
      </c>
      <c r="B26" s="376" t="s">
        <v>470</v>
      </c>
      <c r="C26" s="371">
        <f t="shared" si="0"/>
        <v>0</v>
      </c>
      <c r="D26" s="371"/>
      <c r="E26" s="367"/>
      <c r="F26" s="368"/>
    </row>
    <row r="27" spans="1:7" ht="30" hidden="1" customHeight="1" x14ac:dyDescent="0.3">
      <c r="A27" s="364">
        <v>14000000</v>
      </c>
      <c r="B27" s="379" t="s">
        <v>306</v>
      </c>
      <c r="C27" s="380">
        <f t="shared" si="0"/>
        <v>0</v>
      </c>
      <c r="D27" s="374">
        <f>SUM(D32,D28,D30)</f>
        <v>0</v>
      </c>
      <c r="E27" s="371"/>
      <c r="F27" s="381"/>
    </row>
    <row r="28" spans="1:7" ht="51.75" hidden="1" customHeight="1" x14ac:dyDescent="0.3">
      <c r="A28" s="369">
        <v>14020000</v>
      </c>
      <c r="B28" s="382" t="s">
        <v>307</v>
      </c>
      <c r="C28" s="371">
        <f>SUM(C29)</f>
        <v>0</v>
      </c>
      <c r="D28" s="371"/>
      <c r="E28" s="371"/>
      <c r="F28" s="381"/>
      <c r="G28" s="146"/>
    </row>
    <row r="29" spans="1:7" ht="30" hidden="1" customHeight="1" x14ac:dyDescent="0.3">
      <c r="A29" s="369">
        <v>14021900</v>
      </c>
      <c r="B29" s="370" t="s">
        <v>308</v>
      </c>
      <c r="C29" s="371">
        <f>SUM(D29)</f>
        <v>0</v>
      </c>
      <c r="D29" s="371"/>
      <c r="E29" s="371"/>
      <c r="F29" s="381"/>
    </row>
    <row r="30" spans="1:7" ht="49.5" hidden="1" customHeight="1" x14ac:dyDescent="0.3">
      <c r="A30" s="369">
        <v>14030000</v>
      </c>
      <c r="B30" s="383" t="s">
        <v>309</v>
      </c>
      <c r="C30" s="371">
        <f>SUM(C31)</f>
        <v>0</v>
      </c>
      <c r="D30" s="371"/>
      <c r="E30" s="371"/>
      <c r="F30" s="381"/>
    </row>
    <row r="31" spans="1:7" ht="30" hidden="1" customHeight="1" x14ac:dyDescent="0.3">
      <c r="A31" s="369">
        <v>14031900</v>
      </c>
      <c r="B31" s="370" t="s">
        <v>308</v>
      </c>
      <c r="C31" s="371">
        <f>SUM(D31)</f>
        <v>0</v>
      </c>
      <c r="D31" s="371"/>
      <c r="E31" s="371"/>
      <c r="F31" s="381"/>
    </row>
    <row r="32" spans="1:7" ht="47.25" hidden="1" customHeight="1" x14ac:dyDescent="0.3">
      <c r="A32" s="369">
        <v>14040000</v>
      </c>
      <c r="B32" s="370" t="s">
        <v>310</v>
      </c>
      <c r="C32" s="371">
        <f t="shared" si="0"/>
        <v>0</v>
      </c>
      <c r="D32" s="371"/>
      <c r="E32" s="371"/>
      <c r="F32" s="381"/>
    </row>
    <row r="33" spans="1:7" ht="27" hidden="1" customHeight="1" x14ac:dyDescent="0.3">
      <c r="A33" s="364">
        <v>18000000</v>
      </c>
      <c r="B33" s="365" t="s">
        <v>311</v>
      </c>
      <c r="C33" s="380">
        <f>SUM(D33)</f>
        <v>0</v>
      </c>
      <c r="D33" s="374">
        <f>SUM(D47,D44,D34)</f>
        <v>0</v>
      </c>
      <c r="E33" s="374"/>
      <c r="F33" s="384"/>
    </row>
    <row r="34" spans="1:7" ht="26.25" hidden="1" customHeight="1" x14ac:dyDescent="0.3">
      <c r="A34" s="364">
        <v>18010000</v>
      </c>
      <c r="B34" s="385" t="s">
        <v>312</v>
      </c>
      <c r="C34" s="380">
        <f>SUM(D34)</f>
        <v>0</v>
      </c>
      <c r="D34" s="374">
        <f>SUM(D35:D43)</f>
        <v>0</v>
      </c>
      <c r="E34" s="374"/>
      <c r="F34" s="384"/>
    </row>
    <row r="35" spans="1:7" ht="75.75" hidden="1" customHeight="1" x14ac:dyDescent="0.3">
      <c r="A35" s="369">
        <v>18010100</v>
      </c>
      <c r="B35" s="386" t="s">
        <v>313</v>
      </c>
      <c r="C35" s="371">
        <f t="shared" ref="C35:C50" si="1">SUM(D35)</f>
        <v>0</v>
      </c>
      <c r="D35" s="371"/>
      <c r="E35" s="371"/>
      <c r="F35" s="387"/>
      <c r="G35" s="147"/>
    </row>
    <row r="36" spans="1:7" ht="75" hidden="1" customHeight="1" x14ac:dyDescent="0.3">
      <c r="A36" s="369">
        <v>18010200</v>
      </c>
      <c r="B36" s="388" t="s">
        <v>314</v>
      </c>
      <c r="C36" s="371">
        <f t="shared" si="1"/>
        <v>0</v>
      </c>
      <c r="D36" s="371"/>
      <c r="E36" s="371"/>
      <c r="F36" s="387"/>
      <c r="G36" s="148"/>
    </row>
    <row r="37" spans="1:7" ht="81" hidden="1" customHeight="1" x14ac:dyDescent="0.3">
      <c r="A37" s="389">
        <v>18010300</v>
      </c>
      <c r="B37" s="386" t="s">
        <v>315</v>
      </c>
      <c r="C37" s="371">
        <f t="shared" si="1"/>
        <v>0</v>
      </c>
      <c r="D37" s="371"/>
      <c r="E37" s="371"/>
      <c r="F37" s="387"/>
      <c r="G37" s="148"/>
    </row>
    <row r="38" spans="1:7" ht="76.5" hidden="1" customHeight="1" x14ac:dyDescent="0.3">
      <c r="A38" s="369">
        <v>18010400</v>
      </c>
      <c r="B38" s="386" t="s">
        <v>316</v>
      </c>
      <c r="C38" s="371">
        <f t="shared" si="1"/>
        <v>0</v>
      </c>
      <c r="D38" s="371"/>
      <c r="E38" s="371"/>
      <c r="F38" s="387"/>
      <c r="G38" s="148"/>
    </row>
    <row r="39" spans="1:7" ht="30" hidden="1" customHeight="1" x14ac:dyDescent="0.3">
      <c r="A39" s="369">
        <v>18010500</v>
      </c>
      <c r="B39" s="390" t="s">
        <v>317</v>
      </c>
      <c r="C39" s="371">
        <f t="shared" si="1"/>
        <v>0</v>
      </c>
      <c r="D39" s="371"/>
      <c r="E39" s="391"/>
      <c r="F39" s="381"/>
      <c r="G39" s="147"/>
    </row>
    <row r="40" spans="1:7" ht="30" hidden="1" customHeight="1" x14ac:dyDescent="0.3">
      <c r="A40" s="369">
        <v>18010600</v>
      </c>
      <c r="B40" s="390" t="s">
        <v>318</v>
      </c>
      <c r="C40" s="371">
        <f t="shared" si="1"/>
        <v>0</v>
      </c>
      <c r="D40" s="371"/>
      <c r="E40" s="391"/>
      <c r="F40" s="381"/>
    </row>
    <row r="41" spans="1:7" ht="30" hidden="1" customHeight="1" x14ac:dyDescent="0.3">
      <c r="A41" s="369">
        <v>18010700</v>
      </c>
      <c r="B41" s="390" t="s">
        <v>319</v>
      </c>
      <c r="C41" s="371">
        <f t="shared" si="1"/>
        <v>0</v>
      </c>
      <c r="D41" s="371"/>
      <c r="E41" s="391"/>
      <c r="F41" s="381"/>
    </row>
    <row r="42" spans="1:7" ht="30" hidden="1" customHeight="1" x14ac:dyDescent="0.3">
      <c r="A42" s="369">
        <v>18010900</v>
      </c>
      <c r="B42" s="390" t="s">
        <v>320</v>
      </c>
      <c r="C42" s="371">
        <f t="shared" si="1"/>
        <v>0</v>
      </c>
      <c r="D42" s="371"/>
      <c r="E42" s="391"/>
      <c r="F42" s="381"/>
    </row>
    <row r="43" spans="1:7" ht="30" hidden="1" customHeight="1" x14ac:dyDescent="0.3">
      <c r="A43" s="369">
        <v>18011000</v>
      </c>
      <c r="B43" s="390" t="s">
        <v>321</v>
      </c>
      <c r="C43" s="371">
        <f t="shared" si="1"/>
        <v>0</v>
      </c>
      <c r="D43" s="371"/>
      <c r="E43" s="391"/>
      <c r="F43" s="381"/>
    </row>
    <row r="44" spans="1:7" ht="30" hidden="1" customHeight="1" x14ac:dyDescent="0.3">
      <c r="A44" s="392">
        <v>18030000</v>
      </c>
      <c r="B44" s="393" t="s">
        <v>491</v>
      </c>
      <c r="C44" s="366"/>
      <c r="D44" s="374"/>
      <c r="E44" s="391"/>
      <c r="F44" s="381"/>
    </row>
    <row r="45" spans="1:7" ht="27" hidden="1" customHeight="1" x14ac:dyDescent="0.3">
      <c r="A45" s="394">
        <v>18030100</v>
      </c>
      <c r="B45" s="395" t="s">
        <v>322</v>
      </c>
      <c r="C45" s="371">
        <f t="shared" si="1"/>
        <v>0</v>
      </c>
      <c r="D45" s="371"/>
      <c r="E45" s="391"/>
      <c r="F45" s="381"/>
    </row>
    <row r="46" spans="1:7" ht="25.9" hidden="1" customHeight="1" x14ac:dyDescent="0.3">
      <c r="A46" s="396" t="s">
        <v>323</v>
      </c>
      <c r="B46" s="397" t="s">
        <v>324</v>
      </c>
      <c r="C46" s="371">
        <f t="shared" si="1"/>
        <v>0</v>
      </c>
      <c r="D46" s="371"/>
      <c r="E46" s="391"/>
      <c r="F46" s="381"/>
    </row>
    <row r="47" spans="1:7" ht="24.75" hidden="1" customHeight="1" x14ac:dyDescent="0.3">
      <c r="A47" s="364">
        <v>18050000</v>
      </c>
      <c r="B47" s="365" t="s">
        <v>325</v>
      </c>
      <c r="C47" s="366">
        <f>SUM(D47)</f>
        <v>0</v>
      </c>
      <c r="D47" s="374">
        <f>SUM(D48:D50)</f>
        <v>0</v>
      </c>
      <c r="E47" s="374"/>
      <c r="F47" s="384"/>
    </row>
    <row r="48" spans="1:7" ht="30" hidden="1" customHeight="1" x14ac:dyDescent="0.3">
      <c r="A48" s="369">
        <v>18050300</v>
      </c>
      <c r="B48" s="352" t="s">
        <v>326</v>
      </c>
      <c r="C48" s="371">
        <f t="shared" si="1"/>
        <v>0</v>
      </c>
      <c r="D48" s="371"/>
      <c r="E48" s="371"/>
      <c r="F48" s="387"/>
    </row>
    <row r="49" spans="1:7" ht="30" hidden="1" customHeight="1" x14ac:dyDescent="0.3">
      <c r="A49" s="369">
        <v>18050400</v>
      </c>
      <c r="B49" s="352" t="s">
        <v>327</v>
      </c>
      <c r="C49" s="371">
        <f t="shared" si="1"/>
        <v>0</v>
      </c>
      <c r="D49" s="371"/>
      <c r="E49" s="371"/>
      <c r="F49" s="387"/>
    </row>
    <row r="50" spans="1:7" ht="105.75" hidden="1" customHeight="1" x14ac:dyDescent="0.3">
      <c r="A50" s="369">
        <v>18050500</v>
      </c>
      <c r="B50" s="370" t="s">
        <v>471</v>
      </c>
      <c r="C50" s="371">
        <f t="shared" si="1"/>
        <v>0</v>
      </c>
      <c r="D50" s="371"/>
      <c r="E50" s="371"/>
      <c r="F50" s="387"/>
    </row>
    <row r="51" spans="1:7" ht="25.9" hidden="1" customHeight="1" x14ac:dyDescent="0.3">
      <c r="A51" s="364">
        <v>19000000</v>
      </c>
      <c r="B51" s="398" t="s">
        <v>328</v>
      </c>
      <c r="C51" s="366"/>
      <c r="D51" s="374"/>
      <c r="E51" s="374"/>
      <c r="F51" s="384"/>
    </row>
    <row r="52" spans="1:7" ht="27" hidden="1" customHeight="1" x14ac:dyDescent="0.3">
      <c r="A52" s="364">
        <v>19010000</v>
      </c>
      <c r="B52" s="398" t="s">
        <v>329</v>
      </c>
      <c r="C52" s="366"/>
      <c r="D52" s="374"/>
      <c r="E52" s="374"/>
      <c r="F52" s="384"/>
    </row>
    <row r="53" spans="1:7" ht="102" hidden="1" customHeight="1" x14ac:dyDescent="0.3">
      <c r="A53" s="369">
        <v>19010100</v>
      </c>
      <c r="B53" s="399" t="s">
        <v>472</v>
      </c>
      <c r="C53" s="400">
        <f>SUM(E53)</f>
        <v>0</v>
      </c>
      <c r="D53" s="371"/>
      <c r="E53" s="371"/>
      <c r="F53" s="387"/>
    </row>
    <row r="54" spans="1:7" ht="50.25" hidden="1" customHeight="1" x14ac:dyDescent="0.3">
      <c r="A54" s="369">
        <v>19010200</v>
      </c>
      <c r="B54" s="370" t="s">
        <v>330</v>
      </c>
      <c r="C54" s="400">
        <f>SUM(E54)</f>
        <v>0</v>
      </c>
      <c r="D54" s="371"/>
      <c r="E54" s="371"/>
      <c r="F54" s="387"/>
    </row>
    <row r="55" spans="1:7" ht="78" hidden="1" customHeight="1" x14ac:dyDescent="0.3">
      <c r="A55" s="369">
        <v>19010300</v>
      </c>
      <c r="B55" s="401" t="s">
        <v>331</v>
      </c>
      <c r="C55" s="400">
        <f>SUM(E55)</f>
        <v>0</v>
      </c>
      <c r="D55" s="371"/>
      <c r="E55" s="371"/>
      <c r="F55" s="387"/>
    </row>
    <row r="56" spans="1:7" ht="30" hidden="1" customHeight="1" x14ac:dyDescent="0.3">
      <c r="A56" s="364">
        <v>20000000</v>
      </c>
      <c r="B56" s="365" t="s">
        <v>332</v>
      </c>
      <c r="C56" s="380">
        <f>SUM(D56,E56)</f>
        <v>0</v>
      </c>
      <c r="D56" s="374">
        <f>SUM(D75,D65,D57)</f>
        <v>0</v>
      </c>
      <c r="E56" s="374"/>
      <c r="F56" s="381"/>
      <c r="G56" s="147"/>
    </row>
    <row r="57" spans="1:7" ht="26.25" hidden="1" customHeight="1" x14ac:dyDescent="0.3">
      <c r="A57" s="364">
        <v>21000000</v>
      </c>
      <c r="B57" s="365" t="s">
        <v>333</v>
      </c>
      <c r="C57" s="380">
        <f t="shared" ref="C57:C66" si="2">SUM(D57)</f>
        <v>0</v>
      </c>
      <c r="D57" s="374">
        <f>SUM(D58,D60,D61)</f>
        <v>0</v>
      </c>
      <c r="E57" s="391"/>
      <c r="F57" s="381"/>
    </row>
    <row r="58" spans="1:7" ht="150" hidden="1" customHeight="1" x14ac:dyDescent="0.4">
      <c r="A58" s="364">
        <v>21010000</v>
      </c>
      <c r="B58" s="365" t="s">
        <v>334</v>
      </c>
      <c r="C58" s="380">
        <f t="shared" si="2"/>
        <v>0</v>
      </c>
      <c r="D58" s="374">
        <f>SUM(D59)</f>
        <v>0</v>
      </c>
      <c r="E58" s="391"/>
      <c r="F58" s="381"/>
      <c r="G58" s="149"/>
    </row>
    <row r="59" spans="1:7" s="150" customFormat="1" ht="76.900000000000006" hidden="1" customHeight="1" x14ac:dyDescent="0.3">
      <c r="A59" s="369">
        <v>21010300</v>
      </c>
      <c r="B59" s="390" t="s">
        <v>335</v>
      </c>
      <c r="C59" s="371">
        <f>SUM(D59)</f>
        <v>0</v>
      </c>
      <c r="D59" s="371"/>
      <c r="E59" s="391"/>
      <c r="F59" s="381"/>
    </row>
    <row r="60" spans="1:7" s="150" customFormat="1" ht="55.9" hidden="1" customHeight="1" x14ac:dyDescent="0.3">
      <c r="A60" s="369">
        <v>21050000</v>
      </c>
      <c r="B60" s="390" t="s">
        <v>336</v>
      </c>
      <c r="C60" s="371">
        <f>SUM(D60)</f>
        <v>0</v>
      </c>
      <c r="D60" s="371"/>
      <c r="E60" s="391"/>
      <c r="F60" s="381"/>
    </row>
    <row r="61" spans="1:7" ht="27.75" hidden="1" customHeight="1" x14ac:dyDescent="0.3">
      <c r="A61" s="364">
        <v>21080000</v>
      </c>
      <c r="B61" s="365" t="s">
        <v>337</v>
      </c>
      <c r="C61" s="380">
        <f t="shared" si="2"/>
        <v>0</v>
      </c>
      <c r="D61" s="374">
        <f>SUM(D62:D64)</f>
        <v>0</v>
      </c>
      <c r="E61" s="402"/>
      <c r="F61" s="403"/>
    </row>
    <row r="62" spans="1:7" ht="28.5" hidden="1" customHeight="1" x14ac:dyDescent="0.3">
      <c r="A62" s="369">
        <v>21081100</v>
      </c>
      <c r="B62" s="390" t="s">
        <v>338</v>
      </c>
      <c r="C62" s="371">
        <f>SUM(D62)</f>
        <v>0</v>
      </c>
      <c r="D62" s="371"/>
      <c r="E62" s="391"/>
      <c r="F62" s="381"/>
    </row>
    <row r="63" spans="1:7" ht="75.75" hidden="1" customHeight="1" x14ac:dyDescent="0.3">
      <c r="A63" s="369">
        <v>21081500</v>
      </c>
      <c r="B63" s="390" t="s">
        <v>339</v>
      </c>
      <c r="C63" s="371">
        <f>SUM(D63)</f>
        <v>0</v>
      </c>
      <c r="D63" s="371"/>
      <c r="E63" s="391"/>
      <c r="F63" s="381"/>
    </row>
    <row r="64" spans="1:7" ht="118.9" hidden="1" customHeight="1" x14ac:dyDescent="0.3">
      <c r="A64" s="369">
        <v>21082400</v>
      </c>
      <c r="B64" s="390" t="s">
        <v>473</v>
      </c>
      <c r="C64" s="371">
        <f>SUM(D64)</f>
        <v>0</v>
      </c>
      <c r="D64" s="371"/>
      <c r="E64" s="391"/>
      <c r="F64" s="381"/>
    </row>
    <row r="65" spans="1:6" ht="52.5" hidden="1" customHeight="1" x14ac:dyDescent="0.3">
      <c r="A65" s="364">
        <v>22000000</v>
      </c>
      <c r="B65" s="365" t="s">
        <v>340</v>
      </c>
      <c r="C65" s="380">
        <f t="shared" si="2"/>
        <v>0</v>
      </c>
      <c r="D65" s="374">
        <f>SUM(D72,D70,D66)</f>
        <v>0</v>
      </c>
      <c r="E65" s="391"/>
      <c r="F65" s="381"/>
    </row>
    <row r="66" spans="1:6" ht="30" hidden="1" customHeight="1" x14ac:dyDescent="0.3">
      <c r="A66" s="364">
        <v>22010000</v>
      </c>
      <c r="B66" s="365" t="s">
        <v>341</v>
      </c>
      <c r="C66" s="380">
        <f t="shared" si="2"/>
        <v>0</v>
      </c>
      <c r="D66" s="374">
        <f>SUM(D67:D69)</f>
        <v>0</v>
      </c>
      <c r="E66" s="391"/>
      <c r="F66" s="381"/>
    </row>
    <row r="67" spans="1:6" ht="76.5" hidden="1" customHeight="1" x14ac:dyDescent="0.3">
      <c r="A67" s="369">
        <v>22010300</v>
      </c>
      <c r="B67" s="404" t="s">
        <v>342</v>
      </c>
      <c r="C67" s="371">
        <f>SUM(D67)</f>
        <v>0</v>
      </c>
      <c r="D67" s="371"/>
      <c r="E67" s="391"/>
      <c r="F67" s="381"/>
    </row>
    <row r="68" spans="1:6" ht="28.5" hidden="1" customHeight="1" x14ac:dyDescent="0.3">
      <c r="A68" s="369">
        <v>22012500</v>
      </c>
      <c r="B68" s="390" t="s">
        <v>343</v>
      </c>
      <c r="C68" s="371">
        <f>SUM(D68)</f>
        <v>0</v>
      </c>
      <c r="D68" s="371"/>
      <c r="E68" s="391"/>
      <c r="F68" s="381"/>
    </row>
    <row r="69" spans="1:6" ht="54" hidden="1" customHeight="1" x14ac:dyDescent="0.3">
      <c r="A69" s="369">
        <v>22012600</v>
      </c>
      <c r="B69" s="341" t="s">
        <v>344</v>
      </c>
      <c r="C69" s="371">
        <f>SUM(D69)</f>
        <v>0</v>
      </c>
      <c r="D69" s="371"/>
      <c r="E69" s="391"/>
      <c r="F69" s="381"/>
    </row>
    <row r="70" spans="1:6" ht="76.900000000000006" hidden="1" customHeight="1" x14ac:dyDescent="0.3">
      <c r="A70" s="364">
        <v>22080000</v>
      </c>
      <c r="B70" s="405" t="s">
        <v>345</v>
      </c>
      <c r="C70" s="380">
        <f>SUM(D70)</f>
        <v>0</v>
      </c>
      <c r="D70" s="374">
        <f>SUM(D71)</f>
        <v>0</v>
      </c>
      <c r="E70" s="402"/>
      <c r="F70" s="403"/>
    </row>
    <row r="71" spans="1:6" ht="79.150000000000006" hidden="1" customHeight="1" x14ac:dyDescent="0.3">
      <c r="A71" s="369">
        <v>22080400</v>
      </c>
      <c r="B71" s="390" t="s">
        <v>346</v>
      </c>
      <c r="C71" s="371">
        <f>SUM(D71)</f>
        <v>0</v>
      </c>
      <c r="D71" s="371"/>
      <c r="E71" s="391"/>
      <c r="F71" s="381"/>
    </row>
    <row r="72" spans="1:6" ht="27" hidden="1" customHeight="1" x14ac:dyDescent="0.3">
      <c r="A72" s="364">
        <v>22090000</v>
      </c>
      <c r="B72" s="365" t="s">
        <v>347</v>
      </c>
      <c r="C72" s="380">
        <f t="shared" ref="C72:C78" si="3">SUM(D72)</f>
        <v>0</v>
      </c>
      <c r="D72" s="374">
        <f>SUM(D73:D74)</f>
        <v>0</v>
      </c>
      <c r="E72" s="402"/>
      <c r="F72" s="403"/>
    </row>
    <row r="73" spans="1:6" ht="73.5" hidden="1" customHeight="1" x14ac:dyDescent="0.3">
      <c r="A73" s="369">
        <v>22090100</v>
      </c>
      <c r="B73" s="390" t="s">
        <v>348</v>
      </c>
      <c r="C73" s="371">
        <f t="shared" si="3"/>
        <v>0</v>
      </c>
      <c r="D73" s="371"/>
      <c r="E73" s="391"/>
      <c r="F73" s="381"/>
    </row>
    <row r="74" spans="1:6" ht="75.75" hidden="1" customHeight="1" x14ac:dyDescent="0.3">
      <c r="A74" s="369">
        <v>22090400</v>
      </c>
      <c r="B74" s="390" t="s">
        <v>349</v>
      </c>
      <c r="C74" s="371">
        <f t="shared" si="3"/>
        <v>0</v>
      </c>
      <c r="D74" s="371"/>
      <c r="E74" s="391"/>
      <c r="F74" s="381"/>
    </row>
    <row r="75" spans="1:6" ht="25.5" hidden="1" customHeight="1" x14ac:dyDescent="0.3">
      <c r="A75" s="364">
        <v>24000000</v>
      </c>
      <c r="B75" s="365" t="s">
        <v>350</v>
      </c>
      <c r="C75" s="380">
        <f>SUM(D75:E75)</f>
        <v>0</v>
      </c>
      <c r="D75" s="374">
        <f>SUM(D76)</f>
        <v>0</v>
      </c>
      <c r="E75" s="374"/>
      <c r="F75" s="403"/>
    </row>
    <row r="76" spans="1:6" ht="18.75" hidden="1" x14ac:dyDescent="0.3">
      <c r="A76" s="364">
        <v>24060000</v>
      </c>
      <c r="B76" s="365" t="s">
        <v>351</v>
      </c>
      <c r="C76" s="380">
        <f t="shared" si="3"/>
        <v>0</v>
      </c>
      <c r="D76" s="374">
        <f>SUM(D77,D78)</f>
        <v>0</v>
      </c>
      <c r="E76" s="374"/>
      <c r="F76" s="381"/>
    </row>
    <row r="77" spans="1:6" ht="18.75" hidden="1" x14ac:dyDescent="0.3">
      <c r="A77" s="369">
        <v>24060300</v>
      </c>
      <c r="B77" s="390" t="s">
        <v>351</v>
      </c>
      <c r="C77" s="371">
        <f t="shared" si="3"/>
        <v>0</v>
      </c>
      <c r="D77" s="371"/>
      <c r="E77" s="391"/>
      <c r="F77" s="381" t="s">
        <v>289</v>
      </c>
    </row>
    <row r="78" spans="1:6" ht="229.15" hidden="1" customHeight="1" x14ac:dyDescent="0.3">
      <c r="A78" s="369">
        <v>24062200</v>
      </c>
      <c r="B78" s="406" t="s">
        <v>474</v>
      </c>
      <c r="C78" s="371">
        <f t="shared" si="3"/>
        <v>0</v>
      </c>
      <c r="D78" s="371"/>
      <c r="E78" s="391"/>
      <c r="F78" s="381"/>
    </row>
    <row r="79" spans="1:6" ht="52.5" hidden="1" customHeight="1" x14ac:dyDescent="0.3">
      <c r="A79" s="369">
        <v>24170000</v>
      </c>
      <c r="B79" s="407" t="s">
        <v>352</v>
      </c>
      <c r="C79" s="371">
        <f t="shared" ref="C79:C84" si="4">SUM(E79)</f>
        <v>0</v>
      </c>
      <c r="D79" s="371"/>
      <c r="E79" s="371">
        <f>SUM(F79)</f>
        <v>0</v>
      </c>
      <c r="F79" s="381"/>
    </row>
    <row r="80" spans="1:6" ht="28.5" hidden="1" customHeight="1" x14ac:dyDescent="0.3">
      <c r="A80" s="364">
        <v>25000000</v>
      </c>
      <c r="B80" s="365" t="s">
        <v>353</v>
      </c>
      <c r="C80" s="374">
        <f t="shared" si="4"/>
        <v>0</v>
      </c>
      <c r="D80" s="391"/>
      <c r="E80" s="374">
        <f>SUM(E81)</f>
        <v>0</v>
      </c>
      <c r="F80" s="381"/>
    </row>
    <row r="81" spans="1:7" ht="51" hidden="1" customHeight="1" x14ac:dyDescent="0.3">
      <c r="A81" s="364">
        <v>25010000</v>
      </c>
      <c r="B81" s="365" t="s">
        <v>354</v>
      </c>
      <c r="C81" s="374">
        <f t="shared" si="4"/>
        <v>0</v>
      </c>
      <c r="D81" s="408"/>
      <c r="E81" s="374">
        <f>SUM(E82:E85)</f>
        <v>0</v>
      </c>
      <c r="F81" s="381"/>
    </row>
    <row r="82" spans="1:7" ht="51" hidden="1" customHeight="1" x14ac:dyDescent="0.3">
      <c r="A82" s="369">
        <v>25010100</v>
      </c>
      <c r="B82" s="390" t="s">
        <v>355</v>
      </c>
      <c r="C82" s="371">
        <f t="shared" si="4"/>
        <v>0</v>
      </c>
      <c r="D82" s="408"/>
      <c r="E82" s="409"/>
      <c r="F82" s="410"/>
    </row>
    <row r="83" spans="1:7" ht="51" hidden="1" customHeight="1" x14ac:dyDescent="0.3">
      <c r="A83" s="369">
        <v>25010200</v>
      </c>
      <c r="B83" s="390" t="s">
        <v>356</v>
      </c>
      <c r="C83" s="371">
        <f t="shared" si="4"/>
        <v>0</v>
      </c>
      <c r="D83" s="408"/>
      <c r="E83" s="409"/>
      <c r="F83" s="410"/>
    </row>
    <row r="84" spans="1:7" ht="76.150000000000006" hidden="1" customHeight="1" x14ac:dyDescent="0.3">
      <c r="A84" s="369">
        <v>25010300</v>
      </c>
      <c r="B84" s="390" t="s">
        <v>475</v>
      </c>
      <c r="C84" s="371">
        <f t="shared" si="4"/>
        <v>0</v>
      </c>
      <c r="D84" s="408"/>
      <c r="E84" s="409"/>
      <c r="F84" s="410"/>
    </row>
    <row r="85" spans="1:7" ht="47.45" hidden="1" customHeight="1" x14ac:dyDescent="0.3">
      <c r="A85" s="369">
        <v>25010400</v>
      </c>
      <c r="B85" s="341" t="s">
        <v>357</v>
      </c>
      <c r="C85" s="371"/>
      <c r="D85" s="411"/>
      <c r="E85" s="371"/>
      <c r="F85" s="387"/>
    </row>
    <row r="86" spans="1:7" ht="26.25" hidden="1" customHeight="1" x14ac:dyDescent="0.3">
      <c r="A86" s="372">
        <v>30000000</v>
      </c>
      <c r="B86" s="373" t="s">
        <v>358</v>
      </c>
      <c r="C86" s="374">
        <f>SUM(E86)</f>
        <v>0</v>
      </c>
      <c r="D86" s="411"/>
      <c r="E86" s="374">
        <f>SUM(F86)</f>
        <v>0</v>
      </c>
      <c r="F86" s="384">
        <f>SUM(F87)</f>
        <v>0</v>
      </c>
    </row>
    <row r="87" spans="1:7" ht="27" hidden="1" customHeight="1" x14ac:dyDescent="0.3">
      <c r="A87" s="372">
        <v>33000000</v>
      </c>
      <c r="B87" s="412" t="s">
        <v>359</v>
      </c>
      <c r="C87" s="374">
        <f>SUM(E87)</f>
        <v>0</v>
      </c>
      <c r="D87" s="413"/>
      <c r="E87" s="374">
        <f>SUM(F87)</f>
        <v>0</v>
      </c>
      <c r="F87" s="384">
        <f>SUM(F88)</f>
        <v>0</v>
      </c>
    </row>
    <row r="88" spans="1:7" ht="26.25" hidden="1" customHeight="1" x14ac:dyDescent="0.3">
      <c r="A88" s="375">
        <v>33010000</v>
      </c>
      <c r="B88" s="414" t="s">
        <v>360</v>
      </c>
      <c r="C88" s="371">
        <f>SUM(E88)</f>
        <v>0</v>
      </c>
      <c r="D88" s="411"/>
      <c r="E88" s="371">
        <f>SUM(F88)</f>
        <v>0</v>
      </c>
      <c r="F88" s="387"/>
    </row>
    <row r="89" spans="1:7" ht="99" hidden="1" customHeight="1" x14ac:dyDescent="0.3">
      <c r="A89" s="369">
        <v>33010100</v>
      </c>
      <c r="B89" s="404" t="s">
        <v>361</v>
      </c>
      <c r="C89" s="371">
        <f>SUM(E89)</f>
        <v>0</v>
      </c>
      <c r="D89" s="411"/>
      <c r="E89" s="371">
        <f>SUM(F89)</f>
        <v>0</v>
      </c>
      <c r="F89" s="387"/>
    </row>
    <row r="90" spans="1:7" ht="48.75" hidden="1" customHeight="1" x14ac:dyDescent="0.3">
      <c r="A90" s="369"/>
      <c r="B90" s="365" t="s">
        <v>362</v>
      </c>
      <c r="C90" s="374">
        <f>SUM(C12,C56,C86)</f>
        <v>0</v>
      </c>
      <c r="D90" s="374">
        <f>SUM(D12,D56)</f>
        <v>0</v>
      </c>
      <c r="E90" s="374"/>
      <c r="F90" s="384"/>
      <c r="G90" s="151"/>
    </row>
    <row r="91" spans="1:7" ht="22.9" customHeight="1" x14ac:dyDescent="0.3">
      <c r="A91" s="364">
        <v>40000000</v>
      </c>
      <c r="B91" s="542" t="s">
        <v>363</v>
      </c>
      <c r="C91" s="566">
        <f>SUM(D91)</f>
        <v>5946230</v>
      </c>
      <c r="D91" s="567">
        <f>SUM(D92)</f>
        <v>5946230</v>
      </c>
      <c r="E91" s="526"/>
      <c r="F91" s="415"/>
    </row>
    <row r="92" spans="1:7" ht="28.9" customHeight="1" x14ac:dyDescent="0.3">
      <c r="A92" s="364">
        <v>41000000</v>
      </c>
      <c r="B92" s="542" t="s">
        <v>364</v>
      </c>
      <c r="C92" s="568">
        <f>SUM(D92)</f>
        <v>5946230</v>
      </c>
      <c r="D92" s="567">
        <f>SUM(D102,D93)</f>
        <v>5946230</v>
      </c>
      <c r="E92" s="527"/>
      <c r="F92" s="403"/>
    </row>
    <row r="93" spans="1:7" ht="43.15" customHeight="1" x14ac:dyDescent="0.3">
      <c r="A93" s="364">
        <v>41030000</v>
      </c>
      <c r="B93" s="542" t="s">
        <v>365</v>
      </c>
      <c r="C93" s="566">
        <f>SUM(D93)</f>
        <v>3446230</v>
      </c>
      <c r="D93" s="567">
        <f>SUM(D94:D99)</f>
        <v>3446230</v>
      </c>
      <c r="E93" s="528"/>
      <c r="F93" s="416"/>
    </row>
    <row r="94" spans="1:7" ht="84.6" customHeight="1" x14ac:dyDescent="0.3">
      <c r="A94" s="417">
        <v>41032500</v>
      </c>
      <c r="B94" s="543" t="s">
        <v>575</v>
      </c>
      <c r="C94" s="531">
        <f>SUM(D94)</f>
        <v>3446230</v>
      </c>
      <c r="D94" s="531">
        <v>3446230</v>
      </c>
      <c r="E94" s="529"/>
      <c r="F94" s="418"/>
    </row>
    <row r="95" spans="1:7" ht="51" hidden="1" customHeight="1" x14ac:dyDescent="0.3">
      <c r="A95" s="417">
        <v>41034200</v>
      </c>
      <c r="B95" s="543" t="s">
        <v>476</v>
      </c>
      <c r="C95" s="531">
        <f>SUM(D95)</f>
        <v>0</v>
      </c>
      <c r="D95" s="531"/>
      <c r="E95" s="529"/>
      <c r="F95" s="418"/>
    </row>
    <row r="96" spans="1:7" ht="106.5" hidden="1" customHeight="1" x14ac:dyDescent="0.3">
      <c r="A96" s="417">
        <v>41035100</v>
      </c>
      <c r="B96" s="544" t="s">
        <v>367</v>
      </c>
      <c r="C96" s="531">
        <f t="shared" ref="C96" si="5">SUM(D96)</f>
        <v>0</v>
      </c>
      <c r="D96" s="531"/>
      <c r="E96" s="530"/>
      <c r="F96" s="381"/>
    </row>
    <row r="97" spans="1:6" ht="85.9" hidden="1" customHeight="1" x14ac:dyDescent="0.3">
      <c r="A97" s="417">
        <v>41034500</v>
      </c>
      <c r="B97" s="544" t="s">
        <v>366</v>
      </c>
      <c r="C97" s="531">
        <f>SUM(D97)</f>
        <v>0</v>
      </c>
      <c r="D97" s="531"/>
      <c r="E97" s="530"/>
      <c r="F97" s="381"/>
    </row>
    <row r="98" spans="1:6" ht="106.5" hidden="1" customHeight="1" x14ac:dyDescent="0.3">
      <c r="A98" s="417">
        <v>41035500</v>
      </c>
      <c r="B98" s="544" t="s">
        <v>464</v>
      </c>
      <c r="C98" s="531">
        <f>SUM(D98)</f>
        <v>0</v>
      </c>
      <c r="D98" s="531"/>
      <c r="E98" s="530"/>
      <c r="F98" s="381"/>
    </row>
    <row r="99" spans="1:6" ht="0.6" customHeight="1" x14ac:dyDescent="0.3">
      <c r="A99" s="417">
        <v>41035600</v>
      </c>
      <c r="B99" s="544" t="s">
        <v>465</v>
      </c>
      <c r="C99" s="531">
        <f>SUM(D99)</f>
        <v>0</v>
      </c>
      <c r="D99" s="531"/>
      <c r="E99" s="530"/>
      <c r="F99" s="381"/>
    </row>
    <row r="100" spans="1:6" ht="47.45" hidden="1" customHeight="1" x14ac:dyDescent="0.3">
      <c r="A100" s="419">
        <v>41040000</v>
      </c>
      <c r="B100" s="545" t="s">
        <v>368</v>
      </c>
      <c r="C100" s="567">
        <f>SUM(D100)</f>
        <v>0</v>
      </c>
      <c r="D100" s="567">
        <f>SUM(D101)</f>
        <v>0</v>
      </c>
      <c r="E100" s="530"/>
      <c r="F100" s="381"/>
    </row>
    <row r="101" spans="1:6" ht="0.6" hidden="1" customHeight="1" x14ac:dyDescent="0.3">
      <c r="A101" s="417">
        <v>41040200</v>
      </c>
      <c r="B101" s="544" t="s">
        <v>369</v>
      </c>
      <c r="C101" s="531">
        <f>SUM(D101)</f>
        <v>0</v>
      </c>
      <c r="D101" s="531"/>
      <c r="E101" s="530"/>
      <c r="F101" s="381"/>
    </row>
    <row r="102" spans="1:6" ht="44.45" customHeight="1" x14ac:dyDescent="0.3">
      <c r="A102" s="420">
        <v>41050000</v>
      </c>
      <c r="B102" s="546" t="s">
        <v>370</v>
      </c>
      <c r="C102" s="567">
        <f>SUM(C103:C115)</f>
        <v>2500000</v>
      </c>
      <c r="D102" s="567">
        <f>SUM(D103:D115)</f>
        <v>2500000</v>
      </c>
      <c r="E102" s="525"/>
      <c r="F102" s="403"/>
    </row>
    <row r="103" spans="1:6" ht="291" hidden="1" customHeight="1" x14ac:dyDescent="0.3">
      <c r="A103" s="417">
        <v>41050400</v>
      </c>
      <c r="B103" s="543" t="s">
        <v>466</v>
      </c>
      <c r="C103" s="531">
        <f>SUM(D103)</f>
        <v>0</v>
      </c>
      <c r="D103" s="531"/>
      <c r="E103" s="532"/>
      <c r="F103" s="421"/>
    </row>
    <row r="104" spans="1:6" ht="75.599999999999994" hidden="1" customHeight="1" x14ac:dyDescent="0.3">
      <c r="A104" s="417">
        <v>41051000</v>
      </c>
      <c r="B104" s="543" t="s">
        <v>371</v>
      </c>
      <c r="C104" s="531">
        <f>SUM(D104)</f>
        <v>0</v>
      </c>
      <c r="D104" s="531"/>
      <c r="E104" s="533"/>
      <c r="F104" s="422"/>
    </row>
    <row r="105" spans="1:6" ht="6.6" hidden="1" customHeight="1" x14ac:dyDescent="0.3">
      <c r="A105" s="417">
        <v>41051200</v>
      </c>
      <c r="B105" s="547" t="s">
        <v>372</v>
      </c>
      <c r="C105" s="531">
        <f>SUM(D105)</f>
        <v>0</v>
      </c>
      <c r="D105" s="531"/>
      <c r="E105" s="533"/>
      <c r="F105" s="422"/>
    </row>
    <row r="106" spans="1:6" ht="121.5" hidden="1" customHeight="1" x14ac:dyDescent="0.3">
      <c r="A106" s="417">
        <v>41051400</v>
      </c>
      <c r="B106" s="547" t="s">
        <v>492</v>
      </c>
      <c r="C106" s="531">
        <f>SUM(D106)</f>
        <v>0</v>
      </c>
      <c r="D106" s="531"/>
      <c r="E106" s="533"/>
      <c r="F106" s="422"/>
    </row>
    <row r="107" spans="1:6" ht="80.25" hidden="1" customHeight="1" x14ac:dyDescent="0.3">
      <c r="A107" s="417">
        <v>41051500</v>
      </c>
      <c r="B107" s="543" t="s">
        <v>373</v>
      </c>
      <c r="C107" s="531">
        <f>SUM(D107)</f>
        <v>0</v>
      </c>
      <c r="D107" s="531"/>
      <c r="E107" s="532"/>
      <c r="F107" s="421"/>
    </row>
    <row r="108" spans="1:6" ht="9" hidden="1" customHeight="1" x14ac:dyDescent="0.3">
      <c r="A108" s="417">
        <v>41052000</v>
      </c>
      <c r="B108" s="544" t="s">
        <v>374</v>
      </c>
      <c r="C108" s="531">
        <f t="shared" ref="C108:C110" si="6">SUM(D108)</f>
        <v>0</v>
      </c>
      <c r="D108" s="531"/>
      <c r="E108" s="531"/>
      <c r="F108" s="421"/>
    </row>
    <row r="109" spans="1:6" ht="230.45" hidden="1" customHeight="1" x14ac:dyDescent="0.3">
      <c r="A109" s="524">
        <v>41052900</v>
      </c>
      <c r="B109" s="548" t="s">
        <v>523</v>
      </c>
      <c r="C109" s="531"/>
      <c r="D109" s="564"/>
      <c r="E109" s="535"/>
      <c r="F109" s="523"/>
    </row>
    <row r="110" spans="1:6" ht="34.5" hidden="1" customHeight="1" x14ac:dyDescent="0.3">
      <c r="A110" s="423">
        <v>41053900</v>
      </c>
      <c r="B110" s="549" t="s">
        <v>375</v>
      </c>
      <c r="C110" s="531">
        <f t="shared" si="6"/>
        <v>0</v>
      </c>
      <c r="D110" s="564"/>
      <c r="E110" s="534"/>
      <c r="F110" s="422"/>
    </row>
    <row r="111" spans="1:6" ht="3" hidden="1" customHeight="1" x14ac:dyDescent="0.3">
      <c r="A111" s="460">
        <v>41050400</v>
      </c>
      <c r="B111" s="549" t="s">
        <v>466</v>
      </c>
      <c r="C111" s="564">
        <f>SUM(D111)</f>
        <v>0</v>
      </c>
      <c r="D111" s="564"/>
      <c r="E111" s="534"/>
      <c r="F111" s="461"/>
    </row>
    <row r="112" spans="1:6" ht="337.15" hidden="1" customHeight="1" x14ac:dyDescent="0.2">
      <c r="A112" s="634">
        <v>41050600</v>
      </c>
      <c r="B112" s="636" t="s">
        <v>467</v>
      </c>
      <c r="C112" s="638">
        <f>SUM(D112)</f>
        <v>0</v>
      </c>
      <c r="D112" s="638"/>
      <c r="E112" s="638"/>
      <c r="F112" s="641"/>
    </row>
    <row r="113" spans="1:7" ht="30.6" hidden="1" customHeight="1" x14ac:dyDescent="0.2">
      <c r="A113" s="635"/>
      <c r="B113" s="637"/>
      <c r="C113" s="639"/>
      <c r="D113" s="639"/>
      <c r="E113" s="640"/>
      <c r="F113" s="642"/>
    </row>
    <row r="114" spans="1:7" ht="14.45" hidden="1" customHeight="1" x14ac:dyDescent="0.3">
      <c r="A114" s="424">
        <v>41053900</v>
      </c>
      <c r="B114" s="550" t="s">
        <v>375</v>
      </c>
      <c r="C114" s="536">
        <f>SUM(E114)</f>
        <v>0</v>
      </c>
      <c r="D114" s="569"/>
      <c r="E114" s="536"/>
      <c r="F114" s="425"/>
    </row>
    <row r="115" spans="1:7" ht="106.5" customHeight="1" x14ac:dyDescent="0.3">
      <c r="A115" s="423">
        <v>41055000</v>
      </c>
      <c r="B115" s="551" t="s">
        <v>376</v>
      </c>
      <c r="C115" s="564">
        <f>SUM(D115)</f>
        <v>2500000</v>
      </c>
      <c r="D115" s="564">
        <v>2500000</v>
      </c>
      <c r="E115" s="534"/>
      <c r="F115" s="422"/>
    </row>
    <row r="116" spans="1:7" ht="30" customHeight="1" x14ac:dyDescent="0.3">
      <c r="A116" s="426"/>
      <c r="B116" s="552" t="s">
        <v>377</v>
      </c>
      <c r="C116" s="570">
        <f>SUM(D116:E116)</f>
        <v>5946230</v>
      </c>
      <c r="D116" s="570">
        <f>SUM(D90:D91)</f>
        <v>5946230</v>
      </c>
      <c r="E116" s="537"/>
      <c r="F116" s="427"/>
      <c r="G116" s="146"/>
    </row>
    <row r="117" spans="1:7" ht="87" customHeight="1" x14ac:dyDescent="0.35">
      <c r="A117" s="317"/>
      <c r="B117" s="318"/>
      <c r="C117" s="319"/>
      <c r="D117" s="320"/>
      <c r="E117" s="320"/>
      <c r="F117" s="321"/>
      <c r="G117" s="146"/>
    </row>
    <row r="118" spans="1:7" ht="32.25" customHeight="1" x14ac:dyDescent="0.4">
      <c r="A118" s="633" t="s">
        <v>521</v>
      </c>
      <c r="B118" s="633"/>
      <c r="C118" s="633"/>
      <c r="D118" s="633"/>
      <c r="E118" s="633"/>
      <c r="F118" s="633"/>
      <c r="G118" s="146"/>
    </row>
    <row r="119" spans="1:7" ht="22.9" customHeight="1" x14ac:dyDescent="0.35">
      <c r="A119" s="152"/>
      <c r="B119" s="153"/>
      <c r="C119" s="153"/>
      <c r="D119" s="154"/>
      <c r="E119" s="154"/>
      <c r="F119" s="154"/>
    </row>
    <row r="120" spans="1:7" ht="24.75" customHeight="1" x14ac:dyDescent="0.3">
      <c r="A120" s="155"/>
      <c r="B120" s="156"/>
      <c r="C120" s="156"/>
      <c r="D120" s="157"/>
      <c r="E120" s="157"/>
      <c r="F120" s="157"/>
    </row>
    <row r="121" spans="1:7" ht="23.25" x14ac:dyDescent="0.35">
      <c r="A121" s="158"/>
      <c r="B121" s="158"/>
      <c r="C121" s="158"/>
      <c r="D121" s="158"/>
      <c r="E121" s="158"/>
      <c r="F121" s="158"/>
    </row>
    <row r="122" spans="1:7" ht="23.25" x14ac:dyDescent="0.35">
      <c r="A122" s="159"/>
      <c r="B122" s="160"/>
      <c r="C122" s="160"/>
      <c r="D122" s="154"/>
      <c r="E122" s="154"/>
      <c r="F122" s="154"/>
    </row>
    <row r="123" spans="1:7" ht="21.75" customHeight="1" x14ac:dyDescent="0.35">
      <c r="A123" s="158"/>
      <c r="B123" s="158"/>
      <c r="C123" s="158"/>
      <c r="D123" s="158"/>
      <c r="E123" s="158"/>
      <c r="F123" s="158"/>
    </row>
    <row r="124" spans="1:7" ht="23.25" x14ac:dyDescent="0.35">
      <c r="A124" s="144"/>
      <c r="B124" s="144"/>
      <c r="C124" s="144"/>
      <c r="D124" s="144"/>
      <c r="E124" s="144"/>
      <c r="F124" s="144"/>
    </row>
    <row r="125" spans="1:7" ht="23.25" x14ac:dyDescent="0.35">
      <c r="A125" s="158"/>
      <c r="B125" s="158"/>
      <c r="C125" s="158"/>
      <c r="D125" s="158"/>
      <c r="E125" s="158"/>
      <c r="F125" s="158"/>
    </row>
    <row r="126" spans="1:7" ht="23.25" x14ac:dyDescent="0.35">
      <c r="A126" s="144"/>
      <c r="B126" s="144"/>
      <c r="C126" s="144"/>
      <c r="D126" s="144"/>
      <c r="E126" s="144"/>
      <c r="F126" s="144"/>
    </row>
    <row r="127" spans="1:7" ht="23.25" x14ac:dyDescent="0.35">
      <c r="A127" s="144"/>
      <c r="B127" s="144"/>
      <c r="C127" s="144"/>
      <c r="D127" s="144"/>
      <c r="E127" s="144"/>
      <c r="F127" s="144"/>
    </row>
    <row r="128" spans="1:7" ht="23.25" x14ac:dyDescent="0.35">
      <c r="A128" s="144"/>
      <c r="B128" s="144"/>
      <c r="C128" s="144"/>
      <c r="D128" s="144"/>
      <c r="E128" s="144"/>
      <c r="F128" s="144"/>
    </row>
    <row r="129" spans="1:6" ht="23.25" x14ac:dyDescent="0.35">
      <c r="A129" s="144"/>
      <c r="B129" s="144"/>
      <c r="C129" s="144"/>
      <c r="D129" s="144"/>
      <c r="E129" s="144"/>
      <c r="F129" s="144"/>
    </row>
    <row r="130" spans="1:6" ht="23.25" x14ac:dyDescent="0.35">
      <c r="A130" s="144"/>
      <c r="B130" s="144"/>
      <c r="C130" s="144"/>
      <c r="D130" s="144"/>
      <c r="E130" s="144"/>
      <c r="F130" s="144"/>
    </row>
    <row r="131" spans="1:6" ht="23.25" x14ac:dyDescent="0.35">
      <c r="A131" s="144"/>
      <c r="B131" s="144"/>
      <c r="C131" s="144"/>
      <c r="D131" s="144"/>
      <c r="E131" s="144"/>
      <c r="F131" s="144"/>
    </row>
    <row r="132" spans="1:6" ht="23.25" x14ac:dyDescent="0.35">
      <c r="A132" s="144"/>
      <c r="B132" s="144"/>
      <c r="C132" s="144"/>
      <c r="D132" s="144"/>
      <c r="E132" s="144"/>
      <c r="F132" s="144"/>
    </row>
    <row r="133" spans="1:6" ht="23.25" x14ac:dyDescent="0.35">
      <c r="A133" s="144"/>
      <c r="B133" s="144"/>
      <c r="C133" s="144"/>
      <c r="D133" s="144"/>
      <c r="E133" s="144"/>
      <c r="F133" s="144"/>
    </row>
    <row r="134" spans="1:6" ht="23.25" x14ac:dyDescent="0.35">
      <c r="A134" s="144"/>
      <c r="B134" s="144"/>
      <c r="C134" s="144"/>
      <c r="D134" s="144"/>
      <c r="E134" s="144"/>
      <c r="F134" s="144"/>
    </row>
    <row r="135" spans="1:6" ht="23.25" x14ac:dyDescent="0.35">
      <c r="A135" s="144"/>
      <c r="B135" s="144"/>
      <c r="C135" s="144"/>
      <c r="D135" s="144"/>
      <c r="E135" s="144"/>
      <c r="F135" s="144"/>
    </row>
    <row r="136" spans="1:6" ht="23.25" x14ac:dyDescent="0.35">
      <c r="A136" s="144"/>
      <c r="B136" s="144"/>
      <c r="C136" s="144"/>
      <c r="D136" s="144"/>
      <c r="E136" s="144"/>
      <c r="F136" s="144"/>
    </row>
    <row r="137" spans="1:6" ht="23.25" x14ac:dyDescent="0.35">
      <c r="A137" s="158"/>
      <c r="B137" s="158"/>
      <c r="C137" s="158"/>
      <c r="D137" s="158"/>
      <c r="E137" s="158"/>
      <c r="F137" s="158"/>
    </row>
    <row r="138" spans="1:6" ht="23.25" x14ac:dyDescent="0.35">
      <c r="A138" s="158"/>
      <c r="B138" s="158"/>
      <c r="C138" s="158"/>
      <c r="D138" s="158"/>
      <c r="E138" s="158"/>
      <c r="F138" s="158"/>
    </row>
    <row r="139" spans="1:6" ht="23.25" x14ac:dyDescent="0.35">
      <c r="A139" s="158"/>
      <c r="B139" s="158"/>
      <c r="C139" s="158"/>
      <c r="D139" s="158"/>
      <c r="E139" s="158"/>
      <c r="F139" s="158"/>
    </row>
    <row r="140" spans="1:6" ht="23.25" x14ac:dyDescent="0.35">
      <c r="A140" s="158"/>
      <c r="B140" s="158"/>
      <c r="C140" s="158"/>
      <c r="D140" s="158"/>
      <c r="E140" s="158"/>
      <c r="F140" s="158"/>
    </row>
    <row r="141" spans="1:6" ht="23.25" x14ac:dyDescent="0.35">
      <c r="A141" s="158"/>
      <c r="B141" s="158"/>
      <c r="C141" s="158"/>
      <c r="D141" s="158"/>
      <c r="E141" s="158"/>
      <c r="F141" s="158"/>
    </row>
    <row r="142" spans="1:6" ht="23.25" x14ac:dyDescent="0.35">
      <c r="A142" s="158"/>
      <c r="B142" s="158"/>
      <c r="C142" s="158"/>
      <c r="D142" s="158"/>
      <c r="E142" s="158"/>
      <c r="F142" s="158"/>
    </row>
    <row r="143" spans="1:6" ht="23.25" x14ac:dyDescent="0.35">
      <c r="A143" s="158"/>
      <c r="B143" s="158"/>
      <c r="C143" s="158"/>
      <c r="D143" s="158"/>
      <c r="E143" s="158"/>
      <c r="F143" s="158"/>
    </row>
    <row r="144" spans="1:6" ht="23.25" x14ac:dyDescent="0.35">
      <c r="A144" s="158"/>
      <c r="B144" s="158"/>
      <c r="C144" s="158"/>
      <c r="D144" s="158"/>
      <c r="E144" s="158"/>
      <c r="F144" s="158"/>
    </row>
    <row r="145" spans="1:6" ht="23.25" x14ac:dyDescent="0.35">
      <c r="A145" s="158"/>
      <c r="B145" s="158"/>
      <c r="C145" s="158"/>
      <c r="D145" s="158"/>
      <c r="E145" s="158"/>
      <c r="F145" s="158"/>
    </row>
    <row r="146" spans="1:6" ht="23.25" x14ac:dyDescent="0.35">
      <c r="A146" s="158"/>
      <c r="B146" s="158"/>
      <c r="C146" s="158"/>
      <c r="D146" s="158"/>
      <c r="E146" s="158"/>
      <c r="F146" s="158"/>
    </row>
    <row r="147" spans="1:6" ht="23.25" x14ac:dyDescent="0.35">
      <c r="A147" s="158"/>
      <c r="B147" s="158"/>
      <c r="C147" s="158"/>
      <c r="D147" s="158"/>
      <c r="E147" s="158"/>
      <c r="F147" s="158"/>
    </row>
    <row r="148" spans="1:6" ht="23.25" x14ac:dyDescent="0.35">
      <c r="A148" s="158"/>
      <c r="B148" s="158"/>
      <c r="C148" s="158"/>
      <c r="D148" s="158"/>
      <c r="E148" s="158"/>
      <c r="F148" s="158"/>
    </row>
    <row r="149" spans="1:6" ht="23.25" x14ac:dyDescent="0.35">
      <c r="A149" s="158"/>
      <c r="B149" s="158"/>
      <c r="C149" s="158"/>
      <c r="D149" s="158"/>
      <c r="E149" s="158"/>
      <c r="F149" s="158"/>
    </row>
    <row r="150" spans="1:6" ht="23.25" x14ac:dyDescent="0.35">
      <c r="A150" s="158"/>
      <c r="B150" s="158"/>
      <c r="C150" s="158"/>
      <c r="D150" s="158"/>
      <c r="E150" s="158"/>
      <c r="F150" s="158"/>
    </row>
    <row r="151" spans="1:6" ht="23.25" x14ac:dyDescent="0.35">
      <c r="A151" s="158"/>
      <c r="B151" s="158"/>
      <c r="C151" s="158"/>
      <c r="D151" s="158"/>
      <c r="E151" s="158"/>
      <c r="F151" s="158"/>
    </row>
    <row r="152" spans="1:6" ht="23.25" x14ac:dyDescent="0.35">
      <c r="A152" s="158"/>
      <c r="B152" s="158"/>
      <c r="C152" s="158"/>
      <c r="D152" s="158"/>
      <c r="E152" s="158"/>
      <c r="F152" s="158"/>
    </row>
    <row r="153" spans="1:6" ht="23.25" x14ac:dyDescent="0.35">
      <c r="A153" s="158"/>
      <c r="B153" s="158"/>
      <c r="C153" s="158"/>
      <c r="D153" s="158"/>
      <c r="E153" s="158"/>
      <c r="F153" s="158"/>
    </row>
    <row r="154" spans="1:6" ht="23.25" x14ac:dyDescent="0.35">
      <c r="A154" s="158"/>
      <c r="B154" s="158"/>
      <c r="C154" s="158"/>
      <c r="D154" s="158"/>
      <c r="E154" s="158"/>
      <c r="F154" s="158"/>
    </row>
    <row r="155" spans="1:6" ht="23.25" x14ac:dyDescent="0.35">
      <c r="A155" s="158"/>
      <c r="B155" s="158"/>
      <c r="C155" s="158"/>
      <c r="D155" s="158"/>
      <c r="E155" s="158"/>
      <c r="F155" s="158"/>
    </row>
    <row r="156" spans="1:6" ht="23.25" x14ac:dyDescent="0.35">
      <c r="A156" s="158"/>
      <c r="B156" s="158"/>
      <c r="C156" s="158"/>
      <c r="D156" s="158"/>
      <c r="E156" s="158"/>
      <c r="F156" s="158"/>
    </row>
    <row r="157" spans="1:6" ht="23.25" x14ac:dyDescent="0.35">
      <c r="A157" s="158"/>
      <c r="B157" s="158"/>
      <c r="C157" s="158"/>
      <c r="D157" s="158"/>
      <c r="E157" s="158"/>
      <c r="F157" s="158"/>
    </row>
    <row r="158" spans="1:6" ht="23.25" x14ac:dyDescent="0.35">
      <c r="A158" s="158"/>
      <c r="B158" s="158"/>
      <c r="C158" s="158"/>
      <c r="D158" s="158"/>
      <c r="E158" s="158"/>
      <c r="F158" s="158"/>
    </row>
    <row r="159" spans="1:6" ht="23.25" x14ac:dyDescent="0.35">
      <c r="A159" s="158"/>
      <c r="B159" s="158"/>
      <c r="C159" s="158"/>
      <c r="D159" s="158"/>
      <c r="E159" s="158"/>
      <c r="F159" s="158"/>
    </row>
    <row r="160" spans="1:6" ht="23.25" x14ac:dyDescent="0.35">
      <c r="A160" s="158"/>
      <c r="B160" s="158"/>
      <c r="C160" s="158"/>
      <c r="D160" s="158"/>
      <c r="E160" s="158"/>
      <c r="F160" s="158"/>
    </row>
    <row r="161" spans="1:6" ht="23.25" x14ac:dyDescent="0.35">
      <c r="A161" s="158"/>
      <c r="B161" s="158"/>
      <c r="C161" s="158"/>
      <c r="D161" s="158"/>
      <c r="E161" s="158"/>
      <c r="F161" s="158"/>
    </row>
    <row r="162" spans="1:6" ht="23.25" x14ac:dyDescent="0.35">
      <c r="A162" s="158"/>
      <c r="B162" s="158"/>
      <c r="C162" s="158"/>
      <c r="D162" s="158"/>
      <c r="E162" s="158"/>
      <c r="F162" s="158"/>
    </row>
  </sheetData>
  <mergeCells count="17">
    <mergeCell ref="A9:A10"/>
    <mergeCell ref="B9:B10"/>
    <mergeCell ref="C9:C10"/>
    <mergeCell ref="D9:D10"/>
    <mergeCell ref="E9:F9"/>
    <mergeCell ref="C1:F1"/>
    <mergeCell ref="C2:F2"/>
    <mergeCell ref="D3:F3"/>
    <mergeCell ref="A5:F5"/>
    <mergeCell ref="A6:B6"/>
    <mergeCell ref="A118:F118"/>
    <mergeCell ref="A112:A113"/>
    <mergeCell ref="B112:B113"/>
    <mergeCell ref="C112:C113"/>
    <mergeCell ref="D112:D113"/>
    <mergeCell ref="E112:E113"/>
    <mergeCell ref="F112:F113"/>
  </mergeCells>
  <conditionalFormatting sqref="E111:F111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zoomScaleNormal="100" zoomScaleSheetLayoutView="82" workbookViewId="0">
      <selection activeCell="B42" sqref="B42"/>
    </sheetView>
  </sheetViews>
  <sheetFormatPr defaultColWidth="8" defaultRowHeight="12.75" x14ac:dyDescent="0.2"/>
  <cols>
    <col min="1" max="1" width="14.28515625" style="614" customWidth="1"/>
    <col min="2" max="2" width="45.28515625" style="609" customWidth="1"/>
    <col min="3" max="3" width="17.42578125" style="609" customWidth="1"/>
    <col min="4" max="4" width="16.140625" style="600" customWidth="1"/>
    <col min="5" max="5" width="16.5703125" style="600" customWidth="1"/>
    <col min="6" max="6" width="16" style="575" customWidth="1"/>
    <col min="7" max="8" width="8" style="575"/>
    <col min="9" max="9" width="12.140625" style="575" bestFit="1" customWidth="1"/>
    <col min="10" max="16384" width="8" style="575"/>
  </cols>
  <sheetData>
    <row r="1" spans="1:9" ht="16.5" customHeight="1" x14ac:dyDescent="0.3">
      <c r="A1" s="572"/>
      <c r="B1" s="573"/>
      <c r="C1" s="573"/>
      <c r="D1" s="574"/>
      <c r="E1" s="658"/>
      <c r="F1" s="658"/>
    </row>
    <row r="2" spans="1:9" ht="17.25" customHeight="1" x14ac:dyDescent="0.3">
      <c r="A2" s="572"/>
      <c r="B2" s="573"/>
      <c r="C2" s="573"/>
      <c r="D2" s="574"/>
      <c r="E2" s="659"/>
      <c r="F2" s="659"/>
    </row>
    <row r="3" spans="1:9" ht="18" customHeight="1" x14ac:dyDescent="0.3">
      <c r="A3" s="572"/>
      <c r="B3" s="573"/>
      <c r="C3" s="573"/>
      <c r="D3" s="574"/>
      <c r="E3" s="659"/>
      <c r="F3" s="659"/>
    </row>
    <row r="4" spans="1:9" ht="18" customHeight="1" x14ac:dyDescent="0.3">
      <c r="A4" s="572"/>
      <c r="B4" s="573"/>
      <c r="C4" s="573"/>
      <c r="D4" s="574"/>
      <c r="E4" s="576"/>
      <c r="F4" s="576"/>
    </row>
    <row r="5" spans="1:9" ht="27.75" customHeight="1" x14ac:dyDescent="0.25">
      <c r="A5" s="577" t="s">
        <v>6</v>
      </c>
      <c r="B5" s="573"/>
      <c r="C5" s="573"/>
      <c r="D5" s="574"/>
      <c r="E5" s="574"/>
      <c r="F5" s="574"/>
    </row>
    <row r="6" spans="1:9" ht="27.75" customHeight="1" x14ac:dyDescent="0.25">
      <c r="A6" s="578" t="s">
        <v>5</v>
      </c>
      <c r="B6" s="573"/>
      <c r="C6" s="573"/>
      <c r="D6" s="574"/>
      <c r="E6" s="574"/>
      <c r="F6" s="574"/>
    </row>
    <row r="7" spans="1:9" ht="21.75" customHeight="1" x14ac:dyDescent="0.25">
      <c r="A7" s="572"/>
      <c r="B7" s="573"/>
      <c r="C7" s="573"/>
      <c r="D7" s="574"/>
      <c r="E7" s="574"/>
      <c r="F7" s="574"/>
    </row>
    <row r="8" spans="1:9" ht="110.25" customHeight="1" x14ac:dyDescent="0.2">
      <c r="A8" s="660" t="s">
        <v>531</v>
      </c>
      <c r="B8" s="660"/>
      <c r="C8" s="660"/>
      <c r="D8" s="660"/>
      <c r="E8" s="660"/>
      <c r="F8" s="660"/>
    </row>
    <row r="9" spans="1:9" ht="45" customHeight="1" x14ac:dyDescent="0.25">
      <c r="A9" s="572"/>
      <c r="B9" s="573"/>
      <c r="C9" s="573"/>
      <c r="D9" s="579"/>
      <c r="E9" s="579"/>
      <c r="F9" s="580" t="s">
        <v>0</v>
      </c>
    </row>
    <row r="10" spans="1:9" ht="39" customHeight="1" x14ac:dyDescent="0.2">
      <c r="A10" s="661" t="s">
        <v>532</v>
      </c>
      <c r="B10" s="662" t="s">
        <v>533</v>
      </c>
      <c r="C10" s="663" t="s">
        <v>534</v>
      </c>
      <c r="D10" s="664" t="s">
        <v>1</v>
      </c>
      <c r="E10" s="663" t="s">
        <v>2</v>
      </c>
      <c r="F10" s="663"/>
    </row>
    <row r="11" spans="1:9" ht="51.75" customHeight="1" x14ac:dyDescent="0.2">
      <c r="A11" s="661"/>
      <c r="B11" s="662"/>
      <c r="C11" s="663"/>
      <c r="D11" s="664"/>
      <c r="E11" s="581" t="s">
        <v>535</v>
      </c>
      <c r="F11" s="582" t="s">
        <v>80</v>
      </c>
    </row>
    <row r="12" spans="1:9" s="585" customFormat="1" ht="16.5" customHeight="1" x14ac:dyDescent="0.2">
      <c r="A12" s="583">
        <v>1</v>
      </c>
      <c r="B12" s="583">
        <v>2</v>
      </c>
      <c r="C12" s="584">
        <v>3</v>
      </c>
      <c r="D12" s="584">
        <v>4</v>
      </c>
      <c r="E12" s="584">
        <v>5</v>
      </c>
      <c r="F12" s="584">
        <v>6</v>
      </c>
    </row>
    <row r="13" spans="1:9" ht="28.5" customHeight="1" x14ac:dyDescent="0.25">
      <c r="A13" s="652" t="s">
        <v>536</v>
      </c>
      <c r="B13" s="653"/>
      <c r="C13" s="653"/>
      <c r="D13" s="653"/>
      <c r="E13" s="653"/>
      <c r="F13" s="654"/>
      <c r="G13" s="586"/>
    </row>
    <row r="14" spans="1:9" s="591" customFormat="1" ht="33.75" customHeight="1" x14ac:dyDescent="0.25">
      <c r="A14" s="587" t="s">
        <v>537</v>
      </c>
      <c r="B14" s="588" t="s">
        <v>538</v>
      </c>
      <c r="C14" s="589">
        <f t="shared" ref="C14:C33" si="0">SUM(D14:E14)</f>
        <v>0</v>
      </c>
      <c r="D14" s="589">
        <f>D15</f>
        <v>-5946230</v>
      </c>
      <c r="E14" s="589">
        <f>E15</f>
        <v>5946230</v>
      </c>
      <c r="F14" s="589">
        <f>F15</f>
        <v>5946230</v>
      </c>
      <c r="G14" s="590"/>
    </row>
    <row r="15" spans="1:9" s="591" customFormat="1" ht="38.25" customHeight="1" x14ac:dyDescent="0.25">
      <c r="A15" s="587">
        <v>208000</v>
      </c>
      <c r="B15" s="588" t="s">
        <v>539</v>
      </c>
      <c r="C15" s="589">
        <f t="shared" si="0"/>
        <v>0</v>
      </c>
      <c r="D15" s="589">
        <f>D16+D17</f>
        <v>-5946230</v>
      </c>
      <c r="E15" s="589">
        <f>E16+E17</f>
        <v>5946230</v>
      </c>
      <c r="F15" s="589">
        <f>F16+F17</f>
        <v>5946230</v>
      </c>
      <c r="G15" s="590"/>
    </row>
    <row r="16" spans="1:9" s="591" customFormat="1" ht="26.25" hidden="1" customHeight="1" x14ac:dyDescent="0.25">
      <c r="A16" s="592">
        <v>208100</v>
      </c>
      <c r="B16" s="593" t="s">
        <v>540</v>
      </c>
      <c r="C16" s="594">
        <f t="shared" si="0"/>
        <v>0</v>
      </c>
      <c r="D16" s="595"/>
      <c r="E16" s="594"/>
      <c r="F16" s="594"/>
      <c r="G16" s="590"/>
      <c r="I16" s="596"/>
    </row>
    <row r="17" spans="1:7" ht="50.25" customHeight="1" x14ac:dyDescent="0.25">
      <c r="A17" s="592" t="s">
        <v>541</v>
      </c>
      <c r="B17" s="597" t="s">
        <v>542</v>
      </c>
      <c r="C17" s="594">
        <f>SUM(D17:E17)</f>
        <v>0</v>
      </c>
      <c r="D17" s="598">
        <v>-5946230</v>
      </c>
      <c r="E17" s="598">
        <v>5946230</v>
      </c>
      <c r="F17" s="598">
        <v>5946230</v>
      </c>
      <c r="G17" s="586"/>
    </row>
    <row r="18" spans="1:7" ht="27.75" hidden="1" customHeight="1" x14ac:dyDescent="0.25">
      <c r="A18" s="587" t="s">
        <v>543</v>
      </c>
      <c r="B18" s="588" t="s">
        <v>544</v>
      </c>
      <c r="C18" s="589">
        <f t="shared" ref="C18:C27" si="1">SUM(D18:E18)</f>
        <v>0</v>
      </c>
      <c r="D18" s="589">
        <f t="shared" ref="D18:F19" si="2">D19</f>
        <v>0</v>
      </c>
      <c r="E18" s="589">
        <f t="shared" si="2"/>
        <v>0</v>
      </c>
      <c r="F18" s="589">
        <f t="shared" si="2"/>
        <v>0</v>
      </c>
      <c r="G18" s="586"/>
    </row>
    <row r="19" spans="1:7" ht="34.5" hidden="1" customHeight="1" x14ac:dyDescent="0.25">
      <c r="A19" s="587">
        <v>301000</v>
      </c>
      <c r="B19" s="588" t="s">
        <v>545</v>
      </c>
      <c r="C19" s="589">
        <f t="shared" si="1"/>
        <v>0</v>
      </c>
      <c r="D19" s="589">
        <f t="shared" si="2"/>
        <v>0</v>
      </c>
      <c r="E19" s="589">
        <f>SUM(E20:E21)</f>
        <v>0</v>
      </c>
      <c r="F19" s="589">
        <f>SUM(F20:F21)</f>
        <v>0</v>
      </c>
      <c r="G19" s="586"/>
    </row>
    <row r="20" spans="1:7" ht="30" hidden="1" customHeight="1" x14ac:dyDescent="0.25">
      <c r="A20" s="592">
        <v>301100</v>
      </c>
      <c r="B20" s="593" t="s">
        <v>546</v>
      </c>
      <c r="C20" s="594">
        <f t="shared" si="1"/>
        <v>0</v>
      </c>
      <c r="D20" s="595">
        <v>0</v>
      </c>
      <c r="E20" s="594"/>
      <c r="F20" s="594"/>
      <c r="G20" s="586"/>
    </row>
    <row r="21" spans="1:7" ht="27.75" hidden="1" customHeight="1" x14ac:dyDescent="0.25">
      <c r="A21" s="592" t="s">
        <v>547</v>
      </c>
      <c r="B21" s="593" t="s">
        <v>548</v>
      </c>
      <c r="C21" s="594">
        <f t="shared" si="1"/>
        <v>0</v>
      </c>
      <c r="D21" s="595">
        <v>0</v>
      </c>
      <c r="E21" s="598"/>
      <c r="F21" s="598"/>
      <c r="G21" s="586"/>
    </row>
    <row r="22" spans="1:7" s="600" customFormat="1" ht="26.25" customHeight="1" x14ac:dyDescent="0.25">
      <c r="A22" s="587"/>
      <c r="B22" s="588" t="s">
        <v>549</v>
      </c>
      <c r="C22" s="589">
        <f>SUM(C14,C18)</f>
        <v>0</v>
      </c>
      <c r="D22" s="589">
        <f t="shared" ref="D22:F22" si="3">SUM(D14,D18)</f>
        <v>-5946230</v>
      </c>
      <c r="E22" s="589">
        <f t="shared" si="3"/>
        <v>5946230</v>
      </c>
      <c r="F22" s="589">
        <f t="shared" si="3"/>
        <v>5946230</v>
      </c>
      <c r="G22" s="599"/>
    </row>
    <row r="23" spans="1:7" ht="28.5" customHeight="1" x14ac:dyDescent="0.25">
      <c r="A23" s="652" t="s">
        <v>550</v>
      </c>
      <c r="B23" s="653"/>
      <c r="C23" s="653"/>
      <c r="D23" s="653"/>
      <c r="E23" s="653"/>
      <c r="F23" s="654"/>
      <c r="G23" s="586"/>
    </row>
    <row r="24" spans="1:7" ht="35.25" hidden="1" customHeight="1" x14ac:dyDescent="0.25">
      <c r="A24" s="587" t="s">
        <v>551</v>
      </c>
      <c r="B24" s="588" t="s">
        <v>552</v>
      </c>
      <c r="C24" s="601">
        <f t="shared" si="1"/>
        <v>0</v>
      </c>
      <c r="D24" s="601">
        <f>D25</f>
        <v>0</v>
      </c>
      <c r="E24" s="601">
        <f>SUM(E25,E28)</f>
        <v>0</v>
      </c>
      <c r="F24" s="601">
        <f>SUM(F25,F28)</f>
        <v>0</v>
      </c>
      <c r="G24" s="586"/>
    </row>
    <row r="25" spans="1:7" ht="28.5" hidden="1" customHeight="1" x14ac:dyDescent="0.25">
      <c r="A25" s="587" t="s">
        <v>553</v>
      </c>
      <c r="B25" s="588" t="s">
        <v>554</v>
      </c>
      <c r="C25" s="601">
        <f t="shared" si="1"/>
        <v>0</v>
      </c>
      <c r="D25" s="601">
        <f>D26+D27</f>
        <v>0</v>
      </c>
      <c r="E25" s="601">
        <f>E26</f>
        <v>0</v>
      </c>
      <c r="F25" s="601">
        <f>F26</f>
        <v>0</v>
      </c>
      <c r="G25" s="586"/>
    </row>
    <row r="26" spans="1:7" ht="28.5" hidden="1" customHeight="1" x14ac:dyDescent="0.25">
      <c r="A26" s="592" t="s">
        <v>555</v>
      </c>
      <c r="B26" s="593" t="s">
        <v>556</v>
      </c>
      <c r="C26" s="602">
        <f t="shared" si="1"/>
        <v>0</v>
      </c>
      <c r="D26" s="603">
        <f>D20</f>
        <v>0</v>
      </c>
      <c r="E26" s="604"/>
      <c r="F26" s="604"/>
      <c r="G26" s="586"/>
    </row>
    <row r="27" spans="1:7" ht="24.75" hidden="1" customHeight="1" x14ac:dyDescent="0.25">
      <c r="A27" s="592" t="s">
        <v>557</v>
      </c>
      <c r="B27" s="605" t="s">
        <v>558</v>
      </c>
      <c r="C27" s="602">
        <f t="shared" si="1"/>
        <v>0</v>
      </c>
      <c r="D27" s="604">
        <v>0</v>
      </c>
      <c r="E27" s="604"/>
      <c r="F27" s="604"/>
      <c r="G27" s="586"/>
    </row>
    <row r="28" spans="1:7" ht="24.75" hidden="1" customHeight="1" x14ac:dyDescent="0.25">
      <c r="A28" s="587" t="s">
        <v>559</v>
      </c>
      <c r="B28" s="588" t="s">
        <v>560</v>
      </c>
      <c r="C28" s="601">
        <f t="shared" ref="C28:C30" si="4">SUM(D28:E28)</f>
        <v>0</v>
      </c>
      <c r="D28" s="606">
        <f t="shared" ref="D28:F29" si="5">SUM(D29)</f>
        <v>0</v>
      </c>
      <c r="E28" s="606">
        <f t="shared" si="5"/>
        <v>0</v>
      </c>
      <c r="F28" s="606">
        <f t="shared" si="5"/>
        <v>0</v>
      </c>
      <c r="G28" s="586"/>
    </row>
    <row r="29" spans="1:7" ht="26.25" hidden="1" customHeight="1" x14ac:dyDescent="0.25">
      <c r="A29" s="592" t="s">
        <v>561</v>
      </c>
      <c r="B29" s="605" t="s">
        <v>562</v>
      </c>
      <c r="C29" s="602">
        <f t="shared" si="4"/>
        <v>0</v>
      </c>
      <c r="D29" s="598">
        <f t="shared" si="5"/>
        <v>0</v>
      </c>
      <c r="E29" s="604"/>
      <c r="F29" s="604"/>
      <c r="G29" s="586"/>
    </row>
    <row r="30" spans="1:7" ht="29.25" hidden="1" customHeight="1" x14ac:dyDescent="0.25">
      <c r="A30" s="592" t="s">
        <v>563</v>
      </c>
      <c r="B30" s="605" t="s">
        <v>558</v>
      </c>
      <c r="C30" s="602">
        <f t="shared" si="4"/>
        <v>0</v>
      </c>
      <c r="D30" s="598">
        <v>0</v>
      </c>
      <c r="E30" s="604"/>
      <c r="F30" s="604"/>
      <c r="G30" s="586"/>
    </row>
    <row r="31" spans="1:7" ht="28.5" customHeight="1" x14ac:dyDescent="0.25">
      <c r="A31" s="587" t="s">
        <v>564</v>
      </c>
      <c r="B31" s="588" t="s">
        <v>565</v>
      </c>
      <c r="C31" s="589">
        <f t="shared" si="0"/>
        <v>0</v>
      </c>
      <c r="D31" s="589">
        <f>D32</f>
        <v>-5946230</v>
      </c>
      <c r="E31" s="589">
        <f>E32</f>
        <v>5946230</v>
      </c>
      <c r="F31" s="589">
        <f>F32</f>
        <v>5946230</v>
      </c>
      <c r="G31" s="586"/>
    </row>
    <row r="32" spans="1:7" ht="26.25" customHeight="1" x14ac:dyDescent="0.25">
      <c r="A32" s="587" t="s">
        <v>566</v>
      </c>
      <c r="B32" s="588" t="s">
        <v>567</v>
      </c>
      <c r="C32" s="589">
        <f t="shared" si="0"/>
        <v>0</v>
      </c>
      <c r="D32" s="589">
        <f>D33+D34</f>
        <v>-5946230</v>
      </c>
      <c r="E32" s="589">
        <f>E33+E34</f>
        <v>5946230</v>
      </c>
      <c r="F32" s="589">
        <f>F33+F34</f>
        <v>5946230</v>
      </c>
      <c r="G32" s="586"/>
    </row>
    <row r="33" spans="1:8" ht="24.75" hidden="1" customHeight="1" x14ac:dyDescent="0.25">
      <c r="A33" s="592" t="s">
        <v>568</v>
      </c>
      <c r="B33" s="605" t="s">
        <v>569</v>
      </c>
      <c r="C33" s="594">
        <f t="shared" si="0"/>
        <v>0</v>
      </c>
      <c r="D33" s="595"/>
      <c r="E33" s="594"/>
      <c r="F33" s="594"/>
    </row>
    <row r="34" spans="1:8" ht="56.25" customHeight="1" x14ac:dyDescent="0.25">
      <c r="A34" s="592" t="s">
        <v>570</v>
      </c>
      <c r="B34" s="607" t="s">
        <v>571</v>
      </c>
      <c r="C34" s="594">
        <f t="shared" ref="C34" si="6">SUM(D34:E34)</f>
        <v>0</v>
      </c>
      <c r="D34" s="598">
        <v>-5946230</v>
      </c>
      <c r="E34" s="598">
        <v>5946230</v>
      </c>
      <c r="F34" s="598">
        <v>5946230</v>
      </c>
    </row>
    <row r="35" spans="1:8" ht="30.75" customHeight="1" x14ac:dyDescent="0.25">
      <c r="A35" s="589"/>
      <c r="B35" s="608" t="s">
        <v>549</v>
      </c>
      <c r="C35" s="589">
        <f>SUM(C24,C31)</f>
        <v>0</v>
      </c>
      <c r="D35" s="589">
        <f>SUM(D24,D31)</f>
        <v>-5946230</v>
      </c>
      <c r="E35" s="589">
        <f>SUM(E24,E31)</f>
        <v>5946230</v>
      </c>
      <c r="F35" s="589">
        <f>SUM(F24,F31)</f>
        <v>5946230</v>
      </c>
      <c r="G35" s="655"/>
      <c r="H35" s="655"/>
    </row>
    <row r="36" spans="1:8" x14ac:dyDescent="0.2">
      <c r="A36" s="609"/>
    </row>
    <row r="37" spans="1:8" ht="15.75" x14ac:dyDescent="0.25">
      <c r="A37" s="609"/>
      <c r="D37" s="610"/>
      <c r="E37" s="610"/>
      <c r="F37" s="591"/>
    </row>
    <row r="38" spans="1:8" ht="112.5" customHeight="1" x14ac:dyDescent="0.4">
      <c r="A38" s="656" t="s">
        <v>572</v>
      </c>
      <c r="B38" s="656"/>
      <c r="C38" s="656"/>
      <c r="D38" s="656"/>
      <c r="E38" s="656"/>
      <c r="F38" s="657"/>
    </row>
    <row r="39" spans="1:8" ht="15" x14ac:dyDescent="0.2">
      <c r="A39" s="609"/>
      <c r="B39" s="611"/>
      <c r="C39" s="611"/>
      <c r="D39" s="612"/>
    </row>
    <row r="40" spans="1:8" ht="15" x14ac:dyDescent="0.2">
      <c r="A40" s="609"/>
      <c r="B40" s="611"/>
      <c r="C40" s="611"/>
      <c r="D40" s="612"/>
    </row>
    <row r="41" spans="1:8" ht="15" x14ac:dyDescent="0.2">
      <c r="A41" s="609"/>
      <c r="B41" s="611"/>
      <c r="C41" s="611"/>
      <c r="D41" s="612"/>
    </row>
    <row r="42" spans="1:8" ht="15" x14ac:dyDescent="0.2">
      <c r="A42" s="609"/>
      <c r="B42" s="611"/>
      <c r="C42" s="611"/>
      <c r="D42" s="612"/>
    </row>
    <row r="43" spans="1:8" x14ac:dyDescent="0.2">
      <c r="A43" s="609"/>
    </row>
    <row r="44" spans="1:8" x14ac:dyDescent="0.2">
      <c r="A44" s="609"/>
      <c r="D44" s="612"/>
      <c r="E44" s="612"/>
    </row>
    <row r="45" spans="1:8" x14ac:dyDescent="0.2">
      <c r="A45" s="609"/>
      <c r="D45" s="613"/>
    </row>
    <row r="46" spans="1:8" x14ac:dyDescent="0.2">
      <c r="A46" s="609"/>
    </row>
    <row r="47" spans="1:8" x14ac:dyDescent="0.2">
      <c r="A47" s="609"/>
      <c r="E47" s="612"/>
    </row>
    <row r="51" spans="4:4" x14ac:dyDescent="0.2">
      <c r="D51" s="612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1"/>
  <sheetViews>
    <sheetView showZeros="0" view="pageBreakPreview" zoomScale="80" zoomScaleNormal="80" zoomScaleSheetLayoutView="80" workbookViewId="0">
      <selection activeCell="M102" sqref="M102"/>
    </sheetView>
  </sheetViews>
  <sheetFormatPr defaultRowHeight="12.75" x14ac:dyDescent="0.2"/>
  <cols>
    <col min="1" max="1" width="11" customWidth="1"/>
    <col min="2" max="2" width="10.7109375" customWidth="1"/>
    <col min="3" max="3" width="9.140625" style="113" customWidth="1"/>
    <col min="4" max="4" width="47" style="33" customWidth="1"/>
    <col min="5" max="5" width="15.7109375" style="30" customWidth="1"/>
    <col min="6" max="6" width="16.7109375" style="31" customWidth="1"/>
    <col min="7" max="7" width="11.5703125" customWidth="1"/>
    <col min="8" max="8" width="12.140625" customWidth="1"/>
    <col min="9" max="9" width="8.7109375" customWidth="1"/>
    <col min="10" max="10" width="16.28515625" style="32" customWidth="1"/>
    <col min="11" max="11" width="14.42578125" style="32" customWidth="1"/>
    <col min="12" max="12" width="7.85546875" customWidth="1"/>
    <col min="13" max="13" width="8.42578125" customWidth="1"/>
    <col min="14" max="14" width="9.28515625" customWidth="1"/>
    <col min="15" max="15" width="15.7109375" customWidth="1"/>
    <col min="16" max="16" width="13.42578125" hidden="1" customWidth="1"/>
    <col min="17" max="17" width="0.42578125" hidden="1" customWidth="1"/>
    <col min="18" max="18" width="18" style="31" customWidth="1"/>
    <col min="20" max="20" width="20" hidden="1" customWidth="1"/>
    <col min="21" max="21" width="17" hidden="1" customWidth="1"/>
    <col min="22" max="22" width="15.7109375" hidden="1" customWidth="1"/>
    <col min="23" max="23" width="10.7109375" customWidth="1"/>
  </cols>
  <sheetData>
    <row r="1" spans="1:20" x14ac:dyDescent="0.2">
      <c r="C1" s="28"/>
      <c r="D1" s="29"/>
    </row>
    <row r="2" spans="1:20" x14ac:dyDescent="0.2">
      <c r="C2" s="28"/>
      <c r="D2" s="29"/>
    </row>
    <row r="3" spans="1:20" ht="21" customHeight="1" x14ac:dyDescent="0.2">
      <c r="C3" s="28"/>
      <c r="D3" s="29"/>
    </row>
    <row r="4" spans="1:20" ht="21" customHeight="1" x14ac:dyDescent="0.25">
      <c r="B4" s="675" t="s">
        <v>6</v>
      </c>
      <c r="C4" s="676"/>
    </row>
    <row r="5" spans="1:20" ht="21" customHeight="1" x14ac:dyDescent="0.2">
      <c r="B5" s="677" t="s">
        <v>5</v>
      </c>
      <c r="C5" s="676"/>
    </row>
    <row r="6" spans="1:20" ht="12" customHeight="1" x14ac:dyDescent="0.2">
      <c r="C6" s="28"/>
      <c r="D6" s="29"/>
    </row>
    <row r="7" spans="1:20" ht="65.25" customHeight="1" x14ac:dyDescent="0.25">
      <c r="C7" s="28"/>
      <c r="D7" s="34"/>
      <c r="E7" s="35"/>
      <c r="F7" s="36"/>
      <c r="G7" s="37"/>
      <c r="H7" s="37"/>
      <c r="I7" s="37"/>
      <c r="J7" s="38"/>
      <c r="K7" s="38"/>
      <c r="L7" s="37"/>
      <c r="M7" s="37"/>
      <c r="N7" s="39"/>
      <c r="O7" s="39"/>
      <c r="P7" s="39"/>
      <c r="Q7" s="39"/>
      <c r="R7" s="40" t="s">
        <v>0</v>
      </c>
    </row>
    <row r="8" spans="1:20" ht="23.25" customHeight="1" x14ac:dyDescent="0.2">
      <c r="A8" s="665" t="s">
        <v>9</v>
      </c>
      <c r="B8" s="667" t="s">
        <v>10</v>
      </c>
      <c r="C8" s="667" t="s">
        <v>11</v>
      </c>
      <c r="D8" s="672" t="s">
        <v>12</v>
      </c>
      <c r="E8" s="678" t="s">
        <v>1</v>
      </c>
      <c r="F8" s="679"/>
      <c r="G8" s="679"/>
      <c r="H8" s="679"/>
      <c r="I8" s="680"/>
      <c r="J8" s="678" t="s">
        <v>2</v>
      </c>
      <c r="K8" s="679"/>
      <c r="L8" s="679"/>
      <c r="M8" s="679"/>
      <c r="N8" s="679"/>
      <c r="O8" s="679"/>
      <c r="P8" s="679"/>
      <c r="Q8" s="681"/>
      <c r="R8" s="682" t="s">
        <v>76</v>
      </c>
    </row>
    <row r="9" spans="1:20" ht="19.5" customHeight="1" x14ac:dyDescent="0.2">
      <c r="A9" s="666"/>
      <c r="B9" s="668"/>
      <c r="C9" s="668"/>
      <c r="D9" s="673"/>
      <c r="E9" s="685" t="s">
        <v>4</v>
      </c>
      <c r="F9" s="688" t="s">
        <v>77</v>
      </c>
      <c r="G9" s="690" t="s">
        <v>78</v>
      </c>
      <c r="H9" s="691"/>
      <c r="I9" s="688" t="s">
        <v>79</v>
      </c>
      <c r="J9" s="693" t="s">
        <v>4</v>
      </c>
      <c r="K9" s="670" t="s">
        <v>80</v>
      </c>
      <c r="L9" s="688" t="s">
        <v>77</v>
      </c>
      <c r="M9" s="690" t="s">
        <v>78</v>
      </c>
      <c r="N9" s="691"/>
      <c r="O9" s="688" t="s">
        <v>79</v>
      </c>
      <c r="P9" s="698" t="s">
        <v>78</v>
      </c>
      <c r="Q9" s="699"/>
      <c r="R9" s="683"/>
    </row>
    <row r="10" spans="1:20" ht="12.75" customHeight="1" x14ac:dyDescent="0.2">
      <c r="A10" s="666"/>
      <c r="B10" s="668"/>
      <c r="C10" s="668"/>
      <c r="D10" s="673"/>
      <c r="E10" s="686"/>
      <c r="F10" s="689"/>
      <c r="G10" s="670" t="s">
        <v>81</v>
      </c>
      <c r="H10" s="670" t="s">
        <v>82</v>
      </c>
      <c r="I10" s="692"/>
      <c r="J10" s="694"/>
      <c r="K10" s="696"/>
      <c r="L10" s="689"/>
      <c r="M10" s="670" t="s">
        <v>83</v>
      </c>
      <c r="N10" s="670" t="s">
        <v>84</v>
      </c>
      <c r="O10" s="692"/>
      <c r="P10" s="670" t="s">
        <v>85</v>
      </c>
      <c r="Q10" s="41" t="s">
        <v>78</v>
      </c>
      <c r="R10" s="683"/>
    </row>
    <row r="11" spans="1:20" ht="109.5" customHeight="1" x14ac:dyDescent="0.2">
      <c r="A11" s="666"/>
      <c r="B11" s="669"/>
      <c r="C11" s="669"/>
      <c r="D11" s="674"/>
      <c r="E11" s="687"/>
      <c r="F11" s="689"/>
      <c r="G11" s="671"/>
      <c r="H11" s="671"/>
      <c r="I11" s="692"/>
      <c r="J11" s="695"/>
      <c r="K11" s="697"/>
      <c r="L11" s="689"/>
      <c r="M11" s="671"/>
      <c r="N11" s="671"/>
      <c r="O11" s="692"/>
      <c r="P11" s="671"/>
      <c r="Q11" s="42" t="s">
        <v>86</v>
      </c>
      <c r="R11" s="684"/>
    </row>
    <row r="12" spans="1:20" s="2" customFormat="1" ht="15.75" customHeight="1" x14ac:dyDescent="0.2">
      <c r="A12" s="43">
        <v>1</v>
      </c>
      <c r="B12" s="43" t="s">
        <v>87</v>
      </c>
      <c r="C12" s="44">
        <v>3</v>
      </c>
      <c r="D12" s="44">
        <v>4</v>
      </c>
      <c r="E12" s="44">
        <v>5</v>
      </c>
      <c r="F12" s="45">
        <v>6</v>
      </c>
      <c r="G12" s="45">
        <v>7</v>
      </c>
      <c r="H12" s="45">
        <v>8</v>
      </c>
      <c r="I12" s="44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15</v>
      </c>
      <c r="Q12" s="45">
        <v>15</v>
      </c>
      <c r="R12" s="44">
        <v>16</v>
      </c>
      <c r="T12" s="46"/>
    </row>
    <row r="13" spans="1:20" s="2" customFormat="1" ht="45.75" customHeight="1" x14ac:dyDescent="0.3">
      <c r="A13" s="4" t="s">
        <v>13</v>
      </c>
      <c r="B13" s="4"/>
      <c r="C13" s="4"/>
      <c r="D13" s="5" t="s">
        <v>14</v>
      </c>
      <c r="E13" s="228">
        <f>SUM(E14)</f>
        <v>0</v>
      </c>
      <c r="F13" s="137">
        <f t="shared" ref="F13:R13" si="0">SUM(F14)</f>
        <v>0</v>
      </c>
      <c r="G13" s="47">
        <f t="shared" si="0"/>
        <v>0</v>
      </c>
      <c r="H13" s="47">
        <f t="shared" si="0"/>
        <v>0</v>
      </c>
      <c r="I13" s="47">
        <f t="shared" si="0"/>
        <v>0</v>
      </c>
      <c r="J13" s="47">
        <f t="shared" si="0"/>
        <v>2500000</v>
      </c>
      <c r="K13" s="47">
        <f t="shared" si="0"/>
        <v>2500000</v>
      </c>
      <c r="L13" s="47">
        <f t="shared" si="0"/>
        <v>0</v>
      </c>
      <c r="M13" s="47">
        <f t="shared" si="0"/>
        <v>0</v>
      </c>
      <c r="N13" s="47">
        <f t="shared" si="0"/>
        <v>0</v>
      </c>
      <c r="O13" s="47">
        <f t="shared" si="0"/>
        <v>2500000</v>
      </c>
      <c r="P13" s="47">
        <f t="shared" si="0"/>
        <v>0</v>
      </c>
      <c r="Q13" s="47">
        <f t="shared" si="0"/>
        <v>0</v>
      </c>
      <c r="R13" s="47">
        <f t="shared" si="0"/>
        <v>2500000</v>
      </c>
      <c r="T13" s="48">
        <f t="shared" ref="T13:T14" si="1">SUM(E13,J13)</f>
        <v>2500000</v>
      </c>
    </row>
    <row r="14" spans="1:20" s="49" customFormat="1" ht="45.75" customHeight="1" x14ac:dyDescent="0.3">
      <c r="A14" s="4" t="s">
        <v>15</v>
      </c>
      <c r="B14" s="4"/>
      <c r="C14" s="4"/>
      <c r="D14" s="5" t="s">
        <v>14</v>
      </c>
      <c r="E14" s="228">
        <f>SUM(E16:E24,E26,E27,E28,E31,E32,E34:E47,E52,E57:E63)</f>
        <v>0</v>
      </c>
      <c r="F14" s="228">
        <f>SUM(F16:F24,F26,F27,F28,F31,F32,F34:F47,F52,F57:F63)</f>
        <v>0</v>
      </c>
      <c r="G14" s="228">
        <f>SUM(G16:G24,G26,G27,G28,G31,G32,G34:G47,G52,G57:G63)</f>
        <v>0</v>
      </c>
      <c r="H14" s="228">
        <f>SUM(H16:H24,H26,H27,H28,H31,H32,H34:H47,H52,H57:H63)</f>
        <v>0</v>
      </c>
      <c r="I14" s="228">
        <f>SUM(I16:I24,I26,I27,I28,I31,I32,I34:I47,I52,I57:I63)</f>
        <v>0</v>
      </c>
      <c r="J14" s="462">
        <f>SUM(J21)</f>
        <v>2500000</v>
      </c>
      <c r="K14" s="462">
        <f>SUM(K21)</f>
        <v>2500000</v>
      </c>
      <c r="L14" s="462">
        <f>SUM(L16:L24,L26,L27,L28,L31,L32,L34:L47,L52,L57:L63)</f>
        <v>0</v>
      </c>
      <c r="M14" s="462">
        <f>SUM(M16:M24,M26,M27,M28,M31,M32,M34:M47,M52,M57:M63)</f>
        <v>0</v>
      </c>
      <c r="N14" s="462">
        <f>SUM(N16:N24,N26,N27,N28,N31,N32,N34:N47,N52,N57:N63)</f>
        <v>0</v>
      </c>
      <c r="O14" s="462">
        <f>SUM(O21)</f>
        <v>2500000</v>
      </c>
      <c r="P14" s="462">
        <f>SUM(P16:P24,P26,P27,P28,P31,P32,P34:P47,P52,P57:P63)</f>
        <v>0</v>
      </c>
      <c r="Q14" s="462">
        <f>SUM(Q16:Q24,Q26,Q27,Q28,Q31,Q32,Q34:Q47,Q52,Q57:Q63)</f>
        <v>0</v>
      </c>
      <c r="R14" s="462">
        <f>SUM(R21)</f>
        <v>2500000</v>
      </c>
      <c r="T14" s="48">
        <f t="shared" si="1"/>
        <v>2500000</v>
      </c>
    </row>
    <row r="15" spans="1:20" s="55" customFormat="1" ht="90.75" hidden="1" customHeight="1" x14ac:dyDescent="0.3">
      <c r="A15" s="50" t="s">
        <v>88</v>
      </c>
      <c r="B15" s="50" t="s">
        <v>89</v>
      </c>
      <c r="C15" s="50" t="s">
        <v>59</v>
      </c>
      <c r="D15" s="117" t="s">
        <v>90</v>
      </c>
      <c r="E15" s="51">
        <f t="shared" ref="E15:E63" si="2">SUM(F15,I15)</f>
        <v>0</v>
      </c>
      <c r="F15" s="52"/>
      <c r="G15" s="52"/>
      <c r="H15" s="52"/>
      <c r="I15" s="126"/>
      <c r="J15" s="53">
        <f t="shared" ref="J15:J63" si="3">SUM(L15,O15)</f>
        <v>0</v>
      </c>
      <c r="K15" s="53"/>
      <c r="L15" s="54"/>
      <c r="M15" s="54"/>
      <c r="N15" s="54"/>
      <c r="O15" s="53"/>
      <c r="P15" s="52"/>
      <c r="Q15" s="52"/>
      <c r="R15" s="57">
        <f t="shared" ref="R15:R60" si="4">SUM(E15,J15)</f>
        <v>0</v>
      </c>
      <c r="T15" s="56"/>
    </row>
    <row r="16" spans="1:20" s="49" customFormat="1" ht="60" hidden="1" customHeight="1" x14ac:dyDescent="0.3">
      <c r="A16" s="239" t="s">
        <v>91</v>
      </c>
      <c r="B16" s="239" t="s">
        <v>58</v>
      </c>
      <c r="C16" s="239" t="s">
        <v>59</v>
      </c>
      <c r="D16" s="238" t="s">
        <v>71</v>
      </c>
      <c r="E16" s="207">
        <f t="shared" si="2"/>
        <v>0</v>
      </c>
      <c r="F16" s="207"/>
      <c r="G16" s="210"/>
      <c r="H16" s="210"/>
      <c r="I16" s="210"/>
      <c r="J16" s="463">
        <f t="shared" si="3"/>
        <v>0</v>
      </c>
      <c r="K16" s="463"/>
      <c r="L16" s="464"/>
      <c r="M16" s="464"/>
      <c r="N16" s="464"/>
      <c r="O16" s="463"/>
      <c r="P16" s="465"/>
      <c r="Q16" s="465"/>
      <c r="R16" s="141">
        <f t="shared" si="4"/>
        <v>0</v>
      </c>
      <c r="T16" s="64"/>
    </row>
    <row r="17" spans="1:20" s="49" customFormat="1" ht="42" hidden="1" customHeight="1" x14ac:dyDescent="0.3">
      <c r="A17" s="7" t="s">
        <v>92</v>
      </c>
      <c r="B17" s="7" t="s">
        <v>29</v>
      </c>
      <c r="C17" s="7" t="s">
        <v>93</v>
      </c>
      <c r="D17" s="8" t="s">
        <v>94</v>
      </c>
      <c r="E17" s="207">
        <f t="shared" si="2"/>
        <v>0</v>
      </c>
      <c r="F17" s="207"/>
      <c r="G17" s="210"/>
      <c r="H17" s="210"/>
      <c r="I17" s="210"/>
      <c r="J17" s="463">
        <f t="shared" si="3"/>
        <v>0</v>
      </c>
      <c r="K17" s="463"/>
      <c r="L17" s="464"/>
      <c r="M17" s="464"/>
      <c r="N17" s="464"/>
      <c r="O17" s="463"/>
      <c r="P17" s="465"/>
      <c r="Q17" s="465"/>
      <c r="R17" s="141">
        <f t="shared" si="4"/>
        <v>0</v>
      </c>
      <c r="T17" s="64"/>
    </row>
    <row r="18" spans="1:20" s="55" customFormat="1" ht="33" hidden="1" customHeight="1" x14ac:dyDescent="0.3">
      <c r="A18" s="58" t="s">
        <v>95</v>
      </c>
      <c r="B18" s="58" t="s">
        <v>96</v>
      </c>
      <c r="C18" s="58" t="s">
        <v>58</v>
      </c>
      <c r="D18" s="59" t="s">
        <v>97</v>
      </c>
      <c r="E18" s="258">
        <f t="shared" si="2"/>
        <v>0</v>
      </c>
      <c r="F18" s="258"/>
      <c r="G18" s="259"/>
      <c r="H18" s="259"/>
      <c r="I18" s="259"/>
      <c r="J18" s="467">
        <f t="shared" si="3"/>
        <v>0</v>
      </c>
      <c r="K18" s="468"/>
      <c r="L18" s="469"/>
      <c r="M18" s="469"/>
      <c r="N18" s="469"/>
      <c r="O18" s="469"/>
      <c r="P18" s="469"/>
      <c r="Q18" s="469"/>
      <c r="R18" s="57">
        <f t="shared" si="4"/>
        <v>0</v>
      </c>
      <c r="T18" s="56"/>
    </row>
    <row r="19" spans="1:20" s="62" customFormat="1" ht="66" hidden="1" customHeight="1" x14ac:dyDescent="0.35">
      <c r="A19" s="60"/>
      <c r="B19" s="60"/>
      <c r="C19" s="60"/>
      <c r="D19" s="61" t="s">
        <v>98</v>
      </c>
      <c r="E19" s="260">
        <f t="shared" si="2"/>
        <v>0</v>
      </c>
      <c r="F19" s="260"/>
      <c r="G19" s="261"/>
      <c r="H19" s="261"/>
      <c r="I19" s="261"/>
      <c r="J19" s="325">
        <f t="shared" si="3"/>
        <v>0</v>
      </c>
      <c r="K19" s="470"/>
      <c r="L19" s="471"/>
      <c r="M19" s="471"/>
      <c r="N19" s="471"/>
      <c r="O19" s="471"/>
      <c r="P19" s="471"/>
      <c r="Q19" s="471"/>
      <c r="R19" s="237">
        <f t="shared" si="4"/>
        <v>0</v>
      </c>
      <c r="T19" s="63"/>
    </row>
    <row r="20" spans="1:20" s="55" customFormat="1" ht="54" hidden="1" customHeight="1" x14ac:dyDescent="0.3">
      <c r="A20" s="12" t="s">
        <v>99</v>
      </c>
      <c r="B20" s="12" t="s">
        <v>100</v>
      </c>
      <c r="C20" s="12" t="s">
        <v>101</v>
      </c>
      <c r="D20" s="21" t="s">
        <v>102</v>
      </c>
      <c r="E20" s="234">
        <f t="shared" si="2"/>
        <v>0</v>
      </c>
      <c r="F20" s="234"/>
      <c r="G20" s="262"/>
      <c r="H20" s="262"/>
      <c r="I20" s="262"/>
      <c r="J20" s="467">
        <f t="shared" si="3"/>
        <v>0</v>
      </c>
      <c r="K20" s="467"/>
      <c r="L20" s="54"/>
      <c r="M20" s="54"/>
      <c r="N20" s="54"/>
      <c r="O20" s="467"/>
      <c r="P20" s="52"/>
      <c r="Q20" s="52"/>
      <c r="R20" s="57">
        <f t="shared" si="4"/>
        <v>0</v>
      </c>
      <c r="T20" s="56"/>
    </row>
    <row r="21" spans="1:20" s="49" customFormat="1" ht="40.5" customHeight="1" x14ac:dyDescent="0.3">
      <c r="A21" s="7" t="s">
        <v>21</v>
      </c>
      <c r="B21" s="7" t="s">
        <v>22</v>
      </c>
      <c r="C21" s="7" t="s">
        <v>23</v>
      </c>
      <c r="D21" s="238" t="s">
        <v>24</v>
      </c>
      <c r="E21" s="207">
        <f t="shared" si="2"/>
        <v>0</v>
      </c>
      <c r="F21" s="207"/>
      <c r="G21" s="207"/>
      <c r="H21" s="207"/>
      <c r="I21" s="210"/>
      <c r="J21" s="463">
        <f>SUM(J22)</f>
        <v>2500000</v>
      </c>
      <c r="K21" s="463">
        <f>SUM(K22)</f>
        <v>2500000</v>
      </c>
      <c r="L21" s="464"/>
      <c r="M21" s="464"/>
      <c r="N21" s="464"/>
      <c r="O21" s="463">
        <f>SUM(O22)</f>
        <v>2500000</v>
      </c>
      <c r="P21" s="465"/>
      <c r="Q21" s="465"/>
      <c r="R21" s="466">
        <f t="shared" si="4"/>
        <v>2500000</v>
      </c>
      <c r="T21" s="64"/>
    </row>
    <row r="22" spans="1:20" s="619" customFormat="1" ht="80.25" customHeight="1" x14ac:dyDescent="0.3">
      <c r="A22" s="140"/>
      <c r="B22" s="140"/>
      <c r="C22" s="140"/>
      <c r="D22" s="560" t="s">
        <v>574</v>
      </c>
      <c r="E22" s="265">
        <f t="shared" si="2"/>
        <v>0</v>
      </c>
      <c r="F22" s="265"/>
      <c r="G22" s="265"/>
      <c r="H22" s="265"/>
      <c r="I22" s="617"/>
      <c r="J22" s="473">
        <f t="shared" si="3"/>
        <v>2500000</v>
      </c>
      <c r="K22" s="473">
        <v>2500000</v>
      </c>
      <c r="L22" s="476"/>
      <c r="M22" s="476"/>
      <c r="N22" s="476"/>
      <c r="O22" s="473">
        <v>2500000</v>
      </c>
      <c r="P22" s="618"/>
      <c r="Q22" s="618"/>
      <c r="R22" s="324">
        <f t="shared" si="4"/>
        <v>2500000</v>
      </c>
      <c r="T22" s="620"/>
    </row>
    <row r="23" spans="1:20" s="66" customFormat="1" ht="45" hidden="1" customHeight="1" x14ac:dyDescent="0.3">
      <c r="A23" s="12" t="s">
        <v>103</v>
      </c>
      <c r="B23" s="12" t="s">
        <v>104</v>
      </c>
      <c r="C23" s="12" t="s">
        <v>105</v>
      </c>
      <c r="D23" s="65" t="s">
        <v>106</v>
      </c>
      <c r="E23" s="234">
        <f t="shared" si="2"/>
        <v>0</v>
      </c>
      <c r="F23" s="263"/>
      <c r="G23" s="263"/>
      <c r="H23" s="263"/>
      <c r="I23" s="263"/>
      <c r="J23" s="467">
        <f t="shared" si="3"/>
        <v>0</v>
      </c>
      <c r="K23" s="467"/>
      <c r="L23" s="54"/>
      <c r="M23" s="54"/>
      <c r="N23" s="54"/>
      <c r="O23" s="467"/>
      <c r="P23" s="54"/>
      <c r="Q23" s="54"/>
      <c r="R23" s="57">
        <f t="shared" si="4"/>
        <v>0</v>
      </c>
      <c r="T23" s="67"/>
    </row>
    <row r="24" spans="1:20" s="240" customFormat="1" ht="38.25" hidden="1" customHeight="1" x14ac:dyDescent="0.3">
      <c r="A24" s="7" t="s">
        <v>107</v>
      </c>
      <c r="B24" s="7" t="s">
        <v>108</v>
      </c>
      <c r="C24" s="7" t="s">
        <v>105</v>
      </c>
      <c r="D24" s="8" t="s">
        <v>109</v>
      </c>
      <c r="E24" s="207">
        <f>SUM(E25)</f>
        <v>0</v>
      </c>
      <c r="F24" s="207">
        <f t="shared" ref="F24:O24" si="5">SUM(F25)</f>
        <v>0</v>
      </c>
      <c r="G24" s="207">
        <f t="shared" si="5"/>
        <v>0</v>
      </c>
      <c r="H24" s="207">
        <f t="shared" si="5"/>
        <v>0</v>
      </c>
      <c r="I24" s="207">
        <f t="shared" si="5"/>
        <v>0</v>
      </c>
      <c r="J24" s="207">
        <f t="shared" si="5"/>
        <v>0</v>
      </c>
      <c r="K24" s="207">
        <f t="shared" si="5"/>
        <v>0</v>
      </c>
      <c r="L24" s="207">
        <f t="shared" si="5"/>
        <v>0</v>
      </c>
      <c r="M24" s="207">
        <f t="shared" si="5"/>
        <v>0</v>
      </c>
      <c r="N24" s="207">
        <f t="shared" si="5"/>
        <v>0</v>
      </c>
      <c r="O24" s="207">
        <f t="shared" si="5"/>
        <v>0</v>
      </c>
      <c r="P24" s="464"/>
      <c r="Q24" s="464"/>
      <c r="R24" s="141">
        <f t="shared" si="4"/>
        <v>0</v>
      </c>
      <c r="T24" s="241"/>
    </row>
    <row r="25" spans="1:20" s="242" customFormat="1" ht="68.25" hidden="1" customHeight="1" x14ac:dyDescent="0.3">
      <c r="A25" s="140"/>
      <c r="B25" s="140"/>
      <c r="C25" s="140"/>
      <c r="D25" s="560" t="s">
        <v>110</v>
      </c>
      <c r="E25" s="553">
        <f t="shared" si="2"/>
        <v>0</v>
      </c>
      <c r="F25" s="553"/>
      <c r="G25" s="554"/>
      <c r="H25" s="554"/>
      <c r="I25" s="554"/>
      <c r="J25" s="555">
        <f t="shared" si="3"/>
        <v>0</v>
      </c>
      <c r="K25" s="556"/>
      <c r="L25" s="557"/>
      <c r="M25" s="557"/>
      <c r="N25" s="557"/>
      <c r="O25" s="556"/>
      <c r="P25" s="557"/>
      <c r="Q25" s="557"/>
      <c r="R25" s="558">
        <f t="shared" si="4"/>
        <v>0</v>
      </c>
    </row>
    <row r="26" spans="1:20" s="66" customFormat="1" ht="48" hidden="1" customHeight="1" x14ac:dyDescent="0.3">
      <c r="A26" s="7" t="s">
        <v>111</v>
      </c>
      <c r="B26" s="7" t="s">
        <v>112</v>
      </c>
      <c r="C26" s="7" t="s">
        <v>105</v>
      </c>
      <c r="D26" s="15" t="s">
        <v>113</v>
      </c>
      <c r="E26" s="207">
        <f t="shared" si="2"/>
        <v>0</v>
      </c>
      <c r="F26" s="207"/>
      <c r="G26" s="207"/>
      <c r="H26" s="207"/>
      <c r="I26" s="210"/>
      <c r="J26" s="473">
        <f t="shared" si="3"/>
        <v>0</v>
      </c>
      <c r="K26" s="463"/>
      <c r="L26" s="464"/>
      <c r="M26" s="464"/>
      <c r="N26" s="464"/>
      <c r="O26" s="463"/>
      <c r="P26" s="465"/>
      <c r="Q26" s="465"/>
      <c r="R26" s="466">
        <f t="shared" si="4"/>
        <v>0</v>
      </c>
      <c r="T26" s="67"/>
    </row>
    <row r="27" spans="1:20" s="131" customFormat="1" ht="42.75" hidden="1" customHeight="1" x14ac:dyDescent="0.3">
      <c r="A27" s="7" t="s">
        <v>114</v>
      </c>
      <c r="B27" s="7" t="s">
        <v>115</v>
      </c>
      <c r="C27" s="7" t="s">
        <v>105</v>
      </c>
      <c r="D27" s="15" t="s">
        <v>116</v>
      </c>
      <c r="E27" s="207">
        <f t="shared" si="2"/>
        <v>0</v>
      </c>
      <c r="F27" s="207"/>
      <c r="G27" s="207"/>
      <c r="H27" s="207"/>
      <c r="I27" s="210"/>
      <c r="J27" s="474">
        <f t="shared" si="3"/>
        <v>0</v>
      </c>
      <c r="K27" s="463"/>
      <c r="L27" s="464"/>
      <c r="M27" s="464"/>
      <c r="N27" s="464"/>
      <c r="O27" s="463"/>
      <c r="P27" s="465"/>
      <c r="Q27" s="465"/>
      <c r="R27" s="466">
        <f t="shared" si="4"/>
        <v>0</v>
      </c>
      <c r="T27" s="243"/>
    </row>
    <row r="28" spans="1:20" s="138" customFormat="1" ht="42" hidden="1" customHeight="1" x14ac:dyDescent="0.3">
      <c r="A28" s="7" t="s">
        <v>117</v>
      </c>
      <c r="B28" s="7" t="s">
        <v>118</v>
      </c>
      <c r="C28" s="7" t="s">
        <v>119</v>
      </c>
      <c r="D28" s="244" t="s">
        <v>120</v>
      </c>
      <c r="E28" s="207">
        <f t="shared" si="2"/>
        <v>0</v>
      </c>
      <c r="F28" s="206"/>
      <c r="G28" s="208"/>
      <c r="H28" s="208"/>
      <c r="I28" s="208"/>
      <c r="J28" s="473">
        <f t="shared" si="3"/>
        <v>0</v>
      </c>
      <c r="K28" s="463"/>
      <c r="L28" s="464"/>
      <c r="M28" s="464"/>
      <c r="N28" s="464"/>
      <c r="O28" s="463"/>
      <c r="P28" s="464"/>
      <c r="Q28" s="464"/>
      <c r="R28" s="466">
        <f t="shared" si="4"/>
        <v>0</v>
      </c>
    </row>
    <row r="29" spans="1:20" s="71" customFormat="1" ht="51" hidden="1" customHeight="1" x14ac:dyDescent="0.3">
      <c r="A29" s="12" t="s">
        <v>121</v>
      </c>
      <c r="B29" s="12" t="s">
        <v>122</v>
      </c>
      <c r="C29" s="12" t="s">
        <v>119</v>
      </c>
      <c r="D29" s="70" t="s">
        <v>123</v>
      </c>
      <c r="E29" s="234">
        <f t="shared" si="2"/>
        <v>0</v>
      </c>
      <c r="F29" s="127"/>
      <c r="G29" s="127"/>
      <c r="H29" s="127"/>
      <c r="I29" s="127"/>
      <c r="J29" s="325">
        <f t="shared" si="3"/>
        <v>0</v>
      </c>
      <c r="K29" s="467"/>
      <c r="L29" s="69"/>
      <c r="M29" s="69"/>
      <c r="N29" s="69"/>
      <c r="O29" s="467"/>
      <c r="P29" s="69"/>
      <c r="Q29" s="69"/>
      <c r="R29" s="53">
        <f t="shared" si="4"/>
        <v>0</v>
      </c>
      <c r="T29" s="72"/>
    </row>
    <row r="30" spans="1:20" s="73" customFormat="1" ht="66" hidden="1" customHeight="1" x14ac:dyDescent="0.3">
      <c r="A30" s="12" t="s">
        <v>124</v>
      </c>
      <c r="B30" s="12" t="s">
        <v>125</v>
      </c>
      <c r="C30" s="12" t="s">
        <v>119</v>
      </c>
      <c r="D30" s="70" t="s">
        <v>126</v>
      </c>
      <c r="E30" s="234">
        <f t="shared" si="2"/>
        <v>0</v>
      </c>
      <c r="F30" s="127"/>
      <c r="G30" s="127"/>
      <c r="H30" s="127"/>
      <c r="I30" s="127"/>
      <c r="J30" s="325">
        <f t="shared" si="3"/>
        <v>0</v>
      </c>
      <c r="K30" s="478"/>
      <c r="L30" s="69"/>
      <c r="M30" s="69"/>
      <c r="N30" s="69"/>
      <c r="O30" s="478"/>
      <c r="P30" s="69"/>
      <c r="Q30" s="69"/>
      <c r="R30" s="53">
        <f t="shared" si="4"/>
        <v>0</v>
      </c>
      <c r="T30" s="74"/>
    </row>
    <row r="31" spans="1:20" s="131" customFormat="1" ht="40.5" hidden="1" customHeight="1" x14ac:dyDescent="0.3">
      <c r="A31" s="7" t="s">
        <v>127</v>
      </c>
      <c r="B31" s="7" t="s">
        <v>128</v>
      </c>
      <c r="C31" s="7" t="s">
        <v>119</v>
      </c>
      <c r="D31" s="114" t="s">
        <v>129</v>
      </c>
      <c r="E31" s="207">
        <f t="shared" si="2"/>
        <v>0</v>
      </c>
      <c r="F31" s="206"/>
      <c r="G31" s="208"/>
      <c r="H31" s="141"/>
      <c r="I31" s="141"/>
      <c r="J31" s="474">
        <f t="shared" si="3"/>
        <v>0</v>
      </c>
      <c r="K31" s="463"/>
      <c r="L31" s="464"/>
      <c r="M31" s="464"/>
      <c r="N31" s="464"/>
      <c r="O31" s="463"/>
      <c r="P31" s="464"/>
      <c r="Q31" s="464"/>
      <c r="R31" s="466">
        <f t="shared" si="4"/>
        <v>0</v>
      </c>
      <c r="T31" s="243"/>
    </row>
    <row r="32" spans="1:20" s="49" customFormat="1" ht="96.75" hidden="1" customHeight="1" x14ac:dyDescent="0.3">
      <c r="A32" s="19" t="s">
        <v>419</v>
      </c>
      <c r="B32" s="7" t="s">
        <v>420</v>
      </c>
      <c r="C32" s="19" t="s">
        <v>119</v>
      </c>
      <c r="D32" s="115" t="s">
        <v>421</v>
      </c>
      <c r="E32" s="207">
        <f t="shared" si="2"/>
        <v>0</v>
      </c>
      <c r="F32" s="207"/>
      <c r="G32" s="267"/>
      <c r="H32" s="267"/>
      <c r="I32" s="267"/>
      <c r="J32" s="474">
        <f t="shared" si="3"/>
        <v>0</v>
      </c>
      <c r="K32" s="474"/>
      <c r="L32" s="479"/>
      <c r="M32" s="479"/>
      <c r="N32" s="479"/>
      <c r="O32" s="474"/>
      <c r="P32" s="464"/>
      <c r="Q32" s="464"/>
      <c r="R32" s="466">
        <f t="shared" si="4"/>
        <v>0</v>
      </c>
      <c r="T32" s="64"/>
    </row>
    <row r="33" spans="1:20" s="71" customFormat="1" ht="81.75" hidden="1" customHeight="1" x14ac:dyDescent="0.3">
      <c r="A33" s="75"/>
      <c r="B33" s="75"/>
      <c r="C33" s="119"/>
      <c r="D33" s="245" t="s">
        <v>422</v>
      </c>
      <c r="E33" s="265">
        <f t="shared" si="2"/>
        <v>0</v>
      </c>
      <c r="F33" s="265"/>
      <c r="G33" s="268"/>
      <c r="H33" s="268"/>
      <c r="I33" s="268"/>
      <c r="J33" s="475">
        <f t="shared" si="3"/>
        <v>0</v>
      </c>
      <c r="K33" s="475"/>
      <c r="L33" s="480"/>
      <c r="M33" s="480"/>
      <c r="N33" s="480"/>
      <c r="O33" s="475"/>
      <c r="P33" s="480"/>
      <c r="Q33" s="480"/>
      <c r="R33" s="477">
        <f t="shared" si="4"/>
        <v>0</v>
      </c>
      <c r="T33" s="72"/>
    </row>
    <row r="34" spans="1:20" s="131" customFormat="1" ht="54" hidden="1" customHeight="1" x14ac:dyDescent="0.3">
      <c r="A34" s="14" t="s">
        <v>135</v>
      </c>
      <c r="B34" s="7" t="s">
        <v>136</v>
      </c>
      <c r="C34" s="246" t="s">
        <v>37</v>
      </c>
      <c r="D34" s="83" t="s">
        <v>137</v>
      </c>
      <c r="E34" s="269">
        <f t="shared" si="2"/>
        <v>0</v>
      </c>
      <c r="F34" s="207"/>
      <c r="G34" s="270"/>
      <c r="H34" s="270"/>
      <c r="I34" s="270"/>
      <c r="J34" s="474">
        <f t="shared" si="3"/>
        <v>0</v>
      </c>
      <c r="K34" s="463"/>
      <c r="L34" s="481"/>
      <c r="M34" s="481"/>
      <c r="N34" s="481"/>
      <c r="O34" s="463"/>
      <c r="P34" s="481"/>
      <c r="Q34" s="481"/>
      <c r="R34" s="466">
        <f t="shared" si="4"/>
        <v>0</v>
      </c>
      <c r="T34" s="243"/>
    </row>
    <row r="35" spans="1:20" s="131" customFormat="1" ht="54" hidden="1" customHeight="1" x14ac:dyDescent="0.3">
      <c r="A35" s="7" t="s">
        <v>138</v>
      </c>
      <c r="B35" s="7" t="s">
        <v>139</v>
      </c>
      <c r="C35" s="76" t="s">
        <v>37</v>
      </c>
      <c r="D35" s="83" t="s">
        <v>140</v>
      </c>
      <c r="E35" s="269">
        <f t="shared" si="2"/>
        <v>0</v>
      </c>
      <c r="F35" s="206"/>
      <c r="G35" s="208"/>
      <c r="H35" s="208"/>
      <c r="I35" s="208"/>
      <c r="J35" s="474">
        <f t="shared" si="3"/>
        <v>0</v>
      </c>
      <c r="K35" s="463"/>
      <c r="L35" s="479"/>
      <c r="M35" s="479"/>
      <c r="N35" s="479"/>
      <c r="O35" s="463"/>
      <c r="P35" s="479"/>
      <c r="Q35" s="479"/>
      <c r="R35" s="466">
        <f t="shared" si="4"/>
        <v>0</v>
      </c>
      <c r="T35" s="243"/>
    </row>
    <row r="36" spans="1:20" s="71" customFormat="1" ht="59.25" hidden="1" customHeight="1" x14ac:dyDescent="0.3">
      <c r="A36" s="12" t="s">
        <v>141</v>
      </c>
      <c r="B36" s="12" t="s">
        <v>142</v>
      </c>
      <c r="C36" s="120" t="s">
        <v>37</v>
      </c>
      <c r="D36" s="117" t="s">
        <v>143</v>
      </c>
      <c r="E36" s="271">
        <f t="shared" si="2"/>
        <v>0</v>
      </c>
      <c r="F36" s="127"/>
      <c r="G36" s="263"/>
      <c r="H36" s="263"/>
      <c r="I36" s="263"/>
      <c r="J36" s="478">
        <f t="shared" si="3"/>
        <v>0</v>
      </c>
      <c r="K36" s="467"/>
      <c r="L36" s="482"/>
      <c r="M36" s="482"/>
      <c r="N36" s="482"/>
      <c r="O36" s="467"/>
      <c r="P36" s="482"/>
      <c r="Q36" s="482"/>
      <c r="R36" s="53">
        <f t="shared" si="4"/>
        <v>0</v>
      </c>
      <c r="T36" s="72"/>
    </row>
    <row r="37" spans="1:20" s="71" customFormat="1" ht="66" hidden="1" customHeight="1" x14ac:dyDescent="0.3">
      <c r="A37" s="16" t="s">
        <v>144</v>
      </c>
      <c r="B37" s="16" t="s">
        <v>145</v>
      </c>
      <c r="C37" s="16" t="s">
        <v>56</v>
      </c>
      <c r="D37" s="17" t="s">
        <v>146</v>
      </c>
      <c r="E37" s="271">
        <f t="shared" si="2"/>
        <v>0</v>
      </c>
      <c r="F37" s="127"/>
      <c r="G37" s="263"/>
      <c r="H37" s="263"/>
      <c r="I37" s="263"/>
      <c r="J37" s="325">
        <f t="shared" si="3"/>
        <v>0</v>
      </c>
      <c r="K37" s="467"/>
      <c r="L37" s="482"/>
      <c r="M37" s="482"/>
      <c r="N37" s="482"/>
      <c r="O37" s="467"/>
      <c r="P37" s="482"/>
      <c r="Q37" s="482"/>
      <c r="R37" s="53">
        <f t="shared" si="4"/>
        <v>0</v>
      </c>
      <c r="T37" s="72"/>
    </row>
    <row r="38" spans="1:20" s="71" customFormat="1" ht="55.5" hidden="1" customHeight="1" x14ac:dyDescent="0.3">
      <c r="A38" s="16" t="s">
        <v>147</v>
      </c>
      <c r="B38" s="16" t="s">
        <v>148</v>
      </c>
      <c r="C38" s="16" t="s">
        <v>149</v>
      </c>
      <c r="D38" s="17" t="s">
        <v>150</v>
      </c>
      <c r="E38" s="271">
        <f t="shared" si="2"/>
        <v>0</v>
      </c>
      <c r="F38" s="127"/>
      <c r="G38" s="263"/>
      <c r="H38" s="263"/>
      <c r="I38" s="263"/>
      <c r="J38" s="478">
        <f t="shared" si="3"/>
        <v>0</v>
      </c>
      <c r="K38" s="467"/>
      <c r="L38" s="482"/>
      <c r="M38" s="482"/>
      <c r="N38" s="482"/>
      <c r="O38" s="467"/>
      <c r="P38" s="482"/>
      <c r="Q38" s="482"/>
      <c r="R38" s="53">
        <f t="shared" si="4"/>
        <v>0</v>
      </c>
      <c r="T38" s="72"/>
    </row>
    <row r="39" spans="1:20" s="71" customFormat="1" ht="37.5" hidden="1" customHeight="1" x14ac:dyDescent="0.3">
      <c r="A39" s="16" t="s">
        <v>151</v>
      </c>
      <c r="B39" s="16" t="s">
        <v>152</v>
      </c>
      <c r="C39" s="16" t="s">
        <v>149</v>
      </c>
      <c r="D39" s="17" t="s">
        <v>153</v>
      </c>
      <c r="E39" s="271">
        <f t="shared" si="2"/>
        <v>0</v>
      </c>
      <c r="F39" s="127"/>
      <c r="G39" s="263"/>
      <c r="H39" s="263"/>
      <c r="I39" s="263"/>
      <c r="J39" s="478">
        <f t="shared" si="3"/>
        <v>0</v>
      </c>
      <c r="K39" s="467"/>
      <c r="L39" s="482"/>
      <c r="M39" s="482"/>
      <c r="N39" s="482"/>
      <c r="O39" s="467"/>
      <c r="P39" s="482"/>
      <c r="Q39" s="482"/>
      <c r="R39" s="53">
        <f t="shared" si="4"/>
        <v>0</v>
      </c>
      <c r="T39" s="72"/>
    </row>
    <row r="40" spans="1:20" s="71" customFormat="1" ht="23.25" hidden="1" customHeight="1" x14ac:dyDescent="0.3">
      <c r="A40" s="16" t="s">
        <v>154</v>
      </c>
      <c r="B40" s="16" t="s">
        <v>155</v>
      </c>
      <c r="C40" s="16" t="s">
        <v>149</v>
      </c>
      <c r="D40" s="17" t="s">
        <v>156</v>
      </c>
      <c r="E40" s="271">
        <f t="shared" si="2"/>
        <v>0</v>
      </c>
      <c r="F40" s="127"/>
      <c r="G40" s="263"/>
      <c r="H40" s="263"/>
      <c r="I40" s="263"/>
      <c r="J40" s="478">
        <f t="shared" si="3"/>
        <v>0</v>
      </c>
      <c r="K40" s="467"/>
      <c r="L40" s="482"/>
      <c r="M40" s="482"/>
      <c r="N40" s="482"/>
      <c r="O40" s="467"/>
      <c r="P40" s="482"/>
      <c r="Q40" s="482"/>
      <c r="R40" s="53">
        <f t="shared" si="4"/>
        <v>0</v>
      </c>
      <c r="T40" s="72"/>
    </row>
    <row r="41" spans="1:20" s="131" customFormat="1" ht="75.75" hidden="1" customHeight="1" x14ac:dyDescent="0.3">
      <c r="A41" s="7" t="s">
        <v>157</v>
      </c>
      <c r="B41" s="7" t="s">
        <v>158</v>
      </c>
      <c r="C41" s="76" t="s">
        <v>149</v>
      </c>
      <c r="D41" s="247" t="s">
        <v>159</v>
      </c>
      <c r="E41" s="269">
        <f t="shared" si="2"/>
        <v>0</v>
      </c>
      <c r="F41" s="206"/>
      <c r="G41" s="208"/>
      <c r="H41" s="208"/>
      <c r="I41" s="208"/>
      <c r="J41" s="474">
        <f t="shared" si="3"/>
        <v>0</v>
      </c>
      <c r="K41" s="463"/>
      <c r="L41" s="479"/>
      <c r="M41" s="479"/>
      <c r="N41" s="479"/>
      <c r="O41" s="463"/>
      <c r="P41" s="479"/>
      <c r="Q41" s="479"/>
      <c r="R41" s="466">
        <f t="shared" si="4"/>
        <v>0</v>
      </c>
      <c r="T41" s="243"/>
    </row>
    <row r="42" spans="1:20" s="55" customFormat="1" ht="44.45" hidden="1" customHeight="1" x14ac:dyDescent="0.3">
      <c r="A42" s="12" t="s">
        <v>162</v>
      </c>
      <c r="B42" s="12" t="s">
        <v>163</v>
      </c>
      <c r="C42" s="12" t="s">
        <v>56</v>
      </c>
      <c r="D42" s="13" t="s">
        <v>164</v>
      </c>
      <c r="E42" s="207">
        <f t="shared" si="2"/>
        <v>0</v>
      </c>
      <c r="F42" s="234"/>
      <c r="G42" s="263"/>
      <c r="H42" s="263"/>
      <c r="I42" s="263"/>
      <c r="J42" s="474">
        <f t="shared" si="3"/>
        <v>0</v>
      </c>
      <c r="K42" s="467"/>
      <c r="L42" s="54"/>
      <c r="M42" s="54"/>
      <c r="N42" s="54"/>
      <c r="O42" s="467"/>
      <c r="P42" s="54"/>
      <c r="Q42" s="54"/>
      <c r="R42" s="466">
        <f t="shared" si="4"/>
        <v>0</v>
      </c>
      <c r="T42" s="56"/>
    </row>
    <row r="43" spans="1:20" s="55" customFormat="1" ht="44.45" hidden="1" customHeight="1" x14ac:dyDescent="0.3">
      <c r="A43" s="58" t="s">
        <v>165</v>
      </c>
      <c r="B43" s="58" t="s">
        <v>166</v>
      </c>
      <c r="C43" s="58" t="s">
        <v>167</v>
      </c>
      <c r="D43" s="68" t="s">
        <v>168</v>
      </c>
      <c r="E43" s="207">
        <f t="shared" si="2"/>
        <v>0</v>
      </c>
      <c r="F43" s="234"/>
      <c r="G43" s="263"/>
      <c r="H43" s="263"/>
      <c r="I43" s="263"/>
      <c r="J43" s="474">
        <f t="shared" si="3"/>
        <v>0</v>
      </c>
      <c r="K43" s="467"/>
      <c r="L43" s="54"/>
      <c r="M43" s="54"/>
      <c r="N43" s="54"/>
      <c r="O43" s="467"/>
      <c r="P43" s="54"/>
      <c r="Q43" s="54"/>
      <c r="R43" s="466">
        <f t="shared" si="4"/>
        <v>0</v>
      </c>
      <c r="T43" s="56"/>
    </row>
    <row r="44" spans="1:20" s="55" customFormat="1" ht="44.45" hidden="1" customHeight="1" x14ac:dyDescent="0.3">
      <c r="A44" s="14" t="s">
        <v>169</v>
      </c>
      <c r="B44" s="14" t="s">
        <v>40</v>
      </c>
      <c r="C44" s="14" t="s">
        <v>16</v>
      </c>
      <c r="D44" s="15" t="s">
        <v>41</v>
      </c>
      <c r="E44" s="207">
        <f t="shared" si="2"/>
        <v>0</v>
      </c>
      <c r="F44" s="207"/>
      <c r="G44" s="208"/>
      <c r="H44" s="208"/>
      <c r="I44" s="208"/>
      <c r="J44" s="474">
        <f t="shared" si="3"/>
        <v>0</v>
      </c>
      <c r="K44" s="463"/>
      <c r="L44" s="464"/>
      <c r="M44" s="464"/>
      <c r="N44" s="464"/>
      <c r="O44" s="463"/>
      <c r="P44" s="464"/>
      <c r="Q44" s="464"/>
      <c r="R44" s="466">
        <f t="shared" si="4"/>
        <v>0</v>
      </c>
      <c r="T44" s="56"/>
    </row>
    <row r="45" spans="1:20" s="49" customFormat="1" ht="33" hidden="1" customHeight="1" x14ac:dyDescent="0.3">
      <c r="A45" s="14" t="s">
        <v>274</v>
      </c>
      <c r="B45" s="14" t="s">
        <v>275</v>
      </c>
      <c r="C45" s="14" t="s">
        <v>16</v>
      </c>
      <c r="D45" s="15" t="s">
        <v>276</v>
      </c>
      <c r="E45" s="207">
        <f t="shared" si="2"/>
        <v>0</v>
      </c>
      <c r="F45" s="207"/>
      <c r="G45" s="208"/>
      <c r="H45" s="208"/>
      <c r="I45" s="208"/>
      <c r="J45" s="466">
        <f t="shared" si="3"/>
        <v>0</v>
      </c>
      <c r="K45" s="463"/>
      <c r="L45" s="464"/>
      <c r="M45" s="464"/>
      <c r="N45" s="464"/>
      <c r="O45" s="463"/>
      <c r="P45" s="464"/>
      <c r="Q45" s="464"/>
      <c r="R45" s="466">
        <f t="shared" si="4"/>
        <v>0</v>
      </c>
      <c r="T45" s="64"/>
    </row>
    <row r="46" spans="1:20" s="79" customFormat="1" ht="19.5" hidden="1" customHeight="1" x14ac:dyDescent="0.3">
      <c r="A46" s="12" t="s">
        <v>25</v>
      </c>
      <c r="B46" s="12" t="s">
        <v>26</v>
      </c>
      <c r="C46" s="12" t="s">
        <v>16</v>
      </c>
      <c r="D46" s="21" t="s">
        <v>27</v>
      </c>
      <c r="E46" s="207">
        <f t="shared" si="2"/>
        <v>0</v>
      </c>
      <c r="F46" s="234"/>
      <c r="G46" s="258"/>
      <c r="H46" s="258"/>
      <c r="I46" s="258"/>
      <c r="J46" s="474">
        <f t="shared" si="3"/>
        <v>0</v>
      </c>
      <c r="K46" s="478"/>
      <c r="L46" s="469"/>
      <c r="M46" s="469"/>
      <c r="N46" s="469"/>
      <c r="O46" s="478"/>
      <c r="P46" s="483"/>
      <c r="Q46" s="469"/>
      <c r="R46" s="466">
        <f t="shared" si="4"/>
        <v>0</v>
      </c>
    </row>
    <row r="47" spans="1:20" s="2" customFormat="1" ht="76.5" hidden="1" customHeight="1" x14ac:dyDescent="0.3">
      <c r="A47" s="7" t="s">
        <v>424</v>
      </c>
      <c r="B47" s="7" t="s">
        <v>286</v>
      </c>
      <c r="C47" s="7" t="s">
        <v>19</v>
      </c>
      <c r="D47" s="9" t="s">
        <v>287</v>
      </c>
      <c r="E47" s="207">
        <f t="shared" si="2"/>
        <v>0</v>
      </c>
      <c r="F47" s="207"/>
      <c r="G47" s="209"/>
      <c r="H47" s="209"/>
      <c r="I47" s="209"/>
      <c r="J47" s="474">
        <f t="shared" si="3"/>
        <v>0</v>
      </c>
      <c r="K47" s="474"/>
      <c r="L47" s="484"/>
      <c r="M47" s="484"/>
      <c r="N47" s="484"/>
      <c r="O47" s="474"/>
      <c r="P47" s="485"/>
      <c r="Q47" s="484"/>
      <c r="R47" s="466">
        <f t="shared" si="4"/>
        <v>0</v>
      </c>
    </row>
    <row r="48" spans="1:20" s="2" customFormat="1" ht="63.75" hidden="1" customHeight="1" x14ac:dyDescent="0.3">
      <c r="A48" s="7"/>
      <c r="B48" s="7"/>
      <c r="C48" s="7"/>
      <c r="D48" s="250" t="s">
        <v>288</v>
      </c>
      <c r="E48" s="207">
        <f t="shared" si="2"/>
        <v>0</v>
      </c>
      <c r="F48" s="265"/>
      <c r="G48" s="265"/>
      <c r="H48" s="265"/>
      <c r="I48" s="265"/>
      <c r="J48" s="475">
        <f t="shared" si="3"/>
        <v>0</v>
      </c>
      <c r="K48" s="475"/>
      <c r="L48" s="486"/>
      <c r="M48" s="486"/>
      <c r="N48" s="486"/>
      <c r="O48" s="475"/>
      <c r="P48" s="486"/>
      <c r="Q48" s="486"/>
      <c r="R48" s="477">
        <f t="shared" si="4"/>
        <v>0</v>
      </c>
    </row>
    <row r="49" spans="1:20" s="55" customFormat="1" ht="41.25" hidden="1" customHeight="1" x14ac:dyDescent="0.3">
      <c r="A49" s="12" t="s">
        <v>17</v>
      </c>
      <c r="B49" s="12" t="s">
        <v>18</v>
      </c>
      <c r="C49" s="12" t="s">
        <v>19</v>
      </c>
      <c r="D49" s="13" t="s">
        <v>20</v>
      </c>
      <c r="E49" s="207">
        <f t="shared" si="2"/>
        <v>0</v>
      </c>
      <c r="F49" s="234"/>
      <c r="G49" s="263"/>
      <c r="H49" s="263"/>
      <c r="I49" s="263"/>
      <c r="J49" s="474">
        <f t="shared" si="3"/>
        <v>0</v>
      </c>
      <c r="K49" s="467"/>
      <c r="L49" s="54"/>
      <c r="M49" s="54"/>
      <c r="N49" s="54"/>
      <c r="O49" s="467"/>
      <c r="P49" s="54"/>
      <c r="Q49" s="54"/>
      <c r="R49" s="466">
        <f t="shared" si="4"/>
        <v>0</v>
      </c>
      <c r="T49" s="56"/>
    </row>
    <row r="50" spans="1:20" s="55" customFormat="1" ht="43.5" hidden="1" customHeight="1" x14ac:dyDescent="0.3">
      <c r="A50" s="12" t="s">
        <v>170</v>
      </c>
      <c r="B50" s="12" t="s">
        <v>171</v>
      </c>
      <c r="C50" s="12" t="s">
        <v>172</v>
      </c>
      <c r="D50" s="21" t="s">
        <v>173</v>
      </c>
      <c r="E50" s="207">
        <f t="shared" si="2"/>
        <v>0</v>
      </c>
      <c r="F50" s="127"/>
      <c r="G50" s="263"/>
      <c r="H50" s="263"/>
      <c r="I50" s="263"/>
      <c r="J50" s="474">
        <f t="shared" si="3"/>
        <v>0</v>
      </c>
      <c r="K50" s="467"/>
      <c r="L50" s="54"/>
      <c r="M50" s="54"/>
      <c r="N50" s="54"/>
      <c r="O50" s="467"/>
      <c r="P50" s="54"/>
      <c r="Q50" s="54"/>
      <c r="R50" s="466">
        <f t="shared" si="4"/>
        <v>0</v>
      </c>
      <c r="T50" s="56"/>
    </row>
    <row r="51" spans="1:20" s="55" customFormat="1" ht="19.5" hidden="1" customHeight="1" x14ac:dyDescent="0.3">
      <c r="A51" s="12" t="s">
        <v>174</v>
      </c>
      <c r="B51" s="12" t="s">
        <v>175</v>
      </c>
      <c r="C51" s="12" t="s">
        <v>176</v>
      </c>
      <c r="D51" s="124" t="s">
        <v>177</v>
      </c>
      <c r="E51" s="207">
        <f t="shared" si="2"/>
        <v>0</v>
      </c>
      <c r="F51" s="127"/>
      <c r="G51" s="263"/>
      <c r="H51" s="263"/>
      <c r="I51" s="263"/>
      <c r="J51" s="474">
        <f t="shared" si="3"/>
        <v>0</v>
      </c>
      <c r="K51" s="467"/>
      <c r="L51" s="54"/>
      <c r="M51" s="54"/>
      <c r="N51" s="54"/>
      <c r="O51" s="467"/>
      <c r="P51" s="54"/>
      <c r="Q51" s="54"/>
      <c r="R51" s="466">
        <f t="shared" si="4"/>
        <v>0</v>
      </c>
      <c r="T51" s="56"/>
    </row>
    <row r="52" spans="1:20" s="49" customFormat="1" ht="75" hidden="1" customHeight="1" x14ac:dyDescent="0.3">
      <c r="A52" s="7" t="s">
        <v>425</v>
      </c>
      <c r="B52" s="7" t="s">
        <v>426</v>
      </c>
      <c r="C52" s="7" t="s">
        <v>176</v>
      </c>
      <c r="D52" s="249" t="s">
        <v>427</v>
      </c>
      <c r="E52" s="207">
        <f t="shared" si="2"/>
        <v>0</v>
      </c>
      <c r="F52" s="206"/>
      <c r="G52" s="208"/>
      <c r="H52" s="208"/>
      <c r="I52" s="208"/>
      <c r="J52" s="474">
        <f t="shared" si="3"/>
        <v>0</v>
      </c>
      <c r="K52" s="463"/>
      <c r="L52" s="464"/>
      <c r="M52" s="464"/>
      <c r="N52" s="464"/>
      <c r="O52" s="463"/>
      <c r="P52" s="464"/>
      <c r="Q52" s="464"/>
      <c r="R52" s="466">
        <f t="shared" si="4"/>
        <v>0</v>
      </c>
      <c r="T52" s="64"/>
    </row>
    <row r="53" spans="1:20" s="55" customFormat="1" ht="76.5" hidden="1" customHeight="1" x14ac:dyDescent="0.3">
      <c r="A53" s="12"/>
      <c r="B53" s="12"/>
      <c r="C53" s="12"/>
      <c r="D53" s="299" t="s">
        <v>428</v>
      </c>
      <c r="E53" s="265">
        <f t="shared" si="2"/>
        <v>0</v>
      </c>
      <c r="F53" s="211"/>
      <c r="G53" s="264"/>
      <c r="H53" s="264"/>
      <c r="I53" s="264"/>
      <c r="J53" s="474">
        <f t="shared" si="3"/>
        <v>0</v>
      </c>
      <c r="K53" s="325"/>
      <c r="L53" s="472"/>
      <c r="M53" s="472"/>
      <c r="N53" s="472"/>
      <c r="O53" s="325"/>
      <c r="P53" s="472"/>
      <c r="Q53" s="472"/>
      <c r="R53" s="324">
        <f t="shared" si="4"/>
        <v>0</v>
      </c>
      <c r="T53" s="56"/>
    </row>
    <row r="54" spans="1:20" s="55" customFormat="1" ht="35.25" hidden="1" customHeight="1" x14ac:dyDescent="0.3">
      <c r="A54" s="12" t="s">
        <v>178</v>
      </c>
      <c r="B54" s="12" t="s">
        <v>179</v>
      </c>
      <c r="C54" s="12" t="s">
        <v>180</v>
      </c>
      <c r="D54" s="21" t="s">
        <v>181</v>
      </c>
      <c r="E54" s="234">
        <f t="shared" si="2"/>
        <v>0</v>
      </c>
      <c r="F54" s="234"/>
      <c r="G54" s="234"/>
      <c r="H54" s="234"/>
      <c r="I54" s="234"/>
      <c r="J54" s="474">
        <f t="shared" si="3"/>
        <v>0</v>
      </c>
      <c r="K54" s="467"/>
      <c r="L54" s="478"/>
      <c r="M54" s="478"/>
      <c r="N54" s="478"/>
      <c r="O54" s="467"/>
      <c r="P54" s="478"/>
      <c r="Q54" s="478"/>
      <c r="R54" s="53">
        <f t="shared" si="4"/>
        <v>0</v>
      </c>
      <c r="T54" s="56"/>
    </row>
    <row r="55" spans="1:20" s="55" customFormat="1" ht="24.75" hidden="1" customHeight="1" x14ac:dyDescent="0.3">
      <c r="A55" s="12" t="s">
        <v>182</v>
      </c>
      <c r="B55" s="12" t="s">
        <v>183</v>
      </c>
      <c r="C55" s="12" t="s">
        <v>184</v>
      </c>
      <c r="D55" s="21" t="s">
        <v>185</v>
      </c>
      <c r="E55" s="234">
        <f t="shared" si="2"/>
        <v>0</v>
      </c>
      <c r="F55" s="234"/>
      <c r="G55" s="234"/>
      <c r="H55" s="234"/>
      <c r="I55" s="234"/>
      <c r="J55" s="474">
        <f t="shared" si="3"/>
        <v>0</v>
      </c>
      <c r="K55" s="467"/>
      <c r="L55" s="478"/>
      <c r="M55" s="478"/>
      <c r="N55" s="478"/>
      <c r="O55" s="467"/>
      <c r="P55" s="478"/>
      <c r="Q55" s="478"/>
      <c r="R55" s="53">
        <f t="shared" si="4"/>
        <v>0</v>
      </c>
      <c r="T55" s="56"/>
    </row>
    <row r="56" spans="1:20" s="55" customFormat="1" ht="28.5" hidden="1" customHeight="1" x14ac:dyDescent="0.3">
      <c r="A56" s="12" t="s">
        <v>186</v>
      </c>
      <c r="B56" s="12" t="s">
        <v>187</v>
      </c>
      <c r="C56" s="12" t="s">
        <v>19</v>
      </c>
      <c r="D56" s="70" t="s">
        <v>188</v>
      </c>
      <c r="E56" s="234">
        <f t="shared" si="2"/>
        <v>0</v>
      </c>
      <c r="F56" s="127"/>
      <c r="G56" s="263"/>
      <c r="H56" s="263"/>
      <c r="I56" s="263"/>
      <c r="J56" s="474">
        <f t="shared" si="3"/>
        <v>0</v>
      </c>
      <c r="K56" s="467"/>
      <c r="L56" s="54"/>
      <c r="M56" s="54"/>
      <c r="N56" s="54"/>
      <c r="O56" s="467"/>
      <c r="P56" s="54"/>
      <c r="Q56" s="54"/>
      <c r="R56" s="53">
        <f t="shared" si="4"/>
        <v>0</v>
      </c>
      <c r="T56" s="56"/>
    </row>
    <row r="57" spans="1:20" s="256" customFormat="1" ht="40.5" hidden="1" customHeight="1" x14ac:dyDescent="0.3">
      <c r="A57" s="116" t="s">
        <v>189</v>
      </c>
      <c r="B57" s="116" t="s">
        <v>190</v>
      </c>
      <c r="C57" s="116" t="s">
        <v>19</v>
      </c>
      <c r="D57" s="114" t="s">
        <v>191</v>
      </c>
      <c r="E57" s="207">
        <f t="shared" si="2"/>
        <v>0</v>
      </c>
      <c r="F57" s="206"/>
      <c r="G57" s="266"/>
      <c r="H57" s="266"/>
      <c r="I57" s="266"/>
      <c r="J57" s="474">
        <f t="shared" si="3"/>
        <v>0</v>
      </c>
      <c r="K57" s="463"/>
      <c r="L57" s="476"/>
      <c r="M57" s="476"/>
      <c r="N57" s="476"/>
      <c r="O57" s="463"/>
      <c r="P57" s="476"/>
      <c r="Q57" s="476"/>
      <c r="R57" s="466">
        <f t="shared" si="4"/>
        <v>0</v>
      </c>
      <c r="T57" s="257"/>
    </row>
    <row r="58" spans="1:20" s="2" customFormat="1" ht="55.5" hidden="1" customHeight="1" x14ac:dyDescent="0.3">
      <c r="A58" s="14" t="s">
        <v>192</v>
      </c>
      <c r="B58" s="7" t="s">
        <v>193</v>
      </c>
      <c r="C58" s="10" t="s">
        <v>194</v>
      </c>
      <c r="D58" s="11" t="s">
        <v>195</v>
      </c>
      <c r="E58" s="207">
        <f t="shared" si="2"/>
        <v>0</v>
      </c>
      <c r="F58" s="207"/>
      <c r="G58" s="273"/>
      <c r="H58" s="273"/>
      <c r="I58" s="273"/>
      <c r="J58" s="474">
        <f t="shared" si="3"/>
        <v>0</v>
      </c>
      <c r="K58" s="463"/>
      <c r="L58" s="485"/>
      <c r="M58" s="485"/>
      <c r="N58" s="485"/>
      <c r="O58" s="463"/>
      <c r="P58" s="485"/>
      <c r="Q58" s="485"/>
      <c r="R58" s="466">
        <f t="shared" si="4"/>
        <v>0</v>
      </c>
    </row>
    <row r="59" spans="1:20" s="2" customFormat="1" ht="36.75" hidden="1" customHeight="1" x14ac:dyDescent="0.3">
      <c r="A59" s="14" t="s">
        <v>429</v>
      </c>
      <c r="B59" s="7" t="s">
        <v>430</v>
      </c>
      <c r="C59" s="10"/>
      <c r="D59" s="123" t="s">
        <v>431</v>
      </c>
      <c r="E59" s="207">
        <f t="shared" si="2"/>
        <v>0</v>
      </c>
      <c r="F59" s="207"/>
      <c r="G59" s="273"/>
      <c r="H59" s="273"/>
      <c r="I59" s="273"/>
      <c r="J59" s="474">
        <f t="shared" si="3"/>
        <v>0</v>
      </c>
      <c r="K59" s="474"/>
      <c r="L59" s="485"/>
      <c r="M59" s="485"/>
      <c r="N59" s="485"/>
      <c r="O59" s="474"/>
      <c r="P59" s="485"/>
      <c r="Q59" s="485"/>
      <c r="R59" s="487">
        <f t="shared" si="4"/>
        <v>0</v>
      </c>
    </row>
    <row r="60" spans="1:20" s="79" customFormat="1" ht="65.25" hidden="1" customHeight="1" x14ac:dyDescent="0.3">
      <c r="A60" s="58"/>
      <c r="B60" s="12"/>
      <c r="C60" s="77"/>
      <c r="D60" s="80" t="s">
        <v>196</v>
      </c>
      <c r="E60" s="235">
        <f t="shared" si="2"/>
        <v>0</v>
      </c>
      <c r="F60" s="234"/>
      <c r="G60" s="272"/>
      <c r="H60" s="272"/>
      <c r="I60" s="272"/>
      <c r="J60" s="325">
        <f t="shared" si="3"/>
        <v>0</v>
      </c>
      <c r="K60" s="467"/>
      <c r="L60" s="483"/>
      <c r="M60" s="483"/>
      <c r="N60" s="483"/>
      <c r="O60" s="467"/>
      <c r="P60" s="483"/>
      <c r="Q60" s="483"/>
      <c r="R60" s="488">
        <f t="shared" si="4"/>
        <v>0</v>
      </c>
    </row>
    <row r="61" spans="1:20" s="2" customFormat="1" ht="36.75" hidden="1" customHeight="1" x14ac:dyDescent="0.3">
      <c r="A61" s="10" t="s">
        <v>197</v>
      </c>
      <c r="B61" s="7" t="s">
        <v>198</v>
      </c>
      <c r="C61" s="10" t="s">
        <v>199</v>
      </c>
      <c r="D61" s="11" t="s">
        <v>200</v>
      </c>
      <c r="E61" s="207">
        <f t="shared" si="2"/>
        <v>0</v>
      </c>
      <c r="F61" s="207"/>
      <c r="G61" s="273"/>
      <c r="H61" s="273"/>
      <c r="I61" s="273"/>
      <c r="J61" s="474">
        <f t="shared" si="3"/>
        <v>0</v>
      </c>
      <c r="K61" s="463"/>
      <c r="L61" s="485"/>
      <c r="M61" s="485"/>
      <c r="N61" s="485"/>
      <c r="O61" s="463"/>
      <c r="P61" s="485"/>
      <c r="Q61" s="485"/>
      <c r="R61" s="466">
        <f>SUM(E61,J61)</f>
        <v>0</v>
      </c>
    </row>
    <row r="62" spans="1:20" s="79" customFormat="1" ht="28.5" hidden="1" customHeight="1" x14ac:dyDescent="0.3">
      <c r="A62" s="77" t="s">
        <v>3</v>
      </c>
      <c r="B62" s="12" t="s">
        <v>28</v>
      </c>
      <c r="C62" s="77" t="s">
        <v>29</v>
      </c>
      <c r="D62" s="78" t="s">
        <v>30</v>
      </c>
      <c r="E62" s="234">
        <f t="shared" si="2"/>
        <v>0</v>
      </c>
      <c r="F62" s="234"/>
      <c r="G62" s="272"/>
      <c r="H62" s="272"/>
      <c r="I62" s="272"/>
      <c r="J62" s="478">
        <f t="shared" si="3"/>
        <v>0</v>
      </c>
      <c r="K62" s="467"/>
      <c r="L62" s="483"/>
      <c r="M62" s="483"/>
      <c r="N62" s="483"/>
      <c r="O62" s="467"/>
      <c r="P62" s="483"/>
      <c r="Q62" s="483"/>
      <c r="R62" s="53">
        <f t="shared" ref="R62:R65" si="6">SUM(E62,J62)</f>
        <v>0</v>
      </c>
    </row>
    <row r="63" spans="1:20" s="2" customFormat="1" ht="4.9000000000000004" hidden="1" customHeight="1" x14ac:dyDescent="0.3">
      <c r="A63" s="7" t="s">
        <v>7</v>
      </c>
      <c r="B63" s="7" t="s">
        <v>31</v>
      </c>
      <c r="C63" s="7" t="s">
        <v>29</v>
      </c>
      <c r="D63" s="238" t="s">
        <v>8</v>
      </c>
      <c r="E63" s="207">
        <f t="shared" si="2"/>
        <v>0</v>
      </c>
      <c r="F63" s="207"/>
      <c r="G63" s="273"/>
      <c r="H63" s="273"/>
      <c r="I63" s="273"/>
      <c r="J63" s="474">
        <f t="shared" si="3"/>
        <v>0</v>
      </c>
      <c r="K63" s="463"/>
      <c r="L63" s="485"/>
      <c r="M63" s="485"/>
      <c r="N63" s="485"/>
      <c r="O63" s="463"/>
      <c r="P63" s="485"/>
      <c r="Q63" s="485"/>
      <c r="R63" s="466">
        <f t="shared" si="6"/>
        <v>0</v>
      </c>
    </row>
    <row r="64" spans="1:20" s="2" customFormat="1" ht="39" hidden="1" customHeight="1" x14ac:dyDescent="0.3">
      <c r="A64" s="4" t="s">
        <v>46</v>
      </c>
      <c r="B64" s="130"/>
      <c r="C64" s="130"/>
      <c r="D64" s="18" t="s">
        <v>47</v>
      </c>
      <c r="E64" s="165">
        <f>SUM(E65)</f>
        <v>0</v>
      </c>
      <c r="F64" s="165">
        <f t="shared" ref="F64:Q64" si="7">SUM(F65)</f>
        <v>0</v>
      </c>
      <c r="G64" s="165">
        <f t="shared" si="7"/>
        <v>0</v>
      </c>
      <c r="H64" s="165">
        <f t="shared" si="7"/>
        <v>0</v>
      </c>
      <c r="I64" s="165">
        <f t="shared" si="7"/>
        <v>0</v>
      </c>
      <c r="J64" s="165">
        <f t="shared" si="7"/>
        <v>0</v>
      </c>
      <c r="K64" s="165">
        <f t="shared" si="7"/>
        <v>0</v>
      </c>
      <c r="L64" s="165">
        <f t="shared" si="7"/>
        <v>0</v>
      </c>
      <c r="M64" s="165">
        <f t="shared" si="7"/>
        <v>0</v>
      </c>
      <c r="N64" s="165">
        <f t="shared" si="7"/>
        <v>0</v>
      </c>
      <c r="O64" s="165">
        <f t="shared" si="7"/>
        <v>0</v>
      </c>
      <c r="P64" s="81">
        <f t="shared" si="7"/>
        <v>0</v>
      </c>
      <c r="Q64" s="81">
        <f t="shared" si="7"/>
        <v>0</v>
      </c>
      <c r="R64" s="165">
        <f t="shared" si="6"/>
        <v>0</v>
      </c>
      <c r="T64" s="166">
        <f t="shared" ref="T64:T65" si="8">SUM(E64,J64)</f>
        <v>0</v>
      </c>
    </row>
    <row r="65" spans="1:20" s="49" customFormat="1" ht="37.5" hidden="1" customHeight="1" x14ac:dyDescent="0.3">
      <c r="A65" s="4" t="s">
        <v>48</v>
      </c>
      <c r="B65" s="130"/>
      <c r="C65" s="130"/>
      <c r="D65" s="18" t="s">
        <v>47</v>
      </c>
      <c r="E65" s="165">
        <f>SUM(E66:E68,E73,E78)</f>
        <v>0</v>
      </c>
      <c r="F65" s="165">
        <f t="shared" ref="F65:O65" si="9">SUM(F66:F68,F73,F78)</f>
        <v>0</v>
      </c>
      <c r="G65" s="165">
        <f t="shared" si="9"/>
        <v>0</v>
      </c>
      <c r="H65" s="165">
        <f t="shared" si="9"/>
        <v>0</v>
      </c>
      <c r="I65" s="165">
        <f t="shared" si="9"/>
        <v>0</v>
      </c>
      <c r="J65" s="165">
        <f t="shared" si="9"/>
        <v>0</v>
      </c>
      <c r="K65" s="165">
        <f t="shared" si="9"/>
        <v>0</v>
      </c>
      <c r="L65" s="165">
        <f t="shared" si="9"/>
        <v>0</v>
      </c>
      <c r="M65" s="165">
        <f t="shared" si="9"/>
        <v>0</v>
      </c>
      <c r="N65" s="165">
        <f t="shared" si="9"/>
        <v>0</v>
      </c>
      <c r="O65" s="165">
        <f t="shared" si="9"/>
        <v>0</v>
      </c>
      <c r="P65" s="81">
        <f t="shared" ref="P65:Q65" si="10">SUM(P66:P68,P73)</f>
        <v>0</v>
      </c>
      <c r="Q65" s="81">
        <f t="shared" si="10"/>
        <v>0</v>
      </c>
      <c r="R65" s="165">
        <f t="shared" si="6"/>
        <v>0</v>
      </c>
      <c r="T65" s="166">
        <f t="shared" si="8"/>
        <v>0</v>
      </c>
    </row>
    <row r="66" spans="1:20" s="49" customFormat="1" ht="55.5" hidden="1" customHeight="1" x14ac:dyDescent="0.3">
      <c r="A66" s="239" t="s">
        <v>205</v>
      </c>
      <c r="B66" s="239" t="s">
        <v>58</v>
      </c>
      <c r="C66" s="239" t="s">
        <v>59</v>
      </c>
      <c r="D66" s="238" t="s">
        <v>71</v>
      </c>
      <c r="E66" s="487">
        <f t="shared" ref="E66:E84" si="11">SUM(F66,I66)</f>
        <v>0</v>
      </c>
      <c r="F66" s="487"/>
      <c r="G66" s="487"/>
      <c r="H66" s="464"/>
      <c r="I66" s="464"/>
      <c r="J66" s="466">
        <f t="shared" ref="J66:J87" si="12">SUM(L66,O66)</f>
        <v>0</v>
      </c>
      <c r="K66" s="466"/>
      <c r="L66" s="464"/>
      <c r="M66" s="464"/>
      <c r="N66" s="464"/>
      <c r="O66" s="466"/>
      <c r="P66" s="466"/>
      <c r="Q66" s="466"/>
      <c r="R66" s="466">
        <f>SUM(E66,J66)</f>
        <v>0</v>
      </c>
    </row>
    <row r="67" spans="1:20" s="2" customFormat="1" ht="28.5" hidden="1" customHeight="1" x14ac:dyDescent="0.3">
      <c r="A67" s="19" t="s">
        <v>206</v>
      </c>
      <c r="B67" s="19" t="s">
        <v>201</v>
      </c>
      <c r="C67" s="82" t="s">
        <v>202</v>
      </c>
      <c r="D67" s="83" t="s">
        <v>203</v>
      </c>
      <c r="E67" s="487">
        <f t="shared" si="11"/>
        <v>0</v>
      </c>
      <c r="F67" s="513"/>
      <c r="G67" s="487"/>
      <c r="H67" s="464"/>
      <c r="I67" s="464"/>
      <c r="J67" s="466">
        <f t="shared" si="12"/>
        <v>0</v>
      </c>
      <c r="K67" s="466"/>
      <c r="L67" s="464"/>
      <c r="M67" s="464"/>
      <c r="N67" s="464"/>
      <c r="O67" s="466"/>
      <c r="P67" s="466"/>
      <c r="Q67" s="466"/>
      <c r="R67" s="466">
        <f t="shared" ref="R67:R87" si="13">SUM(E67,J67)</f>
        <v>0</v>
      </c>
    </row>
    <row r="68" spans="1:20" s="142" customFormat="1" ht="39.75" hidden="1" customHeight="1" x14ac:dyDescent="0.3">
      <c r="A68" s="515" t="s">
        <v>207</v>
      </c>
      <c r="B68" s="344">
        <v>1020</v>
      </c>
      <c r="C68" s="516"/>
      <c r="D68" s="346" t="s">
        <v>208</v>
      </c>
      <c r="E68" s="487">
        <f t="shared" si="11"/>
        <v>0</v>
      </c>
      <c r="F68" s="487"/>
      <c r="G68" s="487"/>
      <c r="H68" s="476"/>
      <c r="I68" s="476"/>
      <c r="J68" s="466">
        <f t="shared" si="12"/>
        <v>0</v>
      </c>
      <c r="K68" s="487"/>
      <c r="L68" s="476"/>
      <c r="M68" s="476"/>
      <c r="N68" s="476"/>
      <c r="O68" s="487"/>
      <c r="P68" s="324"/>
      <c r="Q68" s="324"/>
      <c r="R68" s="466">
        <f t="shared" si="13"/>
        <v>0</v>
      </c>
    </row>
    <row r="69" spans="1:20" s="512" customFormat="1" ht="39.75" hidden="1" customHeight="1" x14ac:dyDescent="0.3">
      <c r="A69" s="510" t="s">
        <v>52</v>
      </c>
      <c r="B69" s="348">
        <v>1021</v>
      </c>
      <c r="C69" s="347" t="s">
        <v>53</v>
      </c>
      <c r="D69" s="511" t="s">
        <v>54</v>
      </c>
      <c r="E69" s="477">
        <f>SUM(F69,I69)</f>
        <v>0</v>
      </c>
      <c r="F69" s="477"/>
      <c r="G69" s="477"/>
      <c r="H69" s="476"/>
      <c r="I69" s="476"/>
      <c r="J69" s="324">
        <f t="shared" si="12"/>
        <v>0</v>
      </c>
      <c r="K69" s="324"/>
      <c r="L69" s="476"/>
      <c r="M69" s="476"/>
      <c r="N69" s="476"/>
      <c r="O69" s="324"/>
      <c r="P69" s="324"/>
      <c r="Q69" s="324"/>
      <c r="R69" s="324">
        <f t="shared" si="13"/>
        <v>0</v>
      </c>
    </row>
    <row r="70" spans="1:20" s="86" customFormat="1" ht="182.45" hidden="1" customHeight="1" x14ac:dyDescent="0.3">
      <c r="A70" s="343" t="s">
        <v>267</v>
      </c>
      <c r="B70" s="344">
        <v>1060</v>
      </c>
      <c r="C70" s="345"/>
      <c r="D70" s="346" t="s">
        <v>266</v>
      </c>
      <c r="E70" s="487">
        <f t="shared" si="11"/>
        <v>0</v>
      </c>
      <c r="F70" s="513"/>
      <c r="G70" s="487"/>
      <c r="H70" s="476"/>
      <c r="I70" s="476"/>
      <c r="J70" s="466">
        <f t="shared" si="12"/>
        <v>0</v>
      </c>
      <c r="K70" s="466"/>
      <c r="L70" s="464"/>
      <c r="M70" s="464"/>
      <c r="N70" s="464"/>
      <c r="O70" s="466"/>
      <c r="P70" s="324"/>
      <c r="Q70" s="324"/>
      <c r="R70" s="466">
        <f t="shared" si="13"/>
        <v>0</v>
      </c>
    </row>
    <row r="71" spans="1:20" s="86" customFormat="1" ht="38.25" hidden="1" customHeight="1" x14ac:dyDescent="0.3">
      <c r="A71" s="347" t="s">
        <v>265</v>
      </c>
      <c r="B71" s="348">
        <v>1061</v>
      </c>
      <c r="C71" s="347" t="s">
        <v>53</v>
      </c>
      <c r="D71" s="349" t="s">
        <v>54</v>
      </c>
      <c r="E71" s="477">
        <f t="shared" si="11"/>
        <v>0</v>
      </c>
      <c r="F71" s="514"/>
      <c r="G71" s="477"/>
      <c r="H71" s="324"/>
      <c r="I71" s="324"/>
      <c r="J71" s="477">
        <f t="shared" si="12"/>
        <v>0</v>
      </c>
      <c r="K71" s="477"/>
      <c r="L71" s="477"/>
      <c r="M71" s="477"/>
      <c r="N71" s="477"/>
      <c r="O71" s="477"/>
      <c r="P71" s="475"/>
      <c r="Q71" s="475"/>
      <c r="R71" s="477">
        <f t="shared" si="13"/>
        <v>0</v>
      </c>
    </row>
    <row r="72" spans="1:20" s="79" customFormat="1" ht="57" hidden="1" customHeight="1" x14ac:dyDescent="0.3">
      <c r="A72" s="20" t="s">
        <v>209</v>
      </c>
      <c r="B72" s="20" t="s">
        <v>210</v>
      </c>
      <c r="C72" s="20" t="s">
        <v>63</v>
      </c>
      <c r="D72" s="27" t="s">
        <v>211</v>
      </c>
      <c r="E72" s="69">
        <f t="shared" si="11"/>
        <v>0</v>
      </c>
      <c r="F72" s="69"/>
      <c r="G72" s="69"/>
      <c r="H72" s="53"/>
      <c r="I72" s="53"/>
      <c r="J72" s="466">
        <f t="shared" si="12"/>
        <v>0</v>
      </c>
      <c r="K72" s="69"/>
      <c r="L72" s="53"/>
      <c r="M72" s="53"/>
      <c r="N72" s="53"/>
      <c r="O72" s="69"/>
      <c r="P72" s="53"/>
      <c r="Q72" s="53"/>
      <c r="R72" s="466">
        <f t="shared" si="13"/>
        <v>0</v>
      </c>
    </row>
    <row r="73" spans="1:20" s="2" customFormat="1" ht="36.75" hidden="1" customHeight="1" x14ac:dyDescent="0.3">
      <c r="A73" s="19" t="s">
        <v>212</v>
      </c>
      <c r="B73" s="19" t="s">
        <v>213</v>
      </c>
      <c r="C73" s="82" t="s">
        <v>214</v>
      </c>
      <c r="D73" s="83" t="s">
        <v>215</v>
      </c>
      <c r="E73" s="513">
        <f>SUM(F73,I73)</f>
        <v>0</v>
      </c>
      <c r="F73" s="487"/>
      <c r="G73" s="487"/>
      <c r="H73" s="466"/>
      <c r="I73" s="466"/>
      <c r="J73" s="466">
        <f t="shared" si="12"/>
        <v>0</v>
      </c>
      <c r="K73" s="487"/>
      <c r="L73" s="466"/>
      <c r="M73" s="466"/>
      <c r="N73" s="466"/>
      <c r="O73" s="487"/>
      <c r="P73" s="466"/>
      <c r="Q73" s="466"/>
      <c r="R73" s="466">
        <f t="shared" si="13"/>
        <v>0</v>
      </c>
    </row>
    <row r="74" spans="1:20" s="79" customFormat="1" ht="27" hidden="1" customHeight="1" x14ac:dyDescent="0.3">
      <c r="A74" s="20" t="s">
        <v>216</v>
      </c>
      <c r="B74" s="20" t="s">
        <v>217</v>
      </c>
      <c r="C74" s="20" t="s">
        <v>214</v>
      </c>
      <c r="D74" s="117" t="s">
        <v>218</v>
      </c>
      <c r="E74" s="127">
        <f t="shared" si="11"/>
        <v>0</v>
      </c>
      <c r="F74" s="127"/>
      <c r="G74" s="127"/>
      <c r="H74" s="57"/>
      <c r="I74" s="57"/>
      <c r="J74" s="466">
        <f t="shared" si="12"/>
        <v>0</v>
      </c>
      <c r="K74" s="53"/>
      <c r="L74" s="53"/>
      <c r="M74" s="53"/>
      <c r="N74" s="53"/>
      <c r="O74" s="53"/>
      <c r="P74" s="53"/>
      <c r="Q74" s="53"/>
      <c r="R74" s="466">
        <f t="shared" si="13"/>
        <v>0</v>
      </c>
    </row>
    <row r="75" spans="1:20" s="79" customFormat="1" ht="46.5" hidden="1" customHeight="1" x14ac:dyDescent="0.3">
      <c r="A75" s="20" t="s">
        <v>219</v>
      </c>
      <c r="B75" s="20" t="s">
        <v>220</v>
      </c>
      <c r="C75" s="20" t="s">
        <v>214</v>
      </c>
      <c r="D75" s="27" t="s">
        <v>221</v>
      </c>
      <c r="E75" s="127">
        <f t="shared" si="11"/>
        <v>0</v>
      </c>
      <c r="F75" s="127"/>
      <c r="G75" s="127"/>
      <c r="H75" s="57"/>
      <c r="I75" s="57"/>
      <c r="J75" s="466">
        <f t="shared" si="12"/>
        <v>0</v>
      </c>
      <c r="K75" s="92"/>
      <c r="L75" s="53"/>
      <c r="M75" s="53"/>
      <c r="N75" s="53"/>
      <c r="O75" s="92"/>
      <c r="P75" s="53"/>
      <c r="Q75" s="53"/>
      <c r="R75" s="466">
        <f t="shared" si="13"/>
        <v>0</v>
      </c>
    </row>
    <row r="76" spans="1:20" s="85" customFormat="1" ht="39.75" hidden="1" customHeight="1" x14ac:dyDescent="0.35">
      <c r="A76" s="129"/>
      <c r="B76" s="129"/>
      <c r="C76" s="129"/>
      <c r="D76" s="84" t="s">
        <v>269</v>
      </c>
      <c r="E76" s="128">
        <f t="shared" si="11"/>
        <v>0</v>
      </c>
      <c r="F76" s="128"/>
      <c r="G76" s="128"/>
      <c r="H76" s="237"/>
      <c r="I76" s="237"/>
      <c r="J76" s="466">
        <f t="shared" si="12"/>
        <v>0</v>
      </c>
      <c r="K76" s="489"/>
      <c r="L76" s="25"/>
      <c r="M76" s="25"/>
      <c r="N76" s="25"/>
      <c r="O76" s="489"/>
      <c r="P76" s="25"/>
      <c r="Q76" s="25"/>
      <c r="R76" s="466">
        <f t="shared" si="13"/>
        <v>0</v>
      </c>
    </row>
    <row r="77" spans="1:20" s="79" customFormat="1" ht="0.75" hidden="1" customHeight="1" x14ac:dyDescent="0.3">
      <c r="A77" s="91" t="s">
        <v>222</v>
      </c>
      <c r="B77" s="91" t="s">
        <v>223</v>
      </c>
      <c r="C77" s="91" t="s">
        <v>214</v>
      </c>
      <c r="D77" s="125" t="s">
        <v>224</v>
      </c>
      <c r="E77" s="127">
        <f t="shared" si="11"/>
        <v>0</v>
      </c>
      <c r="F77" s="127"/>
      <c r="G77" s="127"/>
      <c r="H77" s="57"/>
      <c r="I77" s="57"/>
      <c r="J77" s="466">
        <f t="shared" si="12"/>
        <v>0</v>
      </c>
      <c r="K77" s="92"/>
      <c r="L77" s="53"/>
      <c r="M77" s="53"/>
      <c r="N77" s="53"/>
      <c r="O77" s="92"/>
      <c r="P77" s="53"/>
      <c r="Q77" s="53"/>
      <c r="R77" s="466">
        <f t="shared" si="13"/>
        <v>0</v>
      </c>
    </row>
    <row r="78" spans="1:20" s="79" customFormat="1" ht="72" hidden="1" customHeight="1" x14ac:dyDescent="0.3">
      <c r="A78" s="350" t="s">
        <v>404</v>
      </c>
      <c r="B78" s="350"/>
      <c r="C78" s="351"/>
      <c r="D78" s="121" t="s">
        <v>399</v>
      </c>
      <c r="E78" s="206">
        <f t="shared" si="11"/>
        <v>0</v>
      </c>
      <c r="F78" s="206">
        <f t="shared" ref="F78:O78" si="14">SUM(F79:F80)</f>
        <v>0</v>
      </c>
      <c r="G78" s="206"/>
      <c r="H78" s="206">
        <f t="shared" si="14"/>
        <v>0</v>
      </c>
      <c r="I78" s="206">
        <f t="shared" si="14"/>
        <v>0</v>
      </c>
      <c r="J78" s="466">
        <f t="shared" si="12"/>
        <v>0</v>
      </c>
      <c r="K78" s="487">
        <f t="shared" si="14"/>
        <v>0</v>
      </c>
      <c r="L78" s="487">
        <f t="shared" si="14"/>
        <v>0</v>
      </c>
      <c r="M78" s="487">
        <f t="shared" si="14"/>
        <v>0</v>
      </c>
      <c r="N78" s="487">
        <f t="shared" si="14"/>
        <v>0</v>
      </c>
      <c r="O78" s="487">
        <f t="shared" si="14"/>
        <v>0</v>
      </c>
      <c r="P78" s="466"/>
      <c r="Q78" s="466"/>
      <c r="R78" s="141">
        <f t="shared" si="13"/>
        <v>0</v>
      </c>
    </row>
    <row r="79" spans="1:20" s="79" customFormat="1" ht="103.5" hidden="1" customHeight="1" x14ac:dyDescent="0.3">
      <c r="A79" s="91" t="s">
        <v>402</v>
      </c>
      <c r="B79" s="91" t="s">
        <v>401</v>
      </c>
      <c r="C79" s="251" t="s">
        <v>214</v>
      </c>
      <c r="D79" s="253" t="s">
        <v>397</v>
      </c>
      <c r="E79" s="127">
        <f t="shared" si="11"/>
        <v>0</v>
      </c>
      <c r="F79" s="127"/>
      <c r="G79" s="127"/>
      <c r="H79" s="57"/>
      <c r="I79" s="57"/>
      <c r="J79" s="466">
        <f t="shared" si="12"/>
        <v>0</v>
      </c>
      <c r="K79" s="69"/>
      <c r="L79" s="69"/>
      <c r="M79" s="69"/>
      <c r="N79" s="69"/>
      <c r="O79" s="69"/>
      <c r="P79" s="53"/>
      <c r="Q79" s="53"/>
      <c r="R79" s="141">
        <f t="shared" si="13"/>
        <v>0</v>
      </c>
    </row>
    <row r="80" spans="1:20" s="85" customFormat="1" ht="80.25" hidden="1" customHeight="1" x14ac:dyDescent="0.3">
      <c r="A80" s="561" t="s">
        <v>403</v>
      </c>
      <c r="B80" s="133" t="s">
        <v>400</v>
      </c>
      <c r="C80" s="133" t="s">
        <v>214</v>
      </c>
      <c r="D80" s="559" t="s">
        <v>398</v>
      </c>
      <c r="E80" s="211">
        <f t="shared" si="11"/>
        <v>0</v>
      </c>
      <c r="F80" s="211"/>
      <c r="G80" s="211"/>
      <c r="H80" s="255"/>
      <c r="I80" s="255"/>
      <c r="J80" s="466">
        <f t="shared" si="12"/>
        <v>0</v>
      </c>
      <c r="K80" s="477"/>
      <c r="L80" s="324"/>
      <c r="M80" s="324"/>
      <c r="N80" s="324"/>
      <c r="O80" s="477"/>
      <c r="P80" s="324"/>
      <c r="Q80" s="324"/>
      <c r="R80" s="211">
        <f t="shared" si="13"/>
        <v>0</v>
      </c>
    </row>
    <row r="81" spans="1:20" s="85" customFormat="1" ht="93.75" hidden="1" customHeight="1" x14ac:dyDescent="0.3">
      <c r="A81" s="20" t="s">
        <v>225</v>
      </c>
      <c r="B81" s="20" t="s">
        <v>226</v>
      </c>
      <c r="C81" s="20" t="s">
        <v>214</v>
      </c>
      <c r="D81" s="27" t="s">
        <v>227</v>
      </c>
      <c r="E81" s="127">
        <f t="shared" si="11"/>
        <v>0</v>
      </c>
      <c r="F81" s="127"/>
      <c r="G81" s="127"/>
      <c r="H81" s="127"/>
      <c r="I81" s="127"/>
      <c r="J81" s="466">
        <f t="shared" si="12"/>
        <v>0</v>
      </c>
      <c r="K81" s="69">
        <f>SUM(K82)</f>
        <v>0</v>
      </c>
      <c r="L81" s="69"/>
      <c r="M81" s="488"/>
      <c r="N81" s="488"/>
      <c r="O81" s="69">
        <f>SUM(O82)</f>
        <v>0</v>
      </c>
      <c r="P81" s="25"/>
      <c r="Q81" s="25"/>
      <c r="R81" s="466">
        <f t="shared" si="13"/>
        <v>0</v>
      </c>
    </row>
    <row r="82" spans="1:20" s="85" customFormat="1" ht="21.75" hidden="1" customHeight="1" x14ac:dyDescent="0.3">
      <c r="A82" s="129" t="s">
        <v>262</v>
      </c>
      <c r="B82" s="129" t="s">
        <v>263</v>
      </c>
      <c r="C82" s="129" t="s">
        <v>214</v>
      </c>
      <c r="D82" s="254" t="s">
        <v>264</v>
      </c>
      <c r="E82" s="128">
        <f t="shared" si="11"/>
        <v>0</v>
      </c>
      <c r="F82" s="128"/>
      <c r="G82" s="128"/>
      <c r="H82" s="237"/>
      <c r="I82" s="237"/>
      <c r="J82" s="466">
        <f t="shared" si="12"/>
        <v>0</v>
      </c>
      <c r="K82" s="25"/>
      <c r="L82" s="25"/>
      <c r="M82" s="25"/>
      <c r="N82" s="25"/>
      <c r="O82" s="25"/>
      <c r="P82" s="25"/>
      <c r="Q82" s="25"/>
      <c r="R82" s="466">
        <f t="shared" si="13"/>
        <v>0</v>
      </c>
    </row>
    <row r="83" spans="1:20" s="2" customFormat="1" ht="54" hidden="1" customHeight="1" x14ac:dyDescent="0.3">
      <c r="A83" s="19" t="s">
        <v>432</v>
      </c>
      <c r="B83" s="19" t="s">
        <v>433</v>
      </c>
      <c r="C83" s="19" t="s">
        <v>37</v>
      </c>
      <c r="D83" s="252" t="s">
        <v>434</v>
      </c>
      <c r="E83" s="206">
        <f t="shared" si="11"/>
        <v>0</v>
      </c>
      <c r="F83" s="206"/>
      <c r="G83" s="206"/>
      <c r="H83" s="141"/>
      <c r="I83" s="141"/>
      <c r="J83" s="466">
        <f t="shared" si="12"/>
        <v>0</v>
      </c>
      <c r="K83" s="466"/>
      <c r="L83" s="466"/>
      <c r="M83" s="466"/>
      <c r="N83" s="466"/>
      <c r="O83" s="466"/>
      <c r="P83" s="466"/>
      <c r="Q83" s="466"/>
      <c r="R83" s="466">
        <f t="shared" si="13"/>
        <v>0</v>
      </c>
    </row>
    <row r="84" spans="1:20" s="2" customFormat="1" ht="33" hidden="1" customHeight="1" x14ac:dyDescent="0.3">
      <c r="A84" s="19" t="s">
        <v>49</v>
      </c>
      <c r="B84" s="7" t="s">
        <v>50</v>
      </c>
      <c r="C84" s="7" t="s">
        <v>16</v>
      </c>
      <c r="D84" s="8" t="s">
        <v>51</v>
      </c>
      <c r="E84" s="206">
        <f t="shared" si="11"/>
        <v>0</v>
      </c>
      <c r="F84" s="206"/>
      <c r="G84" s="206"/>
      <c r="H84" s="141"/>
      <c r="I84" s="141"/>
      <c r="J84" s="466">
        <f t="shared" si="12"/>
        <v>0</v>
      </c>
      <c r="K84" s="466"/>
      <c r="L84" s="466"/>
      <c r="M84" s="466"/>
      <c r="N84" s="466"/>
      <c r="O84" s="466"/>
      <c r="P84" s="466"/>
      <c r="Q84" s="466"/>
      <c r="R84" s="466">
        <f t="shared" si="13"/>
        <v>0</v>
      </c>
    </row>
    <row r="85" spans="1:20" s="142" customFormat="1" ht="72.75" hidden="1" customHeight="1" x14ac:dyDescent="0.3">
      <c r="A85" s="122" t="s">
        <v>285</v>
      </c>
      <c r="B85" s="122" t="s">
        <v>286</v>
      </c>
      <c r="C85" s="122" t="s">
        <v>19</v>
      </c>
      <c r="D85" s="123" t="s">
        <v>287</v>
      </c>
      <c r="E85" s="206">
        <f>SUM(F85,I85)</f>
        <v>0</v>
      </c>
      <c r="F85" s="206"/>
      <c r="G85" s="206"/>
      <c r="H85" s="206"/>
      <c r="I85" s="206"/>
      <c r="J85" s="487">
        <f>SUM(L85,O85)</f>
        <v>0</v>
      </c>
      <c r="K85" s="487"/>
      <c r="L85" s="487"/>
      <c r="M85" s="487"/>
      <c r="N85" s="487"/>
      <c r="O85" s="487"/>
      <c r="P85" s="324"/>
      <c r="Q85" s="324"/>
      <c r="R85" s="487">
        <f>SUM(E85,J85)</f>
        <v>0</v>
      </c>
    </row>
    <row r="86" spans="1:20" s="142" customFormat="1" ht="66" hidden="1" customHeight="1" x14ac:dyDescent="0.3">
      <c r="A86" s="139"/>
      <c r="B86" s="139"/>
      <c r="C86" s="139"/>
      <c r="D86" s="250" t="s">
        <v>288</v>
      </c>
      <c r="E86" s="211">
        <f>SUM(F86,I86)</f>
        <v>0</v>
      </c>
      <c r="F86" s="211"/>
      <c r="G86" s="211"/>
      <c r="H86" s="255"/>
      <c r="I86" s="255"/>
      <c r="J86" s="477">
        <f>SUM(L86,O86)</f>
        <v>0</v>
      </c>
      <c r="K86" s="477"/>
      <c r="L86" s="477"/>
      <c r="M86" s="477"/>
      <c r="N86" s="477"/>
      <c r="O86" s="477"/>
      <c r="P86" s="477"/>
      <c r="Q86" s="477"/>
      <c r="R86" s="477">
        <f>SUM(E86,J86)</f>
        <v>0</v>
      </c>
    </row>
    <row r="87" spans="1:20" s="2" customFormat="1" ht="27.75" hidden="1" customHeight="1" x14ac:dyDescent="0.3">
      <c r="A87" s="19" t="s">
        <v>435</v>
      </c>
      <c r="B87" s="19" t="s">
        <v>28</v>
      </c>
      <c r="C87" s="10" t="s">
        <v>29</v>
      </c>
      <c r="D87" s="11" t="s">
        <v>30</v>
      </c>
      <c r="E87" s="206">
        <f>SUM(F87,I87)</f>
        <v>0</v>
      </c>
      <c r="F87" s="206"/>
      <c r="G87" s="206"/>
      <c r="H87" s="206"/>
      <c r="I87" s="206">
        <f>SUM(I85)</f>
        <v>0</v>
      </c>
      <c r="J87" s="466">
        <f t="shared" si="12"/>
        <v>0</v>
      </c>
      <c r="K87" s="487"/>
      <c r="L87" s="487"/>
      <c r="M87" s="487"/>
      <c r="N87" s="487"/>
      <c r="O87" s="487"/>
      <c r="P87" s="487"/>
      <c r="Q87" s="487">
        <f>SUM(Q85)</f>
        <v>0</v>
      </c>
      <c r="R87" s="487">
        <f t="shared" si="13"/>
        <v>0</v>
      </c>
    </row>
    <row r="88" spans="1:20" s="2" customFormat="1" ht="55.5" hidden="1" customHeight="1" x14ac:dyDescent="0.3">
      <c r="A88" s="4" t="s">
        <v>270</v>
      </c>
      <c r="B88" s="130"/>
      <c r="C88" s="130"/>
      <c r="D88" s="26" t="s">
        <v>74</v>
      </c>
      <c r="E88" s="165">
        <f>SUM(E89)</f>
        <v>0</v>
      </c>
      <c r="F88" s="165">
        <f t="shared" ref="F88:Q88" si="15">SUM(F89)</f>
        <v>0</v>
      </c>
      <c r="G88" s="165">
        <f t="shared" si="15"/>
        <v>0</v>
      </c>
      <c r="H88" s="165">
        <f t="shared" si="15"/>
        <v>0</v>
      </c>
      <c r="I88" s="165">
        <f t="shared" si="15"/>
        <v>0</v>
      </c>
      <c r="J88" s="81">
        <f t="shared" si="15"/>
        <v>0</v>
      </c>
      <c r="K88" s="81">
        <f t="shared" si="15"/>
        <v>0</v>
      </c>
      <c r="L88" s="81">
        <f t="shared" si="15"/>
        <v>0</v>
      </c>
      <c r="M88" s="81">
        <f t="shared" si="15"/>
        <v>0</v>
      </c>
      <c r="N88" s="81">
        <f t="shared" si="15"/>
        <v>0</v>
      </c>
      <c r="O88" s="81">
        <f t="shared" si="15"/>
        <v>0</v>
      </c>
      <c r="P88" s="81">
        <f t="shared" si="15"/>
        <v>0</v>
      </c>
      <c r="Q88" s="81">
        <f t="shared" si="15"/>
        <v>0</v>
      </c>
      <c r="R88" s="81">
        <f>SUM(J88,E88)</f>
        <v>0</v>
      </c>
      <c r="T88" s="166">
        <f t="shared" ref="T88:T89" si="16">SUM(E88,J88)</f>
        <v>0</v>
      </c>
    </row>
    <row r="89" spans="1:20" s="2" customFormat="1" ht="56.25" hidden="1" customHeight="1" x14ac:dyDescent="0.3">
      <c r="A89" s="4" t="s">
        <v>271</v>
      </c>
      <c r="B89" s="130"/>
      <c r="C89" s="130"/>
      <c r="D89" s="26" t="s">
        <v>74</v>
      </c>
      <c r="E89" s="165">
        <f>SUM(E90:E101)</f>
        <v>0</v>
      </c>
      <c r="F89" s="165">
        <f t="shared" ref="F89:R89" si="17">SUM(F90:F101)</f>
        <v>0</v>
      </c>
      <c r="G89" s="165">
        <f t="shared" si="17"/>
        <v>0</v>
      </c>
      <c r="H89" s="165">
        <f t="shared" si="17"/>
        <v>0</v>
      </c>
      <c r="I89" s="165">
        <f t="shared" si="17"/>
        <v>0</v>
      </c>
      <c r="J89" s="81">
        <f t="shared" si="17"/>
        <v>0</v>
      </c>
      <c r="K89" s="81">
        <f t="shared" si="17"/>
        <v>0</v>
      </c>
      <c r="L89" s="81">
        <f t="shared" si="17"/>
        <v>0</v>
      </c>
      <c r="M89" s="81">
        <f t="shared" si="17"/>
        <v>0</v>
      </c>
      <c r="N89" s="81">
        <f t="shared" si="17"/>
        <v>0</v>
      </c>
      <c r="O89" s="81">
        <f t="shared" si="17"/>
        <v>0</v>
      </c>
      <c r="P89" s="81">
        <f t="shared" si="17"/>
        <v>0</v>
      </c>
      <c r="Q89" s="81">
        <f t="shared" si="17"/>
        <v>0</v>
      </c>
      <c r="R89" s="81">
        <f t="shared" si="17"/>
        <v>0</v>
      </c>
      <c r="T89" s="166">
        <f t="shared" si="16"/>
        <v>0</v>
      </c>
    </row>
    <row r="90" spans="1:20" s="2" customFormat="1" ht="57.75" hidden="1" customHeight="1" x14ac:dyDescent="0.3">
      <c r="A90" s="19" t="s">
        <v>268</v>
      </c>
      <c r="B90" s="19" t="s">
        <v>58</v>
      </c>
      <c r="C90" s="19" t="s">
        <v>59</v>
      </c>
      <c r="D90" s="121" t="s">
        <v>71</v>
      </c>
      <c r="E90" s="206">
        <f>SUM(F90,I90)</f>
        <v>0</v>
      </c>
      <c r="F90" s="141"/>
      <c r="G90" s="206"/>
      <c r="H90" s="206"/>
      <c r="I90" s="255"/>
      <c r="J90" s="474">
        <f>SUM(L90,O90)</f>
        <v>0</v>
      </c>
      <c r="K90" s="487"/>
      <c r="L90" s="324"/>
      <c r="M90" s="324"/>
      <c r="N90" s="324"/>
      <c r="O90" s="487"/>
      <c r="P90" s="324"/>
      <c r="Q90" s="324"/>
      <c r="R90" s="487">
        <f t="shared" ref="R90:R99" si="18">SUM(J90,E90)</f>
        <v>0</v>
      </c>
    </row>
    <row r="91" spans="1:20" s="2" customFormat="1" ht="39.75" hidden="1" customHeight="1" x14ac:dyDescent="0.3">
      <c r="A91" s="19" t="s">
        <v>405</v>
      </c>
      <c r="B91" s="19" t="s">
        <v>62</v>
      </c>
      <c r="C91" s="19" t="s">
        <v>63</v>
      </c>
      <c r="D91" s="134" t="s">
        <v>64</v>
      </c>
      <c r="E91" s="206">
        <f t="shared" ref="E91:E99" si="19">SUM(F91,I91)</f>
        <v>0</v>
      </c>
      <c r="F91" s="141"/>
      <c r="G91" s="206"/>
      <c r="H91" s="206"/>
      <c r="I91" s="255"/>
      <c r="J91" s="474">
        <f t="shared" ref="J91:J99" si="20">SUM(L91,O91)</f>
        <v>0</v>
      </c>
      <c r="K91" s="487"/>
      <c r="L91" s="324"/>
      <c r="M91" s="324"/>
      <c r="N91" s="324"/>
      <c r="O91" s="487"/>
      <c r="P91" s="324"/>
      <c r="Q91" s="324"/>
      <c r="R91" s="487">
        <f t="shared" si="18"/>
        <v>0</v>
      </c>
    </row>
    <row r="92" spans="1:20" s="2" customFormat="1" ht="109.5" hidden="1" customHeight="1" x14ac:dyDescent="0.3">
      <c r="A92" s="19" t="s">
        <v>439</v>
      </c>
      <c r="B92" s="19" t="s">
        <v>130</v>
      </c>
      <c r="C92" s="19" t="s">
        <v>119</v>
      </c>
      <c r="D92" s="134" t="s">
        <v>131</v>
      </c>
      <c r="E92" s="206">
        <f t="shared" si="19"/>
        <v>0</v>
      </c>
      <c r="F92" s="141"/>
      <c r="G92" s="206"/>
      <c r="H92" s="206"/>
      <c r="I92" s="255"/>
      <c r="J92" s="474">
        <f t="shared" si="20"/>
        <v>0</v>
      </c>
      <c r="K92" s="487"/>
      <c r="L92" s="324"/>
      <c r="M92" s="324"/>
      <c r="N92" s="324"/>
      <c r="O92" s="487"/>
      <c r="P92" s="324"/>
      <c r="Q92" s="324"/>
      <c r="R92" s="487">
        <f t="shared" si="18"/>
        <v>0</v>
      </c>
    </row>
    <row r="93" spans="1:20" s="2" customFormat="1" ht="42.75" hidden="1" customHeight="1" x14ac:dyDescent="0.3">
      <c r="A93" s="19" t="s">
        <v>497</v>
      </c>
      <c r="B93" s="19" t="s">
        <v>128</v>
      </c>
      <c r="C93" s="19" t="s">
        <v>119</v>
      </c>
      <c r="D93" s="134" t="s">
        <v>129</v>
      </c>
      <c r="E93" s="206">
        <f t="shared" si="19"/>
        <v>0</v>
      </c>
      <c r="F93" s="141"/>
      <c r="G93" s="206"/>
      <c r="H93" s="206"/>
      <c r="I93" s="255"/>
      <c r="J93" s="474">
        <f t="shared" si="20"/>
        <v>0</v>
      </c>
      <c r="K93" s="487"/>
      <c r="L93" s="324"/>
      <c r="M93" s="324"/>
      <c r="N93" s="324"/>
      <c r="O93" s="487"/>
      <c r="P93" s="324"/>
      <c r="Q93" s="324"/>
      <c r="R93" s="487">
        <f t="shared" si="18"/>
        <v>0</v>
      </c>
    </row>
    <row r="94" spans="1:20" s="2" customFormat="1" ht="45" hidden="1" customHeight="1" x14ac:dyDescent="0.3">
      <c r="A94" s="19" t="s">
        <v>485</v>
      </c>
      <c r="B94" s="19" t="s">
        <v>132</v>
      </c>
      <c r="C94" s="19" t="s">
        <v>133</v>
      </c>
      <c r="D94" s="134" t="s">
        <v>134</v>
      </c>
      <c r="E94" s="206">
        <f t="shared" si="19"/>
        <v>0</v>
      </c>
      <c r="F94" s="141"/>
      <c r="G94" s="206"/>
      <c r="H94" s="206"/>
      <c r="I94" s="255"/>
      <c r="J94" s="474">
        <f t="shared" si="20"/>
        <v>0</v>
      </c>
      <c r="K94" s="487"/>
      <c r="L94" s="324"/>
      <c r="M94" s="324"/>
      <c r="N94" s="324"/>
      <c r="O94" s="487"/>
      <c r="P94" s="324"/>
      <c r="Q94" s="324"/>
      <c r="R94" s="487">
        <f t="shared" si="18"/>
        <v>0</v>
      </c>
    </row>
    <row r="95" spans="1:20" s="2" customFormat="1" ht="29.25" hidden="1" customHeight="1" x14ac:dyDescent="0.3">
      <c r="A95" s="19" t="s">
        <v>406</v>
      </c>
      <c r="B95" s="19" t="s">
        <v>234</v>
      </c>
      <c r="C95" s="19" t="s">
        <v>235</v>
      </c>
      <c r="D95" s="134" t="s">
        <v>236</v>
      </c>
      <c r="E95" s="206">
        <f t="shared" si="19"/>
        <v>0</v>
      </c>
      <c r="F95" s="141"/>
      <c r="G95" s="206"/>
      <c r="H95" s="206"/>
      <c r="I95" s="255"/>
      <c r="J95" s="474">
        <f t="shared" si="20"/>
        <v>0</v>
      </c>
      <c r="K95" s="487"/>
      <c r="L95" s="324"/>
      <c r="M95" s="324"/>
      <c r="N95" s="324"/>
      <c r="O95" s="487"/>
      <c r="P95" s="324"/>
      <c r="Q95" s="324"/>
      <c r="R95" s="487">
        <f t="shared" si="18"/>
        <v>0</v>
      </c>
    </row>
    <row r="96" spans="1:20" s="2" customFormat="1" ht="57.75" hidden="1" customHeight="1" x14ac:dyDescent="0.3">
      <c r="A96" s="19" t="s">
        <v>407</v>
      </c>
      <c r="B96" s="19" t="s">
        <v>237</v>
      </c>
      <c r="C96" s="19" t="s">
        <v>238</v>
      </c>
      <c r="D96" s="15" t="s">
        <v>239</v>
      </c>
      <c r="E96" s="206">
        <f t="shared" si="19"/>
        <v>0</v>
      </c>
      <c r="F96" s="141"/>
      <c r="G96" s="206"/>
      <c r="H96" s="206"/>
      <c r="I96" s="255"/>
      <c r="J96" s="474">
        <f t="shared" si="20"/>
        <v>0</v>
      </c>
      <c r="K96" s="487"/>
      <c r="L96" s="324"/>
      <c r="M96" s="324"/>
      <c r="N96" s="324"/>
      <c r="O96" s="487"/>
      <c r="P96" s="324"/>
      <c r="Q96" s="324"/>
      <c r="R96" s="487">
        <f t="shared" si="18"/>
        <v>0</v>
      </c>
    </row>
    <row r="97" spans="1:20" s="2" customFormat="1" ht="40.5" hidden="1" customHeight="1" x14ac:dyDescent="0.3">
      <c r="A97" s="14" t="s">
        <v>408</v>
      </c>
      <c r="B97" s="14" t="s">
        <v>240</v>
      </c>
      <c r="C97" s="14" t="s">
        <v>241</v>
      </c>
      <c r="D97" s="136" t="s">
        <v>242</v>
      </c>
      <c r="E97" s="206">
        <f t="shared" si="19"/>
        <v>0</v>
      </c>
      <c r="F97" s="141"/>
      <c r="G97" s="206"/>
      <c r="H97" s="206"/>
      <c r="I97" s="255"/>
      <c r="J97" s="474">
        <f t="shared" si="20"/>
        <v>0</v>
      </c>
      <c r="K97" s="487"/>
      <c r="L97" s="324"/>
      <c r="M97" s="324"/>
      <c r="N97" s="324"/>
      <c r="O97" s="487"/>
      <c r="P97" s="324"/>
      <c r="Q97" s="324"/>
      <c r="R97" s="487">
        <f t="shared" si="18"/>
        <v>0</v>
      </c>
    </row>
    <row r="98" spans="1:20" s="2" customFormat="1" ht="38.25" hidden="1" customHeight="1" x14ac:dyDescent="0.3">
      <c r="A98" s="14" t="s">
        <v>409</v>
      </c>
      <c r="B98" s="14" t="s">
        <v>243</v>
      </c>
      <c r="C98" s="14" t="s">
        <v>241</v>
      </c>
      <c r="D98" s="22" t="s">
        <v>244</v>
      </c>
      <c r="E98" s="206">
        <f t="shared" si="19"/>
        <v>0</v>
      </c>
      <c r="F98" s="141"/>
      <c r="G98" s="206"/>
      <c r="H98" s="206"/>
      <c r="I98" s="255"/>
      <c r="J98" s="474">
        <f t="shared" si="20"/>
        <v>0</v>
      </c>
      <c r="K98" s="487"/>
      <c r="L98" s="324"/>
      <c r="M98" s="324"/>
      <c r="N98" s="324"/>
      <c r="O98" s="487"/>
      <c r="P98" s="324"/>
      <c r="Q98" s="324"/>
      <c r="R98" s="487">
        <f t="shared" si="18"/>
        <v>0</v>
      </c>
    </row>
    <row r="99" spans="1:20" s="2" customFormat="1" ht="59.25" hidden="1" customHeight="1" x14ac:dyDescent="0.3">
      <c r="A99" s="14" t="s">
        <v>498</v>
      </c>
      <c r="B99" s="14" t="s">
        <v>136</v>
      </c>
      <c r="C99" s="14" t="s">
        <v>37</v>
      </c>
      <c r="D99" s="22" t="s">
        <v>137</v>
      </c>
      <c r="E99" s="206">
        <f t="shared" si="19"/>
        <v>0</v>
      </c>
      <c r="F99" s="141"/>
      <c r="G99" s="206"/>
      <c r="H99" s="206"/>
      <c r="I99" s="255"/>
      <c r="J99" s="474">
        <f t="shared" si="20"/>
        <v>0</v>
      </c>
      <c r="K99" s="487"/>
      <c r="L99" s="324"/>
      <c r="M99" s="324"/>
      <c r="N99" s="324"/>
      <c r="O99" s="487"/>
      <c r="P99" s="324"/>
      <c r="Q99" s="324"/>
      <c r="R99" s="487">
        <f t="shared" si="18"/>
        <v>0</v>
      </c>
    </row>
    <row r="100" spans="1:20" s="2" customFormat="1" ht="40.5" hidden="1" customHeight="1" x14ac:dyDescent="0.3">
      <c r="A100" s="135"/>
      <c r="B100" s="135"/>
      <c r="C100" s="135"/>
      <c r="D100" s="121"/>
      <c r="E100" s="206"/>
      <c r="F100" s="141"/>
      <c r="G100" s="206"/>
      <c r="H100" s="255"/>
      <c r="I100" s="255"/>
      <c r="J100" s="474"/>
      <c r="K100" s="490"/>
      <c r="L100" s="324"/>
      <c r="M100" s="324"/>
      <c r="N100" s="324"/>
      <c r="O100" s="324"/>
      <c r="P100" s="324"/>
      <c r="Q100" s="324"/>
      <c r="R100" s="487"/>
    </row>
    <row r="101" spans="1:20" s="2" customFormat="1" ht="0.75" customHeight="1" x14ac:dyDescent="0.3">
      <c r="A101" s="14" t="s">
        <v>410</v>
      </c>
      <c r="B101" s="14" t="s">
        <v>60</v>
      </c>
      <c r="C101" s="14" t="s">
        <v>16</v>
      </c>
      <c r="D101" s="22" t="s">
        <v>61</v>
      </c>
      <c r="E101" s="141"/>
      <c r="F101" s="141"/>
      <c r="G101" s="141"/>
      <c r="H101" s="141"/>
      <c r="I101" s="141"/>
      <c r="J101" s="466"/>
      <c r="K101" s="466"/>
      <c r="L101" s="466"/>
      <c r="M101" s="466"/>
      <c r="N101" s="466"/>
      <c r="O101" s="466"/>
      <c r="P101" s="466"/>
      <c r="Q101" s="466"/>
      <c r="R101" s="487">
        <f>SUM(J101,E101)</f>
        <v>0</v>
      </c>
    </row>
    <row r="102" spans="1:20" s="2" customFormat="1" ht="78.75" customHeight="1" x14ac:dyDescent="0.3">
      <c r="A102" s="4" t="s">
        <v>282</v>
      </c>
      <c r="B102" s="130"/>
      <c r="C102" s="130"/>
      <c r="D102" s="26" t="s">
        <v>72</v>
      </c>
      <c r="E102" s="165">
        <f>SUM(E103)</f>
        <v>0</v>
      </c>
      <c r="F102" s="165">
        <f t="shared" ref="F102:Q102" si="21">SUM(F103)</f>
        <v>0</v>
      </c>
      <c r="G102" s="165">
        <f t="shared" si="21"/>
        <v>0</v>
      </c>
      <c r="H102" s="165">
        <f t="shared" si="21"/>
        <v>0</v>
      </c>
      <c r="I102" s="81">
        <f t="shared" si="21"/>
        <v>0</v>
      </c>
      <c r="J102" s="632">
        <f t="shared" si="21"/>
        <v>3446230</v>
      </c>
      <c r="K102" s="632">
        <f t="shared" si="21"/>
        <v>3446230</v>
      </c>
      <c r="L102" s="632">
        <f t="shared" si="21"/>
        <v>0</v>
      </c>
      <c r="M102" s="632">
        <f t="shared" si="21"/>
        <v>0</v>
      </c>
      <c r="N102" s="632">
        <f t="shared" si="21"/>
        <v>0</v>
      </c>
      <c r="O102" s="632">
        <f t="shared" si="21"/>
        <v>3446230</v>
      </c>
      <c r="P102" s="632">
        <f t="shared" si="21"/>
        <v>0</v>
      </c>
      <c r="Q102" s="632">
        <f t="shared" si="21"/>
        <v>0</v>
      </c>
      <c r="R102" s="632">
        <f>SUM(J102,E102)</f>
        <v>3446230</v>
      </c>
      <c r="T102" s="48">
        <f t="shared" ref="T102:T103" si="22">SUM(E102,J102)</f>
        <v>3446230</v>
      </c>
    </row>
    <row r="103" spans="1:20" s="2" customFormat="1" ht="78" customHeight="1" x14ac:dyDescent="0.3">
      <c r="A103" s="4" t="s">
        <v>283</v>
      </c>
      <c r="B103" s="130"/>
      <c r="C103" s="130"/>
      <c r="D103" s="26" t="s">
        <v>72</v>
      </c>
      <c r="E103" s="165">
        <f>SUM(E104:E112,E114,E115)</f>
        <v>0</v>
      </c>
      <c r="F103" s="165">
        <f t="shared" ref="F103:I103" si="23">SUM(F104:F112,F114,F115)</f>
        <v>0</v>
      </c>
      <c r="G103" s="165">
        <f t="shared" si="23"/>
        <v>0</v>
      </c>
      <c r="H103" s="165">
        <f t="shared" si="23"/>
        <v>0</v>
      </c>
      <c r="I103" s="81">
        <f t="shared" si="23"/>
        <v>0</v>
      </c>
      <c r="J103" s="632">
        <f>SUM(J107)</f>
        <v>3446230</v>
      </c>
      <c r="K103" s="632">
        <f t="shared" ref="K103:R103" si="24">SUM(K107)</f>
        <v>3446230</v>
      </c>
      <c r="L103" s="632">
        <f t="shared" si="24"/>
        <v>0</v>
      </c>
      <c r="M103" s="632">
        <f t="shared" si="24"/>
        <v>0</v>
      </c>
      <c r="N103" s="632">
        <f t="shared" si="24"/>
        <v>0</v>
      </c>
      <c r="O103" s="632">
        <f t="shared" si="24"/>
        <v>3446230</v>
      </c>
      <c r="P103" s="632">
        <f t="shared" si="24"/>
        <v>0</v>
      </c>
      <c r="Q103" s="632">
        <f t="shared" si="24"/>
        <v>0</v>
      </c>
      <c r="R103" s="632">
        <f t="shared" si="24"/>
        <v>3446230</v>
      </c>
      <c r="T103" s="48">
        <f t="shared" si="22"/>
        <v>3446230</v>
      </c>
    </row>
    <row r="104" spans="1:20" s="2" customFormat="1" ht="60.75" hidden="1" customHeight="1" x14ac:dyDescent="0.3">
      <c r="A104" s="19" t="s">
        <v>284</v>
      </c>
      <c r="B104" s="19" t="s">
        <v>58</v>
      </c>
      <c r="C104" s="7" t="s">
        <v>59</v>
      </c>
      <c r="D104" s="121" t="s">
        <v>71</v>
      </c>
      <c r="E104" s="206">
        <f>SUM(F104,I104)</f>
        <v>0</v>
      </c>
      <c r="F104" s="141"/>
      <c r="G104" s="141"/>
      <c r="H104" s="141"/>
      <c r="I104" s="141"/>
      <c r="J104" s="466">
        <f t="shared" ref="J104:J110" si="25">SUM(K104)</f>
        <v>0</v>
      </c>
      <c r="K104" s="466"/>
      <c r="L104" s="466"/>
      <c r="M104" s="466"/>
      <c r="N104" s="466"/>
      <c r="O104" s="466"/>
      <c r="P104" s="466"/>
      <c r="Q104" s="466"/>
      <c r="R104" s="211">
        <f t="shared" ref="R104:R115" si="26">SUM(E104,J104)</f>
        <v>0</v>
      </c>
    </row>
    <row r="105" spans="1:20" s="79" customFormat="1" ht="38.25" hidden="1" customHeight="1" x14ac:dyDescent="0.3">
      <c r="A105" s="20" t="s">
        <v>415</v>
      </c>
      <c r="B105" s="20" t="s">
        <v>155</v>
      </c>
      <c r="C105" s="12" t="s">
        <v>149</v>
      </c>
      <c r="D105" s="118" t="s">
        <v>156</v>
      </c>
      <c r="E105" s="127">
        <f>SUM(F105)</f>
        <v>0</v>
      </c>
      <c r="F105" s="57"/>
      <c r="G105" s="57"/>
      <c r="H105" s="57"/>
      <c r="I105" s="57"/>
      <c r="J105" s="466">
        <f t="shared" si="25"/>
        <v>0</v>
      </c>
      <c r="K105" s="53"/>
      <c r="L105" s="53"/>
      <c r="M105" s="53"/>
      <c r="N105" s="53"/>
      <c r="O105" s="53"/>
      <c r="P105" s="53"/>
      <c r="Q105" s="53"/>
      <c r="R105" s="211">
        <f t="shared" si="26"/>
        <v>0</v>
      </c>
    </row>
    <row r="106" spans="1:20" s="2" customFormat="1" ht="73.5" hidden="1" customHeight="1" x14ac:dyDescent="0.3">
      <c r="A106" s="19" t="s">
        <v>436</v>
      </c>
      <c r="B106" s="19" t="s">
        <v>158</v>
      </c>
      <c r="C106" s="7" t="s">
        <v>149</v>
      </c>
      <c r="D106" s="121" t="s">
        <v>159</v>
      </c>
      <c r="E106" s="206">
        <f t="shared" ref="E106:E115" si="27">SUM(F106)</f>
        <v>0</v>
      </c>
      <c r="F106" s="141"/>
      <c r="G106" s="141"/>
      <c r="H106" s="141"/>
      <c r="I106" s="141"/>
      <c r="J106" s="466">
        <f t="shared" si="25"/>
        <v>0</v>
      </c>
      <c r="K106" s="466"/>
      <c r="L106" s="466"/>
      <c r="M106" s="466"/>
      <c r="N106" s="466"/>
      <c r="O106" s="466"/>
      <c r="P106" s="466"/>
      <c r="Q106" s="466"/>
      <c r="R106" s="211">
        <f t="shared" si="26"/>
        <v>0</v>
      </c>
    </row>
    <row r="107" spans="1:20" s="49" customFormat="1" ht="38.25" customHeight="1" x14ac:dyDescent="0.3">
      <c r="A107" s="7" t="s">
        <v>576</v>
      </c>
      <c r="B107" s="7" t="s">
        <v>160</v>
      </c>
      <c r="C107" s="7" t="s">
        <v>149</v>
      </c>
      <c r="D107" s="9" t="s">
        <v>161</v>
      </c>
      <c r="E107" s="207">
        <f>SUM(F107,I107)</f>
        <v>0</v>
      </c>
      <c r="F107" s="207"/>
      <c r="G107" s="208"/>
      <c r="H107" s="208"/>
      <c r="I107" s="208"/>
      <c r="J107" s="474">
        <f>SUM(J108)</f>
        <v>3446230</v>
      </c>
      <c r="K107" s="474">
        <f t="shared" ref="K107:O107" si="28">SUM(K108)</f>
        <v>3446230</v>
      </c>
      <c r="L107" s="474">
        <f t="shared" si="28"/>
        <v>0</v>
      </c>
      <c r="M107" s="474">
        <f t="shared" si="28"/>
        <v>0</v>
      </c>
      <c r="N107" s="474">
        <f t="shared" si="28"/>
        <v>0</v>
      </c>
      <c r="O107" s="474">
        <f t="shared" si="28"/>
        <v>3446230</v>
      </c>
      <c r="P107" s="464"/>
      <c r="Q107" s="464"/>
      <c r="R107" s="466">
        <f>SUM(E107,J107)</f>
        <v>3446230</v>
      </c>
      <c r="T107" s="64"/>
    </row>
    <row r="108" spans="1:20" s="256" customFormat="1" ht="65.25" customHeight="1" x14ac:dyDescent="0.3">
      <c r="A108" s="140"/>
      <c r="B108" s="140"/>
      <c r="C108" s="140"/>
      <c r="D108" s="629" t="s">
        <v>577</v>
      </c>
      <c r="E108" s="265"/>
      <c r="F108" s="265"/>
      <c r="G108" s="266"/>
      <c r="H108" s="266"/>
      <c r="I108" s="266"/>
      <c r="J108" s="473">
        <f t="shared" ref="J108" si="29">SUM(L108,O108)</f>
        <v>3446230</v>
      </c>
      <c r="K108" s="473">
        <v>3446230</v>
      </c>
      <c r="L108" s="476"/>
      <c r="M108" s="476"/>
      <c r="N108" s="476"/>
      <c r="O108" s="473">
        <v>3446230</v>
      </c>
      <c r="P108" s="476"/>
      <c r="Q108" s="476"/>
      <c r="R108" s="324">
        <f t="shared" ref="R108" si="30">SUM(E108,J108)</f>
        <v>3446230</v>
      </c>
      <c r="T108" s="257"/>
    </row>
    <row r="109" spans="1:20" s="2" customFormat="1" ht="166.5" hidden="1" customHeight="1" x14ac:dyDescent="0.3">
      <c r="A109" s="19" t="s">
        <v>525</v>
      </c>
      <c r="B109" s="19" t="s">
        <v>526</v>
      </c>
      <c r="C109" s="7" t="s">
        <v>443</v>
      </c>
      <c r="D109" s="238" t="s">
        <v>524</v>
      </c>
      <c r="E109" s="206"/>
      <c r="F109" s="141"/>
      <c r="G109" s="141"/>
      <c r="H109" s="141"/>
      <c r="I109" s="141"/>
      <c r="J109" s="141">
        <f>SUM(L109,O109)</f>
        <v>0</v>
      </c>
      <c r="K109" s="141"/>
      <c r="L109" s="141"/>
      <c r="M109" s="141"/>
      <c r="N109" s="141"/>
      <c r="O109" s="141"/>
      <c r="P109" s="466"/>
      <c r="Q109" s="466"/>
      <c r="R109" s="141">
        <f t="shared" si="26"/>
        <v>0</v>
      </c>
    </row>
    <row r="110" spans="1:20" s="2" customFormat="1" ht="39" hidden="1" customHeight="1" x14ac:dyDescent="0.3">
      <c r="A110" s="19" t="s">
        <v>440</v>
      </c>
      <c r="B110" s="19" t="s">
        <v>441</v>
      </c>
      <c r="C110" s="7" t="s">
        <v>443</v>
      </c>
      <c r="D110" s="121" t="s">
        <v>442</v>
      </c>
      <c r="E110" s="206">
        <f t="shared" si="27"/>
        <v>0</v>
      </c>
      <c r="F110" s="141"/>
      <c r="G110" s="141"/>
      <c r="H110" s="141"/>
      <c r="I110" s="141"/>
      <c r="J110" s="466">
        <f t="shared" si="25"/>
        <v>0</v>
      </c>
      <c r="K110" s="466"/>
      <c r="L110" s="466"/>
      <c r="M110" s="466"/>
      <c r="N110" s="466"/>
      <c r="O110" s="466"/>
      <c r="P110" s="466"/>
      <c r="Q110" s="466"/>
      <c r="R110" s="211">
        <f t="shared" si="26"/>
        <v>0</v>
      </c>
    </row>
    <row r="111" spans="1:20" s="2" customFormat="1" ht="42.75" hidden="1" customHeight="1" x14ac:dyDescent="0.3">
      <c r="A111" s="19" t="s">
        <v>395</v>
      </c>
      <c r="B111" s="19" t="s">
        <v>40</v>
      </c>
      <c r="C111" s="7" t="s">
        <v>16</v>
      </c>
      <c r="D111" s="121" t="s">
        <v>41</v>
      </c>
      <c r="E111" s="206">
        <f t="shared" si="27"/>
        <v>0</v>
      </c>
      <c r="F111" s="141"/>
      <c r="G111" s="141"/>
      <c r="H111" s="141"/>
      <c r="I111" s="141"/>
      <c r="J111" s="466">
        <f>SUM(K111)</f>
        <v>0</v>
      </c>
      <c r="K111" s="466"/>
      <c r="L111" s="466"/>
      <c r="M111" s="466"/>
      <c r="N111" s="466"/>
      <c r="O111" s="466"/>
      <c r="P111" s="466"/>
      <c r="Q111" s="466"/>
      <c r="R111" s="211">
        <f t="shared" si="26"/>
        <v>0</v>
      </c>
    </row>
    <row r="112" spans="1:20" s="2" customFormat="1" ht="41.25" hidden="1" customHeight="1" x14ac:dyDescent="0.3">
      <c r="A112" s="19" t="s">
        <v>437</v>
      </c>
      <c r="B112" s="19" t="s">
        <v>50</v>
      </c>
      <c r="C112" s="7" t="s">
        <v>16</v>
      </c>
      <c r="D112" s="121" t="s">
        <v>438</v>
      </c>
      <c r="E112" s="206">
        <f t="shared" si="27"/>
        <v>0</v>
      </c>
      <c r="F112" s="141"/>
      <c r="G112" s="141"/>
      <c r="H112" s="141"/>
      <c r="I112" s="141"/>
      <c r="J112" s="466">
        <f t="shared" ref="J112:J115" si="31">SUM(K112)</f>
        <v>0</v>
      </c>
      <c r="K112" s="466"/>
      <c r="L112" s="466"/>
      <c r="M112" s="466"/>
      <c r="N112" s="466"/>
      <c r="O112" s="466"/>
      <c r="P112" s="466"/>
      <c r="Q112" s="466"/>
      <c r="R112" s="211">
        <f t="shared" si="26"/>
        <v>0</v>
      </c>
    </row>
    <row r="113" spans="1:20" s="284" customFormat="1" ht="33.75" hidden="1" customHeight="1" x14ac:dyDescent="0.3">
      <c r="A113" s="281"/>
      <c r="B113" s="281"/>
      <c r="C113" s="282"/>
      <c r="D113" s="229" t="s">
        <v>460</v>
      </c>
      <c r="E113" s="289">
        <f t="shared" si="27"/>
        <v>0</v>
      </c>
      <c r="F113" s="283"/>
      <c r="G113" s="283"/>
      <c r="H113" s="283"/>
      <c r="I113" s="283"/>
      <c r="J113" s="491">
        <f t="shared" si="31"/>
        <v>0</v>
      </c>
      <c r="K113" s="491"/>
      <c r="L113" s="491"/>
      <c r="M113" s="491"/>
      <c r="N113" s="491"/>
      <c r="O113" s="491"/>
      <c r="P113" s="491"/>
      <c r="Q113" s="491"/>
      <c r="R113" s="211">
        <f t="shared" si="26"/>
        <v>0</v>
      </c>
    </row>
    <row r="114" spans="1:20" s="287" customFormat="1" ht="38.25" hidden="1" customHeight="1" x14ac:dyDescent="0.3">
      <c r="A114" s="285" t="s">
        <v>444</v>
      </c>
      <c r="B114" s="285" t="s">
        <v>445</v>
      </c>
      <c r="C114" s="286" t="s">
        <v>16</v>
      </c>
      <c r="D114" s="322" t="s">
        <v>446</v>
      </c>
      <c r="E114" s="288">
        <f>SUM(F114)</f>
        <v>0</v>
      </c>
      <c r="F114" s="288"/>
      <c r="G114" s="288"/>
      <c r="H114" s="288"/>
      <c r="I114" s="288"/>
      <c r="J114" s="492">
        <f t="shared" si="31"/>
        <v>0</v>
      </c>
      <c r="K114" s="492"/>
      <c r="L114" s="492"/>
      <c r="M114" s="492"/>
      <c r="N114" s="492"/>
      <c r="O114" s="492"/>
      <c r="P114" s="492"/>
      <c r="Q114" s="492"/>
      <c r="R114" s="211">
        <f t="shared" si="26"/>
        <v>0</v>
      </c>
    </row>
    <row r="115" spans="1:20" s="2" customFormat="1" ht="59.25" hidden="1" customHeight="1" x14ac:dyDescent="0.3">
      <c r="A115" s="19" t="s">
        <v>411</v>
      </c>
      <c r="B115" s="19" t="s">
        <v>171</v>
      </c>
      <c r="C115" s="7" t="s">
        <v>172</v>
      </c>
      <c r="D115" s="121" t="s">
        <v>173</v>
      </c>
      <c r="E115" s="206">
        <f t="shared" si="27"/>
        <v>0</v>
      </c>
      <c r="F115" s="141"/>
      <c r="G115" s="141"/>
      <c r="H115" s="141"/>
      <c r="I115" s="141"/>
      <c r="J115" s="466">
        <f t="shared" si="31"/>
        <v>0</v>
      </c>
      <c r="K115" s="466"/>
      <c r="L115" s="466"/>
      <c r="M115" s="466"/>
      <c r="N115" s="466"/>
      <c r="O115" s="466"/>
      <c r="P115" s="466"/>
      <c r="Q115" s="466"/>
      <c r="R115" s="211">
        <f t="shared" si="26"/>
        <v>0</v>
      </c>
    </row>
    <row r="116" spans="1:20" s="2" customFormat="1" ht="67.5" hidden="1" customHeight="1" x14ac:dyDescent="0.3">
      <c r="A116" s="194" t="s">
        <v>68</v>
      </c>
      <c r="B116" s="196"/>
      <c r="C116" s="196"/>
      <c r="D116" s="431" t="s">
        <v>499</v>
      </c>
      <c r="E116" s="165">
        <f>SUM(E117)</f>
        <v>0</v>
      </c>
      <c r="F116" s="165">
        <f t="shared" ref="F116:R116" si="32">SUM(F117)</f>
        <v>0</v>
      </c>
      <c r="G116" s="165">
        <f t="shared" si="32"/>
        <v>0</v>
      </c>
      <c r="H116" s="165">
        <f t="shared" si="32"/>
        <v>0</v>
      </c>
      <c r="I116" s="165">
        <f t="shared" si="32"/>
        <v>0</v>
      </c>
      <c r="J116" s="81">
        <f t="shared" si="32"/>
        <v>0</v>
      </c>
      <c r="K116" s="81">
        <f t="shared" si="32"/>
        <v>0</v>
      </c>
      <c r="L116" s="81">
        <f t="shared" si="32"/>
        <v>0</v>
      </c>
      <c r="M116" s="81">
        <f t="shared" si="32"/>
        <v>0</v>
      </c>
      <c r="N116" s="81">
        <f t="shared" si="32"/>
        <v>0</v>
      </c>
      <c r="O116" s="81">
        <f t="shared" si="32"/>
        <v>0</v>
      </c>
      <c r="P116" s="81">
        <f t="shared" si="32"/>
        <v>0</v>
      </c>
      <c r="Q116" s="81">
        <f t="shared" si="32"/>
        <v>0</v>
      </c>
      <c r="R116" s="81">
        <f t="shared" si="32"/>
        <v>0</v>
      </c>
      <c r="T116" s="48"/>
    </row>
    <row r="117" spans="1:20" s="2" customFormat="1" ht="64.5" hidden="1" customHeight="1" x14ac:dyDescent="0.3">
      <c r="A117" s="194" t="s">
        <v>70</v>
      </c>
      <c r="B117" s="196"/>
      <c r="C117" s="196"/>
      <c r="D117" s="431" t="s">
        <v>499</v>
      </c>
      <c r="E117" s="165">
        <f>SUM(E118:E119)</f>
        <v>0</v>
      </c>
      <c r="F117" s="165">
        <f t="shared" ref="F117:R117" si="33">SUM(F118:F119)</f>
        <v>0</v>
      </c>
      <c r="G117" s="165">
        <f t="shared" si="33"/>
        <v>0</v>
      </c>
      <c r="H117" s="165">
        <f t="shared" si="33"/>
        <v>0</v>
      </c>
      <c r="I117" s="165">
        <f t="shared" si="33"/>
        <v>0</v>
      </c>
      <c r="J117" s="81">
        <f t="shared" si="33"/>
        <v>0</v>
      </c>
      <c r="K117" s="81">
        <f t="shared" si="33"/>
        <v>0</v>
      </c>
      <c r="L117" s="81">
        <f t="shared" si="33"/>
        <v>0</v>
      </c>
      <c r="M117" s="81">
        <f t="shared" si="33"/>
        <v>0</v>
      </c>
      <c r="N117" s="81">
        <f t="shared" si="33"/>
        <v>0</v>
      </c>
      <c r="O117" s="81">
        <f t="shared" si="33"/>
        <v>0</v>
      </c>
      <c r="P117" s="81">
        <f t="shared" si="33"/>
        <v>0</v>
      </c>
      <c r="Q117" s="81">
        <f t="shared" si="33"/>
        <v>0</v>
      </c>
      <c r="R117" s="81">
        <f t="shared" si="33"/>
        <v>0</v>
      </c>
      <c r="T117" s="166">
        <f t="shared" ref="T117" si="34">SUM(E117,J117)</f>
        <v>0</v>
      </c>
    </row>
    <row r="118" spans="1:20" s="2" customFormat="1" ht="39.75" hidden="1" customHeight="1" x14ac:dyDescent="0.3">
      <c r="A118" s="19"/>
      <c r="B118" s="19"/>
      <c r="C118" s="7"/>
      <c r="D118" s="8"/>
      <c r="E118" s="206">
        <f>SUM(F118,I118)</f>
        <v>0</v>
      </c>
      <c r="F118" s="141"/>
      <c r="G118" s="141"/>
      <c r="H118" s="141"/>
      <c r="I118" s="141"/>
      <c r="J118" s="474">
        <f>SUM(L118,O118)</f>
        <v>0</v>
      </c>
      <c r="K118" s="466"/>
      <c r="L118" s="466"/>
      <c r="M118" s="466"/>
      <c r="N118" s="466"/>
      <c r="O118" s="466"/>
      <c r="P118" s="466"/>
      <c r="Q118" s="466"/>
      <c r="R118" s="487">
        <f t="shared" ref="R118:R122" si="35">SUM(J118,E118)</f>
        <v>0</v>
      </c>
    </row>
    <row r="119" spans="1:20" s="2" customFormat="1" ht="63.75" hidden="1" customHeight="1" x14ac:dyDescent="0.3">
      <c r="A119" s="19" t="s">
        <v>447</v>
      </c>
      <c r="B119" s="19" t="s">
        <v>26</v>
      </c>
      <c r="C119" s="7" t="s">
        <v>16</v>
      </c>
      <c r="D119" s="121" t="s">
        <v>27</v>
      </c>
      <c r="E119" s="206"/>
      <c r="F119" s="141"/>
      <c r="G119" s="141"/>
      <c r="H119" s="141"/>
      <c r="I119" s="141"/>
      <c r="J119" s="474">
        <f>SUM(L119,O119)</f>
        <v>0</v>
      </c>
      <c r="K119" s="466"/>
      <c r="L119" s="466"/>
      <c r="M119" s="466"/>
      <c r="N119" s="466"/>
      <c r="O119" s="466"/>
      <c r="P119" s="466"/>
      <c r="Q119" s="466"/>
      <c r="R119" s="487">
        <f t="shared" si="35"/>
        <v>0</v>
      </c>
    </row>
    <row r="120" spans="1:20" s="2" customFormat="1" ht="53.25" hidden="1" customHeight="1" x14ac:dyDescent="0.3">
      <c r="A120" s="4" t="s">
        <v>279</v>
      </c>
      <c r="B120" s="130"/>
      <c r="C120" s="130"/>
      <c r="D120" s="26" t="s">
        <v>73</v>
      </c>
      <c r="E120" s="165">
        <f>SUM(E121)</f>
        <v>0</v>
      </c>
      <c r="F120" s="165">
        <f t="shared" ref="F120:Q121" si="36">SUM(F121)</f>
        <v>0</v>
      </c>
      <c r="G120" s="165">
        <f t="shared" si="36"/>
        <v>0</v>
      </c>
      <c r="H120" s="165">
        <f t="shared" si="36"/>
        <v>0</v>
      </c>
      <c r="I120" s="165">
        <f t="shared" si="36"/>
        <v>0</v>
      </c>
      <c r="J120" s="81">
        <f t="shared" si="36"/>
        <v>0</v>
      </c>
      <c r="K120" s="81">
        <f t="shared" si="36"/>
        <v>0</v>
      </c>
      <c r="L120" s="81">
        <f t="shared" si="36"/>
        <v>0</v>
      </c>
      <c r="M120" s="81">
        <f t="shared" si="36"/>
        <v>0</v>
      </c>
      <c r="N120" s="81">
        <f t="shared" si="36"/>
        <v>0</v>
      </c>
      <c r="O120" s="81">
        <f t="shared" si="36"/>
        <v>0</v>
      </c>
      <c r="P120" s="81">
        <f t="shared" si="36"/>
        <v>0</v>
      </c>
      <c r="Q120" s="81">
        <f t="shared" si="36"/>
        <v>0</v>
      </c>
      <c r="R120" s="81">
        <f t="shared" si="35"/>
        <v>0</v>
      </c>
      <c r="T120" s="48">
        <f t="shared" ref="T120:T121" si="37">SUM(E120,J120)</f>
        <v>0</v>
      </c>
    </row>
    <row r="121" spans="1:20" s="2" customFormat="1" ht="60" hidden="1" customHeight="1" x14ac:dyDescent="0.3">
      <c r="A121" s="4" t="s">
        <v>280</v>
      </c>
      <c r="B121" s="130"/>
      <c r="C121" s="130"/>
      <c r="D121" s="26" t="s">
        <v>73</v>
      </c>
      <c r="E121" s="165">
        <f>SUM(E122)</f>
        <v>0</v>
      </c>
      <c r="F121" s="165">
        <f t="shared" si="36"/>
        <v>0</v>
      </c>
      <c r="G121" s="165">
        <f t="shared" si="36"/>
        <v>0</v>
      </c>
      <c r="H121" s="165">
        <f t="shared" si="36"/>
        <v>0</v>
      </c>
      <c r="I121" s="165">
        <f t="shared" si="36"/>
        <v>0</v>
      </c>
      <c r="J121" s="81">
        <f t="shared" si="36"/>
        <v>0</v>
      </c>
      <c r="K121" s="81">
        <f t="shared" si="36"/>
        <v>0</v>
      </c>
      <c r="L121" s="81">
        <f t="shared" si="36"/>
        <v>0</v>
      </c>
      <c r="M121" s="81">
        <f t="shared" si="36"/>
        <v>0</v>
      </c>
      <c r="N121" s="81">
        <f t="shared" si="36"/>
        <v>0</v>
      </c>
      <c r="O121" s="81">
        <f t="shared" si="36"/>
        <v>0</v>
      </c>
      <c r="P121" s="81">
        <f t="shared" si="36"/>
        <v>0</v>
      </c>
      <c r="Q121" s="81">
        <f t="shared" si="36"/>
        <v>0</v>
      </c>
      <c r="R121" s="81">
        <f t="shared" si="35"/>
        <v>0</v>
      </c>
      <c r="T121" s="48">
        <f t="shared" si="37"/>
        <v>0</v>
      </c>
    </row>
    <row r="122" spans="1:20" s="2" customFormat="1" ht="45.75" hidden="1" customHeight="1" x14ac:dyDescent="0.3">
      <c r="A122" s="135" t="s">
        <v>281</v>
      </c>
      <c r="B122" s="135" t="s">
        <v>58</v>
      </c>
      <c r="C122" s="135" t="s">
        <v>59</v>
      </c>
      <c r="D122" s="238" t="s">
        <v>71</v>
      </c>
      <c r="E122" s="206">
        <f>SUM(F122,I122)</f>
        <v>0</v>
      </c>
      <c r="F122" s="141"/>
      <c r="G122" s="141"/>
      <c r="H122" s="141"/>
      <c r="I122" s="141"/>
      <c r="J122" s="474">
        <f>SUM(L122,O122)</f>
        <v>0</v>
      </c>
      <c r="K122" s="466"/>
      <c r="L122" s="466"/>
      <c r="M122" s="466"/>
      <c r="N122" s="466"/>
      <c r="O122" s="466"/>
      <c r="P122" s="466"/>
      <c r="Q122" s="466"/>
      <c r="R122" s="487">
        <f t="shared" si="35"/>
        <v>0</v>
      </c>
    </row>
    <row r="123" spans="1:20" s="2" customFormat="1" ht="61.5" hidden="1" customHeight="1" x14ac:dyDescent="0.3">
      <c r="A123" s="4" t="s">
        <v>272</v>
      </c>
      <c r="B123" s="143"/>
      <c r="C123" s="143"/>
      <c r="D123" s="26" t="s">
        <v>75</v>
      </c>
      <c r="E123" s="165">
        <f>SUM(E124)</f>
        <v>0</v>
      </c>
      <c r="F123" s="165">
        <f t="shared" ref="F123:Q123" si="38">SUM(F124)</f>
        <v>0</v>
      </c>
      <c r="G123" s="165">
        <f t="shared" si="38"/>
        <v>0</v>
      </c>
      <c r="H123" s="165">
        <f t="shared" si="38"/>
        <v>0</v>
      </c>
      <c r="I123" s="165">
        <f t="shared" si="38"/>
        <v>0</v>
      </c>
      <c r="J123" s="81">
        <f t="shared" si="38"/>
        <v>0</v>
      </c>
      <c r="K123" s="81">
        <f t="shared" si="38"/>
        <v>0</v>
      </c>
      <c r="L123" s="81">
        <f t="shared" si="38"/>
        <v>0</v>
      </c>
      <c r="M123" s="81">
        <f t="shared" si="38"/>
        <v>0</v>
      </c>
      <c r="N123" s="81">
        <f t="shared" si="38"/>
        <v>0</v>
      </c>
      <c r="O123" s="81">
        <f t="shared" si="38"/>
        <v>0</v>
      </c>
      <c r="P123" s="493">
        <f t="shared" si="38"/>
        <v>0</v>
      </c>
      <c r="Q123" s="493">
        <f t="shared" si="38"/>
        <v>0</v>
      </c>
      <c r="R123" s="165">
        <f>SUM(J123,E123)</f>
        <v>0</v>
      </c>
      <c r="T123" s="48"/>
    </row>
    <row r="124" spans="1:20" s="2" customFormat="1" ht="60" hidden="1" customHeight="1" x14ac:dyDescent="0.3">
      <c r="A124" s="4" t="s">
        <v>273</v>
      </c>
      <c r="B124" s="143"/>
      <c r="C124" s="143"/>
      <c r="D124" s="26" t="s">
        <v>75</v>
      </c>
      <c r="E124" s="165">
        <f>SUM(E125:E133,E135,E137,E138,E140)</f>
        <v>0</v>
      </c>
      <c r="F124" s="165">
        <f t="shared" ref="F124:R124" si="39">SUM(F125:F133,F135,F137,F138,F140)</f>
        <v>0</v>
      </c>
      <c r="G124" s="165">
        <f t="shared" si="39"/>
        <v>0</v>
      </c>
      <c r="H124" s="165">
        <f t="shared" si="39"/>
        <v>0</v>
      </c>
      <c r="I124" s="165">
        <f t="shared" si="39"/>
        <v>0</v>
      </c>
      <c r="J124" s="81">
        <f t="shared" si="39"/>
        <v>0</v>
      </c>
      <c r="K124" s="81">
        <f t="shared" si="39"/>
        <v>0</v>
      </c>
      <c r="L124" s="81">
        <f t="shared" si="39"/>
        <v>0</v>
      </c>
      <c r="M124" s="81">
        <f t="shared" si="39"/>
        <v>0</v>
      </c>
      <c r="N124" s="81">
        <f t="shared" si="39"/>
        <v>0</v>
      </c>
      <c r="O124" s="81">
        <f t="shared" si="39"/>
        <v>0</v>
      </c>
      <c r="P124" s="81">
        <f t="shared" si="39"/>
        <v>0</v>
      </c>
      <c r="Q124" s="81">
        <f t="shared" si="39"/>
        <v>0</v>
      </c>
      <c r="R124" s="165">
        <f t="shared" si="39"/>
        <v>0</v>
      </c>
      <c r="T124" s="166">
        <f t="shared" ref="T124" si="40">SUM(E124,J124)</f>
        <v>0</v>
      </c>
    </row>
    <row r="125" spans="1:20" s="2" customFormat="1" ht="59.25" hidden="1" customHeight="1" x14ac:dyDescent="0.3">
      <c r="A125" s="19" t="s">
        <v>261</v>
      </c>
      <c r="B125" s="19" t="s">
        <v>58</v>
      </c>
      <c r="C125" s="19" t="s">
        <v>59</v>
      </c>
      <c r="D125" s="121" t="s">
        <v>71</v>
      </c>
      <c r="E125" s="206">
        <f>SUM(F125,I125)</f>
        <v>0</v>
      </c>
      <c r="F125" s="141"/>
      <c r="G125" s="206"/>
      <c r="H125" s="206"/>
      <c r="I125" s="255"/>
      <c r="J125" s="474">
        <f>SUM(L125,O125)</f>
        <v>0</v>
      </c>
      <c r="K125" s="490"/>
      <c r="L125" s="324"/>
      <c r="M125" s="324"/>
      <c r="N125" s="324"/>
      <c r="O125" s="324"/>
      <c r="P125" s="324"/>
      <c r="Q125" s="324"/>
      <c r="R125" s="206">
        <f>SUM(J125,E125)</f>
        <v>0</v>
      </c>
    </row>
    <row r="126" spans="1:20" s="2" customFormat="1" ht="39.75" hidden="1" customHeight="1" x14ac:dyDescent="0.3">
      <c r="A126" s="19" t="s">
        <v>448</v>
      </c>
      <c r="B126" s="87">
        <v>3031</v>
      </c>
      <c r="C126" s="87">
        <v>1030</v>
      </c>
      <c r="D126" s="83" t="s">
        <v>277</v>
      </c>
      <c r="E126" s="206">
        <f t="shared" ref="E126:E137" si="41">SUM(F126,I126)</f>
        <v>0</v>
      </c>
      <c r="F126" s="141"/>
      <c r="G126" s="206"/>
      <c r="H126" s="255"/>
      <c r="I126" s="255"/>
      <c r="J126" s="474">
        <f t="shared" ref="J126:J137" si="42">SUM(L126,O126)</f>
        <v>0</v>
      </c>
      <c r="K126" s="490"/>
      <c r="L126" s="324"/>
      <c r="M126" s="324"/>
      <c r="N126" s="324"/>
      <c r="O126" s="324"/>
      <c r="P126" s="324"/>
      <c r="Q126" s="324"/>
      <c r="R126" s="206">
        <f t="shared" ref="R126:R147" si="43">SUM(J126,E126)</f>
        <v>0</v>
      </c>
    </row>
    <row r="127" spans="1:20" s="2" customFormat="1" ht="38.25" hidden="1" customHeight="1" x14ac:dyDescent="0.3">
      <c r="A127" s="19" t="s">
        <v>449</v>
      </c>
      <c r="B127" s="87">
        <v>3032</v>
      </c>
      <c r="C127" s="132">
        <v>1070</v>
      </c>
      <c r="D127" s="83" t="s">
        <v>278</v>
      </c>
      <c r="E127" s="206">
        <f t="shared" si="41"/>
        <v>0</v>
      </c>
      <c r="F127" s="141"/>
      <c r="G127" s="206"/>
      <c r="H127" s="255"/>
      <c r="I127" s="255"/>
      <c r="J127" s="474">
        <f t="shared" si="42"/>
        <v>0</v>
      </c>
      <c r="K127" s="490"/>
      <c r="L127" s="324"/>
      <c r="M127" s="324"/>
      <c r="N127" s="324"/>
      <c r="O127" s="324"/>
      <c r="P127" s="324"/>
      <c r="Q127" s="324"/>
      <c r="R127" s="206">
        <f t="shared" si="43"/>
        <v>0</v>
      </c>
    </row>
    <row r="128" spans="1:20" s="2" customFormat="1" ht="56.25" hidden="1" customHeight="1" x14ac:dyDescent="0.3">
      <c r="A128" s="19" t="s">
        <v>450</v>
      </c>
      <c r="B128" s="87">
        <v>3033</v>
      </c>
      <c r="C128" s="132">
        <v>1070</v>
      </c>
      <c r="D128" s="83" t="s">
        <v>488</v>
      </c>
      <c r="E128" s="206">
        <f t="shared" si="41"/>
        <v>0</v>
      </c>
      <c r="F128" s="141"/>
      <c r="G128" s="206"/>
      <c r="H128" s="255"/>
      <c r="I128" s="255"/>
      <c r="J128" s="474">
        <f t="shared" si="42"/>
        <v>0</v>
      </c>
      <c r="K128" s="490"/>
      <c r="L128" s="324"/>
      <c r="M128" s="324"/>
      <c r="N128" s="324"/>
      <c r="O128" s="324"/>
      <c r="P128" s="324"/>
      <c r="Q128" s="324"/>
      <c r="R128" s="206">
        <f t="shared" si="43"/>
        <v>0</v>
      </c>
    </row>
    <row r="129" spans="1:221" s="2" customFormat="1" ht="59.25" hidden="1" customHeight="1" x14ac:dyDescent="0.3">
      <c r="A129" s="19" t="s">
        <v>486</v>
      </c>
      <c r="B129" s="87">
        <v>3035</v>
      </c>
      <c r="C129" s="132">
        <v>1070</v>
      </c>
      <c r="D129" s="83" t="s">
        <v>487</v>
      </c>
      <c r="E129" s="206">
        <f t="shared" si="41"/>
        <v>0</v>
      </c>
      <c r="F129" s="141"/>
      <c r="G129" s="206"/>
      <c r="H129" s="255"/>
      <c r="I129" s="255"/>
      <c r="J129" s="474">
        <f t="shared" si="42"/>
        <v>0</v>
      </c>
      <c r="K129" s="490"/>
      <c r="L129" s="324"/>
      <c r="M129" s="324"/>
      <c r="N129" s="324"/>
      <c r="O129" s="324"/>
      <c r="P129" s="324"/>
      <c r="Q129" s="324"/>
      <c r="R129" s="206">
        <f t="shared" si="43"/>
        <v>0</v>
      </c>
    </row>
    <row r="130" spans="1:221" s="2" customFormat="1" ht="59.25" hidden="1" customHeight="1" x14ac:dyDescent="0.3">
      <c r="A130" s="76" t="s">
        <v>490</v>
      </c>
      <c r="B130" s="87">
        <v>3105</v>
      </c>
      <c r="C130" s="132">
        <v>1010</v>
      </c>
      <c r="D130" s="83" t="s">
        <v>228</v>
      </c>
      <c r="E130" s="206">
        <f t="shared" si="41"/>
        <v>0</v>
      </c>
      <c r="F130" s="274"/>
      <c r="G130" s="275"/>
      <c r="H130" s="275"/>
      <c r="I130" s="275"/>
      <c r="J130" s="474"/>
      <c r="K130" s="494"/>
      <c r="L130" s="495"/>
      <c r="M130" s="495"/>
      <c r="N130" s="495"/>
      <c r="O130" s="495"/>
      <c r="P130" s="496"/>
      <c r="Q130" s="496"/>
      <c r="R130" s="141">
        <f t="shared" ref="R130" si="44">SUM(E130,J130)</f>
        <v>0</v>
      </c>
    </row>
    <row r="131" spans="1:221" s="2" customFormat="1" ht="136.5" hidden="1" customHeight="1" x14ac:dyDescent="0.3">
      <c r="A131" s="19" t="s">
        <v>451</v>
      </c>
      <c r="B131" s="19" t="s">
        <v>229</v>
      </c>
      <c r="C131" s="19" t="s">
        <v>201</v>
      </c>
      <c r="D131" s="121" t="s">
        <v>230</v>
      </c>
      <c r="E131" s="206">
        <f t="shared" si="41"/>
        <v>0</v>
      </c>
      <c r="F131" s="141"/>
      <c r="G131" s="206"/>
      <c r="H131" s="255"/>
      <c r="I131" s="255"/>
      <c r="J131" s="474">
        <f t="shared" si="42"/>
        <v>0</v>
      </c>
      <c r="K131" s="490"/>
      <c r="L131" s="324"/>
      <c r="M131" s="324"/>
      <c r="N131" s="324"/>
      <c r="O131" s="324"/>
      <c r="P131" s="324"/>
      <c r="Q131" s="324"/>
      <c r="R131" s="206">
        <f t="shared" si="43"/>
        <v>0</v>
      </c>
    </row>
    <row r="132" spans="1:221" s="2" customFormat="1" ht="77.25" hidden="1" customHeight="1" x14ac:dyDescent="0.3">
      <c r="A132" s="19" t="s">
        <v>452</v>
      </c>
      <c r="B132" s="89" t="s">
        <v>231</v>
      </c>
      <c r="C132" s="19" t="s">
        <v>232</v>
      </c>
      <c r="D132" s="90" t="s">
        <v>233</v>
      </c>
      <c r="E132" s="206">
        <f t="shared" si="41"/>
        <v>0</v>
      </c>
      <c r="F132" s="141"/>
      <c r="G132" s="206"/>
      <c r="H132" s="255"/>
      <c r="I132" s="255"/>
      <c r="J132" s="474">
        <f t="shared" si="42"/>
        <v>0</v>
      </c>
      <c r="K132" s="490"/>
      <c r="L132" s="324"/>
      <c r="M132" s="324"/>
      <c r="N132" s="324"/>
      <c r="O132" s="324"/>
      <c r="P132" s="324"/>
      <c r="Q132" s="324"/>
      <c r="R132" s="206">
        <f t="shared" si="43"/>
        <v>0</v>
      </c>
    </row>
    <row r="133" spans="1:221" s="294" customFormat="1" ht="273" hidden="1" customHeight="1" x14ac:dyDescent="0.2">
      <c r="A133" s="135" t="s">
        <v>481</v>
      </c>
      <c r="B133" s="135" t="s">
        <v>457</v>
      </c>
      <c r="C133" s="135" t="s">
        <v>423</v>
      </c>
      <c r="D133" s="248" t="s">
        <v>458</v>
      </c>
      <c r="E133" s="291">
        <f t="shared" si="41"/>
        <v>0</v>
      </c>
      <c r="F133" s="292"/>
      <c r="G133" s="291"/>
      <c r="H133" s="293"/>
      <c r="I133" s="293"/>
      <c r="J133" s="497">
        <f t="shared" si="42"/>
        <v>0</v>
      </c>
      <c r="K133" s="498"/>
      <c r="L133" s="499"/>
      <c r="M133" s="499"/>
      <c r="N133" s="499"/>
      <c r="O133" s="498"/>
      <c r="P133" s="499"/>
      <c r="Q133" s="499"/>
      <c r="R133" s="291">
        <f t="shared" si="43"/>
        <v>0</v>
      </c>
    </row>
    <row r="134" spans="1:221" s="142" customFormat="1" ht="39.75" hidden="1" customHeight="1" x14ac:dyDescent="0.3">
      <c r="A134" s="133"/>
      <c r="B134" s="295"/>
      <c r="C134" s="133"/>
      <c r="D134" s="456" t="s">
        <v>515</v>
      </c>
      <c r="E134" s="211">
        <f t="shared" si="41"/>
        <v>0</v>
      </c>
      <c r="F134" s="255"/>
      <c r="G134" s="211"/>
      <c r="H134" s="255"/>
      <c r="I134" s="255"/>
      <c r="J134" s="475">
        <f t="shared" si="42"/>
        <v>0</v>
      </c>
      <c r="K134" s="477"/>
      <c r="L134" s="324"/>
      <c r="M134" s="324"/>
      <c r="N134" s="324"/>
      <c r="O134" s="477"/>
      <c r="P134" s="324"/>
      <c r="Q134" s="324"/>
      <c r="R134" s="211">
        <f t="shared" si="43"/>
        <v>0</v>
      </c>
    </row>
    <row r="135" spans="1:221" s="294" customFormat="1" ht="287.25" hidden="1" customHeight="1" x14ac:dyDescent="0.2">
      <c r="A135" s="135" t="s">
        <v>454</v>
      </c>
      <c r="B135" s="297" t="s">
        <v>456</v>
      </c>
      <c r="C135" s="135" t="s">
        <v>423</v>
      </c>
      <c r="D135" s="298" t="s">
        <v>455</v>
      </c>
      <c r="E135" s="291">
        <f t="shared" si="41"/>
        <v>0</v>
      </c>
      <c r="F135" s="292"/>
      <c r="G135" s="291"/>
      <c r="H135" s="293"/>
      <c r="I135" s="293"/>
      <c r="J135" s="497">
        <f t="shared" si="42"/>
        <v>0</v>
      </c>
      <c r="K135" s="498"/>
      <c r="L135" s="499"/>
      <c r="M135" s="499"/>
      <c r="N135" s="499"/>
      <c r="O135" s="498"/>
      <c r="P135" s="499"/>
      <c r="Q135" s="499"/>
      <c r="R135" s="291">
        <f t="shared" si="43"/>
        <v>0</v>
      </c>
    </row>
    <row r="136" spans="1:221" s="2" customFormat="1" ht="39.75" hidden="1" customHeight="1" x14ac:dyDescent="0.3">
      <c r="A136" s="19"/>
      <c r="B136" s="19"/>
      <c r="C136" s="19"/>
      <c r="D136" s="456" t="s">
        <v>515</v>
      </c>
      <c r="E136" s="211">
        <f t="shared" si="41"/>
        <v>0</v>
      </c>
      <c r="F136" s="141"/>
      <c r="G136" s="206"/>
      <c r="H136" s="255"/>
      <c r="I136" s="255"/>
      <c r="J136" s="475">
        <f t="shared" si="42"/>
        <v>0</v>
      </c>
      <c r="K136" s="477"/>
      <c r="L136" s="324"/>
      <c r="M136" s="324"/>
      <c r="N136" s="324"/>
      <c r="O136" s="324"/>
      <c r="P136" s="324"/>
      <c r="Q136" s="324"/>
      <c r="R136" s="211">
        <f t="shared" si="43"/>
        <v>0</v>
      </c>
    </row>
    <row r="137" spans="1:221" s="2" customFormat="1" ht="39.75" hidden="1" customHeight="1" x14ac:dyDescent="0.3">
      <c r="A137" s="19" t="s">
        <v>453</v>
      </c>
      <c r="B137" s="88" t="s">
        <v>132</v>
      </c>
      <c r="C137" s="19" t="s">
        <v>133</v>
      </c>
      <c r="D137" s="90" t="s">
        <v>134</v>
      </c>
      <c r="E137" s="206">
        <f t="shared" si="41"/>
        <v>0</v>
      </c>
      <c r="F137" s="141"/>
      <c r="G137" s="206"/>
      <c r="H137" s="255"/>
      <c r="I137" s="255"/>
      <c r="J137" s="474">
        <f t="shared" si="42"/>
        <v>0</v>
      </c>
      <c r="K137" s="490"/>
      <c r="L137" s="324"/>
      <c r="M137" s="324"/>
      <c r="N137" s="324"/>
      <c r="O137" s="324"/>
      <c r="P137" s="324"/>
      <c r="Q137" s="324"/>
      <c r="R137" s="206">
        <f t="shared" si="43"/>
        <v>0</v>
      </c>
    </row>
    <row r="138" spans="1:221" s="2" customFormat="1" ht="134.44999999999999" hidden="1" customHeight="1" x14ac:dyDescent="0.3">
      <c r="A138" s="19" t="s">
        <v>489</v>
      </c>
      <c r="B138" s="19" t="s">
        <v>55</v>
      </c>
      <c r="C138" s="19" t="s">
        <v>56</v>
      </c>
      <c r="D138" s="121" t="s">
        <v>57</v>
      </c>
      <c r="E138" s="206"/>
      <c r="F138" s="141"/>
      <c r="G138" s="206"/>
      <c r="H138" s="255"/>
      <c r="I138" s="255"/>
      <c r="J138" s="474">
        <f>SUM(L138,O138)</f>
        <v>0</v>
      </c>
      <c r="K138" s="487"/>
      <c r="L138" s="324"/>
      <c r="M138" s="324"/>
      <c r="N138" s="324"/>
      <c r="O138" s="487"/>
      <c r="P138" s="324"/>
      <c r="Q138" s="324"/>
      <c r="R138" s="206">
        <f t="shared" si="43"/>
        <v>0</v>
      </c>
    </row>
    <row r="139" spans="1:221" s="2" customFormat="1" ht="56.25" hidden="1" customHeight="1" x14ac:dyDescent="0.3">
      <c r="A139" s="19"/>
      <c r="B139" s="19"/>
      <c r="C139" s="19"/>
      <c r="D139" s="296" t="s">
        <v>459</v>
      </c>
      <c r="E139" s="211"/>
      <c r="F139" s="211"/>
      <c r="G139" s="211"/>
      <c r="H139" s="211"/>
      <c r="I139" s="211"/>
      <c r="J139" s="475">
        <f>SUM(L139,O139)</f>
        <v>0</v>
      </c>
      <c r="K139" s="477"/>
      <c r="L139" s="477"/>
      <c r="M139" s="477"/>
      <c r="N139" s="477"/>
      <c r="O139" s="477"/>
      <c r="P139" s="477"/>
      <c r="Q139" s="477"/>
      <c r="R139" s="211">
        <f t="shared" si="43"/>
        <v>0</v>
      </c>
    </row>
    <row r="140" spans="1:221" s="2" customFormat="1" ht="39.75" hidden="1" customHeight="1" x14ac:dyDescent="0.3">
      <c r="A140" s="19" t="s">
        <v>414</v>
      </c>
      <c r="B140" s="19" t="s">
        <v>413</v>
      </c>
      <c r="C140" s="19" t="s">
        <v>19</v>
      </c>
      <c r="D140" s="121" t="s">
        <v>412</v>
      </c>
      <c r="E140" s="206"/>
      <c r="F140" s="141"/>
      <c r="G140" s="206"/>
      <c r="H140" s="255"/>
      <c r="I140" s="255"/>
      <c r="J140" s="474">
        <f>SUM(L140,O140)</f>
        <v>0</v>
      </c>
      <c r="K140" s="487"/>
      <c r="L140" s="324"/>
      <c r="M140" s="324"/>
      <c r="N140" s="324"/>
      <c r="O140" s="487"/>
      <c r="P140" s="324"/>
      <c r="Q140" s="324"/>
      <c r="R140" s="206">
        <f t="shared" si="43"/>
        <v>0</v>
      </c>
    </row>
    <row r="141" spans="1:221" s="218" customFormat="1" ht="42.75" hidden="1" customHeight="1" x14ac:dyDescent="0.3">
      <c r="A141" s="215" t="s">
        <v>65</v>
      </c>
      <c r="B141" s="216"/>
      <c r="C141" s="216"/>
      <c r="D141" s="217" t="s">
        <v>66</v>
      </c>
      <c r="E141" s="615">
        <f>SUM(E142)</f>
        <v>0</v>
      </c>
      <c r="F141" s="276">
        <f t="shared" ref="F141:Q141" si="45">SUM(F142)</f>
        <v>0</v>
      </c>
      <c r="G141" s="276">
        <f t="shared" si="45"/>
        <v>0</v>
      </c>
      <c r="H141" s="276">
        <f t="shared" si="45"/>
        <v>0</v>
      </c>
      <c r="I141" s="276">
        <f t="shared" si="45"/>
        <v>0</v>
      </c>
      <c r="J141" s="500">
        <f t="shared" si="45"/>
        <v>0</v>
      </c>
      <c r="K141" s="500">
        <f t="shared" si="45"/>
        <v>0</v>
      </c>
      <c r="L141" s="500">
        <f t="shared" si="45"/>
        <v>0</v>
      </c>
      <c r="M141" s="500">
        <f t="shared" si="45"/>
        <v>0</v>
      </c>
      <c r="N141" s="500">
        <f t="shared" si="45"/>
        <v>0</v>
      </c>
      <c r="O141" s="500">
        <f t="shared" si="45"/>
        <v>0</v>
      </c>
      <c r="P141" s="500">
        <f t="shared" si="45"/>
        <v>0</v>
      </c>
      <c r="Q141" s="500">
        <f t="shared" si="45"/>
        <v>0</v>
      </c>
      <c r="R141" s="615">
        <f t="shared" si="43"/>
        <v>0</v>
      </c>
      <c r="T141" s="219">
        <f t="shared" ref="T141:T142" si="46">SUM(E141,J141)</f>
        <v>0</v>
      </c>
    </row>
    <row r="142" spans="1:221" s="218" customFormat="1" ht="43.5" hidden="1" customHeight="1" x14ac:dyDescent="0.3">
      <c r="A142" s="215" t="s">
        <v>67</v>
      </c>
      <c r="B142" s="216"/>
      <c r="C142" s="216"/>
      <c r="D142" s="217" t="s">
        <v>66</v>
      </c>
      <c r="E142" s="615">
        <f>SUM(E143:E147)</f>
        <v>0</v>
      </c>
      <c r="F142" s="276">
        <f t="shared" ref="F142:P142" si="47">SUM(F143:F147)</f>
        <v>0</v>
      </c>
      <c r="G142" s="276">
        <f t="shared" si="47"/>
        <v>0</v>
      </c>
      <c r="H142" s="276">
        <f t="shared" si="47"/>
        <v>0</v>
      </c>
      <c r="I142" s="276">
        <f t="shared" si="47"/>
        <v>0</v>
      </c>
      <c r="J142" s="500">
        <f t="shared" si="47"/>
        <v>0</v>
      </c>
      <c r="K142" s="500">
        <f t="shared" si="47"/>
        <v>0</v>
      </c>
      <c r="L142" s="500">
        <f t="shared" si="47"/>
        <v>0</v>
      </c>
      <c r="M142" s="500">
        <f t="shared" si="47"/>
        <v>0</v>
      </c>
      <c r="N142" s="500">
        <f t="shared" si="47"/>
        <v>0</v>
      </c>
      <c r="O142" s="500">
        <f t="shared" si="47"/>
        <v>0</v>
      </c>
      <c r="P142" s="500">
        <f t="shared" si="47"/>
        <v>0</v>
      </c>
      <c r="Q142" s="500">
        <f>SUM(Q143)</f>
        <v>0</v>
      </c>
      <c r="R142" s="615">
        <f t="shared" si="43"/>
        <v>0</v>
      </c>
      <c r="T142" s="219">
        <f t="shared" si="46"/>
        <v>0</v>
      </c>
    </row>
    <row r="143" spans="1:221" s="218" customFormat="1" ht="49.5" hidden="1" customHeight="1" x14ac:dyDescent="0.3">
      <c r="A143" s="213" t="s">
        <v>245</v>
      </c>
      <c r="B143" s="220" t="s">
        <v>58</v>
      </c>
      <c r="C143" s="220" t="s">
        <v>59</v>
      </c>
      <c r="D143" s="221" t="s">
        <v>71</v>
      </c>
      <c r="E143" s="277">
        <f>SUM(F143,I143)</f>
        <v>0</v>
      </c>
      <c r="F143" s="278"/>
      <c r="G143" s="279"/>
      <c r="H143" s="279"/>
      <c r="I143" s="279"/>
      <c r="J143" s="501">
        <f t="shared" ref="J143:J146" si="48">SUM(L143,O143)</f>
        <v>0</v>
      </c>
      <c r="K143" s="502"/>
      <c r="L143" s="503"/>
      <c r="M143" s="503"/>
      <c r="N143" s="503"/>
      <c r="O143" s="503"/>
      <c r="P143" s="503"/>
      <c r="Q143" s="503"/>
      <c r="R143" s="616">
        <f t="shared" si="43"/>
        <v>0</v>
      </c>
    </row>
    <row r="144" spans="1:221" s="226" customFormat="1" ht="36.75" hidden="1" customHeight="1" x14ac:dyDescent="0.3">
      <c r="A144" s="222" t="s">
        <v>246</v>
      </c>
      <c r="B144" s="223" t="s">
        <v>247</v>
      </c>
      <c r="C144" s="223" t="s">
        <v>93</v>
      </c>
      <c r="D144" s="224" t="s">
        <v>248</v>
      </c>
      <c r="E144" s="277"/>
      <c r="F144" s="280"/>
      <c r="G144" s="277"/>
      <c r="H144" s="277"/>
      <c r="I144" s="277"/>
      <c r="J144" s="501">
        <f t="shared" si="48"/>
        <v>0</v>
      </c>
      <c r="K144" s="504"/>
      <c r="L144" s="505"/>
      <c r="M144" s="505"/>
      <c r="N144" s="505"/>
      <c r="O144" s="505"/>
      <c r="P144" s="505"/>
      <c r="Q144" s="505"/>
      <c r="R144" s="616">
        <f t="shared" si="43"/>
        <v>0</v>
      </c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  <c r="AL144" s="225"/>
      <c r="AM144" s="225"/>
      <c r="AN144" s="225"/>
      <c r="AO144" s="225"/>
      <c r="AP144" s="225"/>
      <c r="AQ144" s="225"/>
      <c r="AR144" s="225"/>
      <c r="AS144" s="225"/>
      <c r="AT144" s="225"/>
      <c r="AU144" s="225"/>
      <c r="AV144" s="225"/>
      <c r="AW144" s="225"/>
      <c r="AX144" s="225"/>
      <c r="AY144" s="225"/>
      <c r="AZ144" s="225"/>
      <c r="BA144" s="225"/>
      <c r="BB144" s="225"/>
      <c r="BC144" s="225"/>
      <c r="BD144" s="225"/>
      <c r="BE144" s="225"/>
      <c r="BF144" s="225"/>
      <c r="BG144" s="225"/>
      <c r="BH144" s="225"/>
      <c r="BI144" s="225"/>
      <c r="BJ144" s="225"/>
      <c r="BK144" s="225"/>
      <c r="BL144" s="225"/>
      <c r="BM144" s="225"/>
      <c r="BN144" s="225"/>
      <c r="BO144" s="225"/>
      <c r="BP144" s="225"/>
      <c r="BQ144" s="225"/>
      <c r="BR144" s="225"/>
      <c r="BS144" s="225"/>
      <c r="BT144" s="225"/>
      <c r="BU144" s="225"/>
      <c r="BV144" s="225"/>
      <c r="BW144" s="225"/>
      <c r="BX144" s="225"/>
      <c r="BY144" s="225"/>
      <c r="BZ144" s="225"/>
      <c r="CA144" s="225"/>
      <c r="CB144" s="225"/>
      <c r="CC144" s="225"/>
      <c r="CD144" s="225"/>
      <c r="CE144" s="225"/>
      <c r="CF144" s="225"/>
      <c r="CG144" s="225"/>
      <c r="CH144" s="225"/>
      <c r="CI144" s="225"/>
      <c r="CJ144" s="225"/>
      <c r="CK144" s="225"/>
      <c r="CL144" s="225"/>
      <c r="CM144" s="225"/>
      <c r="CN144" s="225"/>
      <c r="CO144" s="225"/>
      <c r="CP144" s="225"/>
      <c r="CQ144" s="225"/>
      <c r="CR144" s="225"/>
      <c r="CS144" s="225"/>
      <c r="CT144" s="225"/>
      <c r="CU144" s="225"/>
      <c r="CV144" s="225"/>
      <c r="CW144" s="225"/>
      <c r="CX144" s="225"/>
      <c r="CY144" s="225"/>
      <c r="CZ144" s="225"/>
      <c r="DA144" s="225"/>
      <c r="DB144" s="225"/>
      <c r="DC144" s="225"/>
      <c r="DD144" s="225"/>
      <c r="DE144" s="225"/>
      <c r="DF144" s="225"/>
      <c r="DG144" s="225"/>
      <c r="DH144" s="225"/>
      <c r="DI144" s="225"/>
      <c r="DJ144" s="225"/>
      <c r="DK144" s="225"/>
      <c r="DL144" s="225"/>
      <c r="DM144" s="225"/>
      <c r="DN144" s="225"/>
      <c r="DO144" s="225"/>
      <c r="DP144" s="225"/>
      <c r="DQ144" s="225"/>
      <c r="DR144" s="225"/>
      <c r="DS144" s="225"/>
      <c r="DT144" s="225"/>
      <c r="DU144" s="225"/>
      <c r="DV144" s="225"/>
      <c r="DW144" s="225"/>
      <c r="DX144" s="225"/>
      <c r="DY144" s="225"/>
      <c r="DZ144" s="225"/>
      <c r="EA144" s="225"/>
      <c r="EB144" s="225"/>
      <c r="EC144" s="225"/>
      <c r="ED144" s="225"/>
      <c r="EE144" s="225"/>
      <c r="EF144" s="225"/>
      <c r="EG144" s="225"/>
      <c r="EH144" s="225"/>
      <c r="EI144" s="225"/>
      <c r="EJ144" s="225"/>
      <c r="EK144" s="225"/>
      <c r="EL144" s="225"/>
      <c r="EM144" s="225"/>
      <c r="EN144" s="225"/>
      <c r="EO144" s="225"/>
      <c r="EP144" s="225"/>
      <c r="EQ144" s="225"/>
      <c r="ER144" s="225"/>
      <c r="ES144" s="225"/>
      <c r="ET144" s="225"/>
      <c r="EU144" s="225"/>
      <c r="EV144" s="225"/>
      <c r="EW144" s="225"/>
      <c r="EX144" s="225"/>
      <c r="EY144" s="225"/>
      <c r="EZ144" s="225"/>
      <c r="FA144" s="225"/>
      <c r="FB144" s="225"/>
      <c r="FC144" s="225"/>
      <c r="FD144" s="225"/>
      <c r="FE144" s="225"/>
      <c r="FF144" s="225"/>
      <c r="FG144" s="225"/>
      <c r="FH144" s="225"/>
      <c r="FI144" s="225"/>
      <c r="FJ144" s="225"/>
      <c r="FK144" s="225"/>
      <c r="FL144" s="225"/>
      <c r="FM144" s="225"/>
      <c r="FN144" s="225"/>
      <c r="FO144" s="225"/>
      <c r="FP144" s="225"/>
      <c r="FQ144" s="225"/>
      <c r="FR144" s="225"/>
      <c r="FS144" s="225"/>
      <c r="FT144" s="225"/>
      <c r="FU144" s="225"/>
      <c r="FV144" s="225"/>
      <c r="FW144" s="225"/>
      <c r="FX144" s="225"/>
      <c r="FY144" s="225"/>
      <c r="FZ144" s="225"/>
      <c r="GA144" s="225"/>
      <c r="GB144" s="225"/>
      <c r="GC144" s="225"/>
      <c r="GD144" s="225"/>
      <c r="GE144" s="225"/>
      <c r="GF144" s="225"/>
      <c r="GG144" s="225"/>
      <c r="GH144" s="225"/>
      <c r="GI144" s="225"/>
      <c r="GJ144" s="225"/>
      <c r="GK144" s="225"/>
      <c r="GL144" s="225"/>
      <c r="GM144" s="225"/>
      <c r="GN144" s="225"/>
      <c r="GO144" s="225"/>
      <c r="GP144" s="225"/>
      <c r="GQ144" s="225"/>
      <c r="GR144" s="225"/>
      <c r="GS144" s="225"/>
      <c r="GT144" s="225"/>
      <c r="GU144" s="225"/>
      <c r="GV144" s="225"/>
      <c r="GW144" s="225"/>
      <c r="GX144" s="225"/>
      <c r="GY144" s="225"/>
      <c r="GZ144" s="225"/>
      <c r="HA144" s="225"/>
      <c r="HB144" s="225"/>
      <c r="HC144" s="225"/>
      <c r="HD144" s="225"/>
      <c r="HE144" s="225"/>
      <c r="HF144" s="225"/>
      <c r="HG144" s="225"/>
      <c r="HH144" s="225"/>
      <c r="HI144" s="225"/>
      <c r="HJ144" s="225"/>
      <c r="HK144" s="225"/>
      <c r="HL144" s="225"/>
      <c r="HM144" s="225"/>
    </row>
    <row r="145" spans="1:221" s="226" customFormat="1" ht="22.5" hidden="1" customHeight="1" x14ac:dyDescent="0.3">
      <c r="A145" s="212" t="s">
        <v>249</v>
      </c>
      <c r="B145" s="227" t="s">
        <v>250</v>
      </c>
      <c r="C145" s="227" t="s">
        <v>251</v>
      </c>
      <c r="D145" s="214" t="s">
        <v>252</v>
      </c>
      <c r="E145" s="277">
        <f>SUM(F145,I145)</f>
        <v>0</v>
      </c>
      <c r="F145" s="280"/>
      <c r="G145" s="277"/>
      <c r="H145" s="277"/>
      <c r="I145" s="277"/>
      <c r="J145" s="501">
        <f t="shared" si="48"/>
        <v>0</v>
      </c>
      <c r="K145" s="504"/>
      <c r="L145" s="505"/>
      <c r="M145" s="505"/>
      <c r="N145" s="505"/>
      <c r="O145" s="505"/>
      <c r="P145" s="505"/>
      <c r="Q145" s="505"/>
      <c r="R145" s="616">
        <f t="shared" si="43"/>
        <v>0</v>
      </c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5"/>
      <c r="BH145" s="225"/>
      <c r="BI145" s="225"/>
      <c r="BJ145" s="225"/>
      <c r="BK145" s="225"/>
      <c r="BL145" s="225"/>
      <c r="BM145" s="225"/>
      <c r="BN145" s="225"/>
      <c r="BO145" s="225"/>
      <c r="BP145" s="225"/>
      <c r="BQ145" s="225"/>
      <c r="BR145" s="225"/>
      <c r="BS145" s="225"/>
      <c r="BT145" s="225"/>
      <c r="BU145" s="225"/>
      <c r="BV145" s="225"/>
      <c r="BW145" s="225"/>
      <c r="BX145" s="225"/>
      <c r="BY145" s="225"/>
      <c r="BZ145" s="225"/>
      <c r="CA145" s="225"/>
      <c r="CB145" s="225"/>
      <c r="CC145" s="225"/>
      <c r="CD145" s="225"/>
      <c r="CE145" s="225"/>
      <c r="CF145" s="225"/>
      <c r="CG145" s="225"/>
      <c r="CH145" s="225"/>
      <c r="CI145" s="225"/>
      <c r="CJ145" s="225"/>
      <c r="CK145" s="225"/>
      <c r="CL145" s="225"/>
      <c r="CM145" s="225"/>
      <c r="CN145" s="225"/>
      <c r="CO145" s="225"/>
      <c r="CP145" s="225"/>
      <c r="CQ145" s="225"/>
      <c r="CR145" s="225"/>
      <c r="CS145" s="225"/>
      <c r="CT145" s="225"/>
      <c r="CU145" s="225"/>
      <c r="CV145" s="225"/>
      <c r="CW145" s="225"/>
      <c r="CX145" s="225"/>
      <c r="CY145" s="225"/>
      <c r="CZ145" s="225"/>
      <c r="DA145" s="225"/>
      <c r="DB145" s="225"/>
      <c r="DC145" s="225"/>
      <c r="DD145" s="225"/>
      <c r="DE145" s="225"/>
      <c r="DF145" s="225"/>
      <c r="DG145" s="225"/>
      <c r="DH145" s="225"/>
      <c r="DI145" s="225"/>
      <c r="DJ145" s="225"/>
      <c r="DK145" s="225"/>
      <c r="DL145" s="225"/>
      <c r="DM145" s="225"/>
      <c r="DN145" s="225"/>
      <c r="DO145" s="225"/>
      <c r="DP145" s="225"/>
      <c r="DQ145" s="225"/>
      <c r="DR145" s="225"/>
      <c r="DS145" s="225"/>
      <c r="DT145" s="225"/>
      <c r="DU145" s="225"/>
      <c r="DV145" s="225"/>
      <c r="DW145" s="225"/>
      <c r="DX145" s="225"/>
      <c r="DY145" s="225"/>
      <c r="DZ145" s="225"/>
      <c r="EA145" s="225"/>
      <c r="EB145" s="225"/>
      <c r="EC145" s="225"/>
      <c r="ED145" s="225"/>
      <c r="EE145" s="225"/>
      <c r="EF145" s="225"/>
      <c r="EG145" s="225"/>
      <c r="EH145" s="225"/>
      <c r="EI145" s="225"/>
      <c r="EJ145" s="225"/>
      <c r="EK145" s="225"/>
      <c r="EL145" s="225"/>
      <c r="EM145" s="225"/>
      <c r="EN145" s="225"/>
      <c r="EO145" s="225"/>
      <c r="EP145" s="225"/>
      <c r="EQ145" s="225"/>
      <c r="ER145" s="225"/>
      <c r="ES145" s="225"/>
      <c r="ET145" s="225"/>
      <c r="EU145" s="225"/>
      <c r="EV145" s="225"/>
      <c r="EW145" s="225"/>
      <c r="EX145" s="225"/>
      <c r="EY145" s="225"/>
      <c r="EZ145" s="225"/>
      <c r="FA145" s="225"/>
      <c r="FB145" s="225"/>
      <c r="FC145" s="225"/>
      <c r="FD145" s="225"/>
      <c r="FE145" s="225"/>
      <c r="FF145" s="225"/>
      <c r="FG145" s="225"/>
      <c r="FH145" s="225"/>
      <c r="FI145" s="225"/>
      <c r="FJ145" s="225"/>
      <c r="FK145" s="225"/>
      <c r="FL145" s="225"/>
      <c r="FM145" s="225"/>
      <c r="FN145" s="225"/>
      <c r="FO145" s="225"/>
      <c r="FP145" s="225"/>
      <c r="FQ145" s="225"/>
      <c r="FR145" s="225"/>
      <c r="FS145" s="225"/>
      <c r="FT145" s="225"/>
      <c r="FU145" s="225"/>
      <c r="FV145" s="225"/>
      <c r="FW145" s="225"/>
      <c r="FX145" s="225"/>
      <c r="FY145" s="225"/>
      <c r="FZ145" s="225"/>
      <c r="GA145" s="225"/>
      <c r="GB145" s="225"/>
      <c r="GC145" s="225"/>
      <c r="GD145" s="225"/>
      <c r="GE145" s="225"/>
      <c r="GF145" s="225"/>
      <c r="GG145" s="225"/>
      <c r="GH145" s="225"/>
      <c r="GI145" s="225"/>
      <c r="GJ145" s="225"/>
      <c r="GK145" s="225"/>
      <c r="GL145" s="225"/>
      <c r="GM145" s="225"/>
      <c r="GN145" s="225"/>
      <c r="GO145" s="225"/>
      <c r="GP145" s="225"/>
      <c r="GQ145" s="225"/>
      <c r="GR145" s="225"/>
      <c r="GS145" s="225"/>
      <c r="GT145" s="225"/>
      <c r="GU145" s="225"/>
      <c r="GV145" s="225"/>
      <c r="GW145" s="225"/>
      <c r="GX145" s="225"/>
      <c r="GY145" s="225"/>
      <c r="GZ145" s="225"/>
      <c r="HA145" s="225"/>
      <c r="HB145" s="225"/>
      <c r="HC145" s="225"/>
      <c r="HD145" s="225"/>
      <c r="HE145" s="225"/>
      <c r="HF145" s="225"/>
      <c r="HG145" s="225"/>
      <c r="HH145" s="225"/>
      <c r="HI145" s="225"/>
      <c r="HJ145" s="225"/>
      <c r="HK145" s="225"/>
      <c r="HL145" s="225"/>
      <c r="HM145" s="225"/>
    </row>
    <row r="146" spans="1:221" s="218" customFormat="1" ht="24.75" hidden="1" customHeight="1" x14ac:dyDescent="0.3">
      <c r="A146" s="222" t="s">
        <v>416</v>
      </c>
      <c r="B146" s="212" t="s">
        <v>417</v>
      </c>
      <c r="C146" s="212" t="s">
        <v>93</v>
      </c>
      <c r="D146" s="214" t="s">
        <v>418</v>
      </c>
      <c r="E146" s="280"/>
      <c r="F146" s="280"/>
      <c r="G146" s="277"/>
      <c r="H146" s="277"/>
      <c r="I146" s="277"/>
      <c r="J146" s="501">
        <f t="shared" si="48"/>
        <v>0</v>
      </c>
      <c r="K146" s="504"/>
      <c r="L146" s="505"/>
      <c r="M146" s="505"/>
      <c r="N146" s="505"/>
      <c r="O146" s="505"/>
      <c r="P146" s="505"/>
      <c r="Q146" s="505"/>
      <c r="R146" s="616">
        <f t="shared" si="43"/>
        <v>0</v>
      </c>
    </row>
    <row r="147" spans="1:221" s="79" customFormat="1" ht="0.75" customHeight="1" x14ac:dyDescent="0.3">
      <c r="A147" s="20" t="s">
        <v>253</v>
      </c>
      <c r="B147" s="93" t="s">
        <v>254</v>
      </c>
      <c r="C147" s="93" t="s">
        <v>29</v>
      </c>
      <c r="D147" s="27" t="s">
        <v>255</v>
      </c>
      <c r="E147" s="53">
        <f>SUM(F147,I147)</f>
        <v>0</v>
      </c>
      <c r="F147" s="53"/>
      <c r="G147" s="25"/>
      <c r="H147" s="25"/>
      <c r="I147" s="25"/>
      <c r="J147" s="69">
        <f>SUM(L147,O147)</f>
        <v>0</v>
      </c>
      <c r="K147" s="92"/>
      <c r="L147" s="25"/>
      <c r="M147" s="25"/>
      <c r="N147" s="25"/>
      <c r="O147" s="25"/>
      <c r="P147" s="25"/>
      <c r="Q147" s="25"/>
      <c r="R147" s="69">
        <f t="shared" si="43"/>
        <v>0</v>
      </c>
    </row>
    <row r="148" spans="1:221" s="49" customFormat="1" ht="34.5" customHeight="1" x14ac:dyDescent="0.3">
      <c r="A148" s="628" t="s">
        <v>382</v>
      </c>
      <c r="B148" s="628" t="s">
        <v>382</v>
      </c>
      <c r="C148" s="628" t="s">
        <v>382</v>
      </c>
      <c r="D148" s="94" t="s">
        <v>256</v>
      </c>
      <c r="E148" s="290">
        <f t="shared" ref="E148:R148" si="49">SUM(E14,E65,E89,E103,E117,E124,E142)</f>
        <v>0</v>
      </c>
      <c r="F148" s="290">
        <f t="shared" si="49"/>
        <v>0</v>
      </c>
      <c r="G148" s="290">
        <f t="shared" si="49"/>
        <v>0</v>
      </c>
      <c r="H148" s="290">
        <f t="shared" si="49"/>
        <v>0</v>
      </c>
      <c r="I148" s="290">
        <f t="shared" si="49"/>
        <v>0</v>
      </c>
      <c r="J148" s="621">
        <f t="shared" si="49"/>
        <v>5946230</v>
      </c>
      <c r="K148" s="621">
        <f t="shared" si="49"/>
        <v>5946230</v>
      </c>
      <c r="L148" s="621">
        <f t="shared" si="49"/>
        <v>0</v>
      </c>
      <c r="M148" s="621">
        <f t="shared" si="49"/>
        <v>0</v>
      </c>
      <c r="N148" s="621">
        <f t="shared" si="49"/>
        <v>0</v>
      </c>
      <c r="O148" s="621">
        <f t="shared" si="49"/>
        <v>5946230</v>
      </c>
      <c r="P148" s="621">
        <f t="shared" si="49"/>
        <v>0</v>
      </c>
      <c r="Q148" s="621">
        <f t="shared" si="49"/>
        <v>0</v>
      </c>
      <c r="R148" s="621">
        <f t="shared" si="49"/>
        <v>5946230</v>
      </c>
      <c r="T148" s="290">
        <f>SUM(T14,T65,T89,T103,T117,T124,T142)</f>
        <v>5946230</v>
      </c>
      <c r="U148" s="565">
        <f>SUM(E148,J148)</f>
        <v>5946230</v>
      </c>
      <c r="V148" s="565">
        <f>SUM(E148,J148)</f>
        <v>5946230</v>
      </c>
      <c r="W148" s="565"/>
    </row>
    <row r="149" spans="1:221" ht="8.25" customHeight="1" x14ac:dyDescent="0.2">
      <c r="C149" s="95"/>
      <c r="D149" s="96"/>
      <c r="E149" s="97"/>
      <c r="F149" s="98"/>
      <c r="G149" s="99"/>
      <c r="H149" s="99"/>
      <c r="I149" s="99"/>
      <c r="J149" s="100"/>
      <c r="K149" s="100"/>
      <c r="L149" s="99"/>
      <c r="M149" s="99"/>
      <c r="N149" s="99"/>
      <c r="O149" s="99"/>
      <c r="P149" s="99"/>
      <c r="Q149" s="99"/>
      <c r="R149" s="98"/>
    </row>
    <row r="150" spans="1:221" ht="9" customHeight="1" x14ac:dyDescent="0.2">
      <c r="C150" s="95"/>
      <c r="D150" s="96"/>
      <c r="M150" s="99"/>
      <c r="O150" s="99"/>
      <c r="P150" s="99"/>
      <c r="Q150" s="99"/>
      <c r="R150" s="98"/>
    </row>
    <row r="151" spans="1:221" ht="53.25" customHeight="1" x14ac:dyDescent="0.2">
      <c r="C151" s="101"/>
      <c r="D151" s="96"/>
      <c r="Q151" s="99"/>
      <c r="R151" s="98"/>
    </row>
    <row r="152" spans="1:221" x14ac:dyDescent="0.2">
      <c r="C152" s="95"/>
      <c r="D152" s="96"/>
      <c r="O152" s="99"/>
      <c r="P152" s="99"/>
    </row>
    <row r="153" spans="1:221" x14ac:dyDescent="0.2">
      <c r="C153" s="95"/>
      <c r="D153" s="96"/>
    </row>
    <row r="154" spans="1:221" ht="15.75" hidden="1" customHeight="1" x14ac:dyDescent="0.2">
      <c r="C154" s="95"/>
      <c r="D154" s="96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</row>
    <row r="155" spans="1:221" ht="12.75" hidden="1" customHeight="1" x14ac:dyDescent="0.2">
      <c r="C155" s="95"/>
      <c r="E155" s="103"/>
      <c r="F155" s="104"/>
      <c r="G155" s="105"/>
      <c r="H155" s="105"/>
      <c r="I155" s="105"/>
      <c r="J155" s="106"/>
      <c r="K155" s="106"/>
      <c r="L155" s="105"/>
      <c r="M155" s="105"/>
      <c r="N155" s="105"/>
      <c r="O155" s="105"/>
      <c r="P155" s="105"/>
      <c r="Q155" s="105"/>
      <c r="R155" s="104"/>
    </row>
    <row r="156" spans="1:221" hidden="1" x14ac:dyDescent="0.2">
      <c r="C156" s="95"/>
    </row>
    <row r="157" spans="1:221" ht="14.25" hidden="1" customHeight="1" x14ac:dyDescent="0.2">
      <c r="C157" s="95"/>
    </row>
    <row r="158" spans="1:221" ht="12.75" hidden="1" customHeight="1" x14ac:dyDescent="0.2">
      <c r="C158" s="95"/>
    </row>
    <row r="159" spans="1:221" hidden="1" x14ac:dyDescent="0.2">
      <c r="C159" s="95"/>
      <c r="E159" s="30" t="s">
        <v>257</v>
      </c>
    </row>
    <row r="160" spans="1:221" hidden="1" x14ac:dyDescent="0.2">
      <c r="C160" s="95"/>
      <c r="E160" s="103">
        <f>SUM(E17,E20,E23,E26,E27,E28,E31,E32,E33:E41,E42:E63)</f>
        <v>0</v>
      </c>
      <c r="F160" s="103">
        <f>SUM(F17,F20,F23,F26,F27,F28,F31,F32,F33:F41,F42:F63)</f>
        <v>0</v>
      </c>
      <c r="G160" s="103">
        <f>SUM(G17,G20,G21-G22,G23,G26,G27,G28,G31,G32,G33,G34,G35,G36,G37,G38,G39:G63,G20,G21,G22,G23,G26,G27,G28,G31,G32,G33,G34,G35,G36,G37,G38)</f>
        <v>0</v>
      </c>
      <c r="H160" s="103">
        <f>SUM(H17,H20,H21-H22,H23,H26,H27,H28,H31,H32,H33,H34,H35,H36,H37,H38,H39:H63,H20,H21,H22,H23,H26,H27,H28,H31,H32,H33,H34,H35,H36,H37,H38)</f>
        <v>0</v>
      </c>
      <c r="I160" s="103">
        <f>SUM(I17,I20,I21-I22,I23,I26,I27,I28,I31,I32,I33,I34,I35,I36,I37,I38,I39:I63,I20,I21,I22,I23,I26,I27,I28,I31,I32,I33,I34,I35,I36,I37,I38)</f>
        <v>0</v>
      </c>
      <c r="J160" s="103">
        <f>SUM(J17,J20,J23,J26,J27,J28,J31,J32,J33:J41,J42:J63)</f>
        <v>0</v>
      </c>
      <c r="K160" s="103">
        <f>SUM(K17,K20,K23,K26,K27,K28,K31,K32,K33:K41,K42:K63)</f>
        <v>0</v>
      </c>
      <c r="R160" s="104">
        <f>SUM(E160,J160)</f>
        <v>0</v>
      </c>
    </row>
    <row r="161" spans="3:18" ht="22.5" hidden="1" customHeight="1" x14ac:dyDescent="0.2">
      <c r="C161" s="95"/>
      <c r="E161" s="103" t="e">
        <f>SUM(#REF!)</f>
        <v>#REF!</v>
      </c>
      <c r="J161" s="103" t="e">
        <f>SUM(#REF!)</f>
        <v>#REF!</v>
      </c>
      <c r="K161" s="103" t="e">
        <f>SUM(#REF!)</f>
        <v>#REF!</v>
      </c>
      <c r="R161" s="104" t="e">
        <f>SUM(E161,J161)</f>
        <v>#REF!</v>
      </c>
    </row>
    <row r="162" spans="3:18" s="79" customFormat="1" ht="12.75" hidden="1" customHeight="1" x14ac:dyDescent="0.2">
      <c r="C162" s="107"/>
      <c r="D162" s="108"/>
      <c r="E162" s="103">
        <v>-400000</v>
      </c>
      <c r="F162" s="31" t="s">
        <v>258</v>
      </c>
      <c r="G162" s="2"/>
      <c r="H162" s="2"/>
      <c r="I162" s="2"/>
      <c r="J162" s="104"/>
      <c r="K162" s="104"/>
      <c r="L162" s="2"/>
      <c r="M162" s="2"/>
      <c r="N162" s="2"/>
      <c r="O162" s="2"/>
      <c r="P162" s="2"/>
      <c r="Q162" s="2"/>
      <c r="R162" s="104">
        <f>SUM(E162,J162)</f>
        <v>-400000</v>
      </c>
    </row>
    <row r="163" spans="3:18" hidden="1" x14ac:dyDescent="0.2">
      <c r="C163" s="95"/>
      <c r="E163" s="103" t="e">
        <f>SUM(#REF!,#REF!)</f>
        <v>#REF!</v>
      </c>
      <c r="J163" s="103" t="e">
        <f>SUM(#REF!,#REF!)</f>
        <v>#REF!</v>
      </c>
      <c r="K163" s="104"/>
      <c r="R163" s="104" t="e">
        <f t="shared" ref="R163:R166" si="50">SUM(E163,J163)</f>
        <v>#REF!</v>
      </c>
    </row>
    <row r="164" spans="3:18" hidden="1" x14ac:dyDescent="0.2">
      <c r="C164" s="95"/>
      <c r="E164" s="103"/>
      <c r="J164" s="104"/>
      <c r="K164" s="104"/>
      <c r="R164" s="104">
        <f t="shared" si="50"/>
        <v>0</v>
      </c>
    </row>
    <row r="165" spans="3:18" hidden="1" x14ac:dyDescent="0.2">
      <c r="C165" s="95"/>
      <c r="E165" s="103"/>
      <c r="F165" s="31" t="s">
        <v>259</v>
      </c>
      <c r="J165" s="102"/>
      <c r="K165" s="102"/>
      <c r="R165" s="104">
        <f t="shared" si="50"/>
        <v>0</v>
      </c>
    </row>
    <row r="166" spans="3:18" ht="12.75" hidden="1" customHeight="1" x14ac:dyDescent="0.2">
      <c r="C166" s="95"/>
      <c r="E166" s="109" t="e">
        <f>SUM(#REF!)</f>
        <v>#REF!</v>
      </c>
      <c r="F166" s="110" t="s">
        <v>260</v>
      </c>
      <c r="G166" s="111"/>
      <c r="H166" s="111"/>
      <c r="I166" s="111"/>
      <c r="J166" s="110"/>
      <c r="K166" s="110"/>
      <c r="L166" s="111"/>
      <c r="M166" s="111"/>
      <c r="N166" s="111"/>
      <c r="O166" s="111"/>
      <c r="P166" s="111"/>
      <c r="Q166" s="111"/>
      <c r="R166" s="112" t="e">
        <f t="shared" si="50"/>
        <v>#REF!</v>
      </c>
    </row>
    <row r="167" spans="3:18" hidden="1" x14ac:dyDescent="0.2">
      <c r="C167" s="95"/>
    </row>
    <row r="168" spans="3:18" hidden="1" x14ac:dyDescent="0.2">
      <c r="C168" s="95"/>
      <c r="E168" s="106" t="e">
        <f>SUM(E160:E166)</f>
        <v>#REF!</v>
      </c>
      <c r="J168" s="104" t="e">
        <f>SUM(J160:J166)</f>
        <v>#REF!</v>
      </c>
      <c r="K168" s="102" t="e">
        <f>SUM(K160:K166)</f>
        <v>#REF!</v>
      </c>
      <c r="R168" s="104" t="e">
        <f>SUM(R160:R166)</f>
        <v>#REF!</v>
      </c>
    </row>
    <row r="169" spans="3:18" x14ac:dyDescent="0.2">
      <c r="C169" s="95"/>
    </row>
    <row r="170" spans="3:18" ht="12.75" customHeight="1" x14ac:dyDescent="0.2">
      <c r="C170" s="95"/>
    </row>
    <row r="171" spans="3:18" x14ac:dyDescent="0.2">
      <c r="C171" s="95"/>
    </row>
    <row r="172" spans="3:18" x14ac:dyDescent="0.2">
      <c r="C172" s="95"/>
    </row>
    <row r="173" spans="3:18" x14ac:dyDescent="0.2">
      <c r="C173" s="95"/>
    </row>
    <row r="174" spans="3:18" ht="12.75" customHeight="1" x14ac:dyDescent="0.2">
      <c r="C174" s="95"/>
    </row>
    <row r="175" spans="3:18" x14ac:dyDescent="0.2">
      <c r="C175" s="95"/>
    </row>
    <row r="176" spans="3:18" x14ac:dyDescent="0.2">
      <c r="C176" s="95"/>
    </row>
    <row r="177" spans="3:3" x14ac:dyDescent="0.2">
      <c r="C177" s="95"/>
    </row>
    <row r="178" spans="3:3" ht="12.75" customHeight="1" x14ac:dyDescent="0.2">
      <c r="C178" s="95"/>
    </row>
    <row r="179" spans="3:3" x14ac:dyDescent="0.2">
      <c r="C179" s="95"/>
    </row>
    <row r="180" spans="3:3" x14ac:dyDescent="0.2">
      <c r="C180" s="95"/>
    </row>
    <row r="181" spans="3:3" x14ac:dyDescent="0.2">
      <c r="C181" s="95"/>
    </row>
    <row r="182" spans="3:3" ht="12.75" customHeight="1" x14ac:dyDescent="0.2">
      <c r="C182" s="95"/>
    </row>
    <row r="183" spans="3:3" x14ac:dyDescent="0.2">
      <c r="C183" s="95"/>
    </row>
    <row r="184" spans="3:3" x14ac:dyDescent="0.2">
      <c r="C184" s="95"/>
    </row>
    <row r="185" spans="3:3" x14ac:dyDescent="0.2">
      <c r="C185" s="95"/>
    </row>
    <row r="186" spans="3:3" ht="12.75" customHeight="1" x14ac:dyDescent="0.2">
      <c r="C186" s="95"/>
    </row>
    <row r="187" spans="3:3" x14ac:dyDescent="0.2">
      <c r="C187" s="95"/>
    </row>
    <row r="188" spans="3:3" x14ac:dyDescent="0.2">
      <c r="C188" s="95"/>
    </row>
    <row r="189" spans="3:3" x14ac:dyDescent="0.2">
      <c r="C189" s="95"/>
    </row>
    <row r="190" spans="3:3" ht="12.75" customHeight="1" x14ac:dyDescent="0.2">
      <c r="C190" s="95"/>
    </row>
    <row r="191" spans="3:3" x14ac:dyDescent="0.2">
      <c r="C191" s="95"/>
    </row>
    <row r="192" spans="3:3" x14ac:dyDescent="0.2">
      <c r="C192" s="95"/>
    </row>
    <row r="193" spans="3:3" x14ac:dyDescent="0.2">
      <c r="C193" s="95"/>
    </row>
    <row r="194" spans="3:3" ht="12.75" customHeight="1" x14ac:dyDescent="0.2">
      <c r="C194" s="95"/>
    </row>
    <row r="195" spans="3:3" x14ac:dyDescent="0.2">
      <c r="C195" s="95"/>
    </row>
    <row r="196" spans="3:3" x14ac:dyDescent="0.2">
      <c r="C196" s="95"/>
    </row>
    <row r="197" spans="3:3" x14ac:dyDescent="0.2">
      <c r="C197" s="95"/>
    </row>
    <row r="198" spans="3:3" ht="12.75" customHeight="1" x14ac:dyDescent="0.2">
      <c r="C198" s="95"/>
    </row>
    <row r="199" spans="3:3" x14ac:dyDescent="0.2">
      <c r="C199" s="95"/>
    </row>
    <row r="200" spans="3:3" x14ac:dyDescent="0.2">
      <c r="C200" s="95"/>
    </row>
    <row r="201" spans="3:3" x14ac:dyDescent="0.2">
      <c r="C201" s="95"/>
    </row>
    <row r="202" spans="3:3" ht="12.75" customHeight="1" x14ac:dyDescent="0.2">
      <c r="C202" s="95"/>
    </row>
    <row r="203" spans="3:3" x14ac:dyDescent="0.2">
      <c r="C203" s="95"/>
    </row>
    <row r="204" spans="3:3" x14ac:dyDescent="0.2">
      <c r="C204" s="95"/>
    </row>
    <row r="205" spans="3:3" x14ac:dyDescent="0.2">
      <c r="C205" s="95"/>
    </row>
    <row r="206" spans="3:3" ht="12.75" customHeight="1" x14ac:dyDescent="0.2">
      <c r="C206" s="95"/>
    </row>
    <row r="207" spans="3:3" x14ac:dyDescent="0.2">
      <c r="C207" s="95"/>
    </row>
    <row r="208" spans="3:3" x14ac:dyDescent="0.2">
      <c r="C208" s="95"/>
    </row>
    <row r="209" spans="3:3" x14ac:dyDescent="0.2">
      <c r="C209" s="95"/>
    </row>
    <row r="210" spans="3:3" ht="12.75" customHeight="1" x14ac:dyDescent="0.2">
      <c r="C210" s="95"/>
    </row>
    <row r="211" spans="3:3" x14ac:dyDescent="0.2">
      <c r="C211" s="95"/>
    </row>
    <row r="212" spans="3:3" x14ac:dyDescent="0.2">
      <c r="C212" s="95"/>
    </row>
    <row r="213" spans="3:3" x14ac:dyDescent="0.2">
      <c r="C213" s="95"/>
    </row>
    <row r="214" spans="3:3" ht="12.75" customHeight="1" x14ac:dyDescent="0.2">
      <c r="C214" s="95"/>
    </row>
    <row r="215" spans="3:3" x14ac:dyDescent="0.2">
      <c r="C215" s="95"/>
    </row>
    <row r="216" spans="3:3" x14ac:dyDescent="0.2">
      <c r="C216" s="95"/>
    </row>
    <row r="217" spans="3:3" x14ac:dyDescent="0.2">
      <c r="C217" s="95"/>
    </row>
    <row r="218" spans="3:3" ht="12.75" customHeight="1" x14ac:dyDescent="0.2">
      <c r="C218" s="95"/>
    </row>
    <row r="219" spans="3:3" x14ac:dyDescent="0.2">
      <c r="C219" s="95"/>
    </row>
    <row r="220" spans="3:3" x14ac:dyDescent="0.2">
      <c r="C220" s="95"/>
    </row>
    <row r="221" spans="3:3" x14ac:dyDescent="0.2">
      <c r="C221" s="95"/>
    </row>
    <row r="222" spans="3:3" ht="12.75" customHeight="1" x14ac:dyDescent="0.2">
      <c r="C222" s="95"/>
    </row>
    <row r="223" spans="3:3" x14ac:dyDescent="0.2">
      <c r="C223" s="95"/>
    </row>
    <row r="224" spans="3:3" x14ac:dyDescent="0.2">
      <c r="C224" s="95"/>
    </row>
    <row r="225" spans="3:3" x14ac:dyDescent="0.2">
      <c r="C225" s="95"/>
    </row>
    <row r="226" spans="3:3" ht="12.75" customHeight="1" x14ac:dyDescent="0.2">
      <c r="C226" s="95"/>
    </row>
    <row r="227" spans="3:3" x14ac:dyDescent="0.2">
      <c r="C227" s="95"/>
    </row>
    <row r="228" spans="3:3" x14ac:dyDescent="0.2">
      <c r="C228" s="95"/>
    </row>
    <row r="229" spans="3:3" x14ac:dyDescent="0.2">
      <c r="C229" s="95"/>
    </row>
    <row r="230" spans="3:3" ht="12.75" customHeight="1" x14ac:dyDescent="0.2">
      <c r="C230" s="95"/>
    </row>
    <row r="231" spans="3:3" x14ac:dyDescent="0.2">
      <c r="C231" s="95"/>
    </row>
    <row r="232" spans="3:3" x14ac:dyDescent="0.2">
      <c r="C232" s="95"/>
    </row>
    <row r="233" spans="3:3" x14ac:dyDescent="0.2">
      <c r="C233" s="95"/>
    </row>
    <row r="234" spans="3:3" ht="12.75" customHeight="1" x14ac:dyDescent="0.2">
      <c r="C234" s="95"/>
    </row>
    <row r="235" spans="3:3" x14ac:dyDescent="0.2">
      <c r="C235" s="95"/>
    </row>
    <row r="236" spans="3:3" x14ac:dyDescent="0.2">
      <c r="C236" s="95"/>
    </row>
    <row r="237" spans="3:3" x14ac:dyDescent="0.2">
      <c r="C237" s="95"/>
    </row>
    <row r="238" spans="3:3" ht="12.75" customHeight="1" x14ac:dyDescent="0.2">
      <c r="C238" s="95"/>
    </row>
    <row r="239" spans="3:3" x14ac:dyDescent="0.2">
      <c r="C239" s="95"/>
    </row>
    <row r="240" spans="3:3" x14ac:dyDescent="0.2">
      <c r="C240" s="95"/>
    </row>
    <row r="241" spans="3:3" x14ac:dyDescent="0.2">
      <c r="C241" s="95"/>
    </row>
    <row r="242" spans="3:3" ht="12.75" customHeight="1" x14ac:dyDescent="0.2">
      <c r="C242" s="95"/>
    </row>
    <row r="243" spans="3:3" x14ac:dyDescent="0.2">
      <c r="C243" s="95"/>
    </row>
    <row r="244" spans="3:3" x14ac:dyDescent="0.2">
      <c r="C244" s="95"/>
    </row>
    <row r="245" spans="3:3" x14ac:dyDescent="0.2">
      <c r="C245" s="95"/>
    </row>
    <row r="246" spans="3:3" ht="12.75" customHeight="1" x14ac:dyDescent="0.2">
      <c r="C246" s="95"/>
    </row>
    <row r="247" spans="3:3" x14ac:dyDescent="0.2">
      <c r="C247" s="95"/>
    </row>
    <row r="248" spans="3:3" x14ac:dyDescent="0.2">
      <c r="C248" s="95"/>
    </row>
    <row r="249" spans="3:3" x14ac:dyDescent="0.2">
      <c r="C249" s="95"/>
    </row>
    <row r="250" spans="3:3" ht="12.75" customHeight="1" x14ac:dyDescent="0.2">
      <c r="C250" s="95"/>
    </row>
    <row r="251" spans="3:3" x14ac:dyDescent="0.2">
      <c r="C251" s="95"/>
    </row>
    <row r="252" spans="3:3" x14ac:dyDescent="0.2">
      <c r="C252" s="95"/>
    </row>
    <row r="253" spans="3:3" x14ac:dyDescent="0.2">
      <c r="C253" s="95"/>
    </row>
    <row r="254" spans="3:3" ht="12.75" customHeight="1" x14ac:dyDescent="0.2">
      <c r="C254" s="95"/>
    </row>
    <row r="255" spans="3:3" x14ac:dyDescent="0.2">
      <c r="C255" s="95"/>
    </row>
    <row r="256" spans="3:3" x14ac:dyDescent="0.2">
      <c r="C256" s="95"/>
    </row>
    <row r="257" spans="3:3" x14ac:dyDescent="0.2">
      <c r="C257" s="95"/>
    </row>
    <row r="258" spans="3:3" ht="12.75" customHeight="1" x14ac:dyDescent="0.2">
      <c r="C258" s="95"/>
    </row>
    <row r="259" spans="3:3" x14ac:dyDescent="0.2">
      <c r="C259" s="95"/>
    </row>
    <row r="260" spans="3:3" x14ac:dyDescent="0.2">
      <c r="C260" s="95"/>
    </row>
    <row r="261" spans="3:3" x14ac:dyDescent="0.2">
      <c r="C261" s="95"/>
    </row>
    <row r="262" spans="3:3" ht="12.75" customHeight="1" x14ac:dyDescent="0.2">
      <c r="C262" s="95"/>
    </row>
    <row r="263" spans="3:3" x14ac:dyDescent="0.2">
      <c r="C263" s="95"/>
    </row>
    <row r="264" spans="3:3" x14ac:dyDescent="0.2">
      <c r="C264" s="95"/>
    </row>
    <row r="265" spans="3:3" x14ac:dyDescent="0.2">
      <c r="C265" s="95"/>
    </row>
    <row r="266" spans="3:3" ht="12.75" customHeight="1" x14ac:dyDescent="0.2">
      <c r="C266" s="95"/>
    </row>
    <row r="267" spans="3:3" x14ac:dyDescent="0.2">
      <c r="C267" s="95"/>
    </row>
    <row r="268" spans="3:3" x14ac:dyDescent="0.2">
      <c r="C268" s="95"/>
    </row>
    <row r="269" spans="3:3" x14ac:dyDescent="0.2">
      <c r="C269" s="95"/>
    </row>
    <row r="270" spans="3:3" ht="12.75" customHeight="1" x14ac:dyDescent="0.2">
      <c r="C270" s="95"/>
    </row>
    <row r="271" spans="3:3" x14ac:dyDescent="0.2">
      <c r="C271" s="95"/>
    </row>
    <row r="272" spans="3:3" x14ac:dyDescent="0.2">
      <c r="C272" s="95"/>
    </row>
    <row r="273" spans="3:3" x14ac:dyDescent="0.2">
      <c r="C273" s="95"/>
    </row>
    <row r="274" spans="3:3" ht="12.75" customHeight="1" x14ac:dyDescent="0.2">
      <c r="C274" s="95"/>
    </row>
    <row r="275" spans="3:3" x14ac:dyDescent="0.2">
      <c r="C275" s="95"/>
    </row>
    <row r="276" spans="3:3" x14ac:dyDescent="0.2">
      <c r="C276" s="95"/>
    </row>
    <row r="277" spans="3:3" x14ac:dyDescent="0.2">
      <c r="C277" s="95"/>
    </row>
    <row r="278" spans="3:3" ht="12.75" customHeight="1" x14ac:dyDescent="0.2">
      <c r="C278" s="95"/>
    </row>
    <row r="279" spans="3:3" x14ac:dyDescent="0.2">
      <c r="C279" s="95"/>
    </row>
    <row r="280" spans="3:3" x14ac:dyDescent="0.2">
      <c r="C280" s="95"/>
    </row>
    <row r="281" spans="3:3" x14ac:dyDescent="0.2">
      <c r="C281" s="95"/>
    </row>
    <row r="282" spans="3:3" ht="12.75" customHeight="1" x14ac:dyDescent="0.2">
      <c r="C282" s="95"/>
    </row>
    <row r="283" spans="3:3" x14ac:dyDescent="0.2">
      <c r="C283" s="95"/>
    </row>
    <row r="284" spans="3:3" x14ac:dyDescent="0.2">
      <c r="C284" s="95"/>
    </row>
    <row r="285" spans="3:3" x14ac:dyDescent="0.2">
      <c r="C285" s="95"/>
    </row>
    <row r="286" spans="3:3" ht="12.75" customHeight="1" x14ac:dyDescent="0.2">
      <c r="C286" s="95"/>
    </row>
    <row r="287" spans="3:3" x14ac:dyDescent="0.2">
      <c r="C287" s="95"/>
    </row>
    <row r="288" spans="3:3" x14ac:dyDescent="0.2">
      <c r="C288" s="95"/>
    </row>
    <row r="289" spans="3:3" x14ac:dyDescent="0.2">
      <c r="C289" s="95"/>
    </row>
    <row r="290" spans="3:3" ht="12.75" customHeight="1" x14ac:dyDescent="0.2">
      <c r="C290" s="95"/>
    </row>
    <row r="291" spans="3:3" x14ac:dyDescent="0.2">
      <c r="C291" s="95"/>
    </row>
    <row r="292" spans="3:3" x14ac:dyDescent="0.2">
      <c r="C292" s="95"/>
    </row>
    <row r="293" spans="3:3" x14ac:dyDescent="0.2">
      <c r="C293" s="95"/>
    </row>
    <row r="294" spans="3:3" ht="12.75" customHeight="1" x14ac:dyDescent="0.2">
      <c r="C294" s="95"/>
    </row>
    <row r="295" spans="3:3" x14ac:dyDescent="0.2">
      <c r="C295" s="95"/>
    </row>
    <row r="296" spans="3:3" x14ac:dyDescent="0.2">
      <c r="C296" s="95"/>
    </row>
    <row r="297" spans="3:3" x14ac:dyDescent="0.2">
      <c r="C297" s="95"/>
    </row>
    <row r="298" spans="3:3" ht="12.75" customHeight="1" x14ac:dyDescent="0.2">
      <c r="C298" s="95"/>
    </row>
    <row r="299" spans="3:3" x14ac:dyDescent="0.2">
      <c r="C299" s="95"/>
    </row>
    <row r="300" spans="3:3" x14ac:dyDescent="0.2">
      <c r="C300" s="95"/>
    </row>
    <row r="301" spans="3:3" x14ac:dyDescent="0.2">
      <c r="C301" s="95"/>
    </row>
    <row r="302" spans="3:3" ht="12.75" customHeight="1" x14ac:dyDescent="0.2">
      <c r="C302" s="95"/>
    </row>
    <row r="303" spans="3:3" x14ac:dyDescent="0.2">
      <c r="C303" s="95"/>
    </row>
    <row r="304" spans="3:3" x14ac:dyDescent="0.2">
      <c r="C304" s="95"/>
    </row>
    <row r="305" spans="3:3" x14ac:dyDescent="0.2">
      <c r="C305" s="95"/>
    </row>
    <row r="306" spans="3:3" ht="12.75" customHeight="1" x14ac:dyDescent="0.2">
      <c r="C306" s="95"/>
    </row>
    <row r="307" spans="3:3" x14ac:dyDescent="0.2">
      <c r="C307" s="95"/>
    </row>
    <row r="308" spans="3:3" x14ac:dyDescent="0.2">
      <c r="C308" s="95"/>
    </row>
    <row r="309" spans="3:3" x14ac:dyDescent="0.2">
      <c r="C309" s="95"/>
    </row>
    <row r="310" spans="3:3" ht="12.75" customHeight="1" x14ac:dyDescent="0.2">
      <c r="C310" s="95"/>
    </row>
    <row r="311" spans="3:3" x14ac:dyDescent="0.2">
      <c r="C311" s="95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59" fitToHeight="4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view="pageBreakPreview" topLeftCell="A24" zoomScale="82" zoomScaleNormal="100" zoomScaleSheetLayoutView="82" workbookViewId="0">
      <selection activeCell="D32" sqref="D32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7109375" customWidth="1"/>
  </cols>
  <sheetData>
    <row r="1" spans="1:30" ht="5.45" customHeight="1" x14ac:dyDescent="0.2"/>
    <row r="2" spans="1:30" ht="18.75" x14ac:dyDescent="0.3">
      <c r="C2" s="721" t="s">
        <v>573</v>
      </c>
      <c r="D2" s="721"/>
    </row>
    <row r="3" spans="1:30" ht="18.75" x14ac:dyDescent="0.3">
      <c r="C3" s="721" t="s">
        <v>483</v>
      </c>
      <c r="D3" s="721"/>
    </row>
    <row r="4" spans="1:30" ht="18.75" x14ac:dyDescent="0.3">
      <c r="C4" s="3" t="s">
        <v>578</v>
      </c>
      <c r="D4" s="3"/>
    </row>
    <row r="5" spans="1:30" ht="10.9" customHeight="1" x14ac:dyDescent="0.3">
      <c r="C5" s="3"/>
      <c r="D5" s="3"/>
    </row>
    <row r="7" spans="1:30" ht="25.9" customHeight="1" x14ac:dyDescent="0.3">
      <c r="B7" s="727" t="s">
        <v>461</v>
      </c>
      <c r="C7" s="727"/>
    </row>
    <row r="8" spans="1:30" ht="19.149999999999999" customHeight="1" x14ac:dyDescent="0.3">
      <c r="B8" s="728">
        <v>17532000000</v>
      </c>
      <c r="C8" s="729"/>
    </row>
    <row r="9" spans="1:30" ht="11.45" customHeight="1" x14ac:dyDescent="0.2">
      <c r="B9" s="738" t="s">
        <v>496</v>
      </c>
      <c r="C9" s="738"/>
    </row>
    <row r="10" spans="1:30" ht="28.15" customHeight="1" x14ac:dyDescent="0.3">
      <c r="A10" s="708" t="s">
        <v>378</v>
      </c>
      <c r="B10" s="708"/>
      <c r="C10" s="708"/>
      <c r="D10" s="708"/>
    </row>
    <row r="11" spans="1:30" ht="3.6" customHeight="1" x14ac:dyDescent="0.2"/>
    <row r="12" spans="1:30" x14ac:dyDescent="0.2">
      <c r="D12" s="161" t="s">
        <v>379</v>
      </c>
    </row>
    <row r="13" spans="1:30" ht="13.15" customHeight="1" x14ac:dyDescent="0.2">
      <c r="A13" s="730" t="s">
        <v>484</v>
      </c>
      <c r="B13" s="732" t="s">
        <v>462</v>
      </c>
      <c r="C13" s="733"/>
      <c r="D13" s="736" t="s">
        <v>4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</row>
    <row r="14" spans="1:30" ht="49.5" customHeight="1" x14ac:dyDescent="0.2">
      <c r="A14" s="731"/>
      <c r="B14" s="734"/>
      <c r="C14" s="735"/>
      <c r="D14" s="737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</row>
    <row r="15" spans="1:30" ht="11.45" customHeight="1" x14ac:dyDescent="0.2">
      <c r="A15" s="302">
        <v>1</v>
      </c>
      <c r="B15" s="739">
        <v>2</v>
      </c>
      <c r="C15" s="740"/>
      <c r="D15" s="303">
        <v>3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</row>
    <row r="16" spans="1:30" ht="18.75" x14ac:dyDescent="0.3">
      <c r="A16" s="700" t="s">
        <v>463</v>
      </c>
      <c r="B16" s="701"/>
      <c r="C16" s="702"/>
      <c r="D16" s="703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</row>
    <row r="17" spans="1:30" ht="22.15" customHeight="1" x14ac:dyDescent="0.3">
      <c r="A17" s="300">
        <v>41030000</v>
      </c>
      <c r="B17" s="704" t="s">
        <v>365</v>
      </c>
      <c r="C17" s="705"/>
      <c r="D17" s="304">
        <f>SUM(D18:D20)</f>
        <v>3446230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</row>
    <row r="18" spans="1:30" ht="34.9" customHeight="1" x14ac:dyDescent="0.3">
      <c r="A18" s="300">
        <v>41032500</v>
      </c>
      <c r="B18" s="723" t="s">
        <v>575</v>
      </c>
      <c r="C18" s="724"/>
      <c r="D18" s="301">
        <v>3446230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</row>
    <row r="19" spans="1:30" ht="55.9" hidden="1" customHeight="1" x14ac:dyDescent="0.3">
      <c r="A19" s="300">
        <v>41035500</v>
      </c>
      <c r="B19" s="723" t="s">
        <v>464</v>
      </c>
      <c r="C19" s="724"/>
      <c r="D19" s="30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</row>
    <row r="20" spans="1:30" ht="51.6" hidden="1" customHeight="1" x14ac:dyDescent="0.3">
      <c r="A20" s="300">
        <v>41035600</v>
      </c>
      <c r="B20" s="723" t="s">
        <v>465</v>
      </c>
      <c r="C20" s="724"/>
      <c r="D20" s="301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</row>
    <row r="21" spans="1:30" ht="18.75" x14ac:dyDescent="0.3">
      <c r="A21" s="300">
        <v>99000000000</v>
      </c>
      <c r="B21" s="716" t="s">
        <v>380</v>
      </c>
      <c r="C21" s="717"/>
      <c r="D21" s="301">
        <v>3446230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</row>
    <row r="22" spans="1:30" ht="24.6" customHeight="1" x14ac:dyDescent="0.3">
      <c r="A22" s="300">
        <v>41050000</v>
      </c>
      <c r="B22" s="706" t="s">
        <v>370</v>
      </c>
      <c r="C22" s="707"/>
      <c r="D22" s="301">
        <f>SUM(D23:D24)</f>
        <v>2500000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</row>
    <row r="23" spans="1:30" ht="59.45" hidden="1" customHeight="1" x14ac:dyDescent="0.3">
      <c r="A23" s="300">
        <v>41051400</v>
      </c>
      <c r="B23" s="712" t="s">
        <v>492</v>
      </c>
      <c r="C23" s="713"/>
      <c r="D23" s="30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</row>
    <row r="24" spans="1:30" ht="58.9" customHeight="1" x14ac:dyDescent="0.3">
      <c r="A24" s="300">
        <v>41055000</v>
      </c>
      <c r="B24" s="725" t="s">
        <v>376</v>
      </c>
      <c r="C24" s="726"/>
      <c r="D24" s="301">
        <v>2500000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</row>
    <row r="25" spans="1:30" ht="24" customHeight="1" x14ac:dyDescent="0.3">
      <c r="A25" s="300">
        <v>17100000000</v>
      </c>
      <c r="B25" s="716" t="s">
        <v>381</v>
      </c>
      <c r="C25" s="717"/>
      <c r="D25" s="301">
        <f>SUM(D23:D24)</f>
        <v>2500000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</row>
    <row r="26" spans="1:30" ht="24.6" customHeight="1" x14ac:dyDescent="0.3">
      <c r="A26" s="700" t="s">
        <v>468</v>
      </c>
      <c r="B26" s="701"/>
      <c r="C26" s="702"/>
      <c r="D26" s="703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</row>
    <row r="27" spans="1:30" ht="22.15" hidden="1" customHeight="1" x14ac:dyDescent="0.3">
      <c r="A27" s="300">
        <v>41050000</v>
      </c>
      <c r="B27" s="706" t="s">
        <v>370</v>
      </c>
      <c r="C27" s="707"/>
      <c r="D27" s="540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</row>
    <row r="28" spans="1:30" ht="112.15" hidden="1" customHeight="1" x14ac:dyDescent="0.3">
      <c r="A28" s="300">
        <v>41052900</v>
      </c>
      <c r="B28" s="712" t="s">
        <v>523</v>
      </c>
      <c r="C28" s="718"/>
      <c r="D28" s="540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</row>
    <row r="29" spans="1:30" ht="22.15" hidden="1" customHeight="1" x14ac:dyDescent="0.3">
      <c r="A29" s="300">
        <v>17100000000</v>
      </c>
      <c r="B29" s="716" t="s">
        <v>381</v>
      </c>
      <c r="C29" s="717"/>
      <c r="D29" s="540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</row>
    <row r="30" spans="1:30" ht="18" customHeight="1" x14ac:dyDescent="0.3">
      <c r="A30" s="300"/>
      <c r="B30" s="706"/>
      <c r="C30" s="707"/>
      <c r="D30" s="301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</row>
    <row r="31" spans="1:30" ht="20.25" x14ac:dyDescent="0.3">
      <c r="A31" s="305" t="s">
        <v>382</v>
      </c>
      <c r="B31" s="714" t="s">
        <v>495</v>
      </c>
      <c r="C31" s="715"/>
      <c r="D31" s="571">
        <f>SUM(D17,D22)</f>
        <v>5946230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</row>
    <row r="32" spans="1:30" ht="20.25" x14ac:dyDescent="0.3">
      <c r="A32" s="305" t="s">
        <v>382</v>
      </c>
      <c r="B32" s="706" t="s">
        <v>383</v>
      </c>
      <c r="C32" s="707"/>
      <c r="D32" s="571">
        <f>SUM(D17,D22)</f>
        <v>5946230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</row>
    <row r="33" spans="1:30" ht="20.25" x14ac:dyDescent="0.3">
      <c r="A33" s="342" t="s">
        <v>382</v>
      </c>
      <c r="B33" s="710" t="s">
        <v>384</v>
      </c>
      <c r="C33" s="711"/>
      <c r="D33" s="54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</row>
    <row r="34" spans="1:30" ht="10.15" customHeight="1" x14ac:dyDescent="0.3">
      <c r="A34" s="353"/>
      <c r="B34" s="353"/>
      <c r="C34" s="163"/>
      <c r="D34" s="164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</row>
    <row r="35" spans="1:30" ht="19.149999999999999" customHeight="1" x14ac:dyDescent="0.3">
      <c r="A35" s="353"/>
      <c r="B35" s="353"/>
      <c r="C35" s="163"/>
      <c r="D35" s="164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</row>
    <row r="36" spans="1:30" ht="18.75" x14ac:dyDescent="0.3">
      <c r="A36" s="708" t="s">
        <v>385</v>
      </c>
      <c r="B36" s="709"/>
      <c r="C36" s="709"/>
      <c r="D36" s="709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</row>
    <row r="37" spans="1:30" ht="6" customHeight="1" x14ac:dyDescent="0.2"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</row>
    <row r="38" spans="1:30" ht="11.45" customHeight="1" x14ac:dyDescent="0.2">
      <c r="D38" s="161" t="s">
        <v>379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</row>
    <row r="39" spans="1:30" ht="21" customHeight="1" x14ac:dyDescent="0.2">
      <c r="A39" s="730" t="s">
        <v>386</v>
      </c>
      <c r="B39" s="743" t="s">
        <v>387</v>
      </c>
      <c r="C39" s="741" t="s">
        <v>388</v>
      </c>
      <c r="D39" s="736" t="s">
        <v>4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</row>
    <row r="40" spans="1:30" ht="72.75" customHeight="1" x14ac:dyDescent="0.2">
      <c r="A40" s="731"/>
      <c r="B40" s="744"/>
      <c r="C40" s="742"/>
      <c r="D40" s="737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</row>
    <row r="41" spans="1:30" ht="12" customHeight="1" x14ac:dyDescent="0.2">
      <c r="A41" s="306">
        <v>1</v>
      </c>
      <c r="B41" s="307">
        <v>2</v>
      </c>
      <c r="C41" s="307">
        <v>3</v>
      </c>
      <c r="D41" s="308">
        <v>4</v>
      </c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</row>
    <row r="42" spans="1:30" ht="26.25" customHeight="1" x14ac:dyDescent="0.3">
      <c r="A42" s="700" t="s">
        <v>494</v>
      </c>
      <c r="B42" s="722"/>
      <c r="C42" s="702"/>
      <c r="D42" s="703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</row>
    <row r="43" spans="1:30" ht="16.5" customHeight="1" x14ac:dyDescent="0.3">
      <c r="A43" s="334"/>
      <c r="B43" s="340"/>
      <c r="C43" s="339"/>
      <c r="D43" s="335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</row>
    <row r="44" spans="1:30" ht="17.25" hidden="1" customHeight="1" x14ac:dyDescent="0.3">
      <c r="A44" s="334"/>
      <c r="B44" s="340"/>
      <c r="C44" s="339"/>
      <c r="D44" s="335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</row>
    <row r="45" spans="1:30" ht="25.5" customHeight="1" x14ac:dyDescent="0.3">
      <c r="A45" s="700" t="s">
        <v>493</v>
      </c>
      <c r="B45" s="722"/>
      <c r="C45" s="702"/>
      <c r="D45" s="703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</row>
    <row r="46" spans="1:30" ht="21" customHeight="1" x14ac:dyDescent="0.3">
      <c r="A46" s="334"/>
      <c r="B46" s="340"/>
      <c r="C46" s="339"/>
      <c r="D46" s="335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</row>
    <row r="47" spans="1:30" ht="18.75" hidden="1" customHeight="1" x14ac:dyDescent="0.3">
      <c r="A47" s="334"/>
      <c r="B47" s="340"/>
      <c r="C47" s="339"/>
      <c r="D47" s="335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</row>
    <row r="48" spans="1:30" ht="20.25" customHeight="1" x14ac:dyDescent="0.25">
      <c r="A48" s="745"/>
      <c r="B48" s="746"/>
      <c r="C48" s="746"/>
      <c r="D48" s="336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</row>
    <row r="49" spans="1:8" ht="20.25" x14ac:dyDescent="0.3">
      <c r="A49" s="305" t="s">
        <v>382</v>
      </c>
      <c r="B49" s="309" t="s">
        <v>382</v>
      </c>
      <c r="C49" s="352" t="s">
        <v>482</v>
      </c>
      <c r="D49" s="337"/>
    </row>
    <row r="50" spans="1:8" ht="20.25" x14ac:dyDescent="0.3">
      <c r="A50" s="305" t="s">
        <v>382</v>
      </c>
      <c r="B50" s="309" t="s">
        <v>382</v>
      </c>
      <c r="C50" s="310" t="s">
        <v>383</v>
      </c>
      <c r="D50" s="337"/>
    </row>
    <row r="51" spans="1:8" ht="20.25" x14ac:dyDescent="0.3">
      <c r="A51" s="342" t="s">
        <v>382</v>
      </c>
      <c r="B51" s="311" t="s">
        <v>382</v>
      </c>
      <c r="C51" s="312" t="s">
        <v>384</v>
      </c>
      <c r="D51" s="338"/>
    </row>
    <row r="52" spans="1:8" ht="62.45" customHeight="1" x14ac:dyDescent="0.3">
      <c r="A52" s="353"/>
      <c r="B52" s="353"/>
      <c r="C52" s="163"/>
      <c r="D52" s="164"/>
    </row>
    <row r="53" spans="1:8" ht="23.25" x14ac:dyDescent="0.35">
      <c r="A53" s="428" t="s">
        <v>521</v>
      </c>
      <c r="B53" s="428"/>
      <c r="C53" s="428"/>
      <c r="D53" s="428"/>
      <c r="E53" s="428"/>
      <c r="F53" s="428"/>
      <c r="G53" s="313"/>
      <c r="H53" s="313"/>
    </row>
    <row r="54" spans="1:8" ht="20.25" x14ac:dyDescent="0.3">
      <c r="A54" s="353"/>
      <c r="B54" s="353"/>
      <c r="C54" s="163"/>
      <c r="D54" s="164"/>
      <c r="E54" s="39"/>
      <c r="F54" s="39"/>
    </row>
    <row r="55" spans="1:8" ht="20.25" x14ac:dyDescent="0.3">
      <c r="A55" s="719"/>
      <c r="B55" s="720"/>
      <c r="C55" s="720"/>
      <c r="D55" s="720"/>
      <c r="E55" s="39"/>
      <c r="F55" s="39"/>
    </row>
    <row r="56" spans="1:8" ht="20.25" x14ac:dyDescent="0.3">
      <c r="A56" s="353"/>
      <c r="B56" s="353"/>
      <c r="C56" s="163"/>
      <c r="D56" s="164"/>
    </row>
  </sheetData>
  <mergeCells count="37">
    <mergeCell ref="C39:C40"/>
    <mergeCell ref="B39:B40"/>
    <mergeCell ref="A48:C48"/>
    <mergeCell ref="B18:C18"/>
    <mergeCell ref="B21:C21"/>
    <mergeCell ref="B19:C19"/>
    <mergeCell ref="A39:A40"/>
    <mergeCell ref="B25:C25"/>
    <mergeCell ref="A45:D45"/>
    <mergeCell ref="A55:D55"/>
    <mergeCell ref="C2:D2"/>
    <mergeCell ref="C3:D3"/>
    <mergeCell ref="B30:C30"/>
    <mergeCell ref="A42:D42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9:D40"/>
    <mergeCell ref="B15:C15"/>
    <mergeCell ref="A16:D16"/>
    <mergeCell ref="B17:C17"/>
    <mergeCell ref="B27:C27"/>
    <mergeCell ref="A36:D36"/>
    <mergeCell ref="B32:C32"/>
    <mergeCell ref="B33:C33"/>
    <mergeCell ref="A26:D26"/>
    <mergeCell ref="B22:C22"/>
    <mergeCell ref="B23:C23"/>
    <mergeCell ref="B31:C31"/>
    <mergeCell ref="B29:C29"/>
    <mergeCell ref="B28:C28"/>
  </mergeCells>
  <pageMargins left="1.1811023622047245" right="0.39370078740157483" top="0.59055118110236227" bottom="0.59055118110236227" header="0.31496062992125984" footer="0.31496062992125984"/>
  <pageSetup paperSize="9" scale="75" orientation="portrait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view="pageBreakPreview" zoomScaleNormal="100" zoomScaleSheetLayoutView="100" workbookViewId="0">
      <selection activeCell="G11" sqref="G11"/>
    </sheetView>
  </sheetViews>
  <sheetFormatPr defaultColWidth="9.140625" defaultRowHeight="15" x14ac:dyDescent="0.2"/>
  <cols>
    <col min="1" max="1" width="11.85546875" style="168" customWidth="1"/>
    <col min="2" max="2" width="15" style="168" customWidth="1"/>
    <col min="3" max="3" width="12.7109375" style="168" customWidth="1"/>
    <col min="4" max="4" width="55.140625" style="168" customWidth="1"/>
    <col min="5" max="5" width="41.85546875" style="168" customWidth="1"/>
    <col min="6" max="6" width="10" style="168" customWidth="1"/>
    <col min="7" max="7" width="8.42578125" style="168" customWidth="1"/>
    <col min="8" max="8" width="11" style="168" customWidth="1"/>
    <col min="9" max="9" width="16.5703125" style="230" customWidth="1"/>
    <col min="10" max="10" width="11.42578125" style="168" customWidth="1"/>
    <col min="11" max="11" width="9.140625" style="168"/>
    <col min="12" max="12" width="19.5703125" style="168" hidden="1" customWidth="1"/>
    <col min="13" max="16384" width="9.140625" style="168"/>
  </cols>
  <sheetData>
    <row r="1" spans="1:12" ht="36" customHeight="1" x14ac:dyDescent="0.25">
      <c r="A1" s="167"/>
      <c r="B1" s="167"/>
      <c r="C1" s="167"/>
      <c r="D1" s="167"/>
      <c r="E1" s="167"/>
      <c r="F1" s="167"/>
      <c r="G1" s="167"/>
      <c r="H1" s="167"/>
    </row>
    <row r="2" spans="1:12" ht="15.75" x14ac:dyDescent="0.25">
      <c r="A2" s="167"/>
      <c r="B2" s="167"/>
      <c r="C2" s="167"/>
      <c r="D2" s="167"/>
      <c r="E2" s="167"/>
      <c r="F2" s="167"/>
      <c r="G2" s="167"/>
      <c r="H2" s="167"/>
    </row>
    <row r="3" spans="1:12" ht="15.75" x14ac:dyDescent="0.25">
      <c r="A3" s="167"/>
      <c r="B3" s="167"/>
      <c r="C3" s="167"/>
      <c r="D3" s="167"/>
      <c r="E3" s="167"/>
      <c r="F3" s="167"/>
      <c r="G3" s="167"/>
      <c r="H3" s="167"/>
    </row>
    <row r="4" spans="1:12" ht="15.75" x14ac:dyDescent="0.25">
      <c r="A4" s="747" t="s">
        <v>6</v>
      </c>
      <c r="B4" s="748"/>
      <c r="C4" s="167"/>
      <c r="D4" s="167"/>
      <c r="E4" s="167"/>
      <c r="F4" s="167"/>
      <c r="G4" s="167"/>
      <c r="H4" s="167"/>
    </row>
    <row r="5" spans="1:12" ht="15.75" x14ac:dyDescent="0.25">
      <c r="A5" s="749" t="s">
        <v>5</v>
      </c>
      <c r="B5" s="748"/>
      <c r="C5" s="167"/>
      <c r="D5" s="167"/>
      <c r="E5" s="167"/>
      <c r="F5" s="167"/>
      <c r="G5" s="167"/>
      <c r="H5" s="167"/>
    </row>
    <row r="6" spans="1:12" ht="15.75" x14ac:dyDescent="0.25">
      <c r="A6" s="167"/>
      <c r="B6" s="167"/>
      <c r="C6" s="167"/>
      <c r="D6" s="167"/>
      <c r="E6" s="167"/>
      <c r="F6" s="167"/>
      <c r="G6" s="167"/>
      <c r="H6" s="167"/>
    </row>
    <row r="7" spans="1:12" ht="18.75" x14ac:dyDescent="0.3">
      <c r="A7" s="167"/>
      <c r="B7" s="167"/>
      <c r="C7" s="167"/>
      <c r="D7" s="167"/>
      <c r="E7" s="167"/>
      <c r="F7" s="167"/>
      <c r="G7" s="167"/>
      <c r="H7" s="167"/>
      <c r="I7" s="231"/>
      <c r="J7" s="169"/>
    </row>
    <row r="8" spans="1:12" ht="18.75" x14ac:dyDescent="0.3">
      <c r="A8" s="167"/>
      <c r="B8" s="167"/>
      <c r="C8" s="167"/>
      <c r="D8" s="167"/>
      <c r="E8" s="167"/>
      <c r="F8" s="167"/>
      <c r="G8" s="167"/>
      <c r="H8" s="167"/>
      <c r="I8" s="231"/>
      <c r="J8" s="169"/>
    </row>
    <row r="10" spans="1:12" ht="15.75" customHeight="1" x14ac:dyDescent="0.3">
      <c r="A10" s="169"/>
      <c r="B10" s="169"/>
      <c r="C10" s="169"/>
      <c r="D10" s="169"/>
      <c r="E10" s="169"/>
      <c r="F10" s="169"/>
      <c r="G10" s="169"/>
      <c r="H10" s="169"/>
      <c r="I10" s="231"/>
      <c r="J10" s="169" t="s">
        <v>0</v>
      </c>
    </row>
    <row r="11" spans="1:12" s="171" customFormat="1" ht="131.25" customHeight="1" x14ac:dyDescent="0.2">
      <c r="A11" s="170" t="s">
        <v>9</v>
      </c>
      <c r="B11" s="170" t="s">
        <v>10</v>
      </c>
      <c r="C11" s="170" t="s">
        <v>11</v>
      </c>
      <c r="D11" s="170" t="s">
        <v>12</v>
      </c>
      <c r="E11" s="170" t="s">
        <v>389</v>
      </c>
      <c r="F11" s="170" t="s">
        <v>390</v>
      </c>
      <c r="G11" s="170" t="s">
        <v>391</v>
      </c>
      <c r="H11" s="170" t="s">
        <v>392</v>
      </c>
      <c r="I11" s="232" t="s">
        <v>393</v>
      </c>
      <c r="J11" s="170" t="s">
        <v>394</v>
      </c>
    </row>
    <row r="12" spans="1:12" s="173" customFormat="1" ht="19.5" customHeight="1" x14ac:dyDescent="0.2">
      <c r="A12" s="172">
        <v>1</v>
      </c>
      <c r="B12" s="172">
        <v>2</v>
      </c>
      <c r="C12" s="172">
        <v>3</v>
      </c>
      <c r="D12" s="172">
        <v>4</v>
      </c>
      <c r="E12" s="172">
        <v>5</v>
      </c>
      <c r="F12" s="172">
        <v>6</v>
      </c>
      <c r="G12" s="172">
        <v>7</v>
      </c>
      <c r="H12" s="172">
        <v>8</v>
      </c>
      <c r="I12" s="236">
        <v>9</v>
      </c>
      <c r="J12" s="172">
        <v>10</v>
      </c>
    </row>
    <row r="13" spans="1:12" s="171" customFormat="1" ht="40.5" customHeight="1" x14ac:dyDescent="0.3">
      <c r="A13" s="4" t="s">
        <v>13</v>
      </c>
      <c r="B13" s="4"/>
      <c r="C13" s="4"/>
      <c r="D13" s="5" t="s">
        <v>14</v>
      </c>
      <c r="E13" s="174"/>
      <c r="F13" s="175"/>
      <c r="G13" s="175"/>
      <c r="H13" s="175"/>
      <c r="I13" s="175">
        <f>SUM(I14)</f>
        <v>2500000</v>
      </c>
      <c r="J13" s="175"/>
    </row>
    <row r="14" spans="1:12" s="176" customFormat="1" ht="39.75" customHeight="1" x14ac:dyDescent="0.3">
      <c r="A14" s="4" t="s">
        <v>15</v>
      </c>
      <c r="B14" s="4"/>
      <c r="C14" s="4"/>
      <c r="D14" s="5" t="s">
        <v>14</v>
      </c>
      <c r="E14" s="174"/>
      <c r="F14" s="175"/>
      <c r="G14" s="175"/>
      <c r="H14" s="175"/>
      <c r="I14" s="175">
        <f>SUM(I15:I19,I21,I23)</f>
        <v>2500000</v>
      </c>
      <c r="J14" s="175"/>
      <c r="L14" s="332">
        <f>SUM(I14)</f>
        <v>2500000</v>
      </c>
    </row>
    <row r="15" spans="1:12" s="179" customFormat="1" ht="120.75" hidden="1" customHeight="1" x14ac:dyDescent="0.3">
      <c r="A15" s="6" t="s">
        <v>274</v>
      </c>
      <c r="B15" s="7" t="s">
        <v>275</v>
      </c>
      <c r="C15" s="7" t="s">
        <v>16</v>
      </c>
      <c r="D15" s="8" t="s">
        <v>276</v>
      </c>
      <c r="E15" s="180" t="s">
        <v>516</v>
      </c>
      <c r="F15" s="178"/>
      <c r="G15" s="178"/>
      <c r="H15" s="178"/>
      <c r="I15" s="177"/>
      <c r="J15" s="178"/>
    </row>
    <row r="16" spans="1:12" s="179" customFormat="1" ht="117" hidden="1" customHeight="1" x14ac:dyDescent="0.3">
      <c r="A16" s="6" t="s">
        <v>274</v>
      </c>
      <c r="B16" s="7" t="s">
        <v>275</v>
      </c>
      <c r="C16" s="7" t="s">
        <v>16</v>
      </c>
      <c r="D16" s="8" t="s">
        <v>276</v>
      </c>
      <c r="E16" s="180" t="s">
        <v>517</v>
      </c>
      <c r="F16" s="178"/>
      <c r="G16" s="178"/>
      <c r="H16" s="178"/>
      <c r="I16" s="177"/>
      <c r="J16" s="178"/>
    </row>
    <row r="17" spans="1:12" s="179" customFormat="1" ht="113.25" hidden="1" customHeight="1" x14ac:dyDescent="0.3">
      <c r="A17" s="6" t="s">
        <v>274</v>
      </c>
      <c r="B17" s="7" t="s">
        <v>275</v>
      </c>
      <c r="C17" s="7" t="s">
        <v>16</v>
      </c>
      <c r="D17" s="8" t="s">
        <v>276</v>
      </c>
      <c r="E17" s="180" t="s">
        <v>518</v>
      </c>
      <c r="F17" s="178"/>
      <c r="G17" s="178"/>
      <c r="H17" s="178"/>
      <c r="I17" s="177"/>
      <c r="J17" s="178"/>
    </row>
    <row r="18" spans="1:12" s="179" customFormat="1" ht="117.75" hidden="1" customHeight="1" x14ac:dyDescent="0.3">
      <c r="A18" s="6" t="s">
        <v>274</v>
      </c>
      <c r="B18" s="7" t="s">
        <v>275</v>
      </c>
      <c r="C18" s="7" t="s">
        <v>16</v>
      </c>
      <c r="D18" s="8" t="s">
        <v>276</v>
      </c>
      <c r="E18" s="180" t="s">
        <v>519</v>
      </c>
      <c r="F18" s="178"/>
      <c r="G18" s="178"/>
      <c r="H18" s="178"/>
      <c r="I18" s="177"/>
      <c r="J18" s="178"/>
    </row>
    <row r="19" spans="1:12" s="179" customFormat="1" ht="56.25" hidden="1" customHeight="1" x14ac:dyDescent="0.3">
      <c r="A19" s="7" t="s">
        <v>424</v>
      </c>
      <c r="B19" s="7" t="s">
        <v>286</v>
      </c>
      <c r="C19" s="7" t="s">
        <v>19</v>
      </c>
      <c r="D19" s="9" t="s">
        <v>287</v>
      </c>
      <c r="E19" s="183"/>
      <c r="F19" s="178"/>
      <c r="G19" s="178"/>
      <c r="H19" s="178"/>
      <c r="I19" s="177"/>
      <c r="J19" s="178"/>
    </row>
    <row r="20" spans="1:12" s="179" customFormat="1" ht="50.25" hidden="1" customHeight="1" x14ac:dyDescent="0.3">
      <c r="A20" s="7"/>
      <c r="B20" s="7"/>
      <c r="C20" s="7"/>
      <c r="D20" s="250" t="s">
        <v>288</v>
      </c>
      <c r="E20" s="183"/>
      <c r="F20" s="178"/>
      <c r="G20" s="178"/>
      <c r="H20" s="178"/>
      <c r="I20" s="622"/>
      <c r="J20" s="178"/>
    </row>
    <row r="21" spans="1:12" s="179" customFormat="1" ht="53.25" hidden="1" customHeight="1" x14ac:dyDescent="0.3">
      <c r="A21" s="19" t="s">
        <v>419</v>
      </c>
      <c r="B21" s="7" t="s">
        <v>420</v>
      </c>
      <c r="C21" s="19" t="s">
        <v>119</v>
      </c>
      <c r="D21" s="115" t="s">
        <v>421</v>
      </c>
      <c r="E21" s="183"/>
      <c r="F21" s="178"/>
      <c r="G21" s="184"/>
      <c r="H21" s="184"/>
      <c r="I21" s="177"/>
      <c r="J21" s="432"/>
    </row>
    <row r="22" spans="1:12" s="179" customFormat="1" ht="65.25" hidden="1" customHeight="1" x14ac:dyDescent="0.3">
      <c r="A22" s="75"/>
      <c r="B22" s="75"/>
      <c r="C22" s="119"/>
      <c r="D22" s="245" t="s">
        <v>422</v>
      </c>
      <c r="E22" s="433"/>
      <c r="F22" s="178"/>
      <c r="G22" s="184"/>
      <c r="H22" s="184"/>
      <c r="I22" s="622"/>
      <c r="J22" s="182"/>
    </row>
    <row r="23" spans="1:12" s="179" customFormat="1" ht="35.25" customHeight="1" x14ac:dyDescent="0.3">
      <c r="A23" s="7" t="s">
        <v>21</v>
      </c>
      <c r="B23" s="7" t="s">
        <v>22</v>
      </c>
      <c r="C23" s="7" t="s">
        <v>23</v>
      </c>
      <c r="D23" s="238" t="s">
        <v>24</v>
      </c>
      <c r="E23" s="429"/>
      <c r="F23" s="178"/>
      <c r="G23" s="178"/>
      <c r="H23" s="178"/>
      <c r="I23" s="177">
        <v>2500000</v>
      </c>
      <c r="J23" s="178"/>
    </row>
    <row r="24" spans="1:12" s="179" customFormat="1" ht="60.75" customHeight="1" x14ac:dyDescent="0.3">
      <c r="A24" s="140"/>
      <c r="B24" s="140"/>
      <c r="C24" s="140"/>
      <c r="D24" s="245" t="s">
        <v>574</v>
      </c>
      <c r="E24" s="183"/>
      <c r="F24" s="178"/>
      <c r="G24" s="184"/>
      <c r="H24" s="184"/>
      <c r="I24" s="631">
        <v>2500000</v>
      </c>
      <c r="J24" s="182"/>
    </row>
    <row r="25" spans="1:12" s="176" customFormat="1" ht="45.75" hidden="1" customHeight="1" x14ac:dyDescent="0.3">
      <c r="A25" s="4" t="s">
        <v>46</v>
      </c>
      <c r="B25" s="4"/>
      <c r="C25" s="4"/>
      <c r="D25" s="18" t="s">
        <v>47</v>
      </c>
      <c r="E25" s="185"/>
      <c r="F25" s="185"/>
      <c r="G25" s="185"/>
      <c r="H25" s="185"/>
      <c r="I25" s="186">
        <f>I26</f>
        <v>0</v>
      </c>
      <c r="J25" s="186"/>
    </row>
    <row r="26" spans="1:12" s="187" customFormat="1" ht="45" hidden="1" customHeight="1" x14ac:dyDescent="0.3">
      <c r="A26" s="4" t="s">
        <v>48</v>
      </c>
      <c r="B26" s="4"/>
      <c r="C26" s="4"/>
      <c r="D26" s="18" t="s">
        <v>47</v>
      </c>
      <c r="E26" s="185"/>
      <c r="F26" s="185"/>
      <c r="G26" s="185"/>
      <c r="H26" s="185"/>
      <c r="I26" s="186">
        <f>SUM(I27:I30,I32,I33)</f>
        <v>0</v>
      </c>
      <c r="J26" s="186"/>
      <c r="L26" s="332">
        <f>SUM(I26)</f>
        <v>0</v>
      </c>
    </row>
    <row r="27" spans="1:12" s="436" customFormat="1" ht="84" hidden="1" customHeight="1" x14ac:dyDescent="0.3">
      <c r="A27" s="19" t="s">
        <v>49</v>
      </c>
      <c r="B27" s="7" t="s">
        <v>50</v>
      </c>
      <c r="C27" s="7" t="s">
        <v>16</v>
      </c>
      <c r="D27" s="8" t="s">
        <v>51</v>
      </c>
      <c r="E27" s="434" t="s">
        <v>480</v>
      </c>
      <c r="F27" s="323"/>
      <c r="G27" s="323"/>
      <c r="H27" s="323"/>
      <c r="I27" s="435"/>
      <c r="J27" s="435"/>
    </row>
    <row r="28" spans="1:12" s="436" customFormat="1" ht="84" hidden="1" customHeight="1" x14ac:dyDescent="0.3">
      <c r="A28" s="19" t="s">
        <v>49</v>
      </c>
      <c r="B28" s="7" t="s">
        <v>50</v>
      </c>
      <c r="C28" s="7" t="s">
        <v>16</v>
      </c>
      <c r="D28" s="8" t="s">
        <v>51</v>
      </c>
      <c r="E28" s="434" t="s">
        <v>520</v>
      </c>
      <c r="F28" s="323"/>
      <c r="G28" s="323"/>
      <c r="H28" s="323"/>
      <c r="I28" s="435"/>
      <c r="J28" s="435"/>
    </row>
    <row r="29" spans="1:12" s="522" customFormat="1" ht="79.5" hidden="1" customHeight="1" x14ac:dyDescent="0.3">
      <c r="A29" s="517" t="s">
        <v>49</v>
      </c>
      <c r="B29" s="517" t="s">
        <v>50</v>
      </c>
      <c r="C29" s="517" t="s">
        <v>16</v>
      </c>
      <c r="D29" s="518" t="s">
        <v>51</v>
      </c>
      <c r="E29" s="519" t="s">
        <v>500</v>
      </c>
      <c r="F29" s="520"/>
      <c r="G29" s="520"/>
      <c r="H29" s="520"/>
      <c r="I29" s="521"/>
      <c r="J29" s="521"/>
    </row>
    <row r="30" spans="1:12" s="190" customFormat="1" ht="56.25" hidden="1" customHeight="1" x14ac:dyDescent="0.3">
      <c r="A30" s="122" t="s">
        <v>285</v>
      </c>
      <c r="B30" s="122" t="s">
        <v>286</v>
      </c>
      <c r="C30" s="122" t="s">
        <v>19</v>
      </c>
      <c r="D30" s="123" t="s">
        <v>287</v>
      </c>
      <c r="E30" s="188"/>
      <c r="F30" s="188"/>
      <c r="G30" s="188"/>
      <c r="H30" s="188"/>
      <c r="I30" s="435"/>
      <c r="J30" s="189"/>
    </row>
    <row r="31" spans="1:12" s="190" customFormat="1" ht="52.5" hidden="1" customHeight="1" x14ac:dyDescent="0.3">
      <c r="A31" s="139"/>
      <c r="B31" s="139"/>
      <c r="C31" s="139"/>
      <c r="D31" s="250" t="s">
        <v>288</v>
      </c>
      <c r="E31" s="188"/>
      <c r="F31" s="188"/>
      <c r="G31" s="188"/>
      <c r="H31" s="188"/>
      <c r="I31" s="623"/>
      <c r="J31" s="189"/>
    </row>
    <row r="32" spans="1:12" s="190" customFormat="1" ht="42" hidden="1" customHeight="1" x14ac:dyDescent="0.3">
      <c r="A32" s="19" t="s">
        <v>432</v>
      </c>
      <c r="B32" s="19" t="s">
        <v>433</v>
      </c>
      <c r="C32" s="82" t="s">
        <v>37</v>
      </c>
      <c r="D32" s="252" t="s">
        <v>434</v>
      </c>
      <c r="E32" s="188"/>
      <c r="F32" s="188"/>
      <c r="G32" s="188"/>
      <c r="H32" s="188"/>
      <c r="I32" s="435"/>
      <c r="J32" s="189"/>
    </row>
    <row r="33" spans="1:12" s="190" customFormat="1" ht="33.75" hidden="1" customHeight="1" x14ac:dyDescent="0.3">
      <c r="A33" s="19" t="s">
        <v>435</v>
      </c>
      <c r="B33" s="19" t="s">
        <v>28</v>
      </c>
      <c r="C33" s="10" t="s">
        <v>29</v>
      </c>
      <c r="D33" s="11" t="s">
        <v>30</v>
      </c>
      <c r="E33" s="188"/>
      <c r="F33" s="188"/>
      <c r="G33" s="188"/>
      <c r="H33" s="188"/>
      <c r="I33" s="435"/>
      <c r="J33" s="189"/>
    </row>
    <row r="34" spans="1:12" s="176" customFormat="1" ht="52.5" hidden="1" customHeight="1" x14ac:dyDescent="0.3">
      <c r="A34" s="4" t="s">
        <v>270</v>
      </c>
      <c r="B34" s="130"/>
      <c r="C34" s="130"/>
      <c r="D34" s="562" t="s">
        <v>74</v>
      </c>
      <c r="E34" s="437"/>
      <c r="F34" s="438"/>
      <c r="G34" s="439"/>
      <c r="H34" s="439"/>
      <c r="I34" s="175">
        <f>SUM(I35)</f>
        <v>0</v>
      </c>
      <c r="J34" s="440"/>
    </row>
    <row r="35" spans="1:12" s="176" customFormat="1" ht="54" hidden="1" customHeight="1" x14ac:dyDescent="0.3">
      <c r="A35" s="4" t="s">
        <v>271</v>
      </c>
      <c r="B35" s="130"/>
      <c r="C35" s="130"/>
      <c r="D35" s="562" t="s">
        <v>74</v>
      </c>
      <c r="E35" s="437"/>
      <c r="F35" s="438"/>
      <c r="G35" s="439"/>
      <c r="H35" s="439"/>
      <c r="I35" s="175">
        <f>SUM(I36:I41)</f>
        <v>0</v>
      </c>
      <c r="J35" s="440"/>
      <c r="L35" s="332">
        <f>SUM(I35)</f>
        <v>0</v>
      </c>
    </row>
    <row r="36" spans="1:12" s="176" customFormat="1" ht="66" hidden="1" customHeight="1" x14ac:dyDescent="0.3">
      <c r="A36" s="14" t="s">
        <v>410</v>
      </c>
      <c r="B36" s="14" t="s">
        <v>60</v>
      </c>
      <c r="C36" s="14" t="s">
        <v>16</v>
      </c>
      <c r="D36" s="22" t="s">
        <v>61</v>
      </c>
      <c r="E36" s="563" t="s">
        <v>527</v>
      </c>
      <c r="F36" s="458"/>
      <c r="G36" s="459"/>
      <c r="H36" s="459"/>
      <c r="I36" s="458"/>
      <c r="J36" s="441"/>
    </row>
    <row r="37" spans="1:12" s="176" customFormat="1" ht="67.5" hidden="1" customHeight="1" x14ac:dyDescent="0.3">
      <c r="A37" s="19"/>
      <c r="B37" s="19"/>
      <c r="C37" s="19"/>
      <c r="D37" s="121"/>
      <c r="E37" s="563" t="s">
        <v>528</v>
      </c>
      <c r="F37" s="177"/>
      <c r="G37" s="181"/>
      <c r="H37" s="181"/>
      <c r="I37" s="177"/>
      <c r="J37" s="441"/>
    </row>
    <row r="38" spans="1:12" s="176" customFormat="1" ht="65.25" hidden="1" customHeight="1" x14ac:dyDescent="0.3">
      <c r="A38" s="19"/>
      <c r="B38" s="19"/>
      <c r="C38" s="19"/>
      <c r="D38" s="134"/>
      <c r="E38" s="563" t="s">
        <v>529</v>
      </c>
      <c r="F38" s="177"/>
      <c r="G38" s="181"/>
      <c r="H38" s="181"/>
      <c r="I38" s="177"/>
      <c r="J38" s="441"/>
    </row>
    <row r="39" spans="1:12" s="176" customFormat="1" ht="67.5" hidden="1" customHeight="1" x14ac:dyDescent="0.3">
      <c r="A39" s="19"/>
      <c r="B39" s="19"/>
      <c r="C39" s="19"/>
      <c r="D39" s="134"/>
      <c r="E39" s="563" t="s">
        <v>530</v>
      </c>
      <c r="F39" s="177"/>
      <c r="G39" s="181"/>
      <c r="H39" s="181"/>
      <c r="I39" s="177"/>
      <c r="J39" s="441"/>
    </row>
    <row r="40" spans="1:12" s="176" customFormat="1" ht="41.25" hidden="1" customHeight="1" x14ac:dyDescent="0.3">
      <c r="A40" s="19" t="s">
        <v>407</v>
      </c>
      <c r="B40" s="19" t="s">
        <v>237</v>
      </c>
      <c r="C40" s="19" t="s">
        <v>238</v>
      </c>
      <c r="D40" s="15" t="s">
        <v>239</v>
      </c>
      <c r="E40" s="180"/>
      <c r="F40" s="177"/>
      <c r="G40" s="181"/>
      <c r="H40" s="181"/>
      <c r="I40" s="177"/>
      <c r="J40" s="441"/>
    </row>
    <row r="41" spans="1:12" s="176" customFormat="1" ht="32.25" hidden="1" customHeight="1" x14ac:dyDescent="0.3">
      <c r="A41" s="14" t="s">
        <v>409</v>
      </c>
      <c r="B41" s="14" t="s">
        <v>243</v>
      </c>
      <c r="C41" s="14" t="s">
        <v>241</v>
      </c>
      <c r="D41" s="22" t="s">
        <v>244</v>
      </c>
      <c r="E41" s="180"/>
      <c r="F41" s="177"/>
      <c r="G41" s="181"/>
      <c r="H41" s="181"/>
      <c r="I41" s="177"/>
      <c r="J41" s="441"/>
    </row>
    <row r="42" spans="1:12" s="191" customFormat="1" ht="57" customHeight="1" x14ac:dyDescent="0.3">
      <c r="A42" s="4" t="s">
        <v>282</v>
      </c>
      <c r="B42" s="130"/>
      <c r="C42" s="130"/>
      <c r="D42" s="26" t="s">
        <v>72</v>
      </c>
      <c r="E42" s="192"/>
      <c r="F42" s="192"/>
      <c r="G42" s="192"/>
      <c r="H42" s="192"/>
      <c r="I42" s="186">
        <f>SUM(I43)</f>
        <v>3446230</v>
      </c>
      <c r="J42" s="193"/>
    </row>
    <row r="43" spans="1:12" s="191" customFormat="1" ht="60" customHeight="1" x14ac:dyDescent="0.3">
      <c r="A43" s="4" t="s">
        <v>283</v>
      </c>
      <c r="B43" s="130"/>
      <c r="C43" s="130"/>
      <c r="D43" s="26" t="s">
        <v>72</v>
      </c>
      <c r="E43" s="192"/>
      <c r="F43" s="192"/>
      <c r="G43" s="192"/>
      <c r="H43" s="192"/>
      <c r="I43" s="186">
        <f>SUM(I53)</f>
        <v>3446230</v>
      </c>
      <c r="J43" s="193"/>
      <c r="L43" s="332">
        <f>SUM(I43)</f>
        <v>3446230</v>
      </c>
    </row>
    <row r="44" spans="1:12" s="191" customFormat="1" ht="51.75" hidden="1" customHeight="1" x14ac:dyDescent="0.35">
      <c r="A44" s="19" t="s">
        <v>395</v>
      </c>
      <c r="B44" s="19" t="s">
        <v>40</v>
      </c>
      <c r="C44" s="7" t="s">
        <v>16</v>
      </c>
      <c r="D44" s="121" t="s">
        <v>41</v>
      </c>
      <c r="E44" s="442" t="s">
        <v>501</v>
      </c>
      <c r="F44" s="443"/>
      <c r="G44" s="443"/>
      <c r="H44" s="443"/>
      <c r="I44" s="435"/>
      <c r="J44" s="25"/>
    </row>
    <row r="45" spans="1:12" s="444" customFormat="1" ht="78.75" hidden="1" customHeight="1" x14ac:dyDescent="0.35">
      <c r="A45" s="19" t="s">
        <v>395</v>
      </c>
      <c r="B45" s="19" t="s">
        <v>40</v>
      </c>
      <c r="C45" s="7" t="s">
        <v>16</v>
      </c>
      <c r="D45" s="121" t="s">
        <v>41</v>
      </c>
      <c r="E45" s="442" t="s">
        <v>502</v>
      </c>
      <c r="F45" s="443"/>
      <c r="G45" s="443"/>
      <c r="H45" s="443"/>
      <c r="I45" s="435"/>
      <c r="J45" s="25"/>
    </row>
    <row r="46" spans="1:12" s="191" customFormat="1" ht="53.25" hidden="1" customHeight="1" x14ac:dyDescent="0.35">
      <c r="A46" s="19" t="s">
        <v>395</v>
      </c>
      <c r="B46" s="19" t="s">
        <v>40</v>
      </c>
      <c r="C46" s="7" t="s">
        <v>16</v>
      </c>
      <c r="D46" s="121" t="s">
        <v>41</v>
      </c>
      <c r="E46" s="445" t="s">
        <v>503</v>
      </c>
      <c r="F46" s="443"/>
      <c r="G46" s="443"/>
      <c r="H46" s="443"/>
      <c r="I46" s="435"/>
      <c r="J46" s="25"/>
    </row>
    <row r="47" spans="1:12" s="444" customFormat="1" ht="99" hidden="1" customHeight="1" x14ac:dyDescent="0.35">
      <c r="A47" s="19" t="s">
        <v>395</v>
      </c>
      <c r="B47" s="19" t="s">
        <v>40</v>
      </c>
      <c r="C47" s="7" t="s">
        <v>16</v>
      </c>
      <c r="D47" s="121" t="s">
        <v>41</v>
      </c>
      <c r="E47" s="445" t="s">
        <v>504</v>
      </c>
      <c r="F47" s="443"/>
      <c r="G47" s="443"/>
      <c r="H47" s="443"/>
      <c r="I47" s="435"/>
      <c r="J47" s="25"/>
    </row>
    <row r="48" spans="1:12" s="190" customFormat="1" ht="101.25" hidden="1" customHeight="1" x14ac:dyDescent="0.3">
      <c r="A48" s="19" t="s">
        <v>395</v>
      </c>
      <c r="B48" s="19" t="s">
        <v>40</v>
      </c>
      <c r="C48" s="7" t="s">
        <v>16</v>
      </c>
      <c r="D48" s="121" t="s">
        <v>41</v>
      </c>
      <c r="E48" s="442" t="s">
        <v>505</v>
      </c>
      <c r="F48" s="195"/>
      <c r="G48" s="195"/>
      <c r="H48" s="195"/>
      <c r="I48" s="435"/>
      <c r="J48" s="189"/>
    </row>
    <row r="49" spans="1:13" s="190" customFormat="1" ht="42" hidden="1" customHeight="1" x14ac:dyDescent="0.3">
      <c r="A49" s="19" t="s">
        <v>395</v>
      </c>
      <c r="B49" s="19" t="s">
        <v>40</v>
      </c>
      <c r="C49" s="7" t="s">
        <v>16</v>
      </c>
      <c r="D49" s="121" t="s">
        <v>41</v>
      </c>
      <c r="E49" s="442" t="s">
        <v>479</v>
      </c>
      <c r="F49" s="195"/>
      <c r="G49" s="195"/>
      <c r="H49" s="195"/>
      <c r="I49" s="435"/>
      <c r="J49" s="189"/>
    </row>
    <row r="50" spans="1:13" s="190" customFormat="1" ht="87" hidden="1" customHeight="1" x14ac:dyDescent="0.3">
      <c r="A50" s="19" t="s">
        <v>437</v>
      </c>
      <c r="B50" s="19" t="s">
        <v>50</v>
      </c>
      <c r="C50" s="7" t="s">
        <v>16</v>
      </c>
      <c r="D50" s="121" t="s">
        <v>438</v>
      </c>
      <c r="E50" s="442" t="s">
        <v>506</v>
      </c>
      <c r="F50" s="195"/>
      <c r="G50" s="195"/>
      <c r="H50" s="195"/>
      <c r="I50" s="435"/>
      <c r="J50" s="189"/>
    </row>
    <row r="51" spans="1:13" s="190" customFormat="1" ht="28.5" hidden="1" customHeight="1" x14ac:dyDescent="0.3">
      <c r="A51" s="281"/>
      <c r="B51" s="281"/>
      <c r="C51" s="282"/>
      <c r="D51" s="229" t="s">
        <v>460</v>
      </c>
      <c r="E51" s="195"/>
      <c r="F51" s="195"/>
      <c r="G51" s="195"/>
      <c r="H51" s="195"/>
      <c r="I51" s="623"/>
      <c r="J51" s="189"/>
    </row>
    <row r="52" spans="1:13" s="190" customFormat="1" ht="74.25" hidden="1" customHeight="1" x14ac:dyDescent="0.3">
      <c r="A52" s="19" t="s">
        <v>444</v>
      </c>
      <c r="B52" s="19" t="s">
        <v>445</v>
      </c>
      <c r="C52" s="7" t="s">
        <v>16</v>
      </c>
      <c r="D52" s="121" t="s">
        <v>478</v>
      </c>
      <c r="E52" s="442" t="s">
        <v>507</v>
      </c>
      <c r="F52" s="195"/>
      <c r="G52" s="195"/>
      <c r="H52" s="195"/>
      <c r="I52" s="435"/>
      <c r="J52" s="189"/>
    </row>
    <row r="53" spans="1:13" s="190" customFormat="1" ht="29.25" customHeight="1" x14ac:dyDescent="0.3">
      <c r="A53" s="7" t="s">
        <v>576</v>
      </c>
      <c r="B53" s="7" t="s">
        <v>160</v>
      </c>
      <c r="C53" s="7" t="s">
        <v>149</v>
      </c>
      <c r="D53" s="9" t="s">
        <v>161</v>
      </c>
      <c r="E53" s="195"/>
      <c r="F53" s="195"/>
      <c r="G53" s="195"/>
      <c r="H53" s="195"/>
      <c r="I53" s="435">
        <v>3446230</v>
      </c>
      <c r="J53" s="189"/>
    </row>
    <row r="54" spans="1:13" s="179" customFormat="1" ht="57.75" customHeight="1" x14ac:dyDescent="0.3">
      <c r="A54" s="140"/>
      <c r="B54" s="140"/>
      <c r="C54" s="140"/>
      <c r="D54" s="630" t="s">
        <v>577</v>
      </c>
      <c r="E54" s="195"/>
      <c r="F54" s="195"/>
      <c r="G54" s="195"/>
      <c r="H54" s="195"/>
      <c r="I54" s="623">
        <v>3446230</v>
      </c>
      <c r="J54" s="182"/>
    </row>
    <row r="55" spans="1:13" s="179" customFormat="1" ht="63" hidden="1" customHeight="1" x14ac:dyDescent="0.3">
      <c r="A55" s="23" t="s">
        <v>32</v>
      </c>
      <c r="B55" s="23"/>
      <c r="C55" s="23"/>
      <c r="D55" s="446" t="s">
        <v>33</v>
      </c>
      <c r="E55" s="447"/>
      <c r="F55" s="448"/>
      <c r="G55" s="448"/>
      <c r="H55" s="448"/>
      <c r="I55" s="448">
        <f>SUM(I56)</f>
        <v>0</v>
      </c>
      <c r="J55" s="449"/>
    </row>
    <row r="56" spans="1:13" s="179" customFormat="1" ht="65.25" hidden="1" customHeight="1" x14ac:dyDescent="0.3">
      <c r="A56" s="23" t="s">
        <v>34</v>
      </c>
      <c r="B56" s="23"/>
      <c r="C56" s="23"/>
      <c r="D56" s="446" t="s">
        <v>33</v>
      </c>
      <c r="E56" s="447"/>
      <c r="F56" s="448"/>
      <c r="G56" s="448"/>
      <c r="H56" s="448"/>
      <c r="I56" s="448">
        <f>SUM(I57:I66)</f>
        <v>0</v>
      </c>
      <c r="J56" s="449"/>
    </row>
    <row r="57" spans="1:13" s="451" customFormat="1" ht="81.75" hidden="1" customHeight="1" x14ac:dyDescent="0.3">
      <c r="A57" s="16" t="s">
        <v>35</v>
      </c>
      <c r="B57" s="12" t="s">
        <v>36</v>
      </c>
      <c r="C57" s="12" t="s">
        <v>37</v>
      </c>
      <c r="D57" s="65" t="s">
        <v>38</v>
      </c>
      <c r="E57" s="21" t="s">
        <v>508</v>
      </c>
      <c r="F57" s="450"/>
      <c r="G57" s="450"/>
      <c r="H57" s="450"/>
      <c r="I57" s="624"/>
      <c r="J57" s="450"/>
    </row>
    <row r="58" spans="1:13" s="451" customFormat="1" ht="47.25" hidden="1" customHeight="1" x14ac:dyDescent="0.3">
      <c r="A58" s="58" t="s">
        <v>39</v>
      </c>
      <c r="B58" s="58" t="s">
        <v>40</v>
      </c>
      <c r="C58" s="58" t="s">
        <v>16</v>
      </c>
      <c r="D58" s="68" t="s">
        <v>41</v>
      </c>
      <c r="E58" s="452" t="s">
        <v>509</v>
      </c>
      <c r="F58" s="450"/>
      <c r="G58" s="450"/>
      <c r="H58" s="450"/>
      <c r="I58" s="624"/>
      <c r="J58" s="450"/>
    </row>
    <row r="59" spans="1:13" s="451" customFormat="1" ht="45" hidden="1" customHeight="1" x14ac:dyDescent="0.3">
      <c r="A59" s="16"/>
      <c r="B59" s="16"/>
      <c r="C59" s="16"/>
      <c r="D59" s="17"/>
      <c r="E59" s="452" t="s">
        <v>503</v>
      </c>
      <c r="F59" s="450"/>
      <c r="G59" s="450"/>
      <c r="H59" s="450"/>
      <c r="I59" s="624"/>
      <c r="J59" s="450"/>
      <c r="M59" s="452"/>
    </row>
    <row r="60" spans="1:13" s="451" customFormat="1" ht="57" hidden="1" customHeight="1" x14ac:dyDescent="0.3">
      <c r="A60" s="16"/>
      <c r="B60" s="16"/>
      <c r="C60" s="16"/>
      <c r="D60" s="17"/>
      <c r="E60" s="452" t="s">
        <v>510</v>
      </c>
      <c r="F60" s="450"/>
      <c r="G60" s="450"/>
      <c r="H60" s="450"/>
      <c r="I60" s="624"/>
      <c r="J60" s="450"/>
    </row>
    <row r="61" spans="1:13" s="451" customFormat="1" ht="63" hidden="1" customHeight="1" x14ac:dyDescent="0.3">
      <c r="A61" s="16"/>
      <c r="B61" s="16"/>
      <c r="C61" s="12"/>
      <c r="D61" s="13"/>
      <c r="E61" s="452" t="s">
        <v>511</v>
      </c>
      <c r="F61" s="450"/>
      <c r="G61" s="450"/>
      <c r="H61" s="450"/>
      <c r="I61" s="624"/>
      <c r="J61" s="450"/>
    </row>
    <row r="62" spans="1:13" s="451" customFormat="1" ht="99.75" hidden="1" customHeight="1" x14ac:dyDescent="0.3">
      <c r="A62" s="16"/>
      <c r="B62" s="16"/>
      <c r="C62" s="12"/>
      <c r="D62" s="13"/>
      <c r="E62" s="452" t="s">
        <v>512</v>
      </c>
      <c r="F62" s="450"/>
      <c r="G62" s="450"/>
      <c r="H62" s="450"/>
      <c r="I62" s="624"/>
      <c r="J62" s="450"/>
    </row>
    <row r="63" spans="1:13" s="451" customFormat="1" ht="41.25" hidden="1" customHeight="1" x14ac:dyDescent="0.3">
      <c r="A63" s="12" t="s">
        <v>42</v>
      </c>
      <c r="B63" s="12" t="s">
        <v>43</v>
      </c>
      <c r="C63" s="12" t="s">
        <v>16</v>
      </c>
      <c r="D63" s="21" t="s">
        <v>44</v>
      </c>
      <c r="E63" s="452" t="s">
        <v>513</v>
      </c>
      <c r="F63" s="450"/>
      <c r="G63" s="450"/>
      <c r="H63" s="450"/>
      <c r="I63" s="624"/>
      <c r="J63" s="450"/>
    </row>
    <row r="64" spans="1:13" s="451" customFormat="1" ht="57.75" hidden="1" customHeight="1" x14ac:dyDescent="0.3">
      <c r="A64" s="58"/>
      <c r="B64" s="58"/>
      <c r="C64" s="58"/>
      <c r="D64" s="68"/>
      <c r="E64" s="452" t="s">
        <v>514</v>
      </c>
      <c r="F64" s="450"/>
      <c r="G64" s="450"/>
      <c r="H64" s="450"/>
      <c r="I64" s="624"/>
      <c r="J64" s="450"/>
    </row>
    <row r="65" spans="1:12" s="451" customFormat="1" ht="44.25" hidden="1" customHeight="1" x14ac:dyDescent="0.3">
      <c r="A65" s="12" t="s">
        <v>45</v>
      </c>
      <c r="B65" s="12" t="s">
        <v>26</v>
      </c>
      <c r="C65" s="12" t="s">
        <v>16</v>
      </c>
      <c r="D65" s="21" t="s">
        <v>27</v>
      </c>
      <c r="E65" s="450"/>
      <c r="F65" s="450"/>
      <c r="G65" s="450"/>
      <c r="H65" s="450"/>
      <c r="I65" s="624"/>
      <c r="J65" s="450"/>
    </row>
    <row r="66" spans="1:12" s="454" customFormat="1" ht="40.5" hidden="1" customHeight="1" x14ac:dyDescent="0.3">
      <c r="A66" s="119" t="s">
        <v>204</v>
      </c>
      <c r="B66" s="12" t="s">
        <v>50</v>
      </c>
      <c r="C66" s="12" t="s">
        <v>16</v>
      </c>
      <c r="D66" s="21" t="s">
        <v>51</v>
      </c>
      <c r="E66" s="453"/>
      <c r="F66" s="453"/>
      <c r="G66" s="453"/>
      <c r="H66" s="453"/>
      <c r="I66" s="624"/>
      <c r="J66" s="453"/>
    </row>
    <row r="67" spans="1:12" s="191" customFormat="1" ht="58.5" hidden="1" customHeight="1" x14ac:dyDescent="0.3">
      <c r="A67" s="23" t="s">
        <v>279</v>
      </c>
      <c r="B67" s="455"/>
      <c r="C67" s="455"/>
      <c r="D67" s="430" t="s">
        <v>73</v>
      </c>
      <c r="E67" s="192"/>
      <c r="F67" s="192"/>
      <c r="G67" s="192"/>
      <c r="H67" s="192"/>
      <c r="I67" s="625">
        <f>SUM(I68)</f>
        <v>0</v>
      </c>
      <c r="J67" s="193"/>
    </row>
    <row r="68" spans="1:12" s="191" customFormat="1" ht="30.75" hidden="1" customHeight="1" x14ac:dyDescent="0.3">
      <c r="A68" s="23" t="s">
        <v>280</v>
      </c>
      <c r="B68" s="455"/>
      <c r="C68" s="455"/>
      <c r="D68" s="430" t="s">
        <v>73</v>
      </c>
      <c r="E68" s="192"/>
      <c r="F68" s="192"/>
      <c r="G68" s="192"/>
      <c r="H68" s="192"/>
      <c r="I68" s="625">
        <f>SUM(I69)</f>
        <v>0</v>
      </c>
      <c r="J68" s="193"/>
    </row>
    <row r="69" spans="1:12" s="191" customFormat="1" ht="21" hidden="1" customHeight="1" x14ac:dyDescent="0.3">
      <c r="A69" s="20" t="s">
        <v>281</v>
      </c>
      <c r="B69" s="20" t="s">
        <v>58</v>
      </c>
      <c r="C69" s="20" t="s">
        <v>59</v>
      </c>
      <c r="D69" s="125" t="s">
        <v>71</v>
      </c>
      <c r="E69" s="188"/>
      <c r="F69" s="188"/>
      <c r="G69" s="188"/>
      <c r="H69" s="188"/>
      <c r="I69" s="189"/>
      <c r="J69" s="25"/>
    </row>
    <row r="70" spans="1:12" s="187" customFormat="1" ht="45.75" hidden="1" customHeight="1" x14ac:dyDescent="0.3">
      <c r="A70" s="194" t="s">
        <v>68</v>
      </c>
      <c r="B70" s="196"/>
      <c r="C70" s="196"/>
      <c r="D70" s="26" t="s">
        <v>69</v>
      </c>
      <c r="E70" s="185"/>
      <c r="F70" s="185"/>
      <c r="G70" s="185"/>
      <c r="H70" s="185"/>
      <c r="I70" s="186">
        <f>SUM(I71)</f>
        <v>0</v>
      </c>
      <c r="J70" s="197"/>
    </row>
    <row r="71" spans="1:12" s="187" customFormat="1" ht="44.25" hidden="1" customHeight="1" x14ac:dyDescent="0.3">
      <c r="A71" s="194" t="s">
        <v>70</v>
      </c>
      <c r="B71" s="196"/>
      <c r="C71" s="196"/>
      <c r="D71" s="26" t="s">
        <v>69</v>
      </c>
      <c r="E71" s="185"/>
      <c r="F71" s="185"/>
      <c r="G71" s="185"/>
      <c r="H71" s="185"/>
      <c r="I71" s="186">
        <f>SUM(I72)</f>
        <v>0</v>
      </c>
      <c r="J71" s="197"/>
      <c r="L71" s="332">
        <f>SUM(I71)</f>
        <v>0</v>
      </c>
    </row>
    <row r="72" spans="1:12" s="187" customFormat="1" ht="41.25" hidden="1" customHeight="1" x14ac:dyDescent="0.3">
      <c r="A72" s="19" t="s">
        <v>447</v>
      </c>
      <c r="B72" s="19" t="s">
        <v>26</v>
      </c>
      <c r="C72" s="7" t="s">
        <v>16</v>
      </c>
      <c r="D72" s="238" t="s">
        <v>27</v>
      </c>
      <c r="E72" s="323"/>
      <c r="F72" s="323"/>
      <c r="G72" s="323"/>
      <c r="H72" s="323"/>
      <c r="I72" s="626"/>
      <c r="J72" s="324"/>
    </row>
    <row r="73" spans="1:12" s="187" customFormat="1" ht="44.25" hidden="1" customHeight="1" x14ac:dyDescent="0.3">
      <c r="A73" s="4" t="s">
        <v>272</v>
      </c>
      <c r="B73" s="143"/>
      <c r="C73" s="143"/>
      <c r="D73" s="26" t="s">
        <v>75</v>
      </c>
      <c r="E73" s="185"/>
      <c r="F73" s="185"/>
      <c r="G73" s="185"/>
      <c r="H73" s="185"/>
      <c r="I73" s="186">
        <f>SUM(I74)</f>
        <v>0</v>
      </c>
      <c r="J73" s="197"/>
    </row>
    <row r="74" spans="1:12" s="187" customFormat="1" ht="44.25" hidden="1" customHeight="1" x14ac:dyDescent="0.3">
      <c r="A74" s="4" t="s">
        <v>273</v>
      </c>
      <c r="B74" s="143"/>
      <c r="C74" s="143"/>
      <c r="D74" s="26" t="s">
        <v>75</v>
      </c>
      <c r="E74" s="185"/>
      <c r="F74" s="185"/>
      <c r="G74" s="185"/>
      <c r="H74" s="185"/>
      <c r="I74" s="186">
        <f>SUM(I75,I77)</f>
        <v>0</v>
      </c>
      <c r="J74" s="197"/>
      <c r="L74" s="332">
        <f>SUM(I74)</f>
        <v>0</v>
      </c>
    </row>
    <row r="75" spans="1:12" s="191" customFormat="1" ht="219.75" hidden="1" customHeight="1" x14ac:dyDescent="0.3">
      <c r="A75" s="135" t="s">
        <v>481</v>
      </c>
      <c r="B75" s="135" t="s">
        <v>457</v>
      </c>
      <c r="C75" s="135" t="s">
        <v>423</v>
      </c>
      <c r="D75" s="248" t="s">
        <v>458</v>
      </c>
      <c r="E75" s="188"/>
      <c r="F75" s="188"/>
      <c r="G75" s="188"/>
      <c r="H75" s="188"/>
      <c r="I75" s="498"/>
      <c r="J75" s="325"/>
    </row>
    <row r="76" spans="1:12" s="191" customFormat="1" ht="24" hidden="1" customHeight="1" x14ac:dyDescent="0.3">
      <c r="A76" s="133"/>
      <c r="B76" s="295"/>
      <c r="C76" s="133"/>
      <c r="D76" s="456" t="s">
        <v>515</v>
      </c>
      <c r="E76" s="188"/>
      <c r="F76" s="188"/>
      <c r="G76" s="188"/>
      <c r="H76" s="188"/>
      <c r="I76" s="477"/>
      <c r="J76" s="325"/>
    </row>
    <row r="77" spans="1:12" s="191" customFormat="1" ht="363.75" hidden="1" customHeight="1" x14ac:dyDescent="0.3">
      <c r="A77" s="135" t="s">
        <v>454</v>
      </c>
      <c r="B77" s="297" t="s">
        <v>456</v>
      </c>
      <c r="C77" s="135" t="s">
        <v>423</v>
      </c>
      <c r="D77" s="457" t="s">
        <v>455</v>
      </c>
      <c r="E77" s="188"/>
      <c r="F77" s="188"/>
      <c r="G77" s="188"/>
      <c r="H77" s="188"/>
      <c r="I77" s="498"/>
      <c r="J77" s="325"/>
    </row>
    <row r="78" spans="1:12" s="191" customFormat="1" ht="27" hidden="1" customHeight="1" x14ac:dyDescent="0.3">
      <c r="A78" s="19"/>
      <c r="B78" s="19"/>
      <c r="C78" s="19"/>
      <c r="D78" s="456" t="s">
        <v>515</v>
      </c>
      <c r="E78" s="188"/>
      <c r="F78" s="188"/>
      <c r="G78" s="188"/>
      <c r="H78" s="188"/>
      <c r="I78" s="324"/>
      <c r="J78" s="25"/>
    </row>
    <row r="79" spans="1:12" s="191" customFormat="1" ht="43.5" hidden="1" customHeight="1" x14ac:dyDescent="0.3">
      <c r="A79" s="23" t="s">
        <v>65</v>
      </c>
      <c r="B79" s="23"/>
      <c r="C79" s="23"/>
      <c r="D79" s="24" t="s">
        <v>66</v>
      </c>
      <c r="E79" s="192"/>
      <c r="F79" s="192"/>
      <c r="G79" s="192"/>
      <c r="H79" s="192"/>
      <c r="I79" s="625">
        <f>SUM(I80)</f>
        <v>0</v>
      </c>
      <c r="J79" s="193"/>
    </row>
    <row r="80" spans="1:12" s="191" customFormat="1" ht="45" hidden="1" customHeight="1" x14ac:dyDescent="0.3">
      <c r="A80" s="23" t="s">
        <v>67</v>
      </c>
      <c r="B80" s="23"/>
      <c r="C80" s="23"/>
      <c r="D80" s="24" t="s">
        <v>66</v>
      </c>
      <c r="E80" s="192"/>
      <c r="F80" s="192"/>
      <c r="G80" s="192"/>
      <c r="H80" s="192"/>
      <c r="I80" s="625">
        <f>SUM(I81)</f>
        <v>0</v>
      </c>
      <c r="J80" s="193"/>
    </row>
    <row r="81" spans="1:12" s="191" customFormat="1" ht="28.5" hidden="1" customHeight="1" x14ac:dyDescent="0.3">
      <c r="A81" s="20"/>
      <c r="B81" s="20"/>
      <c r="C81" s="20"/>
      <c r="D81" s="27"/>
      <c r="E81" s="188"/>
      <c r="F81" s="188"/>
      <c r="G81" s="188"/>
      <c r="H81" s="188"/>
      <c r="I81" s="189"/>
      <c r="J81" s="25"/>
    </row>
    <row r="82" spans="1:12" s="187" customFormat="1" ht="29.25" customHeight="1" x14ac:dyDescent="0.3">
      <c r="A82" s="326"/>
      <c r="B82" s="326"/>
      <c r="C82" s="327"/>
      <c r="D82" s="328" t="s">
        <v>396</v>
      </c>
      <c r="E82" s="329"/>
      <c r="F82" s="330"/>
      <c r="G82" s="329"/>
      <c r="H82" s="329"/>
      <c r="I82" s="627">
        <f>SUM(I14,I26,I35,I43,I56,I71,I74,I80)</f>
        <v>5946230</v>
      </c>
      <c r="J82" s="331"/>
      <c r="L82" s="333">
        <f>SUM(L14:L78)</f>
        <v>5946230</v>
      </c>
    </row>
    <row r="83" spans="1:12" ht="7.5" customHeight="1" x14ac:dyDescent="0.3">
      <c r="A83" s="198"/>
      <c r="B83" s="198"/>
      <c r="C83" s="198"/>
      <c r="D83" s="169"/>
      <c r="E83" s="169"/>
      <c r="F83" s="169"/>
      <c r="G83" s="169"/>
      <c r="H83" s="169"/>
      <c r="I83" s="231"/>
      <c r="J83" s="169"/>
    </row>
    <row r="84" spans="1:12" ht="58.5" customHeight="1" x14ac:dyDescent="0.3">
      <c r="A84" s="198"/>
      <c r="B84" s="198"/>
      <c r="C84" s="198"/>
      <c r="D84" s="199"/>
      <c r="E84" s="199"/>
      <c r="F84" s="199"/>
      <c r="G84" s="199"/>
      <c r="H84" s="199"/>
      <c r="I84" s="233"/>
      <c r="J84" s="167"/>
    </row>
    <row r="85" spans="1:12" ht="18.75" x14ac:dyDescent="0.3">
      <c r="A85" s="198"/>
      <c r="B85" s="198"/>
      <c r="C85" s="198"/>
      <c r="D85" s="169"/>
      <c r="E85" s="169"/>
      <c r="F85" s="169"/>
      <c r="G85" s="169"/>
      <c r="H85" s="169"/>
      <c r="I85" s="233"/>
      <c r="J85" s="167"/>
    </row>
    <row r="86" spans="1:12" ht="20.25" x14ac:dyDescent="0.3">
      <c r="A86" s="200"/>
      <c r="B86" s="200"/>
      <c r="C86" s="200"/>
      <c r="D86" s="201"/>
      <c r="E86" s="201"/>
      <c r="F86" s="201"/>
      <c r="G86" s="201"/>
      <c r="H86" s="201"/>
      <c r="I86" s="233"/>
      <c r="J86" s="167"/>
    </row>
    <row r="87" spans="1:12" ht="15.75" x14ac:dyDescent="0.25">
      <c r="I87" s="233"/>
      <c r="J87" s="167"/>
    </row>
    <row r="91" spans="1:12" ht="15.75" x14ac:dyDescent="0.2">
      <c r="E91" s="202"/>
      <c r="F91" s="203"/>
      <c r="G91" s="204"/>
      <c r="H91" s="204"/>
    </row>
    <row r="92" spans="1:12" x14ac:dyDescent="0.2">
      <c r="E92" s="202"/>
      <c r="F92" s="205"/>
      <c r="G92" s="204"/>
      <c r="H92" s="204"/>
    </row>
    <row r="93" spans="1:12" x14ac:dyDescent="0.2">
      <c r="E93" s="204"/>
      <c r="F93" s="204"/>
      <c r="G93" s="204"/>
      <c r="H93" s="204"/>
    </row>
  </sheetData>
  <mergeCells count="2">
    <mergeCell ref="A4:B4"/>
    <mergeCell ref="A5:B5"/>
  </mergeCells>
  <pageMargins left="0.78740157480314965" right="0.19685039370078741" top="0.78740157480314965" bottom="0.27559055118110237" header="0" footer="0"/>
  <pageSetup paperSize="9" scale="65" fitToHeight="2" orientation="landscape" r:id="rId1"/>
  <headerFooter differentFirst="1" alignWithMargins="0">
    <oddHeader xml:space="preserve">&amp;C&amp;P&amp;Rпродовження додатку 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 </vt:lpstr>
      <vt:lpstr>дод3</vt:lpstr>
      <vt:lpstr>дод4</vt:lpstr>
      <vt:lpstr>дод5 </vt:lpstr>
      <vt:lpstr>дод3!Заголовки_для_печати</vt:lpstr>
      <vt:lpstr>'дод5 '!Заголовки_для_печати</vt:lpstr>
      <vt:lpstr>дод1!Область_печати</vt:lpstr>
      <vt:lpstr>'дод2 '!Область_печати</vt:lpstr>
      <vt:lpstr>дод3!Область_печати</vt:lpstr>
      <vt:lpstr>дод4!Область_печати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2021-12-28T08:21:51Z</cp:lastPrinted>
  <dcterms:created xsi:type="dcterms:W3CDTF">2004-12-22T07:46:33Z</dcterms:created>
  <dcterms:modified xsi:type="dcterms:W3CDTF">2021-12-28T09:08:49Z</dcterms:modified>
</cp:coreProperties>
</file>