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5" yWindow="285" windowWidth="20550" windowHeight="7800" tabRatio="601"/>
  </bookViews>
  <sheets>
    <sheet name="дод1" sheetId="35" r:id="rId1"/>
    <sheet name="дод2" sheetId="28" r:id="rId2"/>
    <sheet name="дод3" sheetId="46" r:id="rId3"/>
    <sheet name="дод4" sheetId="29" r:id="rId4"/>
    <sheet name="дод5" sheetId="45" r:id="rId5"/>
  </sheets>
  <definedNames>
    <definedName name="_xlnm.Print_Titles" localSheetId="1">дод2!$8:$12</definedName>
    <definedName name="_xlnm.Print_Titles" localSheetId="3">дод4!$11:$12</definedName>
    <definedName name="_xlnm.Print_Titles" localSheetId="4">дод5!$11:$13</definedName>
    <definedName name="_xlnm.Print_Area" localSheetId="0">дод1!$A$1:$F$39</definedName>
    <definedName name="_xlnm.Print_Area" localSheetId="1">дод2!$A$1:$R$130</definedName>
    <definedName name="_xlnm.Print_Area" localSheetId="2">дод3!$A$1:$D$57</definedName>
    <definedName name="_xlnm.Print_Area" localSheetId="3">дод4!$A$1:$J$60</definedName>
    <definedName name="_xlnm.Print_Area" localSheetId="4">дод5!$A$1:$J$84</definedName>
  </definedNames>
  <calcPr calcId="145621"/>
</workbook>
</file>

<file path=xl/calcChain.xml><?xml version="1.0" encoding="utf-8"?>
<calcChain xmlns="http://schemas.openxmlformats.org/spreadsheetml/2006/main">
  <c r="H15" i="45"/>
  <c r="I15"/>
  <c r="J15"/>
  <c r="G50"/>
  <c r="G49"/>
  <c r="G39"/>
  <c r="I38" i="29"/>
  <c r="D53" i="46" l="1"/>
  <c r="D52"/>
  <c r="Q112" i="28" l="1"/>
  <c r="P112"/>
  <c r="O112"/>
  <c r="N112"/>
  <c r="M112"/>
  <c r="L112"/>
  <c r="K112"/>
  <c r="I112"/>
  <c r="H112"/>
  <c r="G112"/>
  <c r="F112"/>
  <c r="J119"/>
  <c r="E119"/>
  <c r="R119" s="1"/>
  <c r="J66"/>
  <c r="J67"/>
  <c r="J68"/>
  <c r="J69"/>
  <c r="J70"/>
  <c r="J71"/>
  <c r="J72"/>
  <c r="F14"/>
  <c r="G14"/>
  <c r="H14"/>
  <c r="I14"/>
  <c r="K14"/>
  <c r="L14"/>
  <c r="M14"/>
  <c r="N14"/>
  <c r="O14"/>
  <c r="P14"/>
  <c r="Q14"/>
  <c r="J59"/>
  <c r="J60"/>
  <c r="E59"/>
  <c r="R59" s="1"/>
  <c r="E60"/>
  <c r="E49"/>
  <c r="E50"/>
  <c r="R50" s="1"/>
  <c r="J49"/>
  <c r="J50"/>
  <c r="J47"/>
  <c r="E47"/>
  <c r="R47" s="1"/>
  <c r="R49" l="1"/>
  <c r="R60"/>
  <c r="F51" i="46"/>
  <c r="G81" i="45" l="1"/>
  <c r="G79" s="1"/>
  <c r="G78" s="1"/>
  <c r="G80"/>
  <c r="J79"/>
  <c r="J78" s="1"/>
  <c r="I79"/>
  <c r="I78" s="1"/>
  <c r="H79"/>
  <c r="H78" s="1"/>
  <c r="G77"/>
  <c r="G76"/>
  <c r="G75"/>
  <c r="G74"/>
  <c r="G73"/>
  <c r="G72"/>
  <c r="G71"/>
  <c r="J69"/>
  <c r="J68" s="1"/>
  <c r="I69"/>
  <c r="I68" s="1"/>
  <c r="H69"/>
  <c r="H68" s="1"/>
  <c r="G65"/>
  <c r="G64" s="1"/>
  <c r="G63" s="1"/>
  <c r="J64"/>
  <c r="J63" s="1"/>
  <c r="I64"/>
  <c r="I63" s="1"/>
  <c r="H64"/>
  <c r="G62"/>
  <c r="G61"/>
  <c r="G60"/>
  <c r="G59"/>
  <c r="G58"/>
  <c r="G57"/>
  <c r="G56"/>
  <c r="G55"/>
  <c r="G54"/>
  <c r="G53"/>
  <c r="J52"/>
  <c r="J51" s="1"/>
  <c r="I52"/>
  <c r="I51" s="1"/>
  <c r="H52"/>
  <c r="H51" s="1"/>
  <c r="G48"/>
  <c r="G47"/>
  <c r="G46"/>
  <c r="G45"/>
  <c r="G44"/>
  <c r="G43"/>
  <c r="G42"/>
  <c r="G41"/>
  <c r="G40"/>
  <c r="G38"/>
  <c r="G37"/>
  <c r="G36"/>
  <c r="G35"/>
  <c r="G34"/>
  <c r="G33"/>
  <c r="G32"/>
  <c r="G31"/>
  <c r="G30"/>
  <c r="G29"/>
  <c r="G28"/>
  <c r="G27"/>
  <c r="G26"/>
  <c r="G25"/>
  <c r="G24"/>
  <c r="G23"/>
  <c r="G22"/>
  <c r="G21"/>
  <c r="G20"/>
  <c r="G19"/>
  <c r="G18"/>
  <c r="G17"/>
  <c r="G16"/>
  <c r="K69" l="1"/>
  <c r="G15"/>
  <c r="K64"/>
  <c r="G69"/>
  <c r="G68" s="1"/>
  <c r="J82"/>
  <c r="G52"/>
  <c r="G51" s="1"/>
  <c r="H82"/>
  <c r="K79"/>
  <c r="H63"/>
  <c r="K52"/>
  <c r="I82"/>
  <c r="J14"/>
  <c r="I14"/>
  <c r="H14"/>
  <c r="G82" l="1"/>
  <c r="K82"/>
  <c r="G14"/>
  <c r="K15"/>
  <c r="I25" i="29"/>
  <c r="O83" i="28" l="1"/>
  <c r="O80" s="1"/>
  <c r="K83"/>
  <c r="G83"/>
  <c r="G80" s="1"/>
  <c r="F83"/>
  <c r="E83" s="1"/>
  <c r="J85"/>
  <c r="J84"/>
  <c r="J83" s="1"/>
  <c r="E86"/>
  <c r="E85"/>
  <c r="E84"/>
  <c r="P80"/>
  <c r="N80"/>
  <c r="M80"/>
  <c r="L80"/>
  <c r="K80"/>
  <c r="H80"/>
  <c r="F80"/>
  <c r="J87"/>
  <c r="R84" l="1"/>
  <c r="R85"/>
  <c r="R83"/>
  <c r="J92"/>
  <c r="E92"/>
  <c r="K14" i="29"/>
  <c r="I14"/>
  <c r="I13" s="1"/>
  <c r="R92" i="28" l="1"/>
  <c r="J57" l="1"/>
  <c r="J56"/>
  <c r="E57"/>
  <c r="E56"/>
  <c r="R57" l="1"/>
  <c r="R56"/>
  <c r="J103" l="1"/>
  <c r="E103"/>
  <c r="R103" l="1"/>
  <c r="I46" i="29"/>
  <c r="J19" i="28"/>
  <c r="E19"/>
  <c r="R19" l="1"/>
  <c r="J104" l="1"/>
  <c r="E104"/>
  <c r="J58"/>
  <c r="J55"/>
  <c r="J54"/>
  <c r="J53"/>
  <c r="J52"/>
  <c r="J51"/>
  <c r="J48"/>
  <c r="J46"/>
  <c r="J45"/>
  <c r="J44"/>
  <c r="J43"/>
  <c r="J42"/>
  <c r="J41"/>
  <c r="J40"/>
  <c r="J39"/>
  <c r="J38"/>
  <c r="J37"/>
  <c r="J36"/>
  <c r="J35"/>
  <c r="J34"/>
  <c r="J33"/>
  <c r="J32"/>
  <c r="J31"/>
  <c r="J30"/>
  <c r="J29"/>
  <c r="J28"/>
  <c r="J27"/>
  <c r="J26"/>
  <c r="J25"/>
  <c r="J24"/>
  <c r="J18"/>
  <c r="E18"/>
  <c r="R104" l="1"/>
  <c r="R18"/>
  <c r="O100" l="1"/>
  <c r="K100"/>
  <c r="J75" l="1"/>
  <c r="E75"/>
  <c r="E45"/>
  <c r="R45" s="1"/>
  <c r="R75" l="1"/>
  <c r="P100"/>
  <c r="N100"/>
  <c r="M100"/>
  <c r="L100"/>
  <c r="I100"/>
  <c r="H100"/>
  <c r="G100"/>
  <c r="F100"/>
  <c r="E97"/>
  <c r="E110"/>
  <c r="E109"/>
  <c r="E108"/>
  <c r="E107"/>
  <c r="E106"/>
  <c r="E105"/>
  <c r="C34" i="35" l="1"/>
  <c r="J96" i="28" l="1"/>
  <c r="E52" l="1"/>
  <c r="R52" s="1"/>
  <c r="E48"/>
  <c r="R48" s="1"/>
  <c r="F141" l="1"/>
  <c r="K142" l="1"/>
  <c r="K141"/>
  <c r="K149" l="1"/>
  <c r="I141" l="1"/>
  <c r="H141"/>
  <c r="G141"/>
  <c r="J93"/>
  <c r="E93"/>
  <c r="Q62"/>
  <c r="P62"/>
  <c r="O62"/>
  <c r="N62"/>
  <c r="M62"/>
  <c r="L62"/>
  <c r="K62"/>
  <c r="I62"/>
  <c r="H62"/>
  <c r="G62"/>
  <c r="F62"/>
  <c r="E69"/>
  <c r="E68"/>
  <c r="J65"/>
  <c r="E65"/>
  <c r="J64"/>
  <c r="E64"/>
  <c r="J20"/>
  <c r="R65" l="1"/>
  <c r="R69"/>
  <c r="R64"/>
  <c r="R68"/>
  <c r="R93"/>
  <c r="E20" l="1"/>
  <c r="E46"/>
  <c r="R46" s="1"/>
  <c r="R20" l="1"/>
  <c r="E44"/>
  <c r="R44" s="1"/>
  <c r="E39"/>
  <c r="R39" s="1"/>
  <c r="E40"/>
  <c r="R40" s="1"/>
  <c r="E37"/>
  <c r="R37" s="1"/>
  <c r="J17"/>
  <c r="E17"/>
  <c r="R17" l="1"/>
  <c r="P79" l="1"/>
  <c r="O79"/>
  <c r="N79"/>
  <c r="M79"/>
  <c r="L79"/>
  <c r="K79"/>
  <c r="H79"/>
  <c r="G79"/>
  <c r="F79"/>
  <c r="I56" i="29"/>
  <c r="I55" s="1"/>
  <c r="I52" s="1"/>
  <c r="I51" l="1"/>
  <c r="Q13" i="28"/>
  <c r="P13"/>
  <c r="O13"/>
  <c r="N13"/>
  <c r="M13"/>
  <c r="L13"/>
  <c r="I13"/>
  <c r="H13"/>
  <c r="G13"/>
  <c r="E58"/>
  <c r="R58" s="1"/>
  <c r="E66"/>
  <c r="K121"/>
  <c r="K120" s="1"/>
  <c r="E42"/>
  <c r="R42" s="1"/>
  <c r="E41"/>
  <c r="R41" s="1"/>
  <c r="E38"/>
  <c r="R38" s="1"/>
  <c r="I45" i="29" l="1"/>
  <c r="K111" i="28"/>
  <c r="Q61"/>
  <c r="P61"/>
  <c r="O61"/>
  <c r="N61"/>
  <c r="M61"/>
  <c r="L61"/>
  <c r="K61"/>
  <c r="R66"/>
  <c r="O99"/>
  <c r="N99"/>
  <c r="M99"/>
  <c r="L99"/>
  <c r="K99"/>
  <c r="I99"/>
  <c r="H99"/>
  <c r="G99"/>
  <c r="F99"/>
  <c r="E124" l="1"/>
  <c r="E67" l="1"/>
  <c r="R67" l="1"/>
  <c r="D29" i="35"/>
  <c r="D28" s="1"/>
  <c r="F28"/>
  <c r="E28"/>
  <c r="C30"/>
  <c r="F19"/>
  <c r="E19"/>
  <c r="C21"/>
  <c r="J125" i="28"/>
  <c r="R125" s="1"/>
  <c r="C29" i="35" l="1"/>
  <c r="C28"/>
  <c r="E28" i="28"/>
  <c r="R28" s="1"/>
  <c r="E25"/>
  <c r="R25" s="1"/>
  <c r="E71" l="1"/>
  <c r="R71" s="1"/>
  <c r="J102" l="1"/>
  <c r="E102"/>
  <c r="E95"/>
  <c r="J94"/>
  <c r="J82"/>
  <c r="E72"/>
  <c r="R72" s="1"/>
  <c r="R102" l="1"/>
  <c r="J118"/>
  <c r="E118"/>
  <c r="J22"/>
  <c r="E22"/>
  <c r="R146" l="1"/>
  <c r="E147"/>
  <c r="R147" s="1"/>
  <c r="R22"/>
  <c r="R118"/>
  <c r="P99"/>
  <c r="E126"/>
  <c r="J124"/>
  <c r="R124" s="1"/>
  <c r="J123"/>
  <c r="R123" s="1"/>
  <c r="J122"/>
  <c r="J126"/>
  <c r="P121"/>
  <c r="O121"/>
  <c r="N121"/>
  <c r="M121"/>
  <c r="L121"/>
  <c r="I121"/>
  <c r="H121"/>
  <c r="G121"/>
  <c r="F121"/>
  <c r="J23"/>
  <c r="J21"/>
  <c r="J14" s="1"/>
  <c r="J16"/>
  <c r="E55"/>
  <c r="E54"/>
  <c r="R54" s="1"/>
  <c r="E53"/>
  <c r="R53" s="1"/>
  <c r="E51"/>
  <c r="R51" s="1"/>
  <c r="E43"/>
  <c r="R43" s="1"/>
  <c r="E36"/>
  <c r="R36" s="1"/>
  <c r="E35"/>
  <c r="R35" s="1"/>
  <c r="E34"/>
  <c r="R34" s="1"/>
  <c r="E33"/>
  <c r="R33" s="1"/>
  <c r="E32"/>
  <c r="R32" s="1"/>
  <c r="E31"/>
  <c r="R31" s="1"/>
  <c r="E30"/>
  <c r="R30" s="1"/>
  <c r="E26"/>
  <c r="R26" s="1"/>
  <c r="E24"/>
  <c r="R24" l="1"/>
  <c r="R55"/>
  <c r="O127"/>
  <c r="P127"/>
  <c r="M127"/>
  <c r="L127"/>
  <c r="N127"/>
  <c r="H127"/>
  <c r="G127"/>
  <c r="E15"/>
  <c r="J63"/>
  <c r="E63"/>
  <c r="I61"/>
  <c r="H61"/>
  <c r="G61"/>
  <c r="F61"/>
  <c r="R63" l="1"/>
  <c r="E29"/>
  <c r="R29" s="1"/>
  <c r="D15" i="35"/>
  <c r="D14" s="1"/>
  <c r="E15"/>
  <c r="F15"/>
  <c r="F14" s="1"/>
  <c r="J108" i="28"/>
  <c r="J107"/>
  <c r="Q106"/>
  <c r="Q100" s="1"/>
  <c r="Q99" s="1"/>
  <c r="Q111"/>
  <c r="P111"/>
  <c r="O111"/>
  <c r="N111"/>
  <c r="M111"/>
  <c r="L111"/>
  <c r="I111"/>
  <c r="H111"/>
  <c r="G111"/>
  <c r="F111"/>
  <c r="Q96"/>
  <c r="Q80" s="1"/>
  <c r="I96"/>
  <c r="I80" s="1"/>
  <c r="Q121"/>
  <c r="Q120" s="1"/>
  <c r="P120"/>
  <c r="O120"/>
  <c r="N120"/>
  <c r="M120"/>
  <c r="L120"/>
  <c r="I120"/>
  <c r="H120"/>
  <c r="G120"/>
  <c r="F120"/>
  <c r="J15"/>
  <c r="C27" i="35"/>
  <c r="F25"/>
  <c r="F24" s="1"/>
  <c r="E25"/>
  <c r="E24" s="1"/>
  <c r="D26"/>
  <c r="D25" s="1"/>
  <c r="D24" s="1"/>
  <c r="C20"/>
  <c r="F18"/>
  <c r="D19"/>
  <c r="D18" s="1"/>
  <c r="C17"/>
  <c r="C16"/>
  <c r="E27" i="28"/>
  <c r="E23"/>
  <c r="J97"/>
  <c r="E115"/>
  <c r="E116"/>
  <c r="E114"/>
  <c r="E117"/>
  <c r="E113"/>
  <c r="E76"/>
  <c r="J76"/>
  <c r="E77"/>
  <c r="J77"/>
  <c r="E73"/>
  <c r="R73" s="1"/>
  <c r="E74"/>
  <c r="R74" s="1"/>
  <c r="E21"/>
  <c r="E122"/>
  <c r="E82"/>
  <c r="E87"/>
  <c r="E88"/>
  <c r="E89"/>
  <c r="E90"/>
  <c r="E91"/>
  <c r="E94"/>
  <c r="J86"/>
  <c r="R86" s="1"/>
  <c r="J95"/>
  <c r="J116"/>
  <c r="J115"/>
  <c r="J114"/>
  <c r="J117"/>
  <c r="J110"/>
  <c r="E101"/>
  <c r="E100" s="1"/>
  <c r="E98"/>
  <c r="E81"/>
  <c r="J81"/>
  <c r="E78"/>
  <c r="J78"/>
  <c r="E70"/>
  <c r="R70" s="1"/>
  <c r="E16"/>
  <c r="R16" s="1"/>
  <c r="J88"/>
  <c r="J89"/>
  <c r="J90"/>
  <c r="J91"/>
  <c r="J98"/>
  <c r="J101"/>
  <c r="J109"/>
  <c r="J113"/>
  <c r="E112" l="1"/>
  <c r="J112"/>
  <c r="J111" s="1"/>
  <c r="R27"/>
  <c r="E14"/>
  <c r="J80"/>
  <c r="J79" s="1"/>
  <c r="R77"/>
  <c r="R78"/>
  <c r="R76"/>
  <c r="Q79"/>
  <c r="I79"/>
  <c r="I127"/>
  <c r="E142"/>
  <c r="E141"/>
  <c r="J141"/>
  <c r="J142"/>
  <c r="E62"/>
  <c r="E61" s="1"/>
  <c r="J13"/>
  <c r="J62"/>
  <c r="J144"/>
  <c r="E144"/>
  <c r="D22" i="35"/>
  <c r="F22"/>
  <c r="R94" i="28"/>
  <c r="C19" i="35"/>
  <c r="C33"/>
  <c r="R145" i="28"/>
  <c r="C15" i="35"/>
  <c r="R91" i="28"/>
  <c r="R88"/>
  <c r="E121"/>
  <c r="R95"/>
  <c r="E96"/>
  <c r="R96" s="1"/>
  <c r="R97"/>
  <c r="R90"/>
  <c r="R89"/>
  <c r="R87"/>
  <c r="R101"/>
  <c r="R23"/>
  <c r="R117"/>
  <c r="R115"/>
  <c r="R108"/>
  <c r="R15"/>
  <c r="R114"/>
  <c r="R82"/>
  <c r="R116"/>
  <c r="R107"/>
  <c r="R109"/>
  <c r="R81"/>
  <c r="R21"/>
  <c r="E18" i="35"/>
  <c r="C18" s="1"/>
  <c r="E14"/>
  <c r="C24"/>
  <c r="R122" i="28"/>
  <c r="E32" i="35"/>
  <c r="C25"/>
  <c r="R98" i="28"/>
  <c r="R110"/>
  <c r="C26" i="35"/>
  <c r="D32"/>
  <c r="D31" s="1"/>
  <c r="J106" i="28"/>
  <c r="J105" s="1"/>
  <c r="J100" s="1"/>
  <c r="R100" s="1"/>
  <c r="F32" i="35"/>
  <c r="R113" i="28"/>
  <c r="G136"/>
  <c r="I136"/>
  <c r="M136"/>
  <c r="O136"/>
  <c r="Q136"/>
  <c r="H136"/>
  <c r="L136"/>
  <c r="N136"/>
  <c r="P136"/>
  <c r="R112" l="1"/>
  <c r="R14"/>
  <c r="E80"/>
  <c r="E79" s="1"/>
  <c r="R80"/>
  <c r="R79" s="1"/>
  <c r="J61"/>
  <c r="R61" s="1"/>
  <c r="R62"/>
  <c r="R105"/>
  <c r="Q127"/>
  <c r="E149"/>
  <c r="R144"/>
  <c r="E22" i="35"/>
  <c r="K127" i="28"/>
  <c r="K13"/>
  <c r="F13"/>
  <c r="F127"/>
  <c r="R111"/>
  <c r="R143"/>
  <c r="R106"/>
  <c r="J99"/>
  <c r="F31" i="35"/>
  <c r="F35" s="1"/>
  <c r="E31"/>
  <c r="E35" s="1"/>
  <c r="C14"/>
  <c r="C22" s="1"/>
  <c r="R142" i="28"/>
  <c r="R141"/>
  <c r="J149"/>
  <c r="T14"/>
  <c r="E120"/>
  <c r="E111"/>
  <c r="T111" s="1"/>
  <c r="T112"/>
  <c r="T62"/>
  <c r="C32" i="35"/>
  <c r="E13" i="28"/>
  <c r="F136"/>
  <c r="D35" i="35"/>
  <c r="T61" i="28" l="1"/>
  <c r="E127"/>
  <c r="T80"/>
  <c r="R13"/>
  <c r="T100"/>
  <c r="C31" i="35"/>
  <c r="C35" s="1"/>
  <c r="R149" i="28"/>
  <c r="T13"/>
  <c r="T79"/>
  <c r="E99"/>
  <c r="R99" s="1"/>
  <c r="T99" l="1"/>
  <c r="J136"/>
  <c r="R126"/>
  <c r="R136"/>
  <c r="J121"/>
  <c r="T121" s="1"/>
  <c r="R121" l="1"/>
  <c r="R127" s="1"/>
  <c r="J127"/>
  <c r="J120"/>
  <c r="T120" s="1"/>
  <c r="T127" l="1"/>
  <c r="U127"/>
  <c r="R120"/>
  <c r="I24" i="29"/>
  <c r="I37"/>
  <c r="I58"/>
</calcChain>
</file>

<file path=xl/comments1.xml><?xml version="1.0" encoding="utf-8"?>
<comments xmlns="http://schemas.openxmlformats.org/spreadsheetml/2006/main">
  <authors>
    <author>ALeh</author>
  </authors>
  <commentList>
    <comment ref="A8" authorId="0">
      <text>
        <r>
          <rPr>
            <b/>
            <sz val="8"/>
            <color indexed="81"/>
            <rFont val="Tahoma"/>
            <family val="2"/>
            <charset val="204"/>
          </rPr>
          <t>ALeh:</t>
        </r>
        <r>
          <rPr>
            <sz val="8"/>
            <color indexed="81"/>
            <rFont val="Tahoma"/>
            <family val="2"/>
            <charset val="204"/>
          </rPr>
          <t xml:space="preserve">
</t>
        </r>
      </text>
    </comment>
  </commentList>
</comments>
</file>

<file path=xl/sharedStrings.xml><?xml version="1.0" encoding="utf-8"?>
<sst xmlns="http://schemas.openxmlformats.org/spreadsheetml/2006/main" count="989" uniqueCount="481">
  <si>
    <t>/гривень/</t>
  </si>
  <si>
    <t>300000</t>
  </si>
  <si>
    <t>Зовнішнє фінансування</t>
  </si>
  <si>
    <t>Позики, надані міжнародними фінансовими організаціями</t>
  </si>
  <si>
    <t xml:space="preserve">Одержано позик </t>
  </si>
  <si>
    <r>
      <t>400000</t>
    </r>
    <r>
      <rPr>
        <sz val="12"/>
        <rFont val="Times New Roman"/>
        <family val="1"/>
        <charset val="204"/>
      </rPr>
      <t> </t>
    </r>
  </si>
  <si>
    <r>
      <t>Фінансування за борговими операціями</t>
    </r>
    <r>
      <rPr>
        <sz val="12"/>
        <rFont val="Times New Roman"/>
        <family val="1"/>
        <charset val="204"/>
      </rPr>
      <t> </t>
    </r>
  </si>
  <si>
    <r>
      <t>401000</t>
    </r>
    <r>
      <rPr>
        <sz val="12"/>
        <rFont val="Times New Roman"/>
        <family val="1"/>
        <charset val="204"/>
      </rPr>
      <t> </t>
    </r>
  </si>
  <si>
    <r>
      <t>Запозичення</t>
    </r>
    <r>
      <rPr>
        <sz val="12"/>
        <rFont val="Times New Roman"/>
        <family val="1"/>
        <charset val="204"/>
      </rPr>
      <t> </t>
    </r>
  </si>
  <si>
    <r>
      <t>401200</t>
    </r>
    <r>
      <rPr>
        <sz val="12"/>
        <rFont val="Times New Roman"/>
        <family val="1"/>
        <charset val="204"/>
      </rPr>
      <t> </t>
    </r>
  </si>
  <si>
    <r>
      <t>Зовнішні запозичення</t>
    </r>
    <r>
      <rPr>
        <sz val="12"/>
        <rFont val="Times New Roman"/>
        <family val="1"/>
        <charset val="204"/>
      </rPr>
      <t> </t>
    </r>
  </si>
  <si>
    <t>401202 </t>
  </si>
  <si>
    <t>Середньострокові зобов'язання </t>
  </si>
  <si>
    <t>Централізовані заходи з лікування онкологічних хворих</t>
  </si>
  <si>
    <t>Заходи державної політики з питань дітей та їх соціального захисту</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</si>
  <si>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</si>
  <si>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Проведення навчально-тренувальних зборів і змагань з неолімпійських видів спорту</t>
  </si>
  <si>
    <t>Проведення навчально-тренувальних зборів і змагань з олімпійських видів спорту</t>
  </si>
  <si>
    <t>Заходи з енергозбереження</t>
  </si>
  <si>
    <t>Сприяння розвитку малого та середнього підприємництва</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</si>
  <si>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</si>
  <si>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1030</t>
  </si>
  <si>
    <t>1000000</t>
  </si>
  <si>
    <t>1010000</t>
  </si>
  <si>
    <t>1500000</t>
  </si>
  <si>
    <t>1510000</t>
  </si>
  <si>
    <t xml:space="preserve"> оплата праці </t>
  </si>
  <si>
    <t xml:space="preserve"> комунальні послуги та енергоносії </t>
  </si>
  <si>
    <t xml:space="preserve"> оплата праці               </t>
  </si>
  <si>
    <t xml:space="preserve">комунальні послуги та енергоносії </t>
  </si>
  <si>
    <t xml:space="preserve">Код </t>
  </si>
  <si>
    <t>200000</t>
  </si>
  <si>
    <t>Внутрішнє фінансування</t>
  </si>
  <si>
    <t>Фінансування за рахунок зміни залишків коштів бюджетів</t>
  </si>
  <si>
    <t>На початок періоду</t>
  </si>
  <si>
    <t>208400</t>
  </si>
  <si>
    <t xml:space="preserve">Кошти, що передаються із загального фонду бюджету до бюджету розвитку (спеціального фонду)
</t>
  </si>
  <si>
    <t>600000</t>
  </si>
  <si>
    <t>Фінансування за активними операціями</t>
  </si>
  <si>
    <r>
      <t>602000</t>
    </r>
    <r>
      <rPr>
        <sz val="12"/>
        <color indexed="8"/>
        <rFont val="Times New Roman"/>
        <family val="1"/>
        <charset val="204"/>
      </rPr>
      <t> </t>
    </r>
  </si>
  <si>
    <r>
      <t>Зміни обсягів бюджетних коштів</t>
    </r>
    <r>
      <rPr>
        <sz val="12"/>
        <color indexed="8"/>
        <rFont val="Times New Roman"/>
        <family val="1"/>
        <charset val="204"/>
      </rPr>
      <t> </t>
    </r>
  </si>
  <si>
    <t>602100 </t>
  </si>
  <si>
    <t>На початок періоду </t>
  </si>
  <si>
    <t>602400</t>
  </si>
  <si>
    <t>ВСЬОГО ВИДАТКІВ</t>
  </si>
  <si>
    <t>0111</t>
  </si>
  <si>
    <t>0910</t>
  </si>
  <si>
    <t>0921</t>
  </si>
  <si>
    <t>0960</t>
  </si>
  <si>
    <t>0990</t>
  </si>
  <si>
    <t>0810</t>
  </si>
  <si>
    <t>1090</t>
  </si>
  <si>
    <t>1040</t>
  </si>
  <si>
    <t>0620</t>
  </si>
  <si>
    <t>0456</t>
  </si>
  <si>
    <t>0180</t>
  </si>
  <si>
    <t>0133</t>
  </si>
  <si>
    <t>0490</t>
  </si>
  <si>
    <t>1070</t>
  </si>
  <si>
    <t>1010</t>
  </si>
  <si>
    <t>1020</t>
  </si>
  <si>
    <t>0824</t>
  </si>
  <si>
    <t>0828</t>
  </si>
  <si>
    <t>0829</t>
  </si>
  <si>
    <t>0470</t>
  </si>
  <si>
    <t>0540</t>
  </si>
  <si>
    <t>0411</t>
  </si>
  <si>
    <t>2</t>
  </si>
  <si>
    <t>Загальний фонд</t>
  </si>
  <si>
    <t>Спеціальний фонд</t>
  </si>
  <si>
    <t>Реверсна дотація</t>
  </si>
  <si>
    <t>у т.ч. на погашення заборгованості що утворилася на початок року</t>
  </si>
  <si>
    <t>РАЗОМ</t>
  </si>
  <si>
    <t>Всього</t>
  </si>
  <si>
    <t>з них</t>
  </si>
  <si>
    <t>бюджет розвитку</t>
  </si>
  <si>
    <t>капітальні видатки за рахунок коштів, що передаються із загального фонду до бюджету розвитку (спеціального фонду)</t>
  </si>
  <si>
    <t>видатки споживання</t>
  </si>
  <si>
    <t xml:space="preserve">видатки розвитку </t>
  </si>
  <si>
    <t>0763</t>
  </si>
  <si>
    <t>Внески до статутного капіталу суб’єктів господарювання</t>
  </si>
  <si>
    <t>3112</t>
  </si>
  <si>
    <t>3132</t>
  </si>
  <si>
    <t>3140</t>
  </si>
  <si>
    <t>3160</t>
  </si>
  <si>
    <t>5011</t>
  </si>
  <si>
    <t>5012</t>
  </si>
  <si>
    <t>7310</t>
  </si>
  <si>
    <t>9110</t>
  </si>
  <si>
    <t>3104</t>
  </si>
  <si>
    <t>4060</t>
  </si>
  <si>
    <t>Виконавчий комітет Вараської міської ради</t>
  </si>
  <si>
    <t>Управління  освіти виконавчого комітету Вараської міської ради</t>
  </si>
  <si>
    <t>Управління праці та соціального захисту населення виконавчого комітету Вараської міської ради</t>
  </si>
  <si>
    <t>Фінансове управління виконавчого комітету Вараської міської ради</t>
  </si>
  <si>
    <t>Управління містобудування, архітектури та капітального будівництва виконавчого комітету Вараської міської ради</t>
  </si>
  <si>
    <t>Керівництво і управління у відповідній сфері у містах (місті Києві), селищах, селах, об’єднаних територіальних громадах</t>
  </si>
  <si>
    <t>0160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</si>
  <si>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</si>
  <si>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0150</t>
  </si>
  <si>
    <t>0200000</t>
  </si>
  <si>
    <t>0210000</t>
  </si>
  <si>
    <t>0210160</t>
  </si>
  <si>
    <t>0212152</t>
  </si>
  <si>
    <t>0212142</t>
  </si>
  <si>
    <t>2142</t>
  </si>
  <si>
    <t>Програми і централізовані заходи боротьби з туберкульозом</t>
  </si>
  <si>
    <t>0212144</t>
  </si>
  <si>
    <t>2144</t>
  </si>
  <si>
    <t>Централізовані заходи з лікування хворих на цукровий та нецукровий діабет</t>
  </si>
  <si>
    <t>0212145</t>
  </si>
  <si>
    <t>2145</t>
  </si>
  <si>
    <t>Інші програми та заходи у сфері охорони здоров’я</t>
  </si>
  <si>
    <t>2152</t>
  </si>
  <si>
    <t>0213121</t>
  </si>
  <si>
    <t>0213112</t>
  </si>
  <si>
    <t>Утримання та забезпечення діяльності центрів соціальних служб для сім’ї, дітей та молоді</t>
  </si>
  <si>
    <t>3121</t>
  </si>
  <si>
    <t>0213133</t>
  </si>
  <si>
    <t>3133</t>
  </si>
  <si>
    <t>Інші заходи та заклади молодіжної політики</t>
  </si>
  <si>
    <t>0213132</t>
  </si>
  <si>
    <t>Утримання клубів для підлітків за місцем проживання</t>
  </si>
  <si>
    <t>0213140</t>
  </si>
  <si>
    <t>0213242</t>
  </si>
  <si>
    <t>3242</t>
  </si>
  <si>
    <t>Інші заходи у сфері соціального захисту і соціального забезпечення</t>
  </si>
  <si>
    <t>0215011</t>
  </si>
  <si>
    <t>0215012</t>
  </si>
  <si>
    <t>0216030</t>
  </si>
  <si>
    <t>6030</t>
  </si>
  <si>
    <t>Організація благоустрою населених пунктів</t>
  </si>
  <si>
    <t>0217610</t>
  </si>
  <si>
    <t>7610</t>
  </si>
  <si>
    <t>7640</t>
  </si>
  <si>
    <t>0217670</t>
  </si>
  <si>
    <t>7670</t>
  </si>
  <si>
    <t>Членські внески до асоціацій органів місцевого самоврядування</t>
  </si>
  <si>
    <t>0217680</t>
  </si>
  <si>
    <t>7680</t>
  </si>
  <si>
    <t>0218110</t>
  </si>
  <si>
    <t>8110</t>
  </si>
  <si>
    <t>0320</t>
  </si>
  <si>
    <t>Заходи із запобігання та ліквідації надзвичайних ситуацій та наслідків стихійного лиха</t>
  </si>
  <si>
    <t>0219770</t>
  </si>
  <si>
    <t>9770</t>
  </si>
  <si>
    <t xml:space="preserve">Інші субвенції з місцевого бюджету </t>
  </si>
  <si>
    <t>3710160</t>
  </si>
  <si>
    <t>3700000</t>
  </si>
  <si>
    <t>3710000</t>
  </si>
  <si>
    <t>3718500</t>
  </si>
  <si>
    <t>8500</t>
  </si>
  <si>
    <t>Нерозподілені трансферти з державного бюджету</t>
  </si>
  <si>
    <t>Резервний фонд</t>
  </si>
  <si>
    <t>3718700</t>
  </si>
  <si>
    <t>8700</t>
  </si>
  <si>
    <t>3719110</t>
  </si>
  <si>
    <t>0810000</t>
  </si>
  <si>
    <t>0800000</t>
  </si>
  <si>
    <t>1510160</t>
  </si>
  <si>
    <t>0610160</t>
  </si>
  <si>
    <t>0610000</t>
  </si>
  <si>
    <t>0600000</t>
  </si>
  <si>
    <t>0810160</t>
  </si>
  <si>
    <t>0813104</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</si>
  <si>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</si>
  <si>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0813160</t>
  </si>
  <si>
    <t>0813192</t>
  </si>
  <si>
    <t>3192</t>
  </si>
  <si>
    <t>0813242</t>
  </si>
  <si>
    <t>Забезпечення діяльності бібліотек</t>
  </si>
  <si>
    <t>1014030</t>
  </si>
  <si>
    <t>1010160</t>
  </si>
  <si>
    <t>4030</t>
  </si>
  <si>
    <t>1014060</t>
  </si>
  <si>
    <t>Забезпечення діяльності палаців i будинків культури, клубів, центрів дозвілля та iнших клубних закладів</t>
  </si>
  <si>
    <t>1011100</t>
  </si>
  <si>
    <t>1014081</t>
  </si>
  <si>
    <t>4081</t>
  </si>
  <si>
    <t xml:space="preserve">Забезпечення діяльності інших закладів в галузі культури і мистецтва </t>
  </si>
  <si>
    <t xml:space="preserve">Інші заходи в галузі культури і мистецтва </t>
  </si>
  <si>
    <t>1014082</t>
  </si>
  <si>
    <t>4082</t>
  </si>
  <si>
    <t>Надання спеціальної освіти школами естетичного виховання (музичними, художніми, хореографічними, театральними, хоровими, мистецькими)</t>
  </si>
  <si>
    <t>1100</t>
  </si>
  <si>
    <t>0210150</t>
  </si>
  <si>
    <t>1516011</t>
  </si>
  <si>
    <t>6011</t>
  </si>
  <si>
    <t>Експлуатація та технічне обслуговування житлового фонду</t>
  </si>
  <si>
    <t>1517310</t>
  </si>
  <si>
    <t>Будівництво об'єктів житлово-комунального господарства</t>
  </si>
  <si>
    <t>0443</t>
  </si>
  <si>
    <t>Утримання та розвиток автомобільних доріг та дорожньої інфраструктури за рахунок коштів місцевого бюджету</t>
  </si>
  <si>
    <t>7461</t>
  </si>
  <si>
    <t>1517461</t>
  </si>
  <si>
    <t>Надання дошкільної освіти</t>
  </si>
  <si>
    <t>0611010</t>
  </si>
  <si>
    <t>0611020</t>
  </si>
  <si>
    <t>Інші програми та заходи у сфері освіти</t>
  </si>
  <si>
    <t>Утримання та навчально-тренувальна робота комунальних дитячо-юнацьких спортивних шкіл</t>
  </si>
  <si>
    <t>0615031</t>
  </si>
  <si>
    <t>5031</t>
  </si>
  <si>
    <t>Пільгове медичне обслуговування осіб, які постраждали внаслідок Чорнобильської катастрофи</t>
  </si>
  <si>
    <t>0813050</t>
  </si>
  <si>
    <t>Відділ  культури та туризму  виконавчого комітету Вараської міської ради</t>
  </si>
  <si>
    <t>харчування</t>
  </si>
  <si>
    <t>заходи</t>
  </si>
  <si>
    <t>парк</t>
  </si>
  <si>
    <t>програми</t>
  </si>
  <si>
    <t>Розроблення схем планування та забудови територій (містобудівної документації)</t>
  </si>
  <si>
    <t>7350</t>
  </si>
  <si>
    <t>1517350</t>
  </si>
  <si>
    <t>Інші субвенції з місцевого бюджету</t>
  </si>
  <si>
    <t>в т.ч. за рахунок субвенції з місцевого бюджету</t>
  </si>
  <si>
    <t>8600</t>
  </si>
  <si>
    <t>0170</t>
  </si>
  <si>
    <t>Обслуговування місцевого боргу</t>
  </si>
  <si>
    <t>301200</t>
  </si>
  <si>
    <t>Погашено позик</t>
  </si>
  <si>
    <t>402000</t>
  </si>
  <si>
    <t>Погашення</t>
  </si>
  <si>
    <t>402200</t>
  </si>
  <si>
    <t>Зовнішні зобов'язання</t>
  </si>
  <si>
    <t>402202</t>
  </si>
  <si>
    <t>1516015</t>
  </si>
  <si>
    <t>6015</t>
  </si>
  <si>
    <t xml:space="preserve">Забезпечення надійної та безперебійної експлуатації ліфтів </t>
  </si>
  <si>
    <t>3718600</t>
  </si>
  <si>
    <t>Надання фінансової підтримки громадським організаціям ветеранів і осіб з інвалідністю,  діяльність яких має соціальну спрямованість</t>
  </si>
  <si>
    <t>Найменування згідно з Класифікацією фінансування бюджету</t>
  </si>
  <si>
    <t>УСЬОГО</t>
  </si>
  <si>
    <t>усього</t>
  </si>
  <si>
    <t>Фінансування  за типом кредитора</t>
  </si>
  <si>
    <t>Загальне фінансування</t>
  </si>
  <si>
    <t>Фінансування  за типом боргового зобов'язання</t>
  </si>
  <si>
    <t>Код Функціональної класифікації видатків та кредитування бюджету</t>
  </si>
  <si>
    <t>Усього</t>
  </si>
  <si>
    <t>у тому числі бюджет розвитку</t>
  </si>
  <si>
    <t>0610</t>
  </si>
  <si>
    <t>Забезпечення функціонування підприємств, установ та організацій, що виробляють, виконують та/або надають житлово-комунальні послуги</t>
  </si>
  <si>
    <t>0216020</t>
  </si>
  <si>
    <t>6020</t>
  </si>
  <si>
    <t>0217461</t>
  </si>
  <si>
    <t>0216011</t>
  </si>
  <si>
    <t>0216014</t>
  </si>
  <si>
    <t>6014</t>
  </si>
  <si>
    <t>Забезпечення збору та вивезення сміття і відходів</t>
  </si>
  <si>
    <t>0218340</t>
  </si>
  <si>
    <t>8340</t>
  </si>
  <si>
    <t>Природоохоронні заходи за рахунок цільових фондів</t>
  </si>
  <si>
    <t>0617321</t>
  </si>
  <si>
    <t>7321</t>
  </si>
  <si>
    <t>Будівництво освітніх установ та закладів</t>
  </si>
  <si>
    <t>Кошти, що передаються із загального фонду бюджету до бюджету розвитку (спеціального фонду)</t>
  </si>
  <si>
    <t>0210180</t>
  </si>
  <si>
    <t>Інша діяльність у сфері державного управління</t>
  </si>
  <si>
    <t>0215062</t>
  </si>
  <si>
    <t>5062</t>
  </si>
  <si>
    <t>Підтримка спорту вищих досягнень та організацій, які здійснюють фізкультурно-спортивну діяльність в регіоні</t>
  </si>
  <si>
    <t>0216012</t>
  </si>
  <si>
    <t>0216013</t>
  </si>
  <si>
    <t>6012</t>
  </si>
  <si>
    <t>6013</t>
  </si>
  <si>
    <t>Забезпечення діяльності з виробництва, транспортування, постачання теплової енергії</t>
  </si>
  <si>
    <t>Забезпечення діяльності водопровідно-каналізаційного господарства</t>
  </si>
  <si>
    <t>0216082</t>
  </si>
  <si>
    <t>6082</t>
  </si>
  <si>
    <t>Придбання житла для окремих категорій населення відповідно до законодавства</t>
  </si>
  <si>
    <t>0217130</t>
  </si>
  <si>
    <t>7130</t>
  </si>
  <si>
    <t>Здійснення заходів із землеустрою</t>
  </si>
  <si>
    <t>0212111</t>
  </si>
  <si>
    <t>Первинна медична допомога населенню, що надається центрами первинної медичної (медико-санітарної) допомоги</t>
  </si>
  <si>
    <t>0726</t>
  </si>
  <si>
    <t>2111</t>
  </si>
  <si>
    <t>1511010</t>
  </si>
  <si>
    <t>1516016</t>
  </si>
  <si>
    <t>6016</t>
  </si>
  <si>
    <t>Впровадження засобів обліку витрат та регулювання споживання води та теплової енергії</t>
  </si>
  <si>
    <t>1516030</t>
  </si>
  <si>
    <t>1517321</t>
  </si>
  <si>
    <t>1519770</t>
  </si>
  <si>
    <t>0421</t>
  </si>
  <si>
    <t>(код бюджету)</t>
  </si>
  <si>
    <t>0217370</t>
  </si>
  <si>
    <t>7370</t>
  </si>
  <si>
    <t>Реалізація інших заходів щодо соціально-економічного розвитку територій</t>
  </si>
  <si>
    <t>0217640</t>
  </si>
  <si>
    <t>1515045</t>
  </si>
  <si>
    <t>5045</t>
  </si>
  <si>
    <t>Будівництво мультифункціональних майданчиків для занять ігровими видами спорту</t>
  </si>
  <si>
    <t>0619770</t>
  </si>
  <si>
    <t>0217310</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</si>
  <si>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</si>
  <si>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</si>
  <si>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</si>
  <si>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об'єкта будівництва / вид будівельних робіт, у тому числі проектні роботи</t>
  </si>
  <si>
    <t>Загальна тривалість будівництва (рік початку і завершення)</t>
  </si>
  <si>
    <t>Загальна вартість будівництва, гривень</t>
  </si>
  <si>
    <t>Рівень виконання робіт на початок бюджетного періоду, %</t>
  </si>
  <si>
    <t>Обсяг видатків бюджету розвитку,які спрямовуються на будівництво об'єкта у бюджетному періоді, гривень</t>
  </si>
  <si>
    <t>Рівень готовності об'єкта на кінець бюджетного періоду, %</t>
  </si>
  <si>
    <t>17532000000</t>
  </si>
  <si>
    <t>0815045</t>
  </si>
  <si>
    <t>в т.ч. за рахунок залишку субвенції з державного бюджету місцевим бюджетам  на здійснення заходів щодо соціально-економічного розвитку окремих територій</t>
  </si>
  <si>
    <t>1517330</t>
  </si>
  <si>
    <t>7330</t>
  </si>
  <si>
    <t>Будівництво  інших об'єктів комунальної власності</t>
  </si>
  <si>
    <t>Обласний бюджет Рівненської області</t>
  </si>
  <si>
    <t>х</t>
  </si>
  <si>
    <t xml:space="preserve">в т.ч.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</si>
  <si>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 xml:space="preserve"> 
Інші субвенції з місцевого бюджету</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</si>
  <si>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</si>
  <si>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0816083</t>
  </si>
  <si>
    <t>6083</t>
  </si>
  <si>
    <t xml:space="preserve">в т.ч. за рахунок субвенції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 за рахунок відповідної субвенції з державного бюджету </t>
  </si>
  <si>
    <t>Проведення місцевих виборів</t>
  </si>
  <si>
    <t>0210191</t>
  </si>
  <si>
    <t>0191</t>
  </si>
  <si>
    <t>в т.ч. за рахунок субвенції з місцевого бюджету на здійснення доплат медичним та іншим працівникам закладів охорони здоров'я за рахунок відповідної субвенції з державного бюджету</t>
  </si>
  <si>
    <t>0813105</t>
  </si>
  <si>
    <t>Надання реабілітаційних послуг особам з інвалідністю та дітям з інвалідністю</t>
  </si>
  <si>
    <t xml:space="preserve">Найменування місцевої /регіональної програми </t>
  </si>
  <si>
    <t>Дата та номер документа, яким затверджено місцеву регіональну програму</t>
  </si>
  <si>
    <t>Комплексна програма підтримки сім'ї, дітей та молоді міста на 2018-2020 роки</t>
  </si>
  <si>
    <t>0213123</t>
  </si>
  <si>
    <t>3123</t>
  </si>
  <si>
    <t>Заходи державної політики з питань сім'ї</t>
  </si>
  <si>
    <t>Рішення міської ради від 23.01.2018 №1000</t>
  </si>
  <si>
    <t>Програма цільової фінансової підтримки Кузнецовського міського комунального підприємства на період 2017 - 2027 роки</t>
  </si>
  <si>
    <t>Рішення міської ради від  29.09.2017 №856</t>
  </si>
  <si>
    <t>Програма поводження з відходами м.Вараш на 2016-2020 роки</t>
  </si>
  <si>
    <t>Рішення міської ради від 15.10.2015  №2196</t>
  </si>
  <si>
    <t>Міська програма "Безпечне місто" на 2019-2023 роки</t>
  </si>
  <si>
    <t>Комплексна програма розвитку цивільного захисту міста Вараш на 2016-2020 роки</t>
  </si>
  <si>
    <t>Рішення міської ради від 15.10.2015  №2199</t>
  </si>
  <si>
    <t>Програма розвитку і реалізації питань нового будівництва, реконструкції, модернізації та капітального ремонту об'єктів житлового фонду та інфраструктури Вараської міської територіальної громади на 2020-2022 роки</t>
  </si>
  <si>
    <t>Рішення міської ради від 14.11.2019 №1561</t>
  </si>
  <si>
    <t>Програма з реконструкції мереж водопостачання та водовідведення з підвищенням енергоефективності Вараської міської територіальної громади на 2020-2023 роки</t>
  </si>
  <si>
    <t>Рішення міської ради від 29.11.2019 №1614</t>
  </si>
  <si>
    <t>Міська програма "Харчування учнів закладів загальної середньої освіти Вараської міської територіальної громади на 2020-2022 роки"</t>
  </si>
  <si>
    <t>Рішення міської ради від 30.10.2019 №1547</t>
  </si>
  <si>
    <t>0617640</t>
  </si>
  <si>
    <t>Програма з енергозбереження м.Вараш на 2016-2020 роки</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</si>
  <si>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</si>
  <si>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</si>
  <si>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</si>
  <si>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Програма соціальної допомоги в місті Вараш на 2018-2020 рік</t>
  </si>
  <si>
    <t>0813031</t>
  </si>
  <si>
    <t>3031</t>
  </si>
  <si>
    <t>Надання інших пільг окремим категоріям громадян відповідно до законодавства</t>
  </si>
  <si>
    <t>0813032</t>
  </si>
  <si>
    <t>3032</t>
  </si>
  <si>
    <t>Надання пільг окремим категоріям громадян з оплати послуг зв'язку</t>
  </si>
  <si>
    <t>0813033</t>
  </si>
  <si>
    <t>3033</t>
  </si>
  <si>
    <t>Компенсаційні виплати на пільговий проїзд автомобільним транспортом окремим категоріям громадян</t>
  </si>
  <si>
    <t>0813190</t>
  </si>
  <si>
    <t>3190</t>
  </si>
  <si>
    <t>Соціальний захист ветеранів війни та праці</t>
  </si>
  <si>
    <t>0813240</t>
  </si>
  <si>
    <t>3240</t>
  </si>
  <si>
    <t>Інші заклади та заходи</t>
  </si>
  <si>
    <t>в т.ч. за рахунок субвенції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</si>
  <si>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 xml:space="preserve"> субвенції з місцевого бюджету на фінансування заходів соціально-економічної компенсації ризику населення, яке проживає на території зони спостереження, за рахунок відповідної субвенції з державного бюджету</t>
  </si>
  <si>
    <t>в т. ч.: за рахунок субвенції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</si>
  <si>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 xml:space="preserve">Реконструкція кисневого корпусу та центрального кисневого пункту пологового будинку під централізовану систему забезпечення киснем (з влаштуванням резервної системи подачі кисню та генератором кисню) комунального  некомерційного підприємства Вараської міської ради "Вараська багатопрофільна лікарня" за адоесою: вул.Енергетиків, 23, м.Вараш, Рівненська область </t>
  </si>
  <si>
    <t>0217322</t>
  </si>
  <si>
    <t>7322</t>
  </si>
  <si>
    <t>Будівництво медичних установ та закладів</t>
  </si>
  <si>
    <t>Надання загальної середньої освіти за рахунок коштів місцевого бюджету</t>
  </si>
  <si>
    <t>Надання загальної середньої освіти закладами загальної середньої освіти</t>
  </si>
  <si>
    <t>Надання загальної середньої освіти за рахунок освітньої субвенції</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</si>
  <si>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</si>
  <si>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</si>
  <si>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1200</t>
  </si>
  <si>
    <t>0611152</t>
  </si>
  <si>
    <t>1152</t>
  </si>
  <si>
    <t>Забезпечення діяльності інклюзивно-ресурсних центрів за рахунок освітньої субвенції</t>
  </si>
  <si>
    <t>Будівництво модульної компресорної станції МКС - 26/7,5-26-2 для комунального некомерційного підприємства Вараської міської ради "Вараська багатопрофільна лікарня" за адресою: вул. Енергетиків, 23, м. Вараш, Рівненська область</t>
  </si>
  <si>
    <t>0611151</t>
  </si>
  <si>
    <t>1151</t>
  </si>
  <si>
    <t>Забезпечення діяльності інклюзивно-ресурсних центрів за рахунок коштів місцевого бюджету</t>
  </si>
  <si>
    <t>Керівництво і управління у відповідній сфері у містах (місті Києві), селищах, селах, територіальних громадах</t>
  </si>
  <si>
    <t>0611142</t>
  </si>
  <si>
    <t>1142</t>
  </si>
  <si>
    <t>0611021</t>
  </si>
  <si>
    <t>Капітальний ремонт (влаштування пандуса та ремонт приміщень басейну) будівлі Дошкільного навчального закладу (ясла-садок) №4 комбінованого типу Вараської міської ради Рівненської області за адресою: Рівненська область, м.Вараш, м-р. Будівельників, 54</t>
  </si>
  <si>
    <t>Зміни до міжбюджетних трансфертів на  2021 рік</t>
  </si>
  <si>
    <r>
      <t xml:space="preserve">    </t>
    </r>
    <r>
      <rPr>
        <sz val="16"/>
        <color indexed="8"/>
        <rFont val="Times New Roman"/>
        <family val="1"/>
        <charset val="204"/>
      </rPr>
      <t xml:space="preserve"> </t>
    </r>
    <r>
      <rPr>
        <sz val="20"/>
        <color indexed="8"/>
        <rFont val="Times New Roman"/>
        <family val="1"/>
        <charset val="204"/>
      </rPr>
      <t>Секретар міської ради                                     Геннадій ДЕРЕВ'ЯНЧУК</t>
    </r>
  </si>
  <si>
    <t xml:space="preserve">(грн)   </t>
  </si>
  <si>
    <t>Код Програмної класифікації видатків та кредитування місцевих бюджетів</t>
  </si>
  <si>
    <t>Код Типової програмної класифікації видатків та кредитування місцевих бюджетів</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</si>
  <si>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місцевих бюджетів</t>
  </si>
  <si>
    <t>Міська програма з відзначення до державних, професійних та місцевих  свят, ювілейних дат, заохочення за заслуги перед Вараською міською територіальною громадою на 2021-2025 роки</t>
  </si>
  <si>
    <t>Рішення міської ради від 15.12.2020 №35</t>
  </si>
  <si>
    <t>0212010</t>
  </si>
  <si>
    <t>2010</t>
  </si>
  <si>
    <t>0731</t>
  </si>
  <si>
    <t>Багатопрофільна стаціонарна медична допомога населенню</t>
  </si>
  <si>
    <t>Комплексна програма "Здоров'я" на 2021 рік</t>
  </si>
  <si>
    <t>Рішення міської ради від 15.12.2020 №60</t>
  </si>
  <si>
    <t xml:space="preserve">Комплексна програма підтримки сім'ї, дітей та молоді Вараської міської територіальної громади на 2021-2025 роки </t>
  </si>
  <si>
    <t>Рішення міської ради від 15.12.2020 №29</t>
  </si>
  <si>
    <t>Програма оздоровлення та відпочинку дітей Вараської міської територіальної громади на 2021-2025 роки</t>
  </si>
  <si>
    <t>Рішення міської ради від 15.12.2020 №30</t>
  </si>
  <si>
    <t>Програма розвитку фізичної культури і спорту Вараської міської територіальної громади на 2021-2025 роки</t>
  </si>
  <si>
    <t>Рішення міської ради від 15.12.2020 №33</t>
  </si>
  <si>
    <t>Комплексна програма благоустрою та розвитку комунального господарства Вараської міської територіальної громади на 2021-2023 роки</t>
  </si>
  <si>
    <t>Рішення міської ради від 15.12.2020  №41</t>
  </si>
  <si>
    <t>Програма охорони тваринного світу та регулювання чисельності безпритульних тварин у Вараській міській територіальній громаді на 2021-2025 роки</t>
  </si>
  <si>
    <t>Рішення міської ради від 15.12.2020  №36</t>
  </si>
  <si>
    <t>Програма забезпечення житлом учасників антитерористичної операції, операції об'єднаних сил, членів сімей загиблих (померлих) учасників АТО/ООС на 2021-2025 роки</t>
  </si>
  <si>
    <t>Рішення міської ради від 15.12.2020  №38</t>
  </si>
  <si>
    <t>Програма співфінансування ремонтів багатоквартирних житлових будинків у Вараській міській територіальній громаді на 2021-2025 роки</t>
  </si>
  <si>
    <t>Рішення міської ради від 27.11.2020  №22</t>
  </si>
  <si>
    <t>0217530</t>
  </si>
  <si>
    <t>7530</t>
  </si>
  <si>
    <t>0460</t>
  </si>
  <si>
    <t>Інші заходи у сфері зв'язку, телекомунікації та інформатики</t>
  </si>
  <si>
    <t>Комплексна програма "Розумна громада" на 2021-2024 роки</t>
  </si>
  <si>
    <t>Рішення міської ради від 15.12.2020 №61</t>
  </si>
  <si>
    <t>Програма реалізації природоохоронних заходів Вараської міської територіальної громади на 2021-2023 роки</t>
  </si>
  <si>
    <t>Рішення міської ради від 15.12.2020 №40</t>
  </si>
  <si>
    <t>Рішення міської ради від 03.04.2019 №1381</t>
  </si>
  <si>
    <t>1512111</t>
  </si>
  <si>
    <t>Будівництво інших об'єктів комунальної власності</t>
  </si>
  <si>
    <t>Програма  розвитку та реалізації питань містобудування на території Вараської міської територіальної громади на 2021-2023 роки</t>
  </si>
  <si>
    <t>Рішення міської ради від 15.12.2020 №34</t>
  </si>
  <si>
    <t>1021</t>
  </si>
  <si>
    <t xml:space="preserve">Надання загальної середньої освіти закладами загальної середньої освіти </t>
  </si>
  <si>
    <t xml:space="preserve">Програма соціальної допомоги та підтримки мешканців Вараської міської територіальної громади на 2021-2023 роки </t>
  </si>
  <si>
    <t>Рішення міської ради від 15.12.2020 №37</t>
  </si>
  <si>
    <t>Надання фінансової підтримки громадським об'єднанням ветеранів і осіб з інвалідністю,  діяльність яких має соціальну спрямованість</t>
  </si>
  <si>
    <t>Програма розвитку культури та туризму на 2021-2025 роки</t>
  </si>
  <si>
    <t>Рішення міської ради від 15.12.2020 №39</t>
  </si>
  <si>
    <t>Х</t>
  </si>
  <si>
    <t xml:space="preserve">                                                          до рішення Вараської міської ради</t>
  </si>
  <si>
    <t>1. Показники міжбюджетних трансфертів з інших бюджетів</t>
  </si>
  <si>
    <t>(грн)</t>
  </si>
  <si>
    <t>Код Класифікації    доходу бюджету/             Код бюджету</t>
  </si>
  <si>
    <t xml:space="preserve">                          I. Трансферти до загального фонду бюджету</t>
  </si>
  <si>
    <t xml:space="preserve">                          II. Трансферти до спеціального фонду бюджету</t>
  </si>
  <si>
    <t>загальний фонд</t>
  </si>
  <si>
    <t>спеціальний фонд</t>
  </si>
  <si>
    <t>2. Показники міжбюджетних трансфертів іншим бюджетам</t>
  </si>
  <si>
    <t>Код  Програмної класифікації   видатків та кредитування місцевого бюджету/             Код бюджету</t>
  </si>
  <si>
    <t>Код  Типової програмної класифікації   видатків та кредитування місцевого бюджету</t>
  </si>
  <si>
    <t>Найменування трансферту/                                                                            Найменування бюджету - отримувача міжбюджетного трансферту</t>
  </si>
  <si>
    <t xml:space="preserve">                              I. Трансферти із загального фонду бюджету</t>
  </si>
  <si>
    <t xml:space="preserve">                              II. Трансферти із спеціального фонду бюджету</t>
  </si>
  <si>
    <t>Секретар міської ради                                                           Геннадій ДЕРЕВ'ЯНЧУК</t>
  </si>
  <si>
    <t>Найменування трансферту/                                                                                          Найменування бюджету - надавача міжбюджетного трансферту</t>
  </si>
  <si>
    <r>
      <rPr>
        <b/>
        <sz val="14"/>
        <rFont val="Times New Roman"/>
        <family val="1"/>
        <charset val="204"/>
      </rPr>
      <t>УСЬОГО</t>
    </r>
    <r>
      <rPr>
        <sz val="14"/>
        <rFont val="Times New Roman"/>
        <family val="1"/>
        <charset val="204"/>
      </rPr>
      <t xml:space="preserve"> за розділами I, II, у тому числі:</t>
    </r>
  </si>
  <si>
    <t>Зміни до фінансування  бюджету Вараської                                                                                міської територіальної громади на 2021 рік</t>
  </si>
  <si>
    <t>0217350</t>
  </si>
  <si>
    <t>0219800</t>
  </si>
  <si>
    <t>9800</t>
  </si>
  <si>
    <t>Субвенція з місцевого бюджету державному бюджету на виконання програм соціально-економічного розвитку регіонів</t>
  </si>
  <si>
    <t>Проведення експертної грошової оцінки земельної ділянки чи права на неї</t>
  </si>
  <si>
    <t>1017650</t>
  </si>
  <si>
    <t>7650</t>
  </si>
  <si>
    <t>Придбання спецобладнання</t>
  </si>
  <si>
    <t>Придбання спецавтотранспорту та спецобладнання</t>
  </si>
  <si>
    <t>Державний бюджет України</t>
  </si>
  <si>
    <t>На виконання заходів "Обласної програми запобігання виникненню лісових і торф'яних пожеж та забезпечення їх ефективного гасіння на 2017-2021 роки" (зі змінами):  Будівництво пожежного депо з житловими приміщеннями по вул. Князя Володимира, 74 в м.Рівне (завершення будівництва), II черга (пожежне депо) на умовах співфінансування</t>
  </si>
  <si>
    <t xml:space="preserve">Субвенція Головному управлінню Національної поліції в Рівненській області на придбання (для передачі поліцейським офіцерам громади, далі - ПОГ) службових автомобілів підвищеної прохідності для дільничних офіцерів поліції, закріплених за територією територіальної громади (ПОГ) з метою забезпечення оперативного реагування на звернення громадян, проведення якісної превентивної роботи з підобліковими особами у Вараській міській територіальній громаді </t>
  </si>
  <si>
    <t>Капітальний ремонт (модернізація) пасажирських ліфтів житлових будинків м. Вараш</t>
  </si>
  <si>
    <t>Капітальний ремонт пасажирських ліфтів житлових будинків м. Вараш</t>
  </si>
  <si>
    <t>Реконструкція теплової мережі від ТК-1-4 до житлових будинків № 7а, № 7б та № 25/2 по м-ну Будівельників, м. Вараш, Рівненської області</t>
  </si>
  <si>
    <t>Реконструкція водопровідної мережі від ВК-184 до ВК-35 по мікрорайону Перемоги  в місті Вараш, Рівненської області</t>
  </si>
  <si>
    <t>Капітальний ремонт напірного каналізаційного колектора (від КК-1 до кута № 7а) в м. Вараш Рівненської області</t>
  </si>
  <si>
    <t>Капітальний ремонт зовнішнього освітлення пр. Т.Г. Шевченка, м. Вараш, Рівненської області</t>
  </si>
  <si>
    <t>Реконструкція розподільчої теплової мережі системи теплопостачання від теплової камери ТК 9-8 до споживачів за адресою: м-ну Будівельників, м. Вараш, Рівненської області</t>
  </si>
  <si>
    <t>Капітальний ремонт нежитлового приміщення за адресою м-н Перемоги, 21 м.Вараш, Рівненської області</t>
  </si>
  <si>
    <t xml:space="preserve">                                                                                 Додаток 3</t>
  </si>
  <si>
    <t xml:space="preserve">Комплексна програма  розвитку цивільного захисту Вараської міської територіальної громади на 2021-2025 роки </t>
  </si>
  <si>
    <t>Рішення міської ради від 15.12.2020 №31</t>
  </si>
  <si>
    <t>Будівництво системи відеоспостереження Вараської міської територіальної громади Рівненської області (виготовлення проектно-кошторисної документації)</t>
  </si>
  <si>
    <t>Нове будівництво мультифункціонального спортивного майданчика для занять ігровими видами спорту за адресою вул. Меслибницька, Північний мікрорайон, буд. 9, м. Вараш, Рівненська обл.</t>
  </si>
  <si>
    <t xml:space="preserve">                                                               05 березня 2021 року  № 169
</t>
  </si>
</sst>
</file>

<file path=xl/styles.xml><?xml version="1.0" encoding="utf-8"?>
<styleSheet xmlns="http://schemas.openxmlformats.org/spreadsheetml/2006/main">
  <numFmts count="1">
    <numFmt numFmtId="164" formatCode="0.0"/>
  </numFmts>
  <fonts count="124">
    <font>
      <sz val="10"/>
      <name val="Arial Cyr"/>
      <charset val="204"/>
    </font>
    <font>
      <sz val="10"/>
      <name val="Arial Cyr"/>
      <charset val="204"/>
    </font>
    <font>
      <sz val="10"/>
      <name val="Times New Roman"/>
      <family val="1"/>
      <charset val="204"/>
    </font>
    <font>
      <sz val="8"/>
      <name val="Arial Cyr"/>
      <charset val="204"/>
    </font>
    <font>
      <u/>
      <sz val="10"/>
      <color indexed="12"/>
      <name val="Arial Cyr"/>
      <charset val="204"/>
    </font>
    <font>
      <b/>
      <sz val="10"/>
      <name val="Times New Roman"/>
      <family val="1"/>
    </font>
    <font>
      <sz val="10"/>
      <name val="Times New Roman"/>
      <family val="1"/>
    </font>
    <font>
      <sz val="11"/>
      <name val="Times New Roman"/>
      <family val="1"/>
    </font>
    <font>
      <b/>
      <sz val="12"/>
      <name val="Times New Roman"/>
      <family val="1"/>
    </font>
    <font>
      <b/>
      <sz val="10"/>
      <name val="Times New Roman"/>
      <family val="1"/>
      <charset val="204"/>
    </font>
    <font>
      <sz val="12"/>
      <name val="Times New Roman"/>
      <family val="1"/>
    </font>
    <font>
      <b/>
      <sz val="10"/>
      <name val="Times New Roman Cyr"/>
      <family val="1"/>
      <charset val="204"/>
    </font>
    <font>
      <b/>
      <sz val="12"/>
      <name val="Times New Roman CYR"/>
      <family val="1"/>
      <charset val="204"/>
    </font>
    <font>
      <sz val="12"/>
      <name val="Times New Roman Cyr"/>
      <family val="1"/>
      <charset val="204"/>
    </font>
    <font>
      <sz val="14"/>
      <name val="Times New Roman"/>
      <family val="1"/>
    </font>
    <font>
      <sz val="10"/>
      <name val="Helv"/>
      <charset val="204"/>
    </font>
    <font>
      <sz val="11"/>
      <name val="Times New Roman"/>
      <family val="1"/>
      <charset val="204"/>
    </font>
    <font>
      <sz val="10"/>
      <name val="Times New Roman"/>
      <family val="1"/>
      <charset val="204"/>
    </font>
    <font>
      <sz val="14"/>
      <name val="Times New Roman"/>
      <family val="1"/>
      <charset val="204"/>
    </font>
    <font>
      <b/>
      <sz val="10"/>
      <name val="Times New Roman"/>
      <family val="1"/>
      <charset val="204"/>
    </font>
    <font>
      <sz val="12"/>
      <name val="Arial Cyr"/>
      <family val="2"/>
      <charset val="204"/>
    </font>
    <font>
      <b/>
      <sz val="14"/>
      <name val="Times New Roman Cyr"/>
      <family val="1"/>
      <charset val="204"/>
    </font>
    <font>
      <sz val="14"/>
      <name val="Arial Cyr"/>
      <family val="2"/>
      <charset val="204"/>
    </font>
    <font>
      <sz val="16"/>
      <name val="Arial Cyr"/>
      <family val="2"/>
      <charset val="204"/>
    </font>
    <font>
      <sz val="18"/>
      <color indexed="8"/>
      <name val="Times New Roman"/>
      <family val="1"/>
      <charset val="204"/>
    </font>
    <font>
      <b/>
      <sz val="16"/>
      <color indexed="8"/>
      <name val="Times New Roman"/>
      <family val="1"/>
      <charset val="204"/>
    </font>
    <font>
      <sz val="18"/>
      <name val="Arial Cyr"/>
      <charset val="204"/>
    </font>
    <font>
      <i/>
      <sz val="11"/>
      <name val="Times New Roman"/>
      <family val="1"/>
      <charset val="204"/>
    </font>
    <font>
      <sz val="10"/>
      <name val="Arial"/>
      <family val="2"/>
      <charset val="204"/>
    </font>
    <font>
      <b/>
      <sz val="18"/>
      <name val="Times New Roman"/>
      <family val="1"/>
      <charset val="204"/>
    </font>
    <font>
      <b/>
      <sz val="12"/>
      <name val="Times New Roman"/>
      <family val="1"/>
      <charset val="204"/>
    </font>
    <font>
      <b/>
      <sz val="13"/>
      <name val="Times New Roman"/>
      <family val="1"/>
      <charset val="204"/>
    </font>
    <font>
      <i/>
      <sz val="10"/>
      <name val="Times New Roman"/>
      <family val="1"/>
      <charset val="204"/>
    </font>
    <font>
      <i/>
      <sz val="10"/>
      <name val="Arial"/>
      <family val="2"/>
      <charset val="204"/>
    </font>
    <font>
      <b/>
      <sz val="12"/>
      <color indexed="8"/>
      <name val="Times New Roman"/>
      <family val="1"/>
      <charset val="204"/>
    </font>
    <font>
      <sz val="12"/>
      <name val="Arial"/>
      <family val="2"/>
      <charset val="204"/>
    </font>
    <font>
      <sz val="12"/>
      <color indexed="8"/>
      <name val="Times New Roman"/>
      <family val="1"/>
      <charset val="204"/>
    </font>
    <font>
      <sz val="12"/>
      <name val="Times New Roman"/>
      <family val="1"/>
      <charset val="204"/>
    </font>
    <font>
      <b/>
      <sz val="10"/>
      <name val="Arial"/>
      <family val="2"/>
      <charset val="204"/>
    </font>
    <font>
      <b/>
      <sz val="12"/>
      <name val="Arial"/>
      <family val="2"/>
      <charset val="204"/>
    </font>
    <font>
      <b/>
      <sz val="14"/>
      <color indexed="8"/>
      <name val="Arial"/>
      <family val="2"/>
      <charset val="204"/>
    </font>
    <font>
      <b/>
      <sz val="12"/>
      <name val="Arial Cyr"/>
      <charset val="204"/>
    </font>
    <font>
      <sz val="20"/>
      <color indexed="8"/>
      <name val="Times New Roman"/>
      <family val="1"/>
      <charset val="204"/>
    </font>
    <font>
      <b/>
      <sz val="16"/>
      <name val="Times New Roman"/>
      <family val="1"/>
      <charset val="204"/>
    </font>
    <font>
      <sz val="16"/>
      <color indexed="8"/>
      <name val="Times New Roman"/>
      <family val="1"/>
      <charset val="204"/>
    </font>
    <font>
      <b/>
      <sz val="20"/>
      <name val="Times New Roman"/>
      <family val="1"/>
      <charset val="204"/>
    </font>
    <font>
      <sz val="16"/>
      <name val="Times New Roman"/>
      <family val="1"/>
      <charset val="204"/>
    </font>
    <font>
      <b/>
      <sz val="8"/>
      <color indexed="81"/>
      <name val="Tahoma"/>
      <family val="2"/>
      <charset val="204"/>
    </font>
    <font>
      <sz val="8"/>
      <color indexed="81"/>
      <name val="Tahoma"/>
      <family val="2"/>
      <charset val="204"/>
    </font>
    <font>
      <sz val="10"/>
      <color rgb="FFFF0000"/>
      <name val="Arial Cyr"/>
      <charset val="204"/>
    </font>
    <font>
      <sz val="12"/>
      <name val="Arial Cyr"/>
      <charset val="204"/>
    </font>
    <font>
      <b/>
      <sz val="16"/>
      <name val="Times New Roman CYR"/>
      <family val="1"/>
      <charset val="204"/>
    </font>
    <font>
      <sz val="14"/>
      <color rgb="FFFF0000"/>
      <name val="Times New Roman"/>
      <family val="1"/>
      <charset val="204"/>
    </font>
    <font>
      <i/>
      <sz val="14"/>
      <color rgb="FFFF0000"/>
      <name val="Times New Roman"/>
      <family val="1"/>
      <charset val="204"/>
    </font>
    <font>
      <i/>
      <sz val="10"/>
      <color rgb="FFFF0000"/>
      <name val="Arial Cyr"/>
      <charset val="204"/>
    </font>
    <font>
      <sz val="10"/>
      <name val="Times New Roman"/>
      <family val="1"/>
      <charset val="204"/>
    </font>
    <font>
      <sz val="10"/>
      <name val="Courier New"/>
      <family val="3"/>
      <charset val="204"/>
    </font>
    <font>
      <i/>
      <sz val="10"/>
      <name val="Times New Roman CYR"/>
      <charset val="204"/>
    </font>
    <font>
      <i/>
      <sz val="10"/>
      <name val="Times New Roman"/>
      <family val="1"/>
    </font>
    <font>
      <i/>
      <sz val="12"/>
      <name val="Arial Cyr"/>
      <family val="2"/>
      <charset val="204"/>
    </font>
    <font>
      <sz val="12"/>
      <color rgb="FFFF0000"/>
      <name val="Times New Roman Cyr"/>
      <family val="1"/>
      <charset val="204"/>
    </font>
    <font>
      <b/>
      <sz val="12"/>
      <color rgb="FFFF0000"/>
      <name val="Times New Roman CYR"/>
      <family val="1"/>
      <charset val="204"/>
    </font>
    <font>
      <i/>
      <sz val="12"/>
      <color rgb="FFFF0000"/>
      <name val="Times New Roman"/>
      <family val="1"/>
      <charset val="204"/>
    </font>
    <font>
      <i/>
      <sz val="12"/>
      <color rgb="FFFF0000"/>
      <name val="Times New Roman Cyr"/>
      <family val="1"/>
      <charset val="204"/>
    </font>
    <font>
      <b/>
      <i/>
      <sz val="12"/>
      <color rgb="FFFF0000"/>
      <name val="Times New Roman CYR"/>
      <family val="1"/>
      <charset val="204"/>
    </font>
    <font>
      <sz val="14"/>
      <color rgb="FFFF0000"/>
      <name val="Times New Roman Cyr"/>
      <family val="1"/>
      <charset val="204"/>
    </font>
    <font>
      <sz val="14"/>
      <color rgb="FFFF0000"/>
      <name val="Times New Roman"/>
      <family val="1"/>
    </font>
    <font>
      <b/>
      <sz val="16"/>
      <name val="Arial Cyr"/>
      <charset val="204"/>
    </font>
    <font>
      <sz val="10"/>
      <color rgb="FFFF0000"/>
      <name val="Times New Roman"/>
      <family val="1"/>
      <charset val="204"/>
    </font>
    <font>
      <sz val="14"/>
      <color rgb="FFFF0000"/>
      <name val="Arial Cyr"/>
      <family val="2"/>
      <charset val="204"/>
    </font>
    <font>
      <i/>
      <sz val="14"/>
      <color rgb="FFFF0000"/>
      <name val="Times New Roman Cyr"/>
      <charset val="204"/>
    </font>
    <font>
      <b/>
      <sz val="14"/>
      <color rgb="FFFF0000"/>
      <name val="Times New Roman Cyr"/>
      <family val="1"/>
      <charset val="204"/>
    </font>
    <font>
      <sz val="14"/>
      <color rgb="FFFF0000"/>
      <name val="Times New Roman CYR"/>
      <charset val="204"/>
    </font>
    <font>
      <i/>
      <sz val="14"/>
      <color rgb="FFFF0000"/>
      <name val="Times New Roman"/>
      <family val="1"/>
    </font>
    <font>
      <b/>
      <sz val="14"/>
      <color rgb="FFFF0000"/>
      <name val="Times New Roman Cyr"/>
      <charset val="204"/>
    </font>
    <font>
      <u/>
      <sz val="12"/>
      <name val="Times New Roman"/>
      <family val="1"/>
      <charset val="204"/>
    </font>
    <font>
      <sz val="14"/>
      <name val="Times New Roman Cyr"/>
      <family val="1"/>
      <charset val="204"/>
    </font>
    <font>
      <sz val="14"/>
      <name val="Times New Roman CYR"/>
      <charset val="204"/>
    </font>
    <font>
      <b/>
      <sz val="14"/>
      <name val="Times New Roman CYR"/>
      <charset val="204"/>
    </font>
    <font>
      <i/>
      <sz val="10"/>
      <name val="Arial Cyr"/>
      <charset val="204"/>
    </font>
    <font>
      <i/>
      <sz val="14"/>
      <color rgb="FFFF0000"/>
      <name val="Times New Roman Cyr"/>
      <family val="1"/>
      <charset val="204"/>
    </font>
    <font>
      <sz val="13"/>
      <name val="Arial Cyr"/>
      <charset val="204"/>
    </font>
    <font>
      <sz val="13"/>
      <name val="Times New Roman"/>
      <family val="1"/>
    </font>
    <font>
      <sz val="13"/>
      <name val="Times New Roman"/>
      <family val="1"/>
      <charset val="204"/>
    </font>
    <font>
      <i/>
      <sz val="14"/>
      <name val="Times New Roman"/>
      <family val="1"/>
      <charset val="204"/>
    </font>
    <font>
      <sz val="15"/>
      <name val="Arial Cyr"/>
      <charset val="204"/>
    </font>
    <font>
      <sz val="15"/>
      <name val="Times New Roman"/>
      <family val="1"/>
      <charset val="204"/>
    </font>
    <font>
      <sz val="14"/>
      <name val="Arial Cyr"/>
      <charset val="204"/>
    </font>
    <font>
      <sz val="10"/>
      <color rgb="FFFF0000"/>
      <name val="Helv"/>
      <charset val="204"/>
    </font>
    <font>
      <b/>
      <sz val="14"/>
      <name val="Times New Roman"/>
      <family val="1"/>
    </font>
    <font>
      <b/>
      <sz val="14"/>
      <color rgb="FFFF0000"/>
      <name val="Times New Roman"/>
      <family val="1"/>
    </font>
    <font>
      <b/>
      <sz val="10"/>
      <name val="Arial Cyr"/>
      <charset val="204"/>
    </font>
    <font>
      <b/>
      <sz val="14"/>
      <name val="Times New Roman"/>
      <family val="1"/>
      <charset val="204"/>
    </font>
    <font>
      <b/>
      <sz val="10"/>
      <name val="Helv"/>
      <charset val="204"/>
    </font>
    <font>
      <b/>
      <sz val="14"/>
      <color indexed="10"/>
      <name val="Times New Roman"/>
      <family val="1"/>
      <charset val="204"/>
    </font>
    <font>
      <b/>
      <sz val="14"/>
      <color rgb="FFFF0000"/>
      <name val="Times New Roman"/>
      <family val="1"/>
      <charset val="204"/>
    </font>
    <font>
      <sz val="12"/>
      <color rgb="FFFF0000"/>
      <name val="Arial Cyr"/>
      <charset val="204"/>
    </font>
    <font>
      <sz val="12"/>
      <color rgb="FFFF0000"/>
      <name val="Helv"/>
      <charset val="204"/>
    </font>
    <font>
      <i/>
      <sz val="10"/>
      <color rgb="FFFF0000"/>
      <name val="Helv"/>
      <charset val="204"/>
    </font>
    <font>
      <i/>
      <sz val="12"/>
      <color rgb="FFFF0000"/>
      <name val="Helv"/>
      <charset val="204"/>
    </font>
    <font>
      <b/>
      <sz val="14"/>
      <color rgb="FFFF0000"/>
      <name val="Arial Cyr"/>
      <charset val="204"/>
    </font>
    <font>
      <b/>
      <sz val="14"/>
      <name val="Arial Cyr"/>
      <charset val="204"/>
    </font>
    <font>
      <sz val="14"/>
      <color indexed="10"/>
      <name val="Times New Roman"/>
      <family val="1"/>
    </font>
    <font>
      <sz val="10"/>
      <color indexed="10"/>
      <name val="Arial Cyr"/>
      <charset val="204"/>
    </font>
    <font>
      <sz val="13"/>
      <color rgb="FFFF0000"/>
      <name val="Arial Cyr"/>
      <charset val="204"/>
    </font>
    <font>
      <i/>
      <sz val="14"/>
      <name val="Times New Roman"/>
      <family val="1"/>
    </font>
    <font>
      <i/>
      <sz val="14"/>
      <name val="Times New Roman Cyr"/>
      <family val="1"/>
      <charset val="204"/>
    </font>
    <font>
      <b/>
      <i/>
      <sz val="14"/>
      <color rgb="FFFF0000"/>
      <name val="Times New Roman"/>
      <family val="1"/>
    </font>
    <font>
      <i/>
      <sz val="12"/>
      <color rgb="FFFF0000"/>
      <name val="Times New Roman"/>
      <family val="1"/>
    </font>
    <font>
      <i/>
      <sz val="14"/>
      <name val="Times New Roman CYR"/>
      <charset val="204"/>
    </font>
    <font>
      <i/>
      <sz val="14"/>
      <color rgb="FFFF0000"/>
      <name val="Arial Cyr"/>
      <charset val="204"/>
    </font>
    <font>
      <sz val="14"/>
      <color rgb="FFFF0000"/>
      <name val="Arial Cyr"/>
      <charset val="204"/>
    </font>
    <font>
      <i/>
      <sz val="14"/>
      <name val="Arial Cyr"/>
      <charset val="204"/>
    </font>
    <font>
      <b/>
      <i/>
      <sz val="14"/>
      <name val="Times New Roman"/>
      <family val="1"/>
    </font>
    <font>
      <i/>
      <sz val="12"/>
      <name val="Times New Roman Cyr"/>
      <family val="1"/>
      <charset val="204"/>
    </font>
    <font>
      <sz val="7"/>
      <name val="Times New Roman"/>
      <family val="1"/>
      <charset val="204"/>
    </font>
    <font>
      <b/>
      <u/>
      <sz val="14"/>
      <name val="Times New Roman"/>
      <family val="1"/>
      <charset val="204"/>
    </font>
    <font>
      <u/>
      <sz val="14"/>
      <name val="Arial Cyr"/>
      <charset val="204"/>
    </font>
    <font>
      <b/>
      <sz val="15"/>
      <name val="Times New Roman"/>
      <family val="1"/>
      <charset val="204"/>
    </font>
    <font>
      <sz val="13.5"/>
      <name val="Times New Roman"/>
      <family val="1"/>
      <charset val="204"/>
    </font>
    <font>
      <sz val="13.5"/>
      <name val="Arial Cyr"/>
      <charset val="204"/>
    </font>
    <font>
      <i/>
      <sz val="13"/>
      <name val="Times New Roman"/>
      <family val="1"/>
      <charset val="204"/>
    </font>
    <font>
      <i/>
      <sz val="12"/>
      <name val="Times New Roman"/>
      <family val="1"/>
      <charset val="204"/>
    </font>
    <font>
      <i/>
      <sz val="12"/>
      <name val="Helv"/>
      <charset val="204"/>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2"/>
        <bgColor indexed="64"/>
      </patternFill>
    </fill>
    <fill>
      <patternFill patternType="solid">
        <fgColor rgb="FFFFFFFF"/>
        <bgColor indexed="64"/>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hair">
        <color auto="1"/>
      </right>
      <top style="thin">
        <color indexed="64"/>
      </top>
      <bottom/>
      <diagonal/>
    </border>
    <border>
      <left style="thin">
        <color indexed="64"/>
      </left>
      <right style="hair">
        <color auto="1"/>
      </right>
      <top style="hair">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thin">
        <color indexed="64"/>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hair">
        <color auto="1"/>
      </left>
      <right style="hair">
        <color auto="1"/>
      </right>
      <top style="hair">
        <color auto="1"/>
      </top>
      <bottom/>
      <diagonal/>
    </border>
    <border>
      <left/>
      <right/>
      <top style="hair">
        <color auto="1"/>
      </top>
      <bottom style="hair">
        <color auto="1"/>
      </bottom>
      <diagonal/>
    </border>
    <border>
      <left/>
      <right style="thin">
        <color indexed="64"/>
      </right>
      <top style="hair">
        <color auto="1"/>
      </top>
      <bottom style="hair">
        <color auto="1"/>
      </bottom>
      <diagonal/>
    </border>
    <border>
      <left style="hair">
        <color auto="1"/>
      </left>
      <right style="hair">
        <color auto="1"/>
      </right>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indexed="64"/>
      </left>
      <right style="hair">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diagonal/>
    </border>
    <border>
      <left/>
      <right style="thin">
        <color indexed="64"/>
      </right>
      <top style="hair">
        <color auto="1"/>
      </top>
      <bottom style="hair">
        <color auto="1"/>
      </bottom>
      <diagonal/>
    </border>
    <border>
      <left style="thin">
        <color indexed="64"/>
      </left>
      <right/>
      <top style="hair">
        <color auto="1"/>
      </top>
      <bottom style="hair">
        <color auto="1"/>
      </bottom>
      <diagonal/>
    </border>
    <border>
      <left style="hair">
        <color auto="1"/>
      </left>
      <right style="hair">
        <color auto="1"/>
      </right>
      <top style="hair">
        <color auto="1"/>
      </top>
      <bottom style="hair">
        <color auto="1"/>
      </bottom>
      <diagonal/>
    </border>
    <border>
      <left style="thin">
        <color indexed="64"/>
      </left>
      <right/>
      <top style="hair">
        <color auto="1"/>
      </top>
      <bottom/>
      <diagonal/>
    </border>
    <border>
      <left/>
      <right/>
      <top style="hair">
        <color auto="1"/>
      </top>
      <bottom/>
      <diagonal/>
    </border>
  </borders>
  <cellStyleXfs count="31">
    <xf numFmtId="0" fontId="0" fillId="0" borderId="0"/>
    <xf numFmtId="0" fontId="4" fillId="0" borderId="0" applyNumberFormat="0" applyFill="0" applyBorder="0" applyAlignment="0" applyProtection="0">
      <alignment vertical="top"/>
      <protection locked="0"/>
    </xf>
    <xf numFmtId="0" fontId="2" fillId="0" borderId="0"/>
    <xf numFmtId="0" fontId="2" fillId="0" borderId="0"/>
    <xf numFmtId="0" fontId="17" fillId="0" borderId="0"/>
    <xf numFmtId="0" fontId="1" fillId="0" borderId="0"/>
    <xf numFmtId="0" fontId="13" fillId="0" borderId="0"/>
    <xf numFmtId="0" fontId="55" fillId="0" borderId="0"/>
    <xf numFmtId="0" fontId="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 fillId="0" borderId="0"/>
    <xf numFmtId="0" fontId="56" fillId="0" borderId="0"/>
    <xf numFmtId="0" fontId="1" fillId="0" borderId="0"/>
    <xf numFmtId="0" fontId="1" fillId="0" borderId="0"/>
    <xf numFmtId="0" fontId="56" fillId="0" borderId="0"/>
    <xf numFmtId="0" fontId="56" fillId="0" borderId="0"/>
    <xf numFmtId="0" fontId="56" fillId="0" borderId="0"/>
    <xf numFmtId="0" fontId="56" fillId="0" borderId="0"/>
    <xf numFmtId="0" fontId="56" fillId="0" borderId="0"/>
    <xf numFmtId="0" fontId="15" fillId="0" borderId="0"/>
    <xf numFmtId="0" fontId="2" fillId="0" borderId="0"/>
    <xf numFmtId="0" fontId="2" fillId="0" borderId="0"/>
  </cellStyleXfs>
  <cellXfs count="617">
    <xf numFmtId="0" fontId="0" fillId="0" borderId="0" xfId="0"/>
    <xf numFmtId="49" fontId="0" fillId="0" borderId="0" xfId="0" applyNumberFormat="1" applyBorder="1" applyAlignment="1" applyProtection="1">
      <alignment vertical="top"/>
      <protection locked="0"/>
    </xf>
    <xf numFmtId="0" fontId="5" fillId="0" borderId="0" xfId="0" applyFont="1"/>
    <xf numFmtId="0" fontId="12" fillId="0" borderId="0" xfId="0" applyFont="1"/>
    <xf numFmtId="49" fontId="0" fillId="0" borderId="0" xfId="0" applyNumberFormat="1" applyAlignment="1" applyProtection="1">
      <alignment vertical="top"/>
      <protection locked="0"/>
    </xf>
    <xf numFmtId="0" fontId="5" fillId="0" borderId="0" xfId="0" applyFont="1" applyAlignment="1">
      <alignment horizontal="left" vertical="center"/>
    </xf>
    <xf numFmtId="0" fontId="0" fillId="0" borderId="0" xfId="0" applyAlignment="1">
      <alignment horizontal="left" vertical="center"/>
    </xf>
    <xf numFmtId="49" fontId="6" fillId="0" borderId="0" xfId="0" applyNumberFormat="1" applyFont="1" applyAlignment="1">
      <alignment horizontal="center" vertical="center"/>
    </xf>
    <xf numFmtId="49" fontId="0" fillId="0" borderId="0" xfId="0" applyNumberFormat="1" applyBorder="1" applyAlignment="1" applyProtection="1">
      <alignment horizontal="center" vertical="top"/>
      <protection locked="0"/>
    </xf>
    <xf numFmtId="0" fontId="5" fillId="0" borderId="0" xfId="0" applyFont="1" applyBorder="1" applyAlignment="1">
      <alignment horizontal="center"/>
    </xf>
    <xf numFmtId="0" fontId="0" fillId="0" borderId="0" xfId="0" applyBorder="1" applyAlignment="1">
      <alignment horizontal="center"/>
    </xf>
    <xf numFmtId="0" fontId="0" fillId="0" borderId="0" xfId="0" applyBorder="1"/>
    <xf numFmtId="0" fontId="7" fillId="0" borderId="0" xfId="0" applyFont="1" applyBorder="1" applyAlignment="1">
      <alignment horizontal="center"/>
    </xf>
    <xf numFmtId="49" fontId="17" fillId="0" borderId="0" xfId="0" applyNumberFormat="1" applyFont="1" applyBorder="1"/>
    <xf numFmtId="0" fontId="19" fillId="0" borderId="0" xfId="0" applyFont="1"/>
    <xf numFmtId="0" fontId="19" fillId="0" borderId="0" xfId="0" applyFont="1" applyBorder="1" applyAlignment="1">
      <alignment horizontal="center"/>
    </xf>
    <xf numFmtId="49" fontId="17" fillId="0" borderId="0" xfId="0" applyNumberFormat="1" applyFont="1" applyAlignment="1">
      <alignment horizontal="center" vertical="center"/>
    </xf>
    <xf numFmtId="0" fontId="19" fillId="0" borderId="0" xfId="0" applyFont="1" applyAlignment="1">
      <alignment horizontal="left" vertical="center"/>
    </xf>
    <xf numFmtId="49" fontId="17" fillId="0" borderId="0" xfId="0" applyNumberFormat="1" applyFont="1"/>
    <xf numFmtId="0" fontId="15" fillId="0" borderId="0" xfId="0" applyFont="1"/>
    <xf numFmtId="0" fontId="10" fillId="0" borderId="0" xfId="5" applyFont="1"/>
    <xf numFmtId="0" fontId="20" fillId="0" borderId="0" xfId="5" applyFont="1"/>
    <xf numFmtId="0" fontId="14" fillId="0" borderId="0" xfId="5" applyFont="1"/>
    <xf numFmtId="0" fontId="20" fillId="0" borderId="0" xfId="5" applyFont="1" applyAlignment="1">
      <alignment horizontal="center" vertical="center" wrapText="1"/>
    </xf>
    <xf numFmtId="49" fontId="14" fillId="0" borderId="0" xfId="5" applyNumberFormat="1" applyFont="1"/>
    <xf numFmtId="0" fontId="22" fillId="0" borderId="0" xfId="5" applyFont="1"/>
    <xf numFmtId="49" fontId="20" fillId="0" borderId="0" xfId="5" applyNumberFormat="1" applyFont="1"/>
    <xf numFmtId="0" fontId="23" fillId="0" borderId="0" xfId="5" applyFont="1"/>
    <xf numFmtId="49" fontId="11" fillId="0" borderId="0" xfId="5" applyNumberFormat="1" applyFont="1" applyFill="1" applyBorder="1" applyAlignment="1">
      <alignment horizontal="center" vertical="center" wrapText="1"/>
    </xf>
    <xf numFmtId="49" fontId="12" fillId="0" borderId="0" xfId="5" applyNumberFormat="1" applyFont="1" applyFill="1" applyBorder="1" applyAlignment="1" applyProtection="1">
      <alignment vertical="top" wrapText="1"/>
      <protection locked="0"/>
    </xf>
    <xf numFmtId="0" fontId="20" fillId="0" borderId="0" xfId="5" applyFont="1" applyBorder="1"/>
    <xf numFmtId="49" fontId="11" fillId="0" borderId="0" xfId="5" applyNumberFormat="1" applyFont="1" applyFill="1" applyBorder="1" applyAlignment="1" applyProtection="1">
      <alignment vertical="top" wrapText="1"/>
      <protection locked="0"/>
    </xf>
    <xf numFmtId="0" fontId="26" fillId="0" borderId="0" xfId="0" applyFont="1"/>
    <xf numFmtId="49" fontId="21" fillId="2" borderId="1" xfId="5" applyNumberFormat="1" applyFont="1" applyFill="1" applyBorder="1" applyAlignment="1">
      <alignment horizontal="center" wrapText="1"/>
    </xf>
    <xf numFmtId="49" fontId="21" fillId="2" borderId="1" xfId="5" applyNumberFormat="1" applyFont="1" applyFill="1" applyBorder="1" applyAlignment="1" applyProtection="1">
      <alignment horizontal="center" wrapText="1"/>
      <protection locked="0"/>
    </xf>
    <xf numFmtId="0" fontId="22" fillId="0" borderId="0" xfId="5" applyFont="1" applyAlignment="1">
      <alignment horizontal="center" vertical="center" wrapText="1"/>
    </xf>
    <xf numFmtId="3" fontId="14" fillId="0" borderId="6" xfId="5" applyNumberFormat="1" applyFont="1" applyBorder="1" applyAlignment="1">
      <alignment wrapText="1"/>
    </xf>
    <xf numFmtId="0" fontId="22" fillId="0" borderId="0" xfId="5" applyFont="1" applyAlignment="1">
      <alignment wrapText="1"/>
    </xf>
    <xf numFmtId="1" fontId="2" fillId="0" borderId="0" xfId="4" applyNumberFormat="1" applyFont="1" applyFill="1" applyBorder="1" applyAlignment="1">
      <alignment vertical="top" wrapText="1"/>
    </xf>
    <xf numFmtId="49" fontId="2" fillId="0" borderId="0" xfId="4" applyNumberFormat="1" applyFont="1" applyFill="1" applyBorder="1" applyAlignment="1">
      <alignment vertical="top" wrapText="1"/>
    </xf>
    <xf numFmtId="0" fontId="27" fillId="0" borderId="0" xfId="4" applyFont="1" applyAlignment="1"/>
    <xf numFmtId="0" fontId="28" fillId="0" borderId="0" xfId="4" applyFont="1" applyFill="1" applyBorder="1"/>
    <xf numFmtId="0" fontId="9" fillId="0" borderId="0" xfId="4" applyFont="1" applyFill="1" applyBorder="1"/>
    <xf numFmtId="0" fontId="16" fillId="0" borderId="0" xfId="4" applyFont="1" applyFill="1" applyBorder="1" applyAlignment="1">
      <alignment horizontal="center"/>
    </xf>
    <xf numFmtId="0" fontId="31" fillId="0" borderId="1" xfId="4" applyFont="1" applyFill="1" applyBorder="1" applyAlignment="1">
      <alignment horizontal="center" vertical="center" wrapText="1"/>
    </xf>
    <xf numFmtId="0" fontId="31" fillId="0" borderId="1" xfId="4" applyFont="1" applyFill="1" applyBorder="1" applyAlignment="1">
      <alignment horizontal="center" vertical="center"/>
    </xf>
    <xf numFmtId="49" fontId="32" fillId="0" borderId="1" xfId="4" applyNumberFormat="1" applyFont="1" applyFill="1" applyBorder="1" applyAlignment="1">
      <alignment horizontal="center" vertical="top" wrapText="1"/>
    </xf>
    <xf numFmtId="0" fontId="32" fillId="0" borderId="1" xfId="4" applyFont="1" applyFill="1" applyBorder="1" applyAlignment="1">
      <alignment horizontal="center" vertical="center" wrapText="1"/>
    </xf>
    <xf numFmtId="0" fontId="33" fillId="0" borderId="0" xfId="4" applyFont="1" applyFill="1" applyBorder="1"/>
    <xf numFmtId="49" fontId="34" fillId="0" borderId="1" xfId="4" applyNumberFormat="1" applyFont="1" applyFill="1" applyBorder="1" applyAlignment="1">
      <alignment wrapText="1"/>
    </xf>
    <xf numFmtId="0" fontId="35" fillId="3" borderId="0" xfId="4" applyFont="1" applyFill="1" applyBorder="1"/>
    <xf numFmtId="0" fontId="35" fillId="0" borderId="0" xfId="4" applyFont="1" applyFill="1" applyBorder="1"/>
    <xf numFmtId="49" fontId="36" fillId="0" borderId="1" xfId="4" applyNumberFormat="1" applyFont="1" applyFill="1" applyBorder="1" applyAlignment="1">
      <alignment horizontal="left" wrapText="1"/>
    </xf>
    <xf numFmtId="2" fontId="35" fillId="0" borderId="0" xfId="4" applyNumberFormat="1" applyFont="1" applyFill="1" applyBorder="1"/>
    <xf numFmtId="0" fontId="28" fillId="3" borderId="0" xfId="4" applyFont="1" applyFill="1" applyBorder="1"/>
    <xf numFmtId="49" fontId="36" fillId="0" borderId="1" xfId="4" applyNumberFormat="1" applyFont="1" applyFill="1" applyBorder="1" applyAlignment="1">
      <alignment wrapText="1"/>
    </xf>
    <xf numFmtId="49" fontId="28" fillId="0" borderId="0" xfId="4" applyNumberFormat="1" applyFont="1" applyFill="1" applyBorder="1" applyAlignment="1">
      <alignment vertical="top" wrapText="1"/>
    </xf>
    <xf numFmtId="0" fontId="38" fillId="0" borderId="0" xfId="4" applyFont="1" applyFill="1" applyBorder="1"/>
    <xf numFmtId="0" fontId="39" fillId="0" borderId="0" xfId="4" applyFont="1" applyFill="1" applyBorder="1"/>
    <xf numFmtId="0" fontId="35" fillId="0" borderId="0" xfId="6" applyFont="1" applyFill="1" applyBorder="1" applyAlignment="1" applyProtection="1">
      <alignment vertical="center" wrapText="1"/>
    </xf>
    <xf numFmtId="164" fontId="38" fillId="0" borderId="0" xfId="4" applyNumberFormat="1" applyFont="1" applyFill="1" applyBorder="1"/>
    <xf numFmtId="3" fontId="38" fillId="0" borderId="0" xfId="4" applyNumberFormat="1" applyFont="1" applyFill="1" applyBorder="1"/>
    <xf numFmtId="1" fontId="28" fillId="0" borderId="0" xfId="4" applyNumberFormat="1" applyFont="1" applyFill="1" applyBorder="1" applyAlignment="1">
      <alignment vertical="top" wrapText="1"/>
    </xf>
    <xf numFmtId="3" fontId="30" fillId="0" borderId="1" xfId="4" applyNumberFormat="1" applyFont="1" applyFill="1" applyBorder="1" applyAlignment="1">
      <alignment horizontal="center" wrapText="1"/>
    </xf>
    <xf numFmtId="3" fontId="36" fillId="0" borderId="1" xfId="4" applyNumberFormat="1" applyFont="1" applyFill="1" applyBorder="1" applyAlignment="1">
      <alignment horizontal="center" wrapText="1"/>
    </xf>
    <xf numFmtId="3" fontId="37" fillId="0" borderId="1" xfId="4" applyNumberFormat="1" applyFont="1" applyFill="1" applyBorder="1" applyAlignment="1">
      <alignment horizontal="center" wrapText="1"/>
    </xf>
    <xf numFmtId="3" fontId="37" fillId="0" borderId="1" xfId="4" applyNumberFormat="1" applyFont="1" applyFill="1" applyBorder="1" applyAlignment="1">
      <alignment horizontal="center"/>
    </xf>
    <xf numFmtId="0" fontId="7" fillId="0" borderId="12" xfId="5" applyFont="1" applyBorder="1" applyAlignment="1">
      <alignment horizontal="center" vertical="center" wrapText="1"/>
    </xf>
    <xf numFmtId="0" fontId="0" fillId="0" borderId="0" xfId="0" applyFont="1"/>
    <xf numFmtId="3" fontId="5" fillId="0" borderId="0" xfId="0" applyNumberFormat="1" applyFont="1"/>
    <xf numFmtId="3" fontId="2" fillId="0" borderId="0" xfId="0" applyNumberFormat="1" applyFont="1"/>
    <xf numFmtId="3" fontId="0" fillId="0" borderId="0" xfId="0" applyNumberFormat="1"/>
    <xf numFmtId="3" fontId="19" fillId="0" borderId="0" xfId="0" applyNumberFormat="1" applyFont="1"/>
    <xf numFmtId="3" fontId="9" fillId="0" borderId="0" xfId="0" applyNumberFormat="1" applyFont="1"/>
    <xf numFmtId="49" fontId="34" fillId="0" borderId="1" xfId="4" applyNumberFormat="1" applyFont="1" applyFill="1" applyBorder="1" applyAlignment="1">
      <alignment horizontal="center" wrapText="1"/>
    </xf>
    <xf numFmtId="49" fontId="36" fillId="0" borderId="1" xfId="4" applyNumberFormat="1" applyFont="1" applyFill="1" applyBorder="1" applyAlignment="1">
      <alignment horizontal="center" wrapText="1"/>
    </xf>
    <xf numFmtId="3" fontId="30" fillId="0" borderId="1" xfId="4" applyNumberFormat="1" applyFont="1" applyFill="1" applyBorder="1" applyAlignment="1">
      <alignment horizontal="left" wrapText="1"/>
    </xf>
    <xf numFmtId="0" fontId="49" fillId="0" borderId="0" xfId="0" applyFont="1"/>
    <xf numFmtId="1" fontId="21" fillId="2" borderId="1" xfId="5" applyNumberFormat="1" applyFont="1" applyFill="1" applyBorder="1" applyAlignment="1" applyProtection="1">
      <alignment horizontal="center" wrapText="1"/>
      <protection locked="0"/>
    </xf>
    <xf numFmtId="49" fontId="21" fillId="2" borderId="1" xfId="5" applyNumberFormat="1" applyFont="1" applyFill="1" applyBorder="1" applyAlignment="1">
      <alignment horizontal="center" vertical="top" wrapText="1"/>
    </xf>
    <xf numFmtId="3" fontId="12" fillId="0" borderId="0" xfId="0" applyNumberFormat="1" applyFont="1" applyFill="1"/>
    <xf numFmtId="49" fontId="0" fillId="0" borderId="0" xfId="0" applyNumberFormat="1" applyAlignment="1" applyProtection="1">
      <alignment vertical="top" wrapText="1"/>
      <protection locked="0"/>
    </xf>
    <xf numFmtId="3" fontId="51" fillId="2" borderId="1" xfId="5" applyNumberFormat="1" applyFont="1" applyFill="1" applyBorder="1" applyAlignment="1" applyProtection="1">
      <alignment horizontal="center" wrapText="1"/>
      <protection locked="0"/>
    </xf>
    <xf numFmtId="49" fontId="51" fillId="2" borderId="1" xfId="5" applyNumberFormat="1" applyFont="1" applyFill="1" applyBorder="1" applyAlignment="1" applyProtection="1">
      <alignment horizontal="center" wrapText="1"/>
      <protection locked="0"/>
    </xf>
    <xf numFmtId="0" fontId="10" fillId="0" borderId="1" xfId="5" applyFont="1" applyBorder="1" applyAlignment="1">
      <alignment horizontal="center" vertical="center" wrapText="1"/>
    </xf>
    <xf numFmtId="0" fontId="54" fillId="0" borderId="0" xfId="0" applyFont="1"/>
    <xf numFmtId="0" fontId="5" fillId="0" borderId="14" xfId="0" applyFont="1" applyBorder="1"/>
    <xf numFmtId="0" fontId="0" fillId="0" borderId="14" xfId="0" applyBorder="1"/>
    <xf numFmtId="3" fontId="5" fillId="0" borderId="14" xfId="0" applyNumberFormat="1" applyFont="1" applyBorder="1"/>
    <xf numFmtId="0" fontId="5"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49" fillId="0" borderId="1" xfId="0" applyFont="1" applyBorder="1"/>
    <xf numFmtId="0" fontId="32" fillId="0" borderId="1" xfId="5" applyFont="1" applyBorder="1" applyAlignment="1">
      <alignment horizontal="center" vertical="center" wrapText="1"/>
    </xf>
    <xf numFmtId="0" fontId="58" fillId="0" borderId="2" xfId="5" applyFont="1" applyBorder="1" applyAlignment="1">
      <alignment horizontal="center" vertical="center" wrapText="1"/>
    </xf>
    <xf numFmtId="0" fontId="59" fillId="0" borderId="0" xfId="5" applyFont="1" applyAlignment="1">
      <alignment horizontal="center" vertical="center" wrapText="1"/>
    </xf>
    <xf numFmtId="49" fontId="57" fillId="0" borderId="1" xfId="0" applyNumberFormat="1" applyFont="1" applyBorder="1" applyAlignment="1">
      <alignment horizontal="center" vertical="center" wrapText="1"/>
    </xf>
    <xf numFmtId="0" fontId="58"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0" fillId="0" borderId="0" xfId="0" applyFont="1" applyBorder="1"/>
    <xf numFmtId="0" fontId="61" fillId="0" borderId="0" xfId="0" applyFont="1"/>
    <xf numFmtId="0" fontId="61" fillId="0" borderId="0" xfId="0" applyFont="1" applyFill="1"/>
    <xf numFmtId="0" fontId="60" fillId="0" borderId="0" xfId="0" applyFont="1"/>
    <xf numFmtId="0" fontId="63" fillId="0" borderId="0" xfId="0" applyFont="1" applyAlignment="1">
      <alignment horizontal="center"/>
    </xf>
    <xf numFmtId="0" fontId="63" fillId="0" borderId="0" xfId="0" applyFont="1" applyFill="1" applyAlignment="1">
      <alignment horizontal="center"/>
    </xf>
    <xf numFmtId="0" fontId="49" fillId="0" borderId="0" xfId="0" applyFont="1" applyFill="1" applyBorder="1"/>
    <xf numFmtId="0" fontId="64" fillId="0" borderId="0" xfId="0" applyFont="1"/>
    <xf numFmtId="0" fontId="49" fillId="0" borderId="0" xfId="0" applyFont="1" applyBorder="1"/>
    <xf numFmtId="49" fontId="52" fillId="0" borderId="1" xfId="0" applyNumberFormat="1" applyFont="1" applyBorder="1" applyAlignment="1">
      <alignment horizontal="center"/>
    </xf>
    <xf numFmtId="49" fontId="65" fillId="0" borderId="11" xfId="0" applyNumberFormat="1" applyFont="1" applyBorder="1" applyAlignment="1">
      <alignment horizontal="center" wrapText="1"/>
    </xf>
    <xf numFmtId="49" fontId="21" fillId="4" borderId="1" xfId="0" applyNumberFormat="1" applyFont="1" applyFill="1" applyBorder="1" applyAlignment="1">
      <alignment horizontal="center" wrapText="1"/>
    </xf>
    <xf numFmtId="0" fontId="6" fillId="0" borderId="0" xfId="0" applyFont="1"/>
    <xf numFmtId="0" fontId="6" fillId="0" borderId="0" xfId="0" applyFont="1" applyBorder="1" applyAlignment="1">
      <alignment horizontal="center"/>
    </xf>
    <xf numFmtId="0" fontId="6" fillId="0" borderId="0" xfId="0" applyFont="1" applyAlignment="1">
      <alignment horizontal="left" vertical="center"/>
    </xf>
    <xf numFmtId="3" fontId="6" fillId="0" borderId="0" xfId="0" applyNumberFormat="1" applyFont="1"/>
    <xf numFmtId="3" fontId="6" fillId="0" borderId="14" xfId="0" applyNumberFormat="1" applyFont="1" applyBorder="1"/>
    <xf numFmtId="0" fontId="38" fillId="3" borderId="0" xfId="4" applyFont="1" applyFill="1" applyBorder="1"/>
    <xf numFmtId="49" fontId="36" fillId="0" borderId="1" xfId="4" applyNumberFormat="1" applyFont="1" applyFill="1" applyBorder="1" applyAlignment="1">
      <alignment vertical="center" wrapText="1"/>
    </xf>
    <xf numFmtId="49" fontId="68" fillId="0" borderId="0" xfId="0" applyNumberFormat="1" applyFont="1" applyAlignment="1">
      <alignment horizontal="center" vertical="center"/>
    </xf>
    <xf numFmtId="49" fontId="49" fillId="0" borderId="0" xfId="0" applyNumberFormat="1" applyFont="1" applyAlignment="1" applyProtection="1">
      <alignment vertical="top"/>
      <protection locked="0"/>
    </xf>
    <xf numFmtId="0" fontId="18" fillId="0" borderId="0" xfId="4" applyFont="1" applyAlignment="1">
      <alignment horizontal="right"/>
    </xf>
    <xf numFmtId="0" fontId="66" fillId="0" borderId="1" xfId="5" applyFont="1" applyBorder="1" applyAlignment="1">
      <alignment wrapText="1"/>
    </xf>
    <xf numFmtId="3" fontId="66" fillId="0" borderId="1" xfId="5" applyNumberFormat="1" applyFont="1" applyBorder="1" applyAlignment="1">
      <alignment horizontal="center" wrapText="1"/>
    </xf>
    <xf numFmtId="49" fontId="65" fillId="0" borderId="1" xfId="0" applyNumberFormat="1" applyFont="1" applyFill="1" applyBorder="1" applyAlignment="1">
      <alignment horizontal="center" wrapText="1"/>
    </xf>
    <xf numFmtId="4" fontId="66" fillId="0" borderId="1" xfId="5" applyNumberFormat="1" applyFont="1" applyBorder="1" applyAlignment="1">
      <alignment horizontal="center" wrapText="1"/>
    </xf>
    <xf numFmtId="49" fontId="71" fillId="4" borderId="1" xfId="0" applyNumberFormat="1" applyFont="1" applyFill="1" applyBorder="1" applyAlignment="1">
      <alignment horizontal="center" wrapText="1"/>
    </xf>
    <xf numFmtId="49" fontId="52" fillId="0" borderId="1" xfId="0" applyNumberFormat="1" applyFont="1" applyBorder="1" applyAlignment="1">
      <alignment horizontal="left" wrapText="1"/>
    </xf>
    <xf numFmtId="49" fontId="65" fillId="0" borderId="1" xfId="0" applyNumberFormat="1" applyFont="1" applyBorder="1" applyAlignment="1">
      <alignment horizontal="center" wrapText="1"/>
    </xf>
    <xf numFmtId="49" fontId="71" fillId="4" borderId="1" xfId="0" applyNumberFormat="1" applyFont="1" applyFill="1" applyBorder="1" applyAlignment="1" applyProtection="1">
      <alignment horizontal="left" wrapText="1"/>
      <protection locked="0"/>
    </xf>
    <xf numFmtId="49" fontId="71" fillId="4" borderId="1" xfId="5" applyNumberFormat="1" applyFont="1" applyFill="1" applyBorder="1" applyAlignment="1" applyProtection="1">
      <alignment horizontal="center" wrapText="1"/>
      <protection locked="0"/>
    </xf>
    <xf numFmtId="3" fontId="71" fillId="4" borderId="1" xfId="5" applyNumberFormat="1" applyFont="1" applyFill="1" applyBorder="1" applyAlignment="1" applyProtection="1">
      <alignment horizontal="center" wrapText="1"/>
      <protection locked="0"/>
    </xf>
    <xf numFmtId="3" fontId="66" fillId="0" borderId="6" xfId="5" applyNumberFormat="1" applyFont="1" applyBorder="1" applyAlignment="1">
      <alignment wrapText="1"/>
    </xf>
    <xf numFmtId="0" fontId="69" fillId="0" borderId="0" xfId="5" applyFont="1" applyAlignment="1">
      <alignment wrapText="1"/>
    </xf>
    <xf numFmtId="49" fontId="71" fillId="0" borderId="1" xfId="5" applyNumberFormat="1" applyFont="1" applyFill="1" applyBorder="1" applyAlignment="1" applyProtection="1">
      <alignment horizontal="center" wrapText="1"/>
      <protection locked="0"/>
    </xf>
    <xf numFmtId="3" fontId="71" fillId="0" borderId="1" xfId="5" applyNumberFormat="1" applyFont="1" applyFill="1" applyBorder="1" applyAlignment="1" applyProtection="1">
      <alignment horizontal="center" wrapText="1"/>
      <protection locked="0"/>
    </xf>
    <xf numFmtId="3" fontId="72" fillId="0" borderId="1" xfId="5" applyNumberFormat="1" applyFont="1" applyFill="1" applyBorder="1" applyAlignment="1" applyProtection="1">
      <alignment horizontal="center" wrapText="1"/>
      <protection locked="0"/>
    </xf>
    <xf numFmtId="3" fontId="66" fillId="0" borderId="6" xfId="5" applyNumberFormat="1" applyFont="1" applyFill="1" applyBorder="1" applyAlignment="1">
      <alignment wrapText="1"/>
    </xf>
    <xf numFmtId="0" fontId="69" fillId="0" borderId="0" xfId="5" applyFont="1" applyFill="1" applyAlignment="1">
      <alignment wrapText="1"/>
    </xf>
    <xf numFmtId="49" fontId="72" fillId="0" borderId="1" xfId="5" applyNumberFormat="1" applyFont="1" applyFill="1" applyBorder="1" applyAlignment="1" applyProtection="1">
      <alignment horizontal="center" wrapText="1"/>
      <protection locked="0"/>
    </xf>
    <xf numFmtId="0" fontId="52" fillId="0" borderId="1" xfId="0" applyFont="1" applyBorder="1" applyAlignment="1">
      <alignment horizontal="left" vertical="center" wrapText="1"/>
    </xf>
    <xf numFmtId="49" fontId="66" fillId="0" borderId="1" xfId="0" applyNumberFormat="1" applyFont="1" applyBorder="1" applyAlignment="1" applyProtection="1">
      <alignment horizontal="left" wrapText="1"/>
      <protection locked="0"/>
    </xf>
    <xf numFmtId="3" fontId="73" fillId="4" borderId="1" xfId="0" applyNumberFormat="1" applyFont="1" applyFill="1" applyBorder="1" applyAlignment="1">
      <alignment horizontal="center" wrapText="1"/>
    </xf>
    <xf numFmtId="3" fontId="73" fillId="0" borderId="1" xfId="0" applyNumberFormat="1" applyFont="1" applyBorder="1" applyAlignment="1">
      <alignment horizontal="center" wrapText="1"/>
    </xf>
    <xf numFmtId="1" fontId="2" fillId="0" borderId="0" xfId="4" applyNumberFormat="1" applyFont="1" applyFill="1" applyBorder="1" applyAlignment="1">
      <alignment horizontal="right" vertical="top" wrapText="1"/>
    </xf>
    <xf numFmtId="49" fontId="75" fillId="0" borderId="0" xfId="4" applyNumberFormat="1" applyFont="1" applyFill="1" applyBorder="1" applyAlignment="1">
      <alignment horizontal="right" wrapText="1"/>
    </xf>
    <xf numFmtId="49" fontId="37" fillId="0" borderId="14" xfId="4" applyNumberFormat="1" applyFont="1" applyFill="1" applyBorder="1" applyAlignment="1">
      <alignment horizontal="right" wrapText="1"/>
    </xf>
    <xf numFmtId="0" fontId="60" fillId="0" borderId="0" xfId="0" applyFont="1" applyAlignment="1">
      <alignment horizontal="center"/>
    </xf>
    <xf numFmtId="0" fontId="60" fillId="0" borderId="0" xfId="0" applyFont="1" applyFill="1" applyAlignment="1">
      <alignment horizontal="center"/>
    </xf>
    <xf numFmtId="0" fontId="60" fillId="0" borderId="0" xfId="0" applyFont="1" applyFill="1"/>
    <xf numFmtId="0" fontId="60" fillId="0" borderId="0" xfId="0" applyFont="1" applyAlignment="1">
      <alignment horizontal="left"/>
    </xf>
    <xf numFmtId="0" fontId="60" fillId="0" borderId="0" xfId="0" applyFont="1" applyFill="1" applyAlignment="1">
      <alignment horizontal="left"/>
    </xf>
    <xf numFmtId="3" fontId="61" fillId="0" borderId="0" xfId="0" applyNumberFormat="1" applyFont="1" applyFill="1"/>
    <xf numFmtId="49" fontId="76" fillId="0" borderId="1" xfId="0" applyNumberFormat="1" applyFont="1" applyBorder="1" applyAlignment="1">
      <alignment horizontal="center" wrapText="1"/>
    </xf>
    <xf numFmtId="3" fontId="77" fillId="0" borderId="1" xfId="5" applyNumberFormat="1" applyFont="1" applyFill="1" applyBorder="1" applyAlignment="1" applyProtection="1">
      <alignment horizontal="center" wrapText="1"/>
      <protection locked="0"/>
    </xf>
    <xf numFmtId="49" fontId="21" fillId="4" borderId="1" xfId="0" applyNumberFormat="1" applyFont="1" applyFill="1" applyBorder="1" applyAlignment="1" applyProtection="1">
      <alignment horizontal="left" wrapText="1"/>
      <protection locked="0"/>
    </xf>
    <xf numFmtId="49" fontId="21" fillId="4" borderId="1" xfId="5" applyNumberFormat="1" applyFont="1" applyFill="1" applyBorder="1" applyAlignment="1" applyProtection="1">
      <alignment horizontal="center" wrapText="1"/>
      <protection locked="0"/>
    </xf>
    <xf numFmtId="3" fontId="21" fillId="4" borderId="1" xfId="5" applyNumberFormat="1" applyFont="1" applyFill="1" applyBorder="1" applyAlignment="1" applyProtection="1">
      <alignment horizontal="center" wrapText="1"/>
      <protection locked="0"/>
    </xf>
    <xf numFmtId="3" fontId="14" fillId="2" borderId="6" xfId="5" applyNumberFormat="1" applyFont="1" applyFill="1" applyBorder="1" applyAlignment="1">
      <alignment horizontal="center" vertical="center" wrapText="1"/>
    </xf>
    <xf numFmtId="4" fontId="30" fillId="0" borderId="1" xfId="4" applyNumberFormat="1" applyFont="1" applyFill="1" applyBorder="1" applyAlignment="1">
      <alignment horizontal="center" wrapText="1"/>
    </xf>
    <xf numFmtId="4" fontId="37" fillId="0" borderId="1" xfId="4" applyNumberFormat="1" applyFont="1" applyFill="1" applyBorder="1" applyAlignment="1">
      <alignment horizontal="center" wrapText="1"/>
    </xf>
    <xf numFmtId="0" fontId="79" fillId="0" borderId="0" xfId="0" applyFont="1"/>
    <xf numFmtId="4" fontId="12" fillId="0" borderId="0" xfId="0" applyNumberFormat="1" applyFont="1" applyFill="1"/>
    <xf numFmtId="4" fontId="12" fillId="0" borderId="0" xfId="0" applyNumberFormat="1" applyFont="1"/>
    <xf numFmtId="0" fontId="64" fillId="0" borderId="0" xfId="0" applyFont="1" applyFill="1"/>
    <xf numFmtId="0" fontId="12" fillId="0" borderId="0" xfId="0" applyFont="1" applyBorder="1"/>
    <xf numFmtId="0" fontId="12" fillId="0" borderId="4" xfId="0" applyFont="1" applyBorder="1"/>
    <xf numFmtId="0" fontId="12" fillId="0" borderId="1" xfId="0" applyFont="1" applyBorder="1"/>
    <xf numFmtId="49" fontId="80" fillId="0" borderId="1" xfId="0" applyNumberFormat="1" applyFont="1" applyFill="1" applyBorder="1" applyAlignment="1">
      <alignment horizontal="center" wrapText="1"/>
    </xf>
    <xf numFmtId="49" fontId="73" fillId="0" borderId="1" xfId="0" applyNumberFormat="1" applyFont="1" applyFill="1" applyBorder="1" applyAlignment="1">
      <alignment horizontal="left" wrapText="1"/>
    </xf>
    <xf numFmtId="49" fontId="77" fillId="0" borderId="1" xfId="5" applyNumberFormat="1" applyFont="1" applyFill="1" applyBorder="1" applyAlignment="1" applyProtection="1">
      <alignment horizontal="center" wrapText="1"/>
      <protection locked="0"/>
    </xf>
    <xf numFmtId="49" fontId="76" fillId="0" borderId="11" xfId="0" applyNumberFormat="1" applyFont="1" applyBorder="1" applyAlignment="1">
      <alignment horizontal="center" wrapText="1"/>
    </xf>
    <xf numFmtId="0" fontId="12" fillId="0" borderId="15" xfId="0" applyFont="1" applyBorder="1"/>
    <xf numFmtId="0" fontId="12" fillId="0" borderId="0" xfId="0" applyFont="1" applyBorder="1" applyAlignment="1"/>
    <xf numFmtId="1" fontId="2" fillId="0" borderId="0" xfId="30" applyNumberFormat="1" applyFont="1" applyFill="1" applyBorder="1" applyAlignment="1">
      <alignment horizontal="center" vertical="top" wrapText="1"/>
    </xf>
    <xf numFmtId="3" fontId="84" fillId="0" borderId="1" xfId="5" applyNumberFormat="1" applyFont="1" applyBorder="1" applyAlignment="1">
      <alignment horizontal="center" wrapText="1"/>
    </xf>
    <xf numFmtId="0" fontId="84" fillId="0" borderId="1" xfId="0" applyFont="1" applyBorder="1" applyAlignment="1">
      <alignment horizontal="left" vertical="center" wrapText="1"/>
    </xf>
    <xf numFmtId="0" fontId="88" fillId="0" borderId="0" xfId="0" applyFont="1"/>
    <xf numFmtId="0" fontId="15" fillId="0" borderId="0" xfId="0" applyFont="1" applyAlignment="1">
      <alignment horizontal="center"/>
    </xf>
    <xf numFmtId="0" fontId="1" fillId="0" borderId="0" xfId="0" applyFont="1"/>
    <xf numFmtId="0" fontId="89" fillId="0" borderId="0" xfId="0" applyFont="1"/>
    <xf numFmtId="0" fontId="91" fillId="0" borderId="0" xfId="0" applyFont="1"/>
    <xf numFmtId="0" fontId="93" fillId="0" borderId="0" xfId="0" applyFont="1"/>
    <xf numFmtId="0" fontId="30" fillId="0" borderId="1" xfId="0" applyFont="1" applyBorder="1" applyAlignment="1">
      <alignment horizontal="center" vertical="center" wrapText="1"/>
    </xf>
    <xf numFmtId="49" fontId="92" fillId="4" borderId="1" xfId="0" applyNumberFormat="1" applyFont="1" applyFill="1" applyBorder="1" applyAlignment="1">
      <alignment horizontal="center" wrapText="1"/>
    </xf>
    <xf numFmtId="49" fontId="92" fillId="4" borderId="1" xfId="1" applyNumberFormat="1" applyFont="1" applyFill="1" applyBorder="1" applyAlignment="1" applyProtection="1">
      <alignment horizontal="left" wrapText="1"/>
      <protection locked="0"/>
    </xf>
    <xf numFmtId="0" fontId="94" fillId="4" borderId="1" xfId="0" applyFont="1" applyFill="1" applyBorder="1" applyAlignment="1"/>
    <xf numFmtId="3" fontId="92" fillId="4" borderId="1" xfId="0" applyNumberFormat="1" applyFont="1" applyFill="1" applyBorder="1" applyAlignment="1">
      <alignment horizontal="center"/>
    </xf>
    <xf numFmtId="3" fontId="41" fillId="0" borderId="0" xfId="0" applyNumberFormat="1" applyFont="1"/>
    <xf numFmtId="0" fontId="52" fillId="0" borderId="1" xfId="0" applyFont="1" applyFill="1" applyBorder="1" applyAlignment="1">
      <alignment wrapText="1"/>
    </xf>
    <xf numFmtId="0" fontId="52" fillId="0" borderId="1" xfId="0" applyFont="1" applyBorder="1" applyAlignment="1">
      <alignment wrapText="1"/>
    </xf>
    <xf numFmtId="3" fontId="52" fillId="0" borderId="1" xfId="0" applyNumberFormat="1" applyFont="1" applyBorder="1" applyAlignment="1">
      <alignment horizontal="center" wrapText="1"/>
    </xf>
    <xf numFmtId="3" fontId="52" fillId="0" borderId="1" xfId="0" applyNumberFormat="1" applyFont="1" applyFill="1" applyBorder="1" applyAlignment="1">
      <alignment horizontal="center"/>
    </xf>
    <xf numFmtId="3" fontId="96" fillId="0" borderId="0" xfId="0" applyNumberFormat="1" applyFont="1" applyFill="1"/>
    <xf numFmtId="0" fontId="88" fillId="0" borderId="0" xfId="0" applyFont="1" applyFill="1"/>
    <xf numFmtId="49" fontId="76" fillId="0" borderId="1" xfId="0" applyNumberFormat="1" applyFont="1" applyFill="1" applyBorder="1" applyAlignment="1">
      <alignment horizontal="center" wrapText="1"/>
    </xf>
    <xf numFmtId="0" fontId="18" fillId="0" borderId="1" xfId="0" applyFont="1" applyBorder="1" applyAlignment="1">
      <alignment wrapText="1"/>
    </xf>
    <xf numFmtId="3" fontId="18" fillId="0" borderId="1" xfId="0" applyNumberFormat="1" applyFont="1" applyBorder="1" applyAlignment="1">
      <alignment horizontal="center" wrapText="1"/>
    </xf>
    <xf numFmtId="49" fontId="52" fillId="0" borderId="1" xfId="0" applyNumberFormat="1" applyFont="1" applyFill="1" applyBorder="1" applyAlignment="1">
      <alignment horizontal="center" wrapText="1"/>
    </xf>
    <xf numFmtId="49" fontId="52" fillId="0" borderId="0" xfId="0" applyNumberFormat="1" applyFont="1" applyAlignment="1">
      <alignment horizontal="left" wrapText="1"/>
    </xf>
    <xf numFmtId="3" fontId="52" fillId="0" borderId="1" xfId="0" applyNumberFormat="1" applyFont="1" applyFill="1" applyBorder="1" applyAlignment="1">
      <alignment horizontal="center" wrapText="1"/>
    </xf>
    <xf numFmtId="3" fontId="95" fillId="0" borderId="1" xfId="0" applyNumberFormat="1" applyFont="1" applyBorder="1" applyAlignment="1">
      <alignment horizontal="center"/>
    </xf>
    <xf numFmtId="0" fontId="96" fillId="0" borderId="1" xfId="0" applyFont="1" applyBorder="1"/>
    <xf numFmtId="0" fontId="97" fillId="0" borderId="0" xfId="0" applyFont="1"/>
    <xf numFmtId="3" fontId="52" fillId="0" borderId="1" xfId="0" applyNumberFormat="1" applyFont="1" applyBorder="1" applyAlignment="1">
      <alignment horizontal="center"/>
    </xf>
    <xf numFmtId="49" fontId="52" fillId="0" borderId="1" xfId="0" applyNumberFormat="1" applyFont="1" applyFill="1" applyBorder="1" applyAlignment="1">
      <alignment horizontal="left" wrapText="1"/>
    </xf>
    <xf numFmtId="0" fontId="96" fillId="0" borderId="0" xfId="0" applyFont="1"/>
    <xf numFmtId="0" fontId="52" fillId="0" borderId="0" xfId="0" applyFont="1" applyAlignment="1">
      <alignment horizontal="left" wrapText="1"/>
    </xf>
    <xf numFmtId="49" fontId="65" fillId="0" borderId="1" xfId="0" applyNumberFormat="1" applyFont="1" applyFill="1" applyBorder="1" applyAlignment="1" applyProtection="1">
      <alignment horizontal="left" wrapText="1"/>
      <protection locked="0"/>
    </xf>
    <xf numFmtId="0" fontId="98" fillId="0" borderId="1" xfId="0" applyFont="1" applyBorder="1"/>
    <xf numFmtId="0" fontId="98" fillId="0" borderId="0" xfId="0" applyFont="1"/>
    <xf numFmtId="49" fontId="52" fillId="0" borderId="1" xfId="0" applyNumberFormat="1" applyFont="1" applyBorder="1" applyAlignment="1">
      <alignment horizontal="center" wrapText="1"/>
    </xf>
    <xf numFmtId="3" fontId="53" fillId="0" borderId="1" xfId="0" applyNumberFormat="1" applyFont="1" applyFill="1" applyBorder="1" applyAlignment="1">
      <alignment horizontal="center" wrapText="1"/>
    </xf>
    <xf numFmtId="3" fontId="53" fillId="0" borderId="1" xfId="0" applyNumberFormat="1" applyFont="1" applyBorder="1" applyAlignment="1">
      <alignment horizontal="center"/>
    </xf>
    <xf numFmtId="49" fontId="52" fillId="0" borderId="1" xfId="0" applyNumberFormat="1" applyFont="1" applyFill="1" applyBorder="1" applyAlignment="1" applyProtection="1">
      <alignment horizontal="left" wrapText="1"/>
      <protection locked="0"/>
    </xf>
    <xf numFmtId="0" fontId="88" fillId="0" borderId="1" xfId="0" applyFont="1" applyBorder="1"/>
    <xf numFmtId="0" fontId="52" fillId="0" borderId="1" xfId="0" applyFont="1" applyBorder="1" applyAlignment="1">
      <alignment horizontal="left" wrapText="1"/>
    </xf>
    <xf numFmtId="49" fontId="52" fillId="0" borderId="11" xfId="0" applyNumberFormat="1" applyFont="1" applyFill="1" applyBorder="1" applyAlignment="1">
      <alignment horizontal="center" wrapText="1"/>
    </xf>
    <xf numFmtId="49" fontId="65" fillId="0" borderId="11" xfId="0" applyNumberFormat="1" applyFont="1" applyFill="1" applyBorder="1" applyAlignment="1">
      <alignment horizontal="center" wrapText="1"/>
    </xf>
    <xf numFmtId="49" fontId="66" fillId="0" borderId="1" xfId="2" applyNumberFormat="1" applyFont="1" applyFill="1" applyBorder="1" applyAlignment="1">
      <alignment horizontal="center" wrapText="1"/>
    </xf>
    <xf numFmtId="49" fontId="66" fillId="0" borderId="1" xfId="2" applyNumberFormat="1" applyFont="1" applyFill="1" applyBorder="1" applyAlignment="1">
      <alignment horizontal="left" wrapText="1"/>
    </xf>
    <xf numFmtId="0" fontId="52" fillId="0" borderId="5" xfId="0" applyFont="1" applyBorder="1" applyAlignment="1">
      <alignment horizontal="left" wrapText="1"/>
    </xf>
    <xf numFmtId="49" fontId="52" fillId="0" borderId="5" xfId="0" applyNumberFormat="1" applyFont="1" applyBorder="1" applyAlignment="1">
      <alignment horizontal="left" wrapText="1"/>
    </xf>
    <xf numFmtId="0" fontId="99" fillId="0" borderId="0" xfId="0" applyFont="1"/>
    <xf numFmtId="0" fontId="52" fillId="0" borderId="5" xfId="0" applyFont="1" applyBorder="1" applyAlignment="1">
      <alignment horizontal="center"/>
    </xf>
    <xf numFmtId="49" fontId="52" fillId="3" borderId="1" xfId="0" applyNumberFormat="1" applyFont="1" applyFill="1" applyBorder="1" applyAlignment="1">
      <alignment horizontal="center" wrapText="1"/>
    </xf>
    <xf numFmtId="49" fontId="52" fillId="3" borderId="1" xfId="0" applyNumberFormat="1" applyFont="1" applyFill="1" applyBorder="1" applyAlignment="1">
      <alignment horizontal="left" wrapText="1"/>
    </xf>
    <xf numFmtId="0" fontId="52" fillId="0" borderId="0" xfId="0" applyFont="1"/>
    <xf numFmtId="49" fontId="66" fillId="0" borderId="1" xfId="0" applyNumberFormat="1" applyFont="1" applyFill="1" applyBorder="1" applyAlignment="1">
      <alignment horizontal="center" wrapText="1"/>
    </xf>
    <xf numFmtId="49" fontId="66" fillId="0" borderId="1" xfId="0" applyNumberFormat="1" applyFont="1" applyFill="1" applyBorder="1" applyAlignment="1">
      <alignment horizontal="left" wrapText="1"/>
    </xf>
    <xf numFmtId="49" fontId="95" fillId="4" borderId="1" xfId="0" applyNumberFormat="1" applyFont="1" applyFill="1" applyBorder="1" applyAlignment="1">
      <alignment horizontal="center"/>
    </xf>
    <xf numFmtId="0" fontId="95" fillId="4" borderId="1" xfId="0" applyFont="1" applyFill="1" applyBorder="1" applyAlignment="1">
      <alignment horizontal="justify" wrapText="1"/>
    </xf>
    <xf numFmtId="3" fontId="95" fillId="4" borderId="1" xfId="0" applyNumberFormat="1" applyFont="1" applyFill="1" applyBorder="1" applyAlignment="1">
      <alignment horizontal="center"/>
    </xf>
    <xf numFmtId="3" fontId="100" fillId="0" borderId="0" xfId="0" applyNumberFormat="1" applyFont="1"/>
    <xf numFmtId="49" fontId="52" fillId="0" borderId="11" xfId="0" applyNumberFormat="1" applyFont="1" applyBorder="1" applyAlignment="1">
      <alignment horizontal="center" wrapText="1"/>
    </xf>
    <xf numFmtId="3" fontId="95" fillId="0" borderId="1" xfId="0" applyNumberFormat="1" applyFont="1" applyFill="1" applyBorder="1" applyAlignment="1">
      <alignment horizontal="center"/>
    </xf>
    <xf numFmtId="0" fontId="52" fillId="0" borderId="1" xfId="0" applyFont="1" applyFill="1" applyBorder="1" applyAlignment="1">
      <alignment horizontal="center" wrapText="1"/>
    </xf>
    <xf numFmtId="0" fontId="52" fillId="0" borderId="1" xfId="0" applyFont="1" applyBorder="1" applyAlignment="1"/>
    <xf numFmtId="0" fontId="52" fillId="0" borderId="1" xfId="0" applyFont="1" applyBorder="1" applyAlignment="1">
      <alignment horizontal="center" wrapText="1"/>
    </xf>
    <xf numFmtId="3" fontId="101" fillId="0" borderId="0" xfId="0" applyNumberFormat="1" applyFont="1"/>
    <xf numFmtId="0" fontId="52" fillId="0" borderId="1" xfId="0" applyFont="1" applyBorder="1" applyAlignment="1">
      <alignment horizontal="center"/>
    </xf>
    <xf numFmtId="49" fontId="72" fillId="0" borderId="1" xfId="0" applyNumberFormat="1" applyFont="1" applyBorder="1" applyAlignment="1">
      <alignment horizontal="left" wrapText="1"/>
    </xf>
    <xf numFmtId="0" fontId="102" fillId="0" borderId="0" xfId="0" applyFont="1"/>
    <xf numFmtId="0" fontId="102" fillId="0" borderId="0" xfId="0" applyFont="1" applyAlignment="1">
      <alignment horizontal="center"/>
    </xf>
    <xf numFmtId="0" fontId="14" fillId="0" borderId="0" xfId="0" applyFont="1"/>
    <xf numFmtId="0" fontId="103" fillId="0" borderId="0" xfId="0" applyFont="1"/>
    <xf numFmtId="0" fontId="103" fillId="0" borderId="0" xfId="0" applyFont="1" applyAlignment="1">
      <alignment horizontal="center"/>
    </xf>
    <xf numFmtId="0" fontId="104" fillId="0" borderId="1" xfId="0" applyFont="1" applyBorder="1"/>
    <xf numFmtId="49" fontId="21" fillId="4" borderId="1" xfId="1" applyNumberFormat="1" applyFont="1" applyFill="1" applyBorder="1" applyAlignment="1" applyProtection="1">
      <alignment horizontal="left" wrapText="1"/>
      <protection locked="0"/>
    </xf>
    <xf numFmtId="3" fontId="78" fillId="4" borderId="1" xfId="0" applyNumberFormat="1" applyFont="1" applyFill="1" applyBorder="1" applyAlignment="1">
      <alignment horizontal="center" wrapText="1"/>
    </xf>
    <xf numFmtId="3" fontId="21" fillId="4" borderId="1" xfId="0" applyNumberFormat="1" applyFont="1" applyFill="1" applyBorder="1" applyAlignment="1">
      <alignment horizontal="center" wrapText="1"/>
    </xf>
    <xf numFmtId="49" fontId="65" fillId="0" borderId="1" xfId="0" applyNumberFormat="1" applyFont="1" applyFill="1" applyBorder="1" applyAlignment="1">
      <alignment horizontal="center" vertical="center" wrapText="1"/>
    </xf>
    <xf numFmtId="3" fontId="52" fillId="0" borderId="3" xfId="0" applyNumberFormat="1" applyFont="1" applyFill="1" applyBorder="1" applyAlignment="1">
      <alignment horizontal="center" wrapText="1"/>
    </xf>
    <xf numFmtId="3" fontId="72" fillId="0" borderId="1" xfId="0" applyNumberFormat="1" applyFont="1" applyFill="1" applyBorder="1" applyAlignment="1">
      <alignment horizontal="center" wrapText="1"/>
    </xf>
    <xf numFmtId="3" fontId="71" fillId="0" borderId="1" xfId="0" applyNumberFormat="1" applyFont="1" applyFill="1" applyBorder="1" applyAlignment="1">
      <alignment horizontal="center" wrapText="1"/>
    </xf>
    <xf numFmtId="3" fontId="66" fillId="0" borderId="1" xfId="0" applyNumberFormat="1" applyFont="1" applyBorder="1" applyAlignment="1">
      <alignment horizontal="center" wrapText="1"/>
    </xf>
    <xf numFmtId="3" fontId="65" fillId="0" borderId="1" xfId="0" applyNumberFormat="1" applyFont="1" applyFill="1" applyBorder="1" applyAlignment="1">
      <alignment horizontal="center" wrapText="1"/>
    </xf>
    <xf numFmtId="3" fontId="66" fillId="0" borderId="1" xfId="0" applyNumberFormat="1" applyFont="1" applyFill="1" applyBorder="1" applyAlignment="1">
      <alignment horizontal="center" wrapText="1"/>
    </xf>
    <xf numFmtId="4" fontId="66" fillId="0" borderId="1" xfId="0" applyNumberFormat="1" applyFont="1" applyBorder="1" applyAlignment="1">
      <alignment horizontal="center" wrapText="1"/>
    </xf>
    <xf numFmtId="3" fontId="14" fillId="0" borderId="1" xfId="0" applyNumberFormat="1" applyFont="1" applyBorder="1" applyAlignment="1">
      <alignment horizontal="center" wrapText="1"/>
    </xf>
    <xf numFmtId="3" fontId="105" fillId="0" borderId="1" xfId="0" applyNumberFormat="1" applyFont="1" applyBorder="1" applyAlignment="1">
      <alignment horizontal="center" wrapText="1"/>
    </xf>
    <xf numFmtId="3" fontId="84" fillId="0" borderId="1" xfId="0" applyNumberFormat="1" applyFont="1" applyBorder="1" applyAlignment="1">
      <alignment horizontal="center" wrapText="1"/>
    </xf>
    <xf numFmtId="3" fontId="80" fillId="0" borderId="1" xfId="0" applyNumberFormat="1" applyFont="1" applyFill="1" applyBorder="1" applyAlignment="1">
      <alignment horizontal="center" wrapText="1"/>
    </xf>
    <xf numFmtId="49" fontId="72" fillId="0" borderId="1" xfId="0" applyNumberFormat="1" applyFont="1" applyFill="1" applyBorder="1" applyAlignment="1">
      <alignment horizontal="center" wrapText="1"/>
    </xf>
    <xf numFmtId="49" fontId="52" fillId="0" borderId="4" xfId="0" applyNumberFormat="1" applyFont="1" applyFill="1" applyBorder="1" applyAlignment="1">
      <alignment horizontal="left" wrapText="1"/>
    </xf>
    <xf numFmtId="3" fontId="52" fillId="0" borderId="1" xfId="0" applyNumberFormat="1" applyFont="1" applyFill="1" applyBorder="1" applyAlignment="1" applyProtection="1">
      <alignment horizontal="center" wrapText="1"/>
      <protection locked="0"/>
    </xf>
    <xf numFmtId="49" fontId="66" fillId="0" borderId="11" xfId="0" applyNumberFormat="1" applyFont="1" applyFill="1" applyBorder="1" applyAlignment="1">
      <alignment horizontal="center" wrapText="1"/>
    </xf>
    <xf numFmtId="3" fontId="66" fillId="0" borderId="1" xfId="0" applyNumberFormat="1" applyFont="1" applyFill="1" applyBorder="1" applyAlignment="1" applyProtection="1">
      <alignment horizontal="center" wrapText="1"/>
      <protection locked="0"/>
    </xf>
    <xf numFmtId="49" fontId="66" fillId="3" borderId="1" xfId="0" applyNumberFormat="1" applyFont="1" applyFill="1" applyBorder="1" applyAlignment="1">
      <alignment horizontal="center" wrapText="1"/>
    </xf>
    <xf numFmtId="49" fontId="66" fillId="3" borderId="1" xfId="0" applyNumberFormat="1" applyFont="1" applyFill="1" applyBorder="1" applyAlignment="1">
      <alignment horizontal="left" wrapText="1"/>
    </xf>
    <xf numFmtId="3" fontId="52" fillId="0" borderId="1" xfId="0" applyNumberFormat="1" applyFont="1" applyFill="1" applyBorder="1" applyAlignment="1" applyProtection="1">
      <alignment horizontal="center"/>
      <protection locked="0"/>
    </xf>
    <xf numFmtId="3" fontId="66" fillId="0" borderId="1" xfId="0" applyNumberFormat="1" applyFont="1" applyFill="1" applyBorder="1" applyAlignment="1" applyProtection="1">
      <alignment horizontal="center"/>
      <protection locked="0"/>
    </xf>
    <xf numFmtId="49" fontId="65" fillId="0" borderId="1" xfId="0" applyNumberFormat="1" applyFont="1" applyBorder="1" applyAlignment="1">
      <alignment horizontal="center" vertical="center" wrapText="1"/>
    </xf>
    <xf numFmtId="49" fontId="65" fillId="0" borderId="11" xfId="0" applyNumberFormat="1" applyFont="1" applyBorder="1" applyAlignment="1">
      <alignment horizontal="center" vertical="center" wrapText="1"/>
    </xf>
    <xf numFmtId="49" fontId="73" fillId="0" borderId="1" xfId="0" applyNumberFormat="1" applyFont="1" applyFill="1" applyBorder="1" applyAlignment="1">
      <alignment horizontal="center" wrapText="1"/>
    </xf>
    <xf numFmtId="49" fontId="73" fillId="0" borderId="1" xfId="0" applyNumberFormat="1" applyFont="1" applyBorder="1" applyAlignment="1" applyProtection="1">
      <alignment horizontal="left" wrapText="1"/>
      <protection locked="0"/>
    </xf>
    <xf numFmtId="3" fontId="53" fillId="0" borderId="1" xfId="0" applyNumberFormat="1" applyFont="1" applyFill="1" applyBorder="1" applyAlignment="1" applyProtection="1">
      <alignment horizontal="center"/>
      <protection locked="0"/>
    </xf>
    <xf numFmtId="3" fontId="73" fillId="0" borderId="1" xfId="0" applyNumberFormat="1" applyFont="1" applyFill="1" applyBorder="1" applyAlignment="1">
      <alignment horizontal="center" wrapText="1"/>
    </xf>
    <xf numFmtId="3" fontId="53" fillId="0" borderId="1" xfId="0" applyNumberFormat="1" applyFont="1" applyFill="1" applyBorder="1" applyAlignment="1">
      <alignment horizontal="center"/>
    </xf>
    <xf numFmtId="49" fontId="66" fillId="0" borderId="1" xfId="0" applyNumberFormat="1" applyFont="1" applyFill="1" applyBorder="1" applyAlignment="1">
      <alignment horizontal="center" vertical="center" wrapText="1"/>
    </xf>
    <xf numFmtId="49" fontId="66" fillId="0" borderId="1" xfId="3" applyNumberFormat="1" applyFont="1" applyFill="1" applyBorder="1" applyAlignment="1">
      <alignment horizontal="left" wrapText="1"/>
    </xf>
    <xf numFmtId="3" fontId="90" fillId="0" borderId="1" xfId="0" applyNumberFormat="1" applyFont="1" applyFill="1" applyBorder="1" applyAlignment="1">
      <alignment horizontal="center" wrapText="1"/>
    </xf>
    <xf numFmtId="49" fontId="21" fillId="4" borderId="1" xfId="0" applyNumberFormat="1" applyFont="1" applyFill="1" applyBorder="1" applyAlignment="1">
      <alignment horizontal="center" vertical="center" wrapText="1"/>
    </xf>
    <xf numFmtId="3" fontId="92" fillId="4" borderId="1" xfId="0" applyNumberFormat="1" applyFont="1" applyFill="1" applyBorder="1" applyAlignment="1">
      <alignment horizontal="center" wrapText="1"/>
    </xf>
    <xf numFmtId="3" fontId="52" fillId="0" borderId="3" xfId="0" applyNumberFormat="1" applyFont="1" applyBorder="1" applyAlignment="1">
      <alignment horizontal="center" wrapText="1"/>
    </xf>
    <xf numFmtId="3" fontId="18" fillId="0" borderId="3" xfId="0" applyNumberFormat="1" applyFont="1" applyBorder="1" applyAlignment="1">
      <alignment horizontal="center" wrapText="1"/>
    </xf>
    <xf numFmtId="49" fontId="80" fillId="0" borderId="1" xfId="0" applyNumberFormat="1" applyFont="1" applyBorder="1" applyAlignment="1">
      <alignment horizontal="center" wrapText="1"/>
    </xf>
    <xf numFmtId="3" fontId="53" fillId="0" borderId="3" xfId="0" applyNumberFormat="1" applyFont="1" applyBorder="1" applyAlignment="1">
      <alignment horizontal="center" wrapText="1"/>
    </xf>
    <xf numFmtId="3" fontId="53" fillId="0" borderId="1" xfId="0" applyNumberFormat="1" applyFont="1" applyBorder="1" applyAlignment="1">
      <alignment horizontal="center" wrapText="1"/>
    </xf>
    <xf numFmtId="49" fontId="66" fillId="0" borderId="4" xfId="0" applyNumberFormat="1" applyFont="1" applyBorder="1" applyAlignment="1" applyProtection="1">
      <alignment horizontal="left" wrapText="1"/>
      <protection locked="0"/>
    </xf>
    <xf numFmtId="49" fontId="70" fillId="0" borderId="1" xfId="0" applyNumberFormat="1" applyFont="1" applyBorder="1" applyAlignment="1">
      <alignment horizontal="left" wrapText="1"/>
    </xf>
    <xf numFmtId="4" fontId="53" fillId="0" borderId="1" xfId="0" applyNumberFormat="1" applyFont="1" applyBorder="1" applyAlignment="1">
      <alignment horizontal="center" wrapText="1"/>
    </xf>
    <xf numFmtId="3" fontId="52" fillId="0" borderId="4" xfId="0" applyNumberFormat="1" applyFont="1" applyBorder="1" applyAlignment="1">
      <alignment horizontal="center" wrapText="1"/>
    </xf>
    <xf numFmtId="3" fontId="65" fillId="0" borderId="4" xfId="0" applyNumberFormat="1" applyFont="1" applyFill="1" applyBorder="1" applyAlignment="1">
      <alignment horizontal="center" wrapText="1"/>
    </xf>
    <xf numFmtId="3" fontId="66" fillId="0" borderId="4" xfId="0" applyNumberFormat="1" applyFont="1" applyBorder="1" applyAlignment="1">
      <alignment horizontal="center" wrapText="1"/>
    </xf>
    <xf numFmtId="49" fontId="71" fillId="4" borderId="1" xfId="0" applyNumberFormat="1" applyFont="1" applyFill="1" applyBorder="1" applyAlignment="1">
      <alignment horizontal="center" vertical="center" wrapText="1"/>
    </xf>
    <xf numFmtId="3" fontId="90" fillId="4" borderId="1" xfId="0" applyNumberFormat="1" applyFont="1" applyFill="1" applyBorder="1" applyAlignment="1">
      <alignment horizontal="center" wrapText="1"/>
    </xf>
    <xf numFmtId="4" fontId="95" fillId="4" borderId="1" xfId="0" applyNumberFormat="1" applyFont="1" applyFill="1" applyBorder="1" applyAlignment="1">
      <alignment horizontal="center" wrapText="1"/>
    </xf>
    <xf numFmtId="4" fontId="90" fillId="4" borderId="1" xfId="0" applyNumberFormat="1" applyFont="1" applyFill="1" applyBorder="1" applyAlignment="1">
      <alignment horizontal="center" wrapText="1"/>
    </xf>
    <xf numFmtId="3" fontId="66" fillId="0" borderId="4" xfId="0" applyNumberFormat="1" applyFont="1" applyFill="1" applyBorder="1" applyAlignment="1">
      <alignment horizontal="center" wrapText="1"/>
    </xf>
    <xf numFmtId="4" fontId="90" fillId="0" borderId="1" xfId="0" applyNumberFormat="1" applyFont="1" applyBorder="1" applyAlignment="1">
      <alignment horizontal="center" wrapText="1"/>
    </xf>
    <xf numFmtId="49" fontId="65" fillId="0" borderId="5" xfId="0" applyNumberFormat="1" applyFont="1" applyBorder="1" applyAlignment="1">
      <alignment horizontal="center" vertical="center" wrapText="1"/>
    </xf>
    <xf numFmtId="3" fontId="90" fillId="0" borderId="1" xfId="0" applyNumberFormat="1" applyFont="1" applyBorder="1" applyAlignment="1">
      <alignment horizontal="center" wrapText="1"/>
    </xf>
    <xf numFmtId="49" fontId="65" fillId="0" borderId="5" xfId="0" applyNumberFormat="1" applyFont="1" applyBorder="1" applyAlignment="1">
      <alignment horizontal="center" wrapText="1"/>
    </xf>
    <xf numFmtId="4" fontId="52" fillId="0" borderId="1" xfId="0" applyNumberFormat="1" applyFont="1" applyBorder="1" applyAlignment="1">
      <alignment horizontal="center" wrapText="1"/>
    </xf>
    <xf numFmtId="49" fontId="76" fillId="2" borderId="1" xfId="0" applyNumberFormat="1" applyFont="1" applyFill="1" applyBorder="1" applyAlignment="1" applyProtection="1">
      <alignment horizontal="center" wrapText="1"/>
      <protection locked="0"/>
    </xf>
    <xf numFmtId="49" fontId="21" fillId="2" borderId="1" xfId="1" applyNumberFormat="1" applyFont="1" applyFill="1" applyBorder="1" applyAlignment="1" applyProtection="1">
      <alignment horizontal="left" wrapText="1"/>
      <protection locked="0"/>
    </xf>
    <xf numFmtId="3" fontId="78" fillId="2" borderId="1" xfId="0" applyNumberFormat="1" applyFont="1" applyFill="1" applyBorder="1" applyAlignment="1">
      <alignment horizontal="center" wrapText="1"/>
    </xf>
    <xf numFmtId="3" fontId="21" fillId="2" borderId="1" xfId="0" applyNumberFormat="1" applyFont="1" applyFill="1" applyBorder="1" applyAlignment="1">
      <alignment horizontal="center" wrapText="1"/>
    </xf>
    <xf numFmtId="49" fontId="62" fillId="0" borderId="1" xfId="3" applyNumberFormat="1" applyFont="1" applyFill="1" applyBorder="1" applyAlignment="1">
      <alignment horizontal="left" wrapText="1"/>
    </xf>
    <xf numFmtId="3" fontId="73" fillId="0" borderId="1" xfId="0" applyNumberFormat="1" applyFont="1" applyFill="1" applyBorder="1" applyAlignment="1" applyProtection="1">
      <alignment horizontal="center"/>
      <protection locked="0"/>
    </xf>
    <xf numFmtId="3" fontId="107" fillId="0" borderId="1" xfId="0" applyNumberFormat="1" applyFont="1" applyFill="1" applyBorder="1" applyAlignment="1">
      <alignment horizontal="center" wrapText="1"/>
    </xf>
    <xf numFmtId="49" fontId="108" fillId="0" borderId="1" xfId="0" applyNumberFormat="1" applyFont="1" applyFill="1" applyBorder="1" applyAlignment="1">
      <alignment horizontal="left" wrapText="1"/>
    </xf>
    <xf numFmtId="3" fontId="70" fillId="0" borderId="1" xfId="0" applyNumberFormat="1" applyFont="1" applyFill="1" applyBorder="1" applyAlignment="1">
      <alignment horizontal="center" wrapText="1"/>
    </xf>
    <xf numFmtId="0" fontId="63" fillId="0" borderId="0" xfId="0" applyFont="1"/>
    <xf numFmtId="0" fontId="63" fillId="0" borderId="0" xfId="0" applyFont="1" applyFill="1"/>
    <xf numFmtId="0" fontId="58" fillId="0" borderId="6" xfId="5" applyFont="1" applyBorder="1" applyAlignment="1">
      <alignment horizontal="center" vertical="center" wrapText="1"/>
    </xf>
    <xf numFmtId="0" fontId="14" fillId="4" borderId="1" xfId="5" applyFont="1" applyFill="1" applyBorder="1" applyAlignment="1">
      <alignment horizontal="center" wrapText="1"/>
    </xf>
    <xf numFmtId="3" fontId="92" fillId="4" borderId="1" xfId="5" applyNumberFormat="1" applyFont="1" applyFill="1" applyBorder="1" applyAlignment="1">
      <alignment horizontal="center" wrapText="1"/>
    </xf>
    <xf numFmtId="0" fontId="6" fillId="0" borderId="2" xfId="5" applyFont="1" applyBorder="1" applyAlignment="1">
      <alignment horizontal="center" vertical="center" wrapText="1"/>
    </xf>
    <xf numFmtId="3" fontId="14" fillId="2" borderId="2" xfId="5" applyNumberFormat="1" applyFont="1" applyFill="1" applyBorder="1" applyAlignment="1">
      <alignment horizontal="center" vertical="center" wrapText="1"/>
    </xf>
    <xf numFmtId="3" fontId="14" fillId="0" borderId="1" xfId="5" applyNumberFormat="1" applyFont="1" applyBorder="1" applyAlignment="1">
      <alignment horizontal="center" wrapText="1"/>
    </xf>
    <xf numFmtId="3" fontId="66" fillId="2" borderId="2" xfId="5" applyNumberFormat="1" applyFont="1" applyFill="1" applyBorder="1" applyAlignment="1">
      <alignment horizontal="center" vertical="center" wrapText="1"/>
    </xf>
    <xf numFmtId="0" fontId="69" fillId="0" borderId="0" xfId="5" applyFont="1" applyAlignment="1">
      <alignment horizontal="center" vertical="center" wrapText="1"/>
    </xf>
    <xf numFmtId="3" fontId="70" fillId="0" borderId="1" xfId="5" applyNumberFormat="1" applyFont="1" applyFill="1" applyBorder="1" applyAlignment="1">
      <alignment horizontal="center" wrapText="1"/>
    </xf>
    <xf numFmtId="0" fontId="66" fillId="0" borderId="1" xfId="5" applyFont="1" applyFill="1" applyBorder="1" applyAlignment="1">
      <alignment wrapText="1"/>
    </xf>
    <xf numFmtId="3" fontId="65" fillId="0" borderId="1" xfId="5" applyNumberFormat="1" applyFont="1" applyFill="1" applyBorder="1" applyAlignment="1">
      <alignment horizontal="center" wrapText="1"/>
    </xf>
    <xf numFmtId="0" fontId="22" fillId="4" borderId="1" xfId="5" applyFont="1" applyFill="1" applyBorder="1" applyAlignment="1">
      <alignment horizontal="center" vertical="center" wrapText="1"/>
    </xf>
    <xf numFmtId="49" fontId="52" fillId="0" borderId="1" xfId="0" applyNumberFormat="1" applyFont="1" applyBorder="1" applyAlignment="1">
      <alignment horizontal="center" vertical="center"/>
    </xf>
    <xf numFmtId="0" fontId="53" fillId="0" borderId="1" xfId="0" applyFont="1" applyBorder="1" applyAlignment="1">
      <alignment horizontal="left" vertical="center" wrapText="1"/>
    </xf>
    <xf numFmtId="3" fontId="53" fillId="0" borderId="1" xfId="5" applyNumberFormat="1" applyFont="1" applyBorder="1" applyAlignment="1">
      <alignment horizontal="center" wrapText="1"/>
    </xf>
    <xf numFmtId="49" fontId="18" fillId="0" borderId="1" xfId="0" applyNumberFormat="1" applyFont="1" applyFill="1" applyBorder="1" applyAlignment="1">
      <alignment horizontal="center" wrapText="1"/>
    </xf>
    <xf numFmtId="49" fontId="18" fillId="0" borderId="1" xfId="0" applyNumberFormat="1" applyFont="1" applyBorder="1" applyAlignment="1">
      <alignment horizontal="left" wrapText="1"/>
    </xf>
    <xf numFmtId="49" fontId="62" fillId="3" borderId="1" xfId="0" applyNumberFormat="1" applyFont="1" applyFill="1" applyBorder="1" applyAlignment="1">
      <alignment horizontal="left" wrapText="1"/>
    </xf>
    <xf numFmtId="0" fontId="110" fillId="0" borderId="0" xfId="0" applyFont="1"/>
    <xf numFmtId="0" fontId="111" fillId="0" borderId="0" xfId="0" applyFont="1"/>
    <xf numFmtId="0" fontId="112" fillId="0" borderId="1" xfId="0" applyFont="1" applyBorder="1"/>
    <xf numFmtId="49" fontId="14" fillId="0" borderId="1" xfId="0" applyNumberFormat="1" applyFont="1" applyBorder="1" applyAlignment="1" applyProtection="1">
      <alignment horizontal="left" wrapText="1"/>
      <protection locked="0"/>
    </xf>
    <xf numFmtId="3" fontId="89" fillId="0" borderId="1" xfId="0" applyNumberFormat="1" applyFont="1" applyBorder="1" applyAlignment="1">
      <alignment horizontal="center" wrapText="1"/>
    </xf>
    <xf numFmtId="0" fontId="18" fillId="0" borderId="0" xfId="0" applyFont="1" applyAlignment="1">
      <alignment wrapText="1"/>
    </xf>
    <xf numFmtId="3" fontId="92" fillId="0" borderId="1" xfId="0" applyNumberFormat="1" applyFont="1" applyBorder="1" applyAlignment="1">
      <alignment horizontal="center" wrapText="1"/>
    </xf>
    <xf numFmtId="3" fontId="113" fillId="0" borderId="1" xfId="0" applyNumberFormat="1" applyFont="1" applyBorder="1" applyAlignment="1">
      <alignment horizontal="center" wrapText="1"/>
    </xf>
    <xf numFmtId="49" fontId="77" fillId="0" borderId="11" xfId="0" applyNumberFormat="1" applyFont="1" applyBorder="1" applyAlignment="1">
      <alignment horizontal="center" wrapText="1"/>
    </xf>
    <xf numFmtId="0" fontId="84" fillId="5" borderId="1" xfId="0" applyFont="1" applyFill="1" applyBorder="1" applyAlignment="1">
      <alignment horizontal="center" wrapText="1"/>
    </xf>
    <xf numFmtId="0" fontId="18" fillId="5" borderId="1" xfId="0" applyFont="1" applyFill="1" applyBorder="1" applyAlignment="1">
      <alignment horizontal="center" wrapText="1"/>
    </xf>
    <xf numFmtId="0" fontId="112" fillId="0" borderId="1" xfId="0" applyFont="1" applyBorder="1" applyAlignment="1"/>
    <xf numFmtId="49" fontId="109" fillId="0" borderId="1" xfId="0" applyNumberFormat="1" applyFont="1" applyBorder="1" applyAlignment="1">
      <alignment horizontal="center" wrapText="1"/>
    </xf>
    <xf numFmtId="0" fontId="84" fillId="5" borderId="1" xfId="0" applyFont="1" applyFill="1" applyBorder="1" applyAlignment="1">
      <alignment horizontal="left" wrapText="1"/>
    </xf>
    <xf numFmtId="0" fontId="18" fillId="5" borderId="1" xfId="0" applyFont="1" applyFill="1" applyBorder="1" applyAlignment="1">
      <alignment horizontal="left" wrapText="1"/>
    </xf>
    <xf numFmtId="0" fontId="89" fillId="0" borderId="0" xfId="0" applyFont="1" applyAlignment="1">
      <alignment horizontal="center"/>
    </xf>
    <xf numFmtId="0" fontId="89" fillId="0" borderId="0" xfId="0" applyFont="1" applyAlignment="1">
      <alignment horizontal="left"/>
    </xf>
    <xf numFmtId="0" fontId="30" fillId="0" borderId="4" xfId="0" applyFont="1" applyBorder="1" applyAlignment="1">
      <alignment horizontal="center" vertical="center" wrapText="1"/>
    </xf>
    <xf numFmtId="4" fontId="37" fillId="0" borderId="1" xfId="4" applyNumberFormat="1" applyFont="1" applyFill="1" applyBorder="1" applyAlignment="1">
      <alignment horizontal="center"/>
    </xf>
    <xf numFmtId="4" fontId="36" fillId="0" borderId="1" xfId="4" applyNumberFormat="1" applyFont="1" applyFill="1" applyBorder="1" applyAlignment="1">
      <alignment horizontal="center" wrapText="1"/>
    </xf>
    <xf numFmtId="4" fontId="30" fillId="0" borderId="1" xfId="4" applyNumberFormat="1" applyFont="1" applyFill="1" applyBorder="1" applyAlignment="1">
      <alignment horizontal="center"/>
    </xf>
    <xf numFmtId="3" fontId="18" fillId="0" borderId="1" xfId="0" applyNumberFormat="1" applyFont="1" applyFill="1" applyBorder="1" applyAlignment="1">
      <alignment horizontal="center" wrapText="1"/>
    </xf>
    <xf numFmtId="3" fontId="76" fillId="0" borderId="1" xfId="0" applyNumberFormat="1" applyFont="1" applyFill="1" applyBorder="1" applyAlignment="1">
      <alignment horizontal="center" wrapText="1"/>
    </xf>
    <xf numFmtId="49" fontId="14" fillId="0" borderId="1" xfId="2" applyNumberFormat="1" applyFont="1" applyFill="1" applyBorder="1" applyAlignment="1">
      <alignment horizontal="center" wrapText="1"/>
    </xf>
    <xf numFmtId="49" fontId="14" fillId="0" borderId="1" xfId="2" applyNumberFormat="1" applyFont="1" applyFill="1" applyBorder="1" applyAlignment="1">
      <alignment horizontal="left" wrapText="1"/>
    </xf>
    <xf numFmtId="3" fontId="18" fillId="0" borderId="3" xfId="0" applyNumberFormat="1" applyFont="1" applyFill="1" applyBorder="1" applyAlignment="1">
      <alignment horizontal="center" wrapText="1"/>
    </xf>
    <xf numFmtId="3" fontId="14" fillId="0" borderId="1" xfId="0" applyNumberFormat="1" applyFont="1" applyFill="1" applyBorder="1" applyAlignment="1">
      <alignment horizontal="center" wrapText="1"/>
    </xf>
    <xf numFmtId="3" fontId="18" fillId="0" borderId="1" xfId="0" applyNumberFormat="1" applyFont="1" applyFill="1" applyBorder="1" applyAlignment="1" applyProtection="1">
      <alignment horizontal="center" wrapText="1"/>
      <protection locked="0"/>
    </xf>
    <xf numFmtId="0" fontId="13" fillId="0" borderId="0" xfId="0" applyFont="1"/>
    <xf numFmtId="0" fontId="13" fillId="0" borderId="0" xfId="0" applyFont="1" applyFill="1"/>
    <xf numFmtId="0" fontId="82" fillId="0" borderId="1" xfId="5" applyFont="1" applyBorder="1" applyAlignment="1">
      <alignment wrapText="1"/>
    </xf>
    <xf numFmtId="0" fontId="82" fillId="0" borderId="1" xfId="5" applyFont="1" applyFill="1" applyBorder="1" applyAlignment="1">
      <alignment wrapText="1"/>
    </xf>
    <xf numFmtId="0" fontId="88" fillId="0" borderId="0" xfId="0" applyFont="1" applyAlignment="1">
      <alignment horizontal="center"/>
    </xf>
    <xf numFmtId="0" fontId="90" fillId="0" borderId="0" xfId="0" applyFont="1" applyAlignment="1">
      <alignment horizontal="center"/>
    </xf>
    <xf numFmtId="49" fontId="37" fillId="0" borderId="14" xfId="30" applyNumberFormat="1" applyFont="1" applyFill="1" applyBorder="1" applyAlignment="1">
      <alignment horizontal="center" wrapText="1"/>
    </xf>
    <xf numFmtId="0" fontId="0" fillId="0" borderId="0" xfId="0" applyFont="1" applyAlignment="1">
      <alignment horizontal="left"/>
    </xf>
    <xf numFmtId="0" fontId="2" fillId="0" borderId="1" xfId="0" applyFont="1" applyBorder="1" applyAlignment="1">
      <alignment horizontal="center" wrapText="1"/>
    </xf>
    <xf numFmtId="0" fontId="2" fillId="0" borderId="1" xfId="0" applyFont="1" applyBorder="1" applyAlignment="1">
      <alignment horizontal="center"/>
    </xf>
    <xf numFmtId="0" fontId="115" fillId="0" borderId="0" xfId="0" applyFont="1"/>
    <xf numFmtId="0" fontId="95" fillId="4" borderId="1" xfId="0" applyFont="1" applyFill="1" applyBorder="1" applyAlignment="1">
      <alignment horizontal="center"/>
    </xf>
    <xf numFmtId="3" fontId="92" fillId="0" borderId="0" xfId="0" applyNumberFormat="1" applyFont="1"/>
    <xf numFmtId="0" fontId="18" fillId="0" borderId="1" xfId="0" applyFont="1" applyFill="1" applyBorder="1" applyAlignment="1">
      <alignment horizontal="center" wrapText="1"/>
    </xf>
    <xf numFmtId="0" fontId="95" fillId="4" borderId="1" xfId="0" applyFont="1" applyFill="1" applyBorder="1" applyAlignment="1">
      <alignment horizontal="center" wrapText="1"/>
    </xf>
    <xf numFmtId="49" fontId="92" fillId="6" borderId="1" xfId="0" applyNumberFormat="1" applyFont="1" applyFill="1" applyBorder="1" applyAlignment="1">
      <alignment horizontal="center" vertical="center"/>
    </xf>
    <xf numFmtId="49" fontId="92" fillId="6" borderId="1" xfId="0" applyNumberFormat="1" applyFont="1" applyFill="1" applyBorder="1" applyAlignment="1">
      <alignment horizontal="center"/>
    </xf>
    <xf numFmtId="0" fontId="92" fillId="6" borderId="1" xfId="0" applyFont="1" applyFill="1" applyBorder="1" applyAlignment="1">
      <alignment horizontal="center" wrapText="1"/>
    </xf>
    <xf numFmtId="3" fontId="92" fillId="6" borderId="1" xfId="0" applyNumberFormat="1" applyFont="1" applyFill="1" applyBorder="1" applyAlignment="1">
      <alignment horizontal="center"/>
    </xf>
    <xf numFmtId="0" fontId="91" fillId="0" borderId="0" xfId="0" applyFont="1" applyAlignment="1">
      <alignment horizontal="center" vertical="center"/>
    </xf>
    <xf numFmtId="0" fontId="66" fillId="0" borderId="0" xfId="0" applyFont="1" applyAlignment="1">
      <alignment horizontal="center"/>
    </xf>
    <xf numFmtId="0" fontId="49" fillId="0" borderId="0" xfId="0" applyFont="1" applyAlignment="1">
      <alignment horizontal="center"/>
    </xf>
    <xf numFmtId="0" fontId="52" fillId="0" borderId="1" xfId="0" applyFont="1" applyBorder="1"/>
    <xf numFmtId="3" fontId="101" fillId="0" borderId="0" xfId="0" applyNumberFormat="1" applyFont="1" applyAlignment="1"/>
    <xf numFmtId="0" fontId="18" fillId="0" borderId="0" xfId="0" applyFont="1"/>
    <xf numFmtId="0" fontId="0" fillId="0" borderId="0" xfId="0" applyAlignment="1">
      <alignment horizontal="center"/>
    </xf>
    <xf numFmtId="0" fontId="2" fillId="0" borderId="0" xfId="0" applyFont="1"/>
    <xf numFmtId="0" fontId="16" fillId="0" borderId="20" xfId="0" applyFont="1" applyBorder="1" applyAlignment="1">
      <alignment horizontal="center" vertical="center"/>
    </xf>
    <xf numFmtId="0" fontId="16" fillId="0" borderId="23" xfId="0" applyFont="1" applyBorder="1" applyAlignment="1">
      <alignment horizontal="center" vertical="center"/>
    </xf>
    <xf numFmtId="0" fontId="83" fillId="0" borderId="20" xfId="0" applyFont="1" applyBorder="1" applyAlignment="1">
      <alignment horizontal="center"/>
    </xf>
    <xf numFmtId="3" fontId="18" fillId="0" borderId="23" xfId="0" applyNumberFormat="1" applyFont="1" applyBorder="1" applyAlignment="1">
      <alignment horizontal="center"/>
    </xf>
    <xf numFmtId="0" fontId="2" fillId="0" borderId="20" xfId="0" applyFont="1" applyBorder="1"/>
    <xf numFmtId="0" fontId="2" fillId="0" borderId="23" xfId="0" applyFont="1" applyBorder="1"/>
    <xf numFmtId="0" fontId="46" fillId="0" borderId="20" xfId="0" applyFont="1" applyBorder="1" applyAlignment="1">
      <alignment horizontal="center"/>
    </xf>
    <xf numFmtId="0" fontId="46" fillId="0" borderId="27" xfId="0" applyFont="1" applyBorder="1" applyAlignment="1">
      <alignment horizontal="center"/>
    </xf>
    <xf numFmtId="0" fontId="2" fillId="0" borderId="30" xfId="0" applyFont="1" applyBorder="1"/>
    <xf numFmtId="0" fontId="46" fillId="0" borderId="0" xfId="0" applyFont="1" applyBorder="1" applyAlignment="1">
      <alignment horizontal="center"/>
    </xf>
    <xf numFmtId="0" fontId="18" fillId="0" borderId="0" xfId="0" applyFont="1" applyBorder="1"/>
    <xf numFmtId="0" fontId="2" fillId="0" borderId="0" xfId="0" applyFont="1" applyBorder="1"/>
    <xf numFmtId="0" fontId="16" fillId="0" borderId="25" xfId="0" applyFont="1" applyBorder="1" applyAlignment="1">
      <alignment horizontal="center" vertical="center"/>
    </xf>
    <xf numFmtId="0" fontId="16" fillId="0" borderId="26" xfId="0" applyFont="1" applyBorder="1" applyAlignment="1">
      <alignment horizontal="center" vertical="center"/>
    </xf>
    <xf numFmtId="3" fontId="18" fillId="0" borderId="33" xfId="0" applyNumberFormat="1" applyFont="1" applyBorder="1" applyAlignment="1">
      <alignment horizontal="center" vertical="center"/>
    </xf>
    <xf numFmtId="49" fontId="83" fillId="0" borderId="20" xfId="0" applyNumberFormat="1" applyFont="1" applyBorder="1" applyAlignment="1">
      <alignment horizontal="center"/>
    </xf>
    <xf numFmtId="0" fontId="18" fillId="0" borderId="32" xfId="0" applyFont="1" applyBorder="1" applyAlignment="1">
      <alignment horizontal="center"/>
    </xf>
    <xf numFmtId="3" fontId="18" fillId="0" borderId="33" xfId="0" applyNumberFormat="1" applyFont="1" applyBorder="1" applyAlignment="1">
      <alignment horizontal="center"/>
    </xf>
    <xf numFmtId="0" fontId="18" fillId="0" borderId="25" xfId="0" applyFont="1" applyBorder="1" applyAlignment="1">
      <alignment horizontal="center"/>
    </xf>
    <xf numFmtId="0" fontId="18" fillId="0" borderId="24" xfId="0" applyFont="1" applyBorder="1" applyAlignment="1"/>
    <xf numFmtId="49" fontId="18" fillId="0" borderId="20" xfId="0" applyNumberFormat="1" applyFont="1" applyBorder="1"/>
    <xf numFmtId="0" fontId="18" fillId="0" borderId="25" xfId="0" applyFont="1" applyBorder="1"/>
    <xf numFmtId="0" fontId="121" fillId="0" borderId="34" xfId="0" applyFont="1" applyBorder="1" applyAlignment="1">
      <alignment wrapText="1"/>
    </xf>
    <xf numFmtId="3" fontId="84" fillId="0" borderId="33" xfId="0" applyNumberFormat="1" applyFont="1" applyBorder="1" applyAlignment="1">
      <alignment horizontal="center"/>
    </xf>
    <xf numFmtId="49" fontId="76" fillId="0" borderId="26" xfId="0" applyNumberFormat="1" applyFont="1" applyFill="1" applyBorder="1" applyAlignment="1" applyProtection="1">
      <alignment horizontal="left" wrapText="1"/>
      <protection locked="0"/>
    </xf>
    <xf numFmtId="0" fontId="121" fillId="0" borderId="24" xfId="0" applyFont="1" applyBorder="1" applyAlignment="1"/>
    <xf numFmtId="3" fontId="121" fillId="0" borderId="23" xfId="0" applyNumberFormat="1" applyFont="1" applyBorder="1" applyAlignment="1">
      <alignment horizontal="center"/>
    </xf>
    <xf numFmtId="0" fontId="18" fillId="0" borderId="26" xfId="0" applyFont="1" applyBorder="1"/>
    <xf numFmtId="0" fontId="46" fillId="0" borderId="35" xfId="0" applyFont="1" applyBorder="1" applyAlignment="1">
      <alignment horizontal="center"/>
    </xf>
    <xf numFmtId="0" fontId="46" fillId="0" borderId="26" xfId="0" applyFont="1" applyBorder="1" applyAlignment="1">
      <alignment horizontal="center"/>
    </xf>
    <xf numFmtId="3" fontId="92" fillId="0" borderId="23" xfId="0" applyNumberFormat="1" applyFont="1" applyBorder="1" applyAlignment="1">
      <alignment horizontal="center"/>
    </xf>
    <xf numFmtId="0" fontId="46" fillId="0" borderId="36" xfId="0" applyFont="1" applyBorder="1" applyAlignment="1">
      <alignment horizontal="center"/>
    </xf>
    <xf numFmtId="0" fontId="46" fillId="0" borderId="37" xfId="0" applyFont="1" applyBorder="1" applyAlignment="1">
      <alignment horizontal="center"/>
    </xf>
    <xf numFmtId="0" fontId="18" fillId="0" borderId="37" xfId="0" applyFont="1" applyBorder="1"/>
    <xf numFmtId="3" fontId="18" fillId="0" borderId="30" xfId="0" applyNumberFormat="1" applyFont="1" applyBorder="1" applyAlignment="1">
      <alignment horizontal="center"/>
    </xf>
    <xf numFmtId="49" fontId="24" fillId="0" borderId="0" xfId="0" applyNumberFormat="1" applyFont="1" applyBorder="1" applyAlignment="1" applyProtection="1">
      <protection locked="0"/>
    </xf>
    <xf numFmtId="0" fontId="18" fillId="0" borderId="26" xfId="0" applyFont="1" applyBorder="1" applyAlignment="1">
      <alignment horizontal="center"/>
    </xf>
    <xf numFmtId="3" fontId="77" fillId="0" borderId="1" xfId="0" applyNumberFormat="1" applyFont="1" applyFill="1" applyBorder="1" applyAlignment="1">
      <alignment horizontal="center" wrapText="1"/>
    </xf>
    <xf numFmtId="0" fontId="12" fillId="0" borderId="0" xfId="0" applyFont="1" applyFill="1"/>
    <xf numFmtId="49" fontId="14" fillId="0" borderId="1" xfId="0" applyNumberFormat="1" applyFont="1" applyFill="1" applyBorder="1" applyAlignment="1">
      <alignment horizontal="left" wrapText="1"/>
    </xf>
    <xf numFmtId="3" fontId="14" fillId="0" borderId="1" xfId="0" applyNumberFormat="1" applyFont="1" applyFill="1" applyBorder="1" applyAlignment="1" applyProtection="1">
      <alignment horizontal="center"/>
      <protection locked="0"/>
    </xf>
    <xf numFmtId="3" fontId="18" fillId="0" borderId="1" xfId="0" applyNumberFormat="1" applyFont="1" applyFill="1" applyBorder="1" applyAlignment="1" applyProtection="1">
      <alignment horizontal="center"/>
      <protection locked="0"/>
    </xf>
    <xf numFmtId="49" fontId="18" fillId="0" borderId="5" xfId="0" applyNumberFormat="1" applyFont="1" applyBorder="1" applyAlignment="1">
      <alignment horizontal="left" wrapText="1"/>
    </xf>
    <xf numFmtId="3" fontId="18" fillId="0" borderId="0" xfId="0" applyNumberFormat="1" applyFont="1" applyAlignment="1">
      <alignment wrapText="1"/>
    </xf>
    <xf numFmtId="49" fontId="14" fillId="3" borderId="1" xfId="0" applyNumberFormat="1" applyFont="1" applyFill="1" applyBorder="1" applyAlignment="1">
      <alignment horizontal="center" wrapText="1"/>
    </xf>
    <xf numFmtId="49" fontId="14" fillId="3" borderId="1" xfId="0" applyNumberFormat="1" applyFont="1" applyFill="1" applyBorder="1" applyAlignment="1">
      <alignment horizontal="left" wrapText="1"/>
    </xf>
    <xf numFmtId="4" fontId="21" fillId="4" borderId="1" xfId="0" applyNumberFormat="1" applyFont="1" applyFill="1" applyBorder="1" applyAlignment="1">
      <alignment horizontal="center" wrapText="1"/>
    </xf>
    <xf numFmtId="4" fontId="78" fillId="4" borderId="1" xfId="0" applyNumberFormat="1" applyFont="1" applyFill="1" applyBorder="1" applyAlignment="1">
      <alignment horizontal="center" wrapText="1"/>
    </xf>
    <xf numFmtId="49" fontId="76" fillId="0" borderId="1" xfId="0" applyNumberFormat="1" applyFont="1" applyFill="1" applyBorder="1" applyAlignment="1">
      <alignment horizontal="center" vertical="center" wrapText="1"/>
    </xf>
    <xf numFmtId="49" fontId="76" fillId="0" borderId="1" xfId="0" applyNumberFormat="1" applyFont="1" applyBorder="1" applyAlignment="1">
      <alignment horizontal="center" vertical="center" wrapText="1"/>
    </xf>
    <xf numFmtId="49" fontId="76" fillId="0" borderId="11" xfId="0" applyNumberFormat="1" applyFont="1" applyBorder="1" applyAlignment="1">
      <alignment horizontal="center" vertical="center" wrapText="1"/>
    </xf>
    <xf numFmtId="0" fontId="18" fillId="0" borderId="1" xfId="0" applyFont="1" applyBorder="1" applyAlignment="1">
      <alignment horizontal="left" wrapText="1"/>
    </xf>
    <xf numFmtId="49" fontId="18" fillId="0" borderId="0" xfId="0" applyNumberFormat="1" applyFont="1" applyAlignment="1">
      <alignment horizontal="left" wrapText="1"/>
    </xf>
    <xf numFmtId="49" fontId="14" fillId="0" borderId="1" xfId="0" applyNumberFormat="1" applyFont="1" applyFill="1" applyBorder="1" applyAlignment="1">
      <alignment horizontal="center" wrapText="1"/>
    </xf>
    <xf numFmtId="3" fontId="18" fillId="0" borderId="1" xfId="0" applyNumberFormat="1" applyFont="1" applyFill="1" applyBorder="1" applyAlignment="1">
      <alignment horizontal="center"/>
    </xf>
    <xf numFmtId="49" fontId="77" fillId="0" borderId="18" xfId="0" applyNumberFormat="1" applyFont="1" applyBorder="1" applyAlignment="1">
      <alignment horizontal="center" wrapText="1"/>
    </xf>
    <xf numFmtId="0" fontId="18" fillId="5" borderId="4" xfId="0" applyFont="1" applyFill="1" applyBorder="1" applyAlignment="1">
      <alignment horizontal="left" wrapText="1"/>
    </xf>
    <xf numFmtId="3" fontId="89" fillId="4" borderId="1" xfId="0" applyNumberFormat="1" applyFont="1" applyFill="1" applyBorder="1" applyAlignment="1">
      <alignment horizontal="center" wrapText="1"/>
    </xf>
    <xf numFmtId="0" fontId="13" fillId="0" borderId="0" xfId="0" applyFont="1" applyBorder="1"/>
    <xf numFmtId="49" fontId="76" fillId="0" borderId="11" xfId="0" applyNumberFormat="1" applyFont="1" applyFill="1" applyBorder="1" applyAlignment="1">
      <alignment horizontal="center" wrapText="1"/>
    </xf>
    <xf numFmtId="0" fontId="18" fillId="0" borderId="1" xfId="0" applyFont="1" applyBorder="1" applyAlignment="1">
      <alignment horizontal="center" wrapText="1"/>
    </xf>
    <xf numFmtId="3" fontId="18" fillId="0" borderId="4" xfId="0" applyNumberFormat="1" applyFont="1" applyBorder="1" applyAlignment="1">
      <alignment horizontal="center" wrapText="1"/>
    </xf>
    <xf numFmtId="3" fontId="76" fillId="0" borderId="4" xfId="0" applyNumberFormat="1" applyFont="1" applyFill="1" applyBorder="1" applyAlignment="1">
      <alignment horizontal="center" wrapText="1"/>
    </xf>
    <xf numFmtId="3" fontId="14" fillId="0" borderId="4" xfId="0" applyNumberFormat="1" applyFont="1" applyBorder="1" applyAlignment="1">
      <alignment horizontal="center" wrapText="1"/>
    </xf>
    <xf numFmtId="0" fontId="18" fillId="0" borderId="11" xfId="0" applyFont="1" applyBorder="1" applyAlignment="1">
      <alignment horizontal="center" wrapText="1"/>
    </xf>
    <xf numFmtId="3" fontId="76" fillId="0" borderId="10" xfId="0" applyNumberFormat="1" applyFont="1" applyFill="1" applyBorder="1" applyAlignment="1">
      <alignment horizontal="center" wrapText="1"/>
    </xf>
    <xf numFmtId="49" fontId="18" fillId="0" borderId="1" xfId="0" applyNumberFormat="1" applyFont="1" applyBorder="1" applyAlignment="1">
      <alignment horizontal="center"/>
    </xf>
    <xf numFmtId="3" fontId="77" fillId="0" borderId="5" xfId="0" applyNumberFormat="1" applyFont="1" applyFill="1" applyBorder="1" applyAlignment="1">
      <alignment horizontal="center" wrapText="1"/>
    </xf>
    <xf numFmtId="3" fontId="76" fillId="0" borderId="5" xfId="0" applyNumberFormat="1" applyFont="1" applyFill="1" applyBorder="1" applyAlignment="1">
      <alignment horizontal="center" wrapText="1"/>
    </xf>
    <xf numFmtId="49" fontId="84" fillId="0" borderId="1" xfId="0" applyNumberFormat="1" applyFont="1" applyBorder="1" applyAlignment="1">
      <alignment horizontal="center"/>
    </xf>
    <xf numFmtId="49" fontId="106" fillId="0" borderId="1" xfId="0" applyNumberFormat="1" applyFont="1" applyBorder="1" applyAlignment="1">
      <alignment horizontal="center" wrapText="1"/>
    </xf>
    <xf numFmtId="0" fontId="122" fillId="0" borderId="1" xfId="0" applyFont="1" applyBorder="1" applyAlignment="1">
      <alignment horizontal="left" wrapText="1"/>
    </xf>
    <xf numFmtId="3" fontId="84" fillId="0" borderId="3" xfId="0" applyNumberFormat="1" applyFont="1" applyBorder="1" applyAlignment="1">
      <alignment horizontal="center" wrapText="1"/>
    </xf>
    <xf numFmtId="0" fontId="114" fillId="0" borderId="0" xfId="0" applyFont="1"/>
    <xf numFmtId="0" fontId="114" fillId="0" borderId="0" xfId="0" applyFont="1" applyBorder="1"/>
    <xf numFmtId="49" fontId="14" fillId="0" borderId="1" xfId="0" applyNumberFormat="1" applyFont="1" applyBorder="1" applyAlignment="1">
      <alignment horizontal="center"/>
    </xf>
    <xf numFmtId="49" fontId="14" fillId="0" borderId="1" xfId="0" applyNumberFormat="1" applyFont="1" applyBorder="1" applyAlignment="1">
      <alignment horizontal="left" wrapText="1"/>
    </xf>
    <xf numFmtId="3" fontId="14" fillId="0" borderId="1" xfId="0" applyNumberFormat="1" applyFont="1" applyFill="1" applyBorder="1" applyAlignment="1" applyProtection="1">
      <alignment horizontal="center" wrapText="1"/>
      <protection locked="0"/>
    </xf>
    <xf numFmtId="49" fontId="77" fillId="0" borderId="1" xfId="0" applyNumberFormat="1" applyFont="1" applyBorder="1" applyAlignment="1">
      <alignment horizontal="left" wrapText="1"/>
    </xf>
    <xf numFmtId="49" fontId="78" fillId="4" borderId="1" xfId="0" applyNumberFormat="1" applyFont="1" applyFill="1" applyBorder="1" applyAlignment="1" applyProtection="1">
      <alignment horizontal="left" wrapText="1"/>
      <protection locked="0"/>
    </xf>
    <xf numFmtId="49" fontId="77" fillId="0" borderId="1" xfId="0" applyNumberFormat="1" applyFont="1" applyFill="1" applyBorder="1" applyAlignment="1">
      <alignment horizontal="left" wrapText="1"/>
    </xf>
    <xf numFmtId="49" fontId="18" fillId="0" borderId="40" xfId="0" applyNumberFormat="1" applyFont="1" applyBorder="1" applyAlignment="1">
      <alignment horizontal="center"/>
    </xf>
    <xf numFmtId="0" fontId="18" fillId="0" borderId="42" xfId="0" applyFont="1" applyBorder="1" applyAlignment="1">
      <alignment horizontal="left"/>
    </xf>
    <xf numFmtId="0" fontId="18" fillId="0" borderId="38" xfId="0" applyFont="1" applyBorder="1" applyAlignment="1"/>
    <xf numFmtId="0" fontId="18" fillId="0" borderId="41" xfId="0" applyFont="1" applyBorder="1" applyAlignment="1">
      <alignment horizontal="center"/>
    </xf>
    <xf numFmtId="3" fontId="84" fillId="0" borderId="43" xfId="0" applyNumberFormat="1" applyFont="1" applyBorder="1" applyAlignment="1">
      <alignment horizontal="center"/>
    </xf>
    <xf numFmtId="49" fontId="83" fillId="0" borderId="45" xfId="0" applyNumberFormat="1" applyFont="1" applyBorder="1" applyAlignment="1">
      <alignment horizontal="center"/>
    </xf>
    <xf numFmtId="0" fontId="18" fillId="0" borderId="45" xfId="0" applyFont="1" applyBorder="1" applyAlignment="1">
      <alignment horizontal="center"/>
    </xf>
    <xf numFmtId="0" fontId="18" fillId="0" borderId="42" xfId="0" applyFont="1" applyBorder="1" applyAlignment="1">
      <alignment horizontal="left" wrapText="1"/>
    </xf>
    <xf numFmtId="0" fontId="18" fillId="0" borderId="45" xfId="29" applyFont="1" applyFill="1" applyBorder="1" applyAlignment="1">
      <alignment horizontal="left" vertical="center" wrapText="1"/>
    </xf>
    <xf numFmtId="3" fontId="18" fillId="0" borderId="43" xfId="0" applyNumberFormat="1" applyFont="1" applyBorder="1" applyAlignment="1">
      <alignment horizontal="center"/>
    </xf>
    <xf numFmtId="0" fontId="18" fillId="0" borderId="47" xfId="0" applyFont="1" applyBorder="1" applyAlignment="1">
      <alignment horizontal="left"/>
    </xf>
    <xf numFmtId="3" fontId="18" fillId="0" borderId="45" xfId="0" applyNumberFormat="1" applyFont="1" applyBorder="1" applyAlignment="1">
      <alignment horizontal="center" vertical="center"/>
    </xf>
    <xf numFmtId="3" fontId="84" fillId="0" borderId="45" xfId="0" applyNumberFormat="1" applyFont="1" applyBorder="1" applyAlignment="1">
      <alignment horizontal="center"/>
    </xf>
    <xf numFmtId="3" fontId="18" fillId="0" borderId="45" xfId="0" applyNumberFormat="1" applyFont="1" applyBorder="1" applyAlignment="1">
      <alignment horizontal="center"/>
    </xf>
    <xf numFmtId="0" fontId="14" fillId="0" borderId="1" xfId="5" applyFont="1" applyBorder="1" applyAlignment="1">
      <alignment wrapText="1"/>
    </xf>
    <xf numFmtId="3" fontId="32" fillId="0" borderId="1" xfId="5" applyNumberFormat="1" applyFont="1" applyBorder="1" applyAlignment="1">
      <alignment horizontal="center" vertical="center" wrapText="1"/>
    </xf>
    <xf numFmtId="3" fontId="18" fillId="0" borderId="1" xfId="5" applyNumberFormat="1" applyFont="1" applyBorder="1" applyAlignment="1">
      <alignment horizontal="center" wrapText="1"/>
    </xf>
    <xf numFmtId="0" fontId="14" fillId="0" borderId="1" xfId="5" applyFont="1" applyFill="1" applyBorder="1" applyAlignment="1">
      <alignment horizontal="left" wrapText="1"/>
    </xf>
    <xf numFmtId="49" fontId="74" fillId="0" borderId="1" xfId="5" applyNumberFormat="1" applyFont="1" applyFill="1" applyBorder="1" applyAlignment="1" applyProtection="1">
      <alignment horizontal="center" wrapText="1"/>
      <protection locked="0"/>
    </xf>
    <xf numFmtId="3" fontId="18" fillId="0" borderId="1" xfId="0" applyNumberFormat="1" applyFont="1" applyBorder="1" applyAlignment="1">
      <alignment horizontal="center"/>
    </xf>
    <xf numFmtId="3" fontId="50" fillId="0" borderId="0" xfId="0" applyNumberFormat="1" applyFont="1" applyFill="1"/>
    <xf numFmtId="0" fontId="15" fillId="0" borderId="0" xfId="0" applyFont="1" applyFill="1"/>
    <xf numFmtId="0" fontId="123" fillId="0" borderId="0" xfId="0" applyFont="1"/>
    <xf numFmtId="49" fontId="18" fillId="0" borderId="1" xfId="0" applyNumberFormat="1" applyFont="1" applyFill="1" applyBorder="1" applyAlignment="1" applyProtection="1">
      <alignment horizontal="left" wrapText="1"/>
      <protection locked="0"/>
    </xf>
    <xf numFmtId="0" fontId="18" fillId="0" borderId="1" xfId="0" applyFont="1" applyFill="1" applyBorder="1" applyAlignment="1">
      <alignment wrapText="1"/>
    </xf>
    <xf numFmtId="49" fontId="18" fillId="0" borderId="1" xfId="0" applyNumberFormat="1" applyFont="1" applyFill="1" applyBorder="1" applyAlignment="1">
      <alignment horizontal="left" wrapText="1"/>
    </xf>
    <xf numFmtId="0" fontId="0" fillId="0" borderId="1" xfId="0" applyFont="1" applyBorder="1"/>
    <xf numFmtId="0" fontId="18" fillId="4" borderId="1" xfId="0" applyFont="1" applyFill="1" applyBorder="1" applyAlignment="1">
      <alignment wrapText="1"/>
    </xf>
    <xf numFmtId="0" fontId="18" fillId="4" borderId="1" xfId="0" applyFont="1" applyFill="1" applyBorder="1" applyAlignment="1">
      <alignment horizontal="center" wrapText="1"/>
    </xf>
    <xf numFmtId="3" fontId="92" fillId="0" borderId="1" xfId="0" applyNumberFormat="1" applyFont="1" applyFill="1" applyBorder="1" applyAlignment="1">
      <alignment horizontal="center" wrapText="1"/>
    </xf>
    <xf numFmtId="3" fontId="41" fillId="0" borderId="0" xfId="0" applyNumberFormat="1" applyFont="1" applyFill="1"/>
    <xf numFmtId="0" fontId="18" fillId="0" borderId="0" xfId="0" applyFont="1" applyFill="1"/>
    <xf numFmtId="0" fontId="122" fillId="0" borderId="0" xfId="0" applyFont="1"/>
    <xf numFmtId="0" fontId="92" fillId="4" borderId="1" xfId="0" applyFont="1" applyFill="1" applyBorder="1" applyAlignment="1">
      <alignment wrapText="1"/>
    </xf>
    <xf numFmtId="0" fontId="92" fillId="4" borderId="1" xfId="0" applyFont="1" applyFill="1" applyBorder="1" applyAlignment="1">
      <alignment horizontal="center" wrapText="1"/>
    </xf>
    <xf numFmtId="49" fontId="76" fillId="0" borderId="5" xfId="0" applyNumberFormat="1" applyFont="1" applyFill="1" applyBorder="1" applyAlignment="1">
      <alignment horizontal="center" wrapText="1"/>
    </xf>
    <xf numFmtId="49" fontId="76" fillId="0" borderId="17" xfId="0" applyNumberFormat="1" applyFont="1" applyFill="1" applyBorder="1" applyAlignment="1">
      <alignment horizontal="center" wrapText="1"/>
    </xf>
    <xf numFmtId="0" fontId="50" fillId="0" borderId="1" xfId="0" applyFont="1" applyBorder="1" applyAlignment="1">
      <alignment horizontal="center"/>
    </xf>
    <xf numFmtId="0" fontId="50" fillId="0" borderId="0" xfId="0" applyFont="1" applyAlignment="1">
      <alignment horizontal="center"/>
    </xf>
    <xf numFmtId="49" fontId="14" fillId="0" borderId="4" xfId="0" applyNumberFormat="1" applyFont="1" applyBorder="1" applyAlignment="1">
      <alignment horizontal="center"/>
    </xf>
    <xf numFmtId="49" fontId="76" fillId="0" borderId="4" xfId="0" applyNumberFormat="1" applyFont="1" applyBorder="1" applyAlignment="1">
      <alignment horizontal="center" wrapText="1"/>
    </xf>
    <xf numFmtId="49" fontId="14" fillId="0" borderId="4" xfId="0" applyNumberFormat="1" applyFont="1" applyBorder="1" applyAlignment="1">
      <alignment horizontal="left" wrapText="1"/>
    </xf>
    <xf numFmtId="0" fontId="92" fillId="4" borderId="1" xfId="0" applyFont="1" applyFill="1" applyBorder="1" applyAlignment="1"/>
    <xf numFmtId="0" fontId="92" fillId="4" borderId="1" xfId="0" applyFont="1" applyFill="1" applyBorder="1" applyAlignment="1">
      <alignment horizontal="center"/>
    </xf>
    <xf numFmtId="0" fontId="18" fillId="0" borderId="1" xfId="0" applyFont="1" applyBorder="1" applyAlignment="1">
      <alignment horizontal="center"/>
    </xf>
    <xf numFmtId="49" fontId="25" fillId="0" borderId="0" xfId="4" applyNumberFormat="1" applyFont="1" applyFill="1" applyBorder="1" applyAlignment="1" applyProtection="1">
      <alignment horizontal="left" wrapText="1"/>
      <protection locked="0"/>
    </xf>
    <xf numFmtId="0" fontId="67" fillId="0" borderId="0" xfId="0" applyFont="1" applyAlignment="1"/>
    <xf numFmtId="0" fontId="18" fillId="0" borderId="0" xfId="4" applyFont="1" applyAlignment="1"/>
    <xf numFmtId="0" fontId="18" fillId="0" borderId="0" xfId="4" applyFont="1" applyAlignment="1">
      <alignment horizontal="right"/>
    </xf>
    <xf numFmtId="1" fontId="29" fillId="0" borderId="0" xfId="4" applyNumberFormat="1" applyFont="1" applyFill="1" applyBorder="1" applyAlignment="1">
      <alignment horizontal="center" vertical="top" wrapText="1"/>
    </xf>
    <xf numFmtId="49" fontId="40" fillId="0" borderId="0" xfId="4" applyNumberFormat="1" applyFont="1" applyFill="1" applyBorder="1" applyAlignment="1" applyProtection="1">
      <alignment horizontal="left" vertical="top" wrapText="1"/>
      <protection locked="0"/>
    </xf>
    <xf numFmtId="0" fontId="30" fillId="0" borderId="1" xfId="4" applyFont="1" applyFill="1" applyBorder="1" applyAlignment="1">
      <alignment horizontal="center" vertical="center" wrapText="1"/>
    </xf>
    <xf numFmtId="49" fontId="31" fillId="0" borderId="1" xfId="4" applyNumberFormat="1" applyFont="1" applyFill="1" applyBorder="1" applyAlignment="1">
      <alignment horizontal="center" vertical="center" wrapText="1"/>
    </xf>
    <xf numFmtId="0" fontId="31" fillId="0" borderId="1" xfId="4" applyFont="1" applyFill="1" applyBorder="1" applyAlignment="1">
      <alignment horizontal="center" vertical="center"/>
    </xf>
    <xf numFmtId="0" fontId="31" fillId="0" borderId="1" xfId="4" applyFont="1" applyFill="1" applyBorder="1" applyAlignment="1">
      <alignment horizontal="center" vertical="center" wrapText="1"/>
    </xf>
    <xf numFmtId="49" fontId="34" fillId="0" borderId="11" xfId="4" applyNumberFormat="1" applyFont="1" applyFill="1" applyBorder="1" applyAlignment="1">
      <alignment horizontal="center" wrapText="1"/>
    </xf>
    <xf numFmtId="0" fontId="0" fillId="0" borderId="13" xfId="0" applyBorder="1" applyAlignment="1">
      <alignment wrapText="1"/>
    </xf>
    <xf numFmtId="0" fontId="0" fillId="0" borderId="3" xfId="0" applyBorder="1" applyAlignment="1">
      <alignment wrapText="1"/>
    </xf>
    <xf numFmtId="0" fontId="5" fillId="0" borderId="4"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9" fillId="0" borderId="1" xfId="0" applyFont="1" applyBorder="1" applyAlignment="1">
      <alignment horizontal="center" vertical="center" wrapText="1"/>
    </xf>
    <xf numFmtId="0" fontId="0" fillId="0" borderId="1" xfId="0" applyFont="1" applyBorder="1" applyAlignment="1">
      <alignment horizontal="center" vertical="center"/>
    </xf>
    <xf numFmtId="49" fontId="5" fillId="0" borderId="4" xfId="0"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5" xfId="0" applyBorder="1" applyAlignment="1">
      <alignment horizontal="center" vertical="center" wrapText="1"/>
    </xf>
    <xf numFmtId="0" fontId="9" fillId="0" borderId="4" xfId="0" applyFont="1" applyBorder="1" applyAlignment="1">
      <alignment horizontal="center" vertical="center" wrapText="1"/>
    </xf>
    <xf numFmtId="0" fontId="0" fillId="0" borderId="10" xfId="0" applyFont="1" applyBorder="1" applyAlignment="1">
      <alignment horizontal="center" wrapText="1"/>
    </xf>
    <xf numFmtId="0" fontId="0" fillId="0" borderId="5" xfId="0" applyFont="1" applyBorder="1" applyAlignment="1">
      <alignment horizontal="center" wrapText="1"/>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50" fillId="0" borderId="3" xfId="0" applyFont="1" applyBorder="1" applyAlignment="1">
      <alignment horizontal="center" vertical="center"/>
    </xf>
    <xf numFmtId="0" fontId="5" fillId="0" borderId="5" xfId="0" applyFont="1" applyBorder="1" applyAlignment="1">
      <alignment horizontal="center" vertical="center" wrapText="1"/>
    </xf>
    <xf numFmtId="49" fontId="75" fillId="0" borderId="0" xfId="4" applyNumberFormat="1" applyFont="1" applyFill="1" applyBorder="1" applyAlignment="1">
      <alignment horizontal="left" wrapText="1"/>
    </xf>
    <xf numFmtId="0" fontId="0" fillId="0" borderId="0" xfId="0" applyAlignment="1"/>
    <xf numFmtId="1" fontId="2" fillId="0" borderId="0" xfId="4" applyNumberFormat="1" applyFont="1" applyFill="1" applyBorder="1" applyAlignment="1">
      <alignment horizontal="left" vertical="top" wrapText="1"/>
    </xf>
    <xf numFmtId="0" fontId="8" fillId="0" borderId="4" xfId="0" applyFont="1" applyBorder="1" applyAlignment="1">
      <alignment horizontal="center" vertical="center" textRotation="255"/>
    </xf>
    <xf numFmtId="0" fontId="8" fillId="0" borderId="10" xfId="0" applyFont="1" applyBorder="1" applyAlignment="1">
      <alignment horizontal="center" vertical="center" textRotation="255"/>
    </xf>
    <xf numFmtId="0" fontId="8" fillId="0" borderId="5" xfId="0" applyFont="1" applyBorder="1" applyAlignment="1">
      <alignment horizontal="center" vertical="center" textRotation="255"/>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9" fillId="0" borderId="5"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wrapText="1"/>
    </xf>
    <xf numFmtId="0" fontId="2" fillId="0" borderId="1" xfId="0" applyFont="1" applyBorder="1" applyAlignment="1">
      <alignment wrapText="1"/>
    </xf>
    <xf numFmtId="0" fontId="8" fillId="0" borderId="3" xfId="0" applyFont="1" applyBorder="1" applyAlignment="1">
      <alignment horizontal="center" vertical="center"/>
    </xf>
    <xf numFmtId="0" fontId="2" fillId="0" borderId="1" xfId="0" applyFont="1" applyBorder="1" applyAlignment="1">
      <alignment horizontal="center" vertical="center"/>
    </xf>
    <xf numFmtId="0" fontId="5"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18" fillId="0" borderId="24" xfId="0" applyFont="1" applyBorder="1" applyAlignment="1">
      <alignment horizontal="left"/>
    </xf>
    <xf numFmtId="0" fontId="87" fillId="0" borderId="25" xfId="0" applyFont="1" applyBorder="1" applyAlignment="1">
      <alignment horizontal="left"/>
    </xf>
    <xf numFmtId="0" fontId="86" fillId="0" borderId="20" xfId="0" applyFont="1" applyBorder="1" applyAlignment="1">
      <alignment horizontal="left"/>
    </xf>
    <xf numFmtId="0" fontId="86" fillId="0" borderId="25" xfId="0" applyFont="1" applyBorder="1" applyAlignment="1">
      <alignment horizontal="left"/>
    </xf>
    <xf numFmtId="0" fontId="85" fillId="0" borderId="26" xfId="0" applyFont="1" applyBorder="1" applyAlignment="1">
      <alignment horizontal="left"/>
    </xf>
    <xf numFmtId="0" fontId="85" fillId="0" borderId="23" xfId="0" applyFont="1" applyBorder="1" applyAlignment="1">
      <alignment horizontal="left"/>
    </xf>
    <xf numFmtId="0" fontId="2" fillId="0" borderId="24" xfId="0" applyFont="1" applyBorder="1" applyAlignment="1"/>
    <xf numFmtId="0" fontId="0" fillId="0" borderId="25" xfId="0" applyBorder="1" applyAlignment="1"/>
    <xf numFmtId="0" fontId="37" fillId="0" borderId="7" xfId="0" applyFont="1" applyBorder="1" applyAlignment="1">
      <alignment horizontal="center" vertical="center" wrapText="1"/>
    </xf>
    <xf numFmtId="0" fontId="37" fillId="0" borderId="20" xfId="0" applyFont="1" applyBorder="1" applyAlignment="1">
      <alignment horizontal="center" vertical="center"/>
    </xf>
    <xf numFmtId="0" fontId="119" fillId="0" borderId="16" xfId="0" applyFont="1" applyBorder="1" applyAlignment="1">
      <alignment horizontal="center" vertical="center" wrapText="1"/>
    </xf>
    <xf numFmtId="0" fontId="120" fillId="0" borderId="19" xfId="0" applyFont="1" applyBorder="1" applyAlignment="1">
      <alignment horizontal="center" vertical="center"/>
    </xf>
    <xf numFmtId="0" fontId="120" fillId="0" borderId="21" xfId="0" applyFont="1" applyBorder="1" applyAlignment="1">
      <alignment horizontal="center" vertical="center"/>
    </xf>
    <xf numFmtId="0" fontId="120" fillId="0" borderId="22" xfId="0" applyFont="1" applyBorder="1" applyAlignment="1">
      <alignment horizontal="center" vertical="center"/>
    </xf>
    <xf numFmtId="0" fontId="119" fillId="0" borderId="9" xfId="0" applyFont="1" applyBorder="1" applyAlignment="1">
      <alignment horizontal="center" vertical="center"/>
    </xf>
    <xf numFmtId="0" fontId="120" fillId="0" borderId="23" xfId="0" applyFont="1" applyBorder="1" applyAlignment="1">
      <alignment horizontal="center" vertical="center"/>
    </xf>
    <xf numFmtId="0" fontId="16" fillId="0" borderId="24" xfId="0" applyFont="1" applyBorder="1" applyAlignment="1">
      <alignment horizontal="center" vertical="center"/>
    </xf>
    <xf numFmtId="0" fontId="0" fillId="0" borderId="25" xfId="0" applyBorder="1" applyAlignment="1">
      <alignment horizontal="center" vertical="center"/>
    </xf>
    <xf numFmtId="0" fontId="18" fillId="0" borderId="0" xfId="0" applyFont="1" applyAlignment="1"/>
    <xf numFmtId="0" fontId="45" fillId="0" borderId="0" xfId="0" applyFont="1" applyAlignment="1">
      <alignment horizontal="center"/>
    </xf>
    <xf numFmtId="0" fontId="116" fillId="0" borderId="0" xfId="0" applyFont="1" applyAlignment="1">
      <alignment horizontal="center" vertical="center"/>
    </xf>
    <xf numFmtId="0" fontId="117" fillId="0" borderId="0" xfId="0" applyFont="1" applyAlignment="1">
      <alignment horizontal="center" vertical="center"/>
    </xf>
    <xf numFmtId="0" fontId="118"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0" fontId="46" fillId="0" borderId="0" xfId="0" applyFont="1" applyBorder="1" applyAlignment="1">
      <alignment horizontal="center"/>
    </xf>
    <xf numFmtId="0" fontId="0" fillId="0" borderId="0" xfId="0" applyBorder="1" applyAlignment="1"/>
    <xf numFmtId="0" fontId="18" fillId="0" borderId="28" xfId="0" applyFont="1" applyBorder="1" applyAlignment="1"/>
    <xf numFmtId="0" fontId="87" fillId="0" borderId="29" xfId="0" applyFont="1" applyBorder="1" applyAlignment="1"/>
    <xf numFmtId="0" fontId="43" fillId="0" borderId="0" xfId="0" applyFont="1" applyAlignment="1">
      <alignment horizontal="center"/>
    </xf>
    <xf numFmtId="0" fontId="46" fillId="0" borderId="0" xfId="0" applyFont="1" applyAlignment="1">
      <alignment horizontal="center"/>
    </xf>
    <xf numFmtId="0" fontId="83" fillId="0" borderId="8" xfId="0" applyFont="1" applyBorder="1" applyAlignment="1">
      <alignment horizontal="center" vertical="center" wrapText="1"/>
    </xf>
    <xf numFmtId="0" fontId="81" fillId="0" borderId="26" xfId="0" applyFont="1" applyBorder="1" applyAlignment="1">
      <alignment horizontal="center" vertical="center" wrapText="1"/>
    </xf>
    <xf numFmtId="0" fontId="83" fillId="0" borderId="9" xfId="0" applyFont="1" applyBorder="1" applyAlignment="1">
      <alignment horizontal="center" vertical="center"/>
    </xf>
    <xf numFmtId="0" fontId="81" fillId="0" borderId="23" xfId="0" applyFont="1" applyBorder="1" applyAlignment="1">
      <alignment horizontal="center" vertical="center"/>
    </xf>
    <xf numFmtId="49" fontId="84" fillId="0" borderId="44" xfId="0" applyNumberFormat="1" applyFont="1" applyFill="1" applyBorder="1" applyAlignment="1" applyProtection="1">
      <alignment horizontal="center" wrapText="1"/>
      <protection locked="0"/>
    </xf>
    <xf numFmtId="0" fontId="0" fillId="0" borderId="41" xfId="0" applyBorder="1" applyAlignment="1">
      <alignment horizontal="center"/>
    </xf>
    <xf numFmtId="0" fontId="0" fillId="0" borderId="39" xfId="0" applyBorder="1" applyAlignment="1">
      <alignment horizontal="center"/>
    </xf>
    <xf numFmtId="49" fontId="84" fillId="0" borderId="38" xfId="0" applyNumberFormat="1" applyFont="1" applyBorder="1" applyAlignment="1">
      <alignment horizontal="center" wrapText="1"/>
    </xf>
    <xf numFmtId="0" fontId="112" fillId="0" borderId="41" xfId="0" applyFont="1" applyBorder="1" applyAlignment="1">
      <alignment wrapText="1"/>
    </xf>
    <xf numFmtId="0" fontId="112" fillId="0" borderId="39" xfId="0" applyFont="1" applyBorder="1" applyAlignment="1">
      <alignment wrapText="1"/>
    </xf>
    <xf numFmtId="0" fontId="18" fillId="0" borderId="24" xfId="0" applyFont="1" applyBorder="1" applyAlignment="1"/>
    <xf numFmtId="0" fontId="87" fillId="0" borderId="25" xfId="0" applyFont="1" applyBorder="1" applyAlignment="1"/>
    <xf numFmtId="0" fontId="84" fillId="0" borderId="46" xfId="29" applyFont="1" applyFill="1" applyBorder="1" applyAlignment="1">
      <alignment horizontal="center" vertical="center" wrapText="1"/>
    </xf>
    <xf numFmtId="0" fontId="112" fillId="0" borderId="47" xfId="0" applyFont="1" applyBorder="1" applyAlignment="1">
      <alignment horizontal="center"/>
    </xf>
    <xf numFmtId="0" fontId="112" fillId="0" borderId="42" xfId="0" applyFont="1" applyBorder="1" applyAlignment="1">
      <alignment horizontal="center"/>
    </xf>
    <xf numFmtId="0" fontId="85" fillId="0" borderId="31" xfId="0" applyFont="1" applyBorder="1" applyAlignment="1">
      <alignment horizontal="left"/>
    </xf>
    <xf numFmtId="0" fontId="8" fillId="0" borderId="1" xfId="0" applyFont="1" applyBorder="1" applyAlignment="1">
      <alignment horizontal="center" vertical="center" wrapText="1"/>
    </xf>
    <xf numFmtId="0" fontId="0" fillId="0" borderId="1" xfId="0" applyBorder="1" applyAlignment="1">
      <alignment wrapText="1"/>
    </xf>
    <xf numFmtId="0" fontId="89" fillId="0" borderId="0" xfId="0" applyFont="1" applyAlignment="1">
      <alignment horizontal="center"/>
    </xf>
    <xf numFmtId="0" fontId="89" fillId="0" borderId="0" xfId="0" applyFont="1" applyAlignment="1">
      <alignment horizontal="left"/>
    </xf>
    <xf numFmtId="0" fontId="5" fillId="0" borderId="4" xfId="5" applyFont="1" applyBorder="1" applyAlignment="1">
      <alignment horizontal="center" vertical="center" wrapText="1"/>
    </xf>
    <xf numFmtId="0" fontId="8" fillId="0" borderId="4" xfId="5" applyFont="1" applyBorder="1" applyAlignment="1">
      <alignment horizontal="center" vertical="center" wrapText="1"/>
    </xf>
    <xf numFmtId="0" fontId="30" fillId="0" borderId="4" xfId="0" applyFont="1" applyBorder="1" applyAlignment="1">
      <alignment horizontal="center" vertical="center" wrapText="1"/>
    </xf>
    <xf numFmtId="0" fontId="92" fillId="0" borderId="4" xfId="0" applyFont="1" applyBorder="1" applyAlignment="1">
      <alignment horizontal="center" vertical="center" wrapText="1"/>
    </xf>
    <xf numFmtId="0" fontId="8" fillId="0" borderId="4" xfId="0" applyFont="1" applyBorder="1" applyAlignment="1">
      <alignment horizontal="center" vertical="center" wrapText="1"/>
    </xf>
  </cellXfs>
  <cellStyles count="31">
    <cellStyle name="Normal_meresha_07" xfId="8"/>
    <cellStyle name="Гиперссылка" xfId="1" builtinId="8"/>
    <cellStyle name="Звичайний 10" xfId="9"/>
    <cellStyle name="Звичайний 11" xfId="10"/>
    <cellStyle name="Звичайний 12" xfId="11"/>
    <cellStyle name="Звичайний 13" xfId="12"/>
    <cellStyle name="Звичайний 14" xfId="13"/>
    <cellStyle name="Звичайний 15" xfId="14"/>
    <cellStyle name="Звичайний 16" xfId="15"/>
    <cellStyle name="Звичайний 17" xfId="16"/>
    <cellStyle name="Звичайний 18" xfId="17"/>
    <cellStyle name="Звичайний 19" xfId="18"/>
    <cellStyle name="Звичайний 2" xfId="19"/>
    <cellStyle name="Звичайний 20" xfId="20"/>
    <cellStyle name="Звичайний 3" xfId="21"/>
    <cellStyle name="Звичайний 4" xfId="22"/>
    <cellStyle name="Звичайний 5" xfId="23"/>
    <cellStyle name="Звичайний 6" xfId="24"/>
    <cellStyle name="Звичайний 7" xfId="25"/>
    <cellStyle name="Звичайний 8" xfId="26"/>
    <cellStyle name="Звичайний 9" xfId="27"/>
    <cellStyle name="Обычный" xfId="0" builtinId="0"/>
    <cellStyle name="Обычный 2" xfId="7"/>
    <cellStyle name="Обычный 2 2" xfId="29"/>
    <cellStyle name="Обычный_Dod1" xfId="2"/>
    <cellStyle name="Обычный_Dod2" xfId="3"/>
    <cellStyle name="Обычный_Dod5" xfId="4"/>
    <cellStyle name="Обычный_Dod5 2" xfId="30"/>
    <cellStyle name="Обычный_Dod6" xfId="5"/>
    <cellStyle name="Обычный_ZV1PIV98" xfId="6"/>
    <cellStyle name="Стиль 1" xfId="2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3</xdr:col>
      <xdr:colOff>197471</xdr:colOff>
      <xdr:row>0</xdr:row>
      <xdr:rowOff>174238</xdr:rowOff>
    </xdr:from>
    <xdr:to>
      <xdr:col>6</xdr:col>
      <xdr:colOff>81311</xdr:colOff>
      <xdr:row>4</xdr:row>
      <xdr:rowOff>196308</xdr:rowOff>
    </xdr:to>
    <xdr:sp macro="" textlink="">
      <xdr:nvSpPr>
        <xdr:cNvPr id="62473" name="Text Box 1"/>
        <xdr:cNvSpPr txBox="1">
          <a:spLocks noChangeArrowheads="1"/>
        </xdr:cNvSpPr>
      </xdr:nvSpPr>
      <xdr:spPr bwMode="auto">
        <a:xfrm>
          <a:off x="4692806" y="174238"/>
          <a:ext cx="3136280" cy="916491"/>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400" b="0" i="0" u="none" strike="noStrike" baseline="0">
              <a:solidFill>
                <a:srgbClr val="000000"/>
              </a:solidFill>
              <a:latin typeface="Times New Roman"/>
              <a:cs typeface="Times New Roman"/>
            </a:rPr>
            <a:t>     Додаток 1</a:t>
          </a:r>
        </a:p>
        <a:p>
          <a:pPr algn="l" rtl="0">
            <a:defRPr sz="1000"/>
          </a:pPr>
          <a:r>
            <a:rPr lang="ru-RU" sz="1400" b="0" i="0" u="none" strike="noStrike" baseline="0">
              <a:solidFill>
                <a:srgbClr val="000000"/>
              </a:solidFill>
              <a:latin typeface="Times New Roman"/>
              <a:cs typeface="Times New Roman"/>
            </a:rPr>
            <a:t>     до рішення Вараської  міської ради </a:t>
          </a:r>
        </a:p>
        <a:p>
          <a:pPr algn="l" rtl="0">
            <a:defRPr sz="1000"/>
          </a:pPr>
          <a:r>
            <a:rPr lang="ru-RU" sz="1400" b="0" i="0" u="none" strike="noStrike" baseline="0">
              <a:solidFill>
                <a:srgbClr val="000000"/>
              </a:solidFill>
              <a:latin typeface="Times New Roman"/>
              <a:cs typeface="Times New Roman"/>
            </a:rPr>
            <a:t>       05 березня 2021 року  № 169</a:t>
          </a:r>
        </a:p>
        <a:p>
          <a:pPr algn="l" rtl="0">
            <a:defRPr sz="1000"/>
          </a:pPr>
          <a:endParaRPr lang="ru-RU" sz="14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266700</xdr:colOff>
      <xdr:row>0</xdr:row>
      <xdr:rowOff>0</xdr:rowOff>
    </xdr:from>
    <xdr:to>
      <xdr:col>17</xdr:col>
      <xdr:colOff>314326</xdr:colOff>
      <xdr:row>3</xdr:row>
      <xdr:rowOff>161925</xdr:rowOff>
    </xdr:to>
    <xdr:sp macro="" textlink="">
      <xdr:nvSpPr>
        <xdr:cNvPr id="51278" name="Text Box 1"/>
        <xdr:cNvSpPr txBox="1">
          <a:spLocks noChangeArrowheads="1"/>
        </xdr:cNvSpPr>
      </xdr:nvSpPr>
      <xdr:spPr bwMode="auto">
        <a:xfrm>
          <a:off x="12420600" y="0"/>
          <a:ext cx="3228976" cy="75247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400" b="0" i="0" u="none" strike="noStrike" baseline="0">
              <a:solidFill>
                <a:srgbClr val="000000"/>
              </a:solidFill>
              <a:latin typeface="Times New Roman"/>
              <a:cs typeface="Times New Roman"/>
            </a:rPr>
            <a:t>  Додаток  2</a:t>
          </a:r>
        </a:p>
        <a:p>
          <a:pPr algn="l" rtl="0">
            <a:defRPr sz="1000"/>
          </a:pPr>
          <a:r>
            <a:rPr lang="ru-RU" sz="1400" b="0" i="0" u="none" strike="noStrike" baseline="0">
              <a:solidFill>
                <a:srgbClr val="000000"/>
              </a:solidFill>
              <a:latin typeface="Times New Roman"/>
              <a:cs typeface="Times New Roman"/>
            </a:rPr>
            <a:t>     до рішення Вараської міської ради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ru-RU" sz="1400" b="0" i="0" u="none" strike="noStrike" baseline="0">
              <a:solidFill>
                <a:srgbClr val="000000"/>
              </a:solidFill>
              <a:latin typeface="Times New Roman"/>
              <a:cs typeface="Times New Roman"/>
            </a:rPr>
            <a:t>    </a:t>
          </a:r>
          <a:r>
            <a:rPr kumimoji="0" lang="ru-RU" sz="1400" b="0" i="0" u="none" strike="noStrike" kern="0" cap="none" spc="0" normalizeH="0" baseline="0" noProof="0">
              <a:ln>
                <a:noFill/>
              </a:ln>
              <a:solidFill>
                <a:srgbClr val="000000"/>
              </a:solidFill>
              <a:effectLst/>
              <a:uLnTx/>
              <a:uFillTx/>
              <a:latin typeface="Times New Roman"/>
              <a:ea typeface="+mn-ea"/>
              <a:cs typeface="Times New Roman"/>
            </a:rPr>
            <a:t>05 березня 2021 року  № 169</a:t>
          </a:r>
        </a:p>
        <a:p>
          <a:pPr algn="l" rtl="0">
            <a:defRPr sz="1000"/>
          </a:pPr>
          <a:endParaRPr lang="ru-RU" sz="1600" b="0" i="0" u="none" strike="noStrike" baseline="0">
            <a:solidFill>
              <a:srgbClr val="000000"/>
            </a:solidFill>
            <a:latin typeface="Times New Roman"/>
            <a:cs typeface="Times New Roman"/>
          </a:endParaRPr>
        </a:p>
      </xdr:txBody>
    </xdr:sp>
    <xdr:clientData/>
  </xdr:twoCellAnchor>
  <xdr:twoCellAnchor>
    <xdr:from>
      <xdr:col>3</xdr:col>
      <xdr:colOff>815340</xdr:colOff>
      <xdr:row>0</xdr:row>
      <xdr:rowOff>0</xdr:rowOff>
    </xdr:from>
    <xdr:to>
      <xdr:col>13</xdr:col>
      <xdr:colOff>274318</xdr:colOff>
      <xdr:row>0</xdr:row>
      <xdr:rowOff>0</xdr:rowOff>
    </xdr:to>
    <xdr:sp macro="" textlink="">
      <xdr:nvSpPr>
        <xdr:cNvPr id="51202" name="Text Box 2"/>
        <xdr:cNvSpPr txBox="1">
          <a:spLocks noChangeArrowheads="1"/>
        </xdr:cNvSpPr>
      </xdr:nvSpPr>
      <xdr:spPr bwMode="auto">
        <a:xfrm>
          <a:off x="2228850" y="161925"/>
          <a:ext cx="9344025" cy="0"/>
        </a:xfrm>
        <a:prstGeom prst="rect">
          <a:avLst/>
        </a:prstGeom>
        <a:noFill/>
        <a:ln w="9525">
          <a:noFill/>
          <a:miter lim="800000"/>
          <a:headEnd/>
          <a:tailEnd/>
        </a:ln>
      </xdr:spPr>
      <xdr:txBody>
        <a:bodyPr vertOverflow="clip" wrap="square" lIns="36576" tIns="32004" rIns="36576" bIns="0" anchor="t" upright="1"/>
        <a:lstStyle/>
        <a:p>
          <a:pPr algn="ctr" rtl="0">
            <a:defRPr sz="1000"/>
          </a:pPr>
          <a:r>
            <a:rPr lang="ru-RU" sz="1600" b="1" i="0" u="none" strike="noStrike" baseline="0">
              <a:solidFill>
                <a:srgbClr val="000000"/>
              </a:solidFill>
              <a:latin typeface="Times New Roman"/>
              <a:cs typeface="Times New Roman"/>
            </a:rPr>
            <a:t>Розподіл видатків ____________бюджету на 2002 рік</a:t>
          </a:r>
        </a:p>
        <a:p>
          <a:pPr algn="ctr" rtl="0">
            <a:defRPr sz="1000"/>
          </a:pPr>
          <a:r>
            <a:rPr lang="ru-RU" sz="1600" b="1" i="0" u="none" strike="noStrike" baseline="0">
              <a:solidFill>
                <a:srgbClr val="000000"/>
              </a:solidFill>
              <a:latin typeface="Times New Roman"/>
              <a:cs typeface="Times New Roman"/>
            </a:rPr>
            <a:t>за головними розпорядниками коштів</a:t>
          </a:r>
        </a:p>
        <a:p>
          <a:pPr algn="ctr" rtl="0">
            <a:defRPr sz="1000"/>
          </a:pPr>
          <a:endParaRPr lang="ru-RU" sz="1600" b="1" i="0" u="none" strike="noStrike" baseline="0">
            <a:solidFill>
              <a:srgbClr val="000000"/>
            </a:solidFill>
            <a:latin typeface="Times New Roman"/>
            <a:cs typeface="Times New Roman"/>
          </a:endParaRPr>
        </a:p>
      </xdr:txBody>
    </xdr:sp>
    <xdr:clientData/>
  </xdr:twoCellAnchor>
  <xdr:twoCellAnchor>
    <xdr:from>
      <xdr:col>3</xdr:col>
      <xdr:colOff>293370</xdr:colOff>
      <xdr:row>5</xdr:row>
      <xdr:rowOff>180975</xdr:rowOff>
    </xdr:from>
    <xdr:to>
      <xdr:col>12</xdr:col>
      <xdr:colOff>38100</xdr:colOff>
      <xdr:row>7</xdr:row>
      <xdr:rowOff>0</xdr:rowOff>
    </xdr:to>
    <xdr:sp macro="" textlink="">
      <xdr:nvSpPr>
        <xdr:cNvPr id="51203" name="Text Box 3"/>
        <xdr:cNvSpPr txBox="1">
          <a:spLocks noChangeArrowheads="1"/>
        </xdr:cNvSpPr>
      </xdr:nvSpPr>
      <xdr:spPr bwMode="auto">
        <a:xfrm>
          <a:off x="2636520" y="1304925"/>
          <a:ext cx="10193655" cy="1038225"/>
        </a:xfrm>
        <a:prstGeom prst="rect">
          <a:avLst/>
        </a:prstGeom>
        <a:noFill/>
        <a:ln w="9525">
          <a:noFill/>
          <a:miter lim="800000"/>
          <a:headEnd/>
          <a:tailEnd/>
        </a:ln>
      </xdr:spPr>
      <xdr:txBody>
        <a:bodyPr vertOverflow="clip" wrap="square" lIns="36576" tIns="32004" rIns="36576" bIns="0" anchor="t" upright="1"/>
        <a:lstStyle/>
        <a:p>
          <a:pPr algn="ctr" rtl="0">
            <a:defRPr sz="1000"/>
          </a:pPr>
          <a:r>
            <a:rPr lang="ru-RU" sz="1800" b="1" i="0" u="none" strike="noStrike" baseline="0">
              <a:solidFill>
                <a:srgbClr val="000000"/>
              </a:solidFill>
              <a:latin typeface="Times New Roman"/>
              <a:cs typeface="Times New Roman"/>
            </a:rPr>
            <a:t>Зміни до розподілу видатків бюджету Вараської </a:t>
          </a:r>
        </a:p>
        <a:p>
          <a:pPr algn="ctr" rtl="0">
            <a:defRPr sz="1000"/>
          </a:pPr>
          <a:r>
            <a:rPr lang="ru-RU" sz="1800" b="1" i="0" u="none" strike="noStrike" baseline="0">
              <a:solidFill>
                <a:srgbClr val="000000"/>
              </a:solidFill>
              <a:latin typeface="Times New Roman"/>
              <a:cs typeface="Times New Roman"/>
            </a:rPr>
            <a:t>міської територіальної громади на 2021 рік</a:t>
          </a:r>
          <a:endParaRPr lang="ru-RU" sz="1000" b="1" i="0" u="none" strike="noStrike" baseline="0">
            <a:solidFill>
              <a:srgbClr val="000000"/>
            </a:solidFill>
            <a:latin typeface="Times New Roman"/>
            <a:cs typeface="Times New Roman"/>
          </a:endParaRPr>
        </a:p>
      </xdr:txBody>
    </xdr:sp>
    <xdr:clientData/>
  </xdr:twoCellAnchor>
  <xdr:twoCellAnchor>
    <xdr:from>
      <xdr:col>3</xdr:col>
      <xdr:colOff>1704975</xdr:colOff>
      <xdr:row>129</xdr:row>
      <xdr:rowOff>257175</xdr:rowOff>
    </xdr:from>
    <xdr:to>
      <xdr:col>13</xdr:col>
      <xdr:colOff>333375</xdr:colOff>
      <xdr:row>129</xdr:row>
      <xdr:rowOff>676274</xdr:rowOff>
    </xdr:to>
    <xdr:sp macro="" textlink="">
      <xdr:nvSpPr>
        <xdr:cNvPr id="51313" name="Rectangle 4"/>
        <xdr:cNvSpPr>
          <a:spLocks noChangeArrowheads="1"/>
        </xdr:cNvSpPr>
      </xdr:nvSpPr>
      <xdr:spPr bwMode="auto">
        <a:xfrm>
          <a:off x="4048125" y="17526000"/>
          <a:ext cx="9810750" cy="419099"/>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ru-RU" sz="2000" b="0" i="0" u="none" strike="noStrike" baseline="0">
              <a:solidFill>
                <a:srgbClr val="000000"/>
              </a:solidFill>
              <a:latin typeface="Times New Roman"/>
              <a:cs typeface="Times New Roman"/>
            </a:rPr>
            <a:t>Секретар міської ради                                     Геннадій ДЕРЕВ'ЯНЧУК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786765</xdr:colOff>
      <xdr:row>0</xdr:row>
      <xdr:rowOff>38100</xdr:rowOff>
    </xdr:from>
    <xdr:to>
      <xdr:col>9</xdr:col>
      <xdr:colOff>1007878</xdr:colOff>
      <xdr:row>5</xdr:row>
      <xdr:rowOff>133946</xdr:rowOff>
    </xdr:to>
    <xdr:sp macro="" textlink="">
      <xdr:nvSpPr>
        <xdr:cNvPr id="53306" name="Rectangle 1"/>
        <xdr:cNvSpPr>
          <a:spLocks noChangeArrowheads="1"/>
        </xdr:cNvSpPr>
      </xdr:nvSpPr>
      <xdr:spPr bwMode="auto">
        <a:xfrm>
          <a:off x="12246531" y="38100"/>
          <a:ext cx="4492480" cy="1331119"/>
        </a:xfrm>
        <a:prstGeom prst="rect">
          <a:avLst/>
        </a:prstGeom>
        <a:noFill/>
        <a:ln w="9525">
          <a:noFill/>
          <a:miter lim="800000"/>
          <a:headEnd/>
          <a:tailEnd/>
        </a:ln>
      </xdr:spPr>
      <xdr:txBody>
        <a:bodyPr vertOverflow="clip" wrap="square" lIns="18288" tIns="18288" rIns="0" bIns="0" anchor="t" upright="1"/>
        <a:lstStyle/>
        <a:p>
          <a:pPr algn="l" rtl="0">
            <a:defRPr sz="1000"/>
          </a:pPr>
          <a:r>
            <a:rPr lang="ru-RU" sz="1000" b="0" i="0" u="none" strike="noStrike" baseline="0">
              <a:solidFill>
                <a:srgbClr val="000000"/>
              </a:solidFill>
              <a:latin typeface="Arial Cyr"/>
              <a:cs typeface="Arial Cyr"/>
            </a:rPr>
            <a:t>   </a:t>
          </a:r>
        </a:p>
        <a:p>
          <a:pPr algn="l" rtl="0">
            <a:defRPr sz="1000"/>
          </a:pPr>
          <a:r>
            <a:rPr lang="ru-RU" sz="1000" b="0" i="0" u="none" strike="noStrike" baseline="0">
              <a:solidFill>
                <a:srgbClr val="000000"/>
              </a:solidFill>
              <a:latin typeface="Arial Cyr"/>
              <a:cs typeface="Arial Cyr"/>
            </a:rPr>
            <a:t>    </a:t>
          </a:r>
          <a:r>
            <a:rPr lang="ru-RU" sz="1400" b="0" i="0" u="none" strike="noStrike" baseline="0">
              <a:solidFill>
                <a:srgbClr val="000000"/>
              </a:solidFill>
              <a:latin typeface="Arial Cyr"/>
              <a:cs typeface="Arial Cyr"/>
            </a:rPr>
            <a:t>            </a:t>
          </a:r>
          <a:r>
            <a:rPr lang="ru-RU" sz="1400" b="0" i="0" u="none" strike="noStrike" baseline="0">
              <a:solidFill>
                <a:srgbClr val="000000"/>
              </a:solidFill>
              <a:latin typeface="Times New Roman"/>
              <a:cs typeface="Times New Roman"/>
            </a:rPr>
            <a:t>             </a:t>
          </a:r>
          <a:r>
            <a:rPr lang="ru-RU" sz="1600" b="0" i="0" u="none" strike="noStrike" baseline="0">
              <a:solidFill>
                <a:srgbClr val="000000"/>
              </a:solidFill>
              <a:latin typeface="Times New Roman"/>
              <a:cs typeface="Times New Roman"/>
            </a:rPr>
            <a:t>Додаток 4</a:t>
          </a:r>
        </a:p>
        <a:p>
          <a:pPr algn="l" rtl="0">
            <a:defRPr sz="1000"/>
          </a:pPr>
          <a:r>
            <a:rPr lang="ru-RU" sz="1600" b="0" i="0" u="none" strike="noStrike" baseline="0">
              <a:solidFill>
                <a:srgbClr val="000000"/>
              </a:solidFill>
              <a:latin typeface="Times New Roman"/>
              <a:cs typeface="Times New Roman"/>
            </a:rPr>
            <a:t>      до рішення Вараської міської ради</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ru-RU" sz="1600" b="0" i="0" u="none" strike="noStrike" baseline="0">
              <a:solidFill>
                <a:srgbClr val="000000"/>
              </a:solidFill>
              <a:latin typeface="Times New Roman"/>
              <a:cs typeface="Times New Roman"/>
            </a:rPr>
            <a:t>            </a:t>
          </a:r>
          <a:r>
            <a:rPr kumimoji="0" lang="ru-RU" sz="1400" b="0" i="0" u="none" strike="noStrike" kern="0" cap="none" spc="0" normalizeH="0" baseline="0" noProof="0">
              <a:ln>
                <a:noFill/>
              </a:ln>
              <a:solidFill>
                <a:srgbClr val="000000"/>
              </a:solidFill>
              <a:effectLst/>
              <a:uLnTx/>
              <a:uFillTx/>
              <a:latin typeface="Times New Roman"/>
              <a:ea typeface="+mn-ea"/>
              <a:cs typeface="Times New Roman"/>
            </a:rPr>
            <a:t>05 березня 2021 року  № 169</a:t>
          </a:r>
        </a:p>
        <a:p>
          <a:pPr algn="l" rtl="0">
            <a:defRPr sz="1000"/>
          </a:pPr>
          <a:endParaRPr lang="ru-RU" sz="1600" b="0" i="0" u="none" strike="noStrike" baseline="0">
            <a:solidFill>
              <a:srgbClr val="000000"/>
            </a:solidFill>
            <a:latin typeface="Times New Roman"/>
            <a:cs typeface="Times New Roman"/>
          </a:endParaRPr>
        </a:p>
      </xdr:txBody>
    </xdr:sp>
    <xdr:clientData/>
  </xdr:twoCellAnchor>
  <xdr:twoCellAnchor>
    <xdr:from>
      <xdr:col>1</xdr:col>
      <xdr:colOff>199360</xdr:colOff>
      <xdr:row>4</xdr:row>
      <xdr:rowOff>11076</xdr:rowOff>
    </xdr:from>
    <xdr:to>
      <xdr:col>5</xdr:col>
      <xdr:colOff>753139</xdr:colOff>
      <xdr:row>9</xdr:row>
      <xdr:rowOff>66454</xdr:rowOff>
    </xdr:to>
    <xdr:sp macro="" textlink="">
      <xdr:nvSpPr>
        <xdr:cNvPr id="53607" name="Rectangle 2"/>
        <xdr:cNvSpPr>
          <a:spLocks noChangeArrowheads="1"/>
        </xdr:cNvSpPr>
      </xdr:nvSpPr>
      <xdr:spPr bwMode="auto">
        <a:xfrm>
          <a:off x="1306918" y="1063256"/>
          <a:ext cx="10986977" cy="1129710"/>
        </a:xfrm>
        <a:prstGeom prst="rect">
          <a:avLst/>
        </a:prstGeom>
        <a:solidFill>
          <a:srgbClr val="FFFFFF"/>
        </a:solidFill>
        <a:ln w="9525">
          <a:noFill/>
          <a:miter lim="800000"/>
          <a:headEnd/>
          <a:tailEnd/>
        </a:ln>
      </xdr:spPr>
      <xdr:txBody>
        <a:bodyPr vertOverflow="clip" wrap="square" lIns="36576" tIns="32004" rIns="36576" bIns="0" anchor="t" upright="1"/>
        <a:lstStyle/>
        <a:p>
          <a:pPr algn="ctr" rtl="0">
            <a:defRPr sz="1000"/>
          </a:pPr>
          <a:r>
            <a:rPr lang="ru-RU" sz="1800" b="1" i="0" u="none" strike="noStrike" baseline="0">
              <a:solidFill>
                <a:srgbClr val="000000"/>
              </a:solidFill>
              <a:latin typeface="Times New Roman"/>
              <a:cs typeface="Times New Roman"/>
            </a:rPr>
            <a:t>Зміни до розподілу</a:t>
          </a:r>
        </a:p>
        <a:p>
          <a:pPr algn="ctr" rtl="0">
            <a:defRPr sz="1000"/>
          </a:pPr>
          <a:r>
            <a:rPr lang="ru-RU" sz="1800" b="1" i="0" u="none" strike="noStrike" baseline="0">
              <a:solidFill>
                <a:srgbClr val="000000"/>
              </a:solidFill>
              <a:latin typeface="Times New Roman"/>
              <a:cs typeface="Times New Roman"/>
            </a:rPr>
            <a:t>коштів бюджету розвитку на здійснення заходів на будівництво, реконструкцію і реставрацію, капітальний ремонт об'єктів  виробничої, комунікаційної та соціальної  інфраструктури за об'єктами та іншими капітальними видатками  у 2021 році</a:t>
          </a:r>
        </a:p>
      </xdr:txBody>
    </xdr:sp>
    <xdr:clientData/>
  </xdr:twoCellAnchor>
  <xdr:twoCellAnchor>
    <xdr:from>
      <xdr:col>3</xdr:col>
      <xdr:colOff>299040</xdr:colOff>
      <xdr:row>58</xdr:row>
      <xdr:rowOff>228600</xdr:rowOff>
    </xdr:from>
    <xdr:to>
      <xdr:col>6</xdr:col>
      <xdr:colOff>1104902</xdr:colOff>
      <xdr:row>60</xdr:row>
      <xdr:rowOff>0</xdr:rowOff>
    </xdr:to>
    <xdr:sp macro="" textlink="">
      <xdr:nvSpPr>
        <xdr:cNvPr id="53326" name="Rectangle 3"/>
        <xdr:cNvSpPr>
          <a:spLocks noChangeArrowheads="1"/>
        </xdr:cNvSpPr>
      </xdr:nvSpPr>
      <xdr:spPr bwMode="auto">
        <a:xfrm>
          <a:off x="3854302" y="30896885"/>
          <a:ext cx="9987519" cy="878958"/>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endParaRPr lang="ru-RU" sz="2000" b="0" i="0" u="none" strike="noStrike" baseline="0">
            <a:solidFill>
              <a:srgbClr val="000000"/>
            </a:solidFill>
            <a:latin typeface="Times New Roman"/>
            <a:cs typeface="Times New Roman"/>
          </a:endParaRPr>
        </a:p>
        <a:p>
          <a:pPr algn="l" rtl="0">
            <a:defRPr sz="1000"/>
          </a:pPr>
          <a:r>
            <a:rPr lang="ru-RU" sz="2000" b="0" i="0" u="none" strike="noStrike" baseline="0">
              <a:solidFill>
                <a:srgbClr val="000000"/>
              </a:solidFill>
              <a:latin typeface="Times New Roman"/>
              <a:cs typeface="Times New Roman"/>
            </a:rPr>
            <a:t>Секретар міської ради                                     Геннадій ДЕРЕВ'ЯНЧУК</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219075</xdr:colOff>
      <xdr:row>0</xdr:row>
      <xdr:rowOff>0</xdr:rowOff>
    </xdr:from>
    <xdr:to>
      <xdr:col>9</xdr:col>
      <xdr:colOff>895350</xdr:colOff>
      <xdr:row>4</xdr:row>
      <xdr:rowOff>0</xdr:rowOff>
    </xdr:to>
    <xdr:sp macro="" textlink="">
      <xdr:nvSpPr>
        <xdr:cNvPr id="2" name="Rectangle 1"/>
        <xdr:cNvSpPr>
          <a:spLocks noChangeArrowheads="1"/>
        </xdr:cNvSpPr>
      </xdr:nvSpPr>
      <xdr:spPr bwMode="auto">
        <a:xfrm>
          <a:off x="11506200" y="0"/>
          <a:ext cx="3800475" cy="1209675"/>
        </a:xfrm>
        <a:prstGeom prst="rect">
          <a:avLst/>
        </a:prstGeom>
        <a:solidFill>
          <a:srgbClr val="FFFFFF"/>
        </a:solidFill>
        <a:ln w="9525">
          <a:noFill/>
          <a:miter lim="800000"/>
          <a:headEnd/>
          <a:tailEnd/>
        </a:ln>
      </xdr:spPr>
      <xdr:txBody>
        <a:bodyPr vertOverflow="clip" wrap="square" lIns="36576" tIns="32004" rIns="0" bIns="0" anchor="t" upright="1"/>
        <a:lstStyle/>
        <a:p>
          <a:pPr algn="l" rtl="1">
            <a:defRPr sz="1000"/>
          </a:pPr>
          <a:r>
            <a:rPr lang="ru-RU" sz="1400" b="0" i="0" strike="noStrike">
              <a:solidFill>
                <a:srgbClr val="000000"/>
              </a:solidFill>
              <a:latin typeface="Times New Roman"/>
              <a:cs typeface="Times New Roman"/>
            </a:rPr>
            <a:t>              </a:t>
          </a:r>
          <a:r>
            <a:rPr lang="ru-RU" sz="1600" b="0" i="0" strike="noStrike">
              <a:solidFill>
                <a:srgbClr val="000000"/>
              </a:solidFill>
              <a:latin typeface="Times New Roman"/>
              <a:cs typeface="Times New Roman"/>
            </a:rPr>
            <a:t>        </a:t>
          </a:r>
        </a:p>
      </xdr:txBody>
    </xdr:sp>
    <xdr:clientData/>
  </xdr:twoCellAnchor>
  <xdr:twoCellAnchor>
    <xdr:from>
      <xdr:col>0</xdr:col>
      <xdr:colOff>829253</xdr:colOff>
      <xdr:row>3</xdr:row>
      <xdr:rowOff>428394</xdr:rowOff>
    </xdr:from>
    <xdr:to>
      <xdr:col>8</xdr:col>
      <xdr:colOff>545406</xdr:colOff>
      <xdr:row>7</xdr:row>
      <xdr:rowOff>23090</xdr:rowOff>
    </xdr:to>
    <xdr:sp macro="" textlink="">
      <xdr:nvSpPr>
        <xdr:cNvPr id="3" name="Rectangle 2"/>
        <xdr:cNvSpPr>
          <a:spLocks noChangeArrowheads="1"/>
        </xdr:cNvSpPr>
      </xdr:nvSpPr>
      <xdr:spPr bwMode="auto">
        <a:xfrm>
          <a:off x="829253" y="914169"/>
          <a:ext cx="13127353" cy="966296"/>
        </a:xfrm>
        <a:prstGeom prst="rect">
          <a:avLst/>
        </a:prstGeom>
        <a:solidFill>
          <a:srgbClr val="FFFFFF"/>
        </a:solidFill>
        <a:ln w="9525">
          <a:noFill/>
          <a:miter lim="800000"/>
          <a:headEnd/>
          <a:tailEnd/>
        </a:ln>
      </xdr:spPr>
      <xdr:txBody>
        <a:bodyPr vertOverflow="clip" wrap="square" lIns="36576" tIns="32004" rIns="36576" bIns="0" anchor="t" upright="1"/>
        <a:lstStyle/>
        <a:p>
          <a:pPr algn="ctr" rtl="0">
            <a:defRPr sz="1000"/>
          </a:pPr>
          <a:r>
            <a:rPr lang="ru-RU" sz="1700" b="1" i="0" u="none" strike="noStrike" baseline="0">
              <a:solidFill>
                <a:srgbClr val="000000"/>
              </a:solidFill>
              <a:latin typeface="Times New Roman"/>
              <a:cs typeface="Times New Roman"/>
            </a:rPr>
            <a:t>Зміни до розподілу</a:t>
          </a:r>
        </a:p>
        <a:p>
          <a:pPr algn="ctr" rtl="0">
            <a:defRPr sz="1000"/>
          </a:pPr>
          <a:r>
            <a:rPr lang="ru-RU" sz="1700" b="1" i="0" u="none" strike="noStrike" baseline="0">
              <a:solidFill>
                <a:srgbClr val="000000"/>
              </a:solidFill>
              <a:latin typeface="Times New Roman"/>
              <a:cs typeface="Times New Roman"/>
            </a:rPr>
            <a:t>    витрат бюджету Вараської міської територіальної громади на реалізацію місцевих/регіональних програм </a:t>
          </a:r>
        </a:p>
        <a:p>
          <a:pPr algn="ctr" rtl="0">
            <a:defRPr sz="1000"/>
          </a:pPr>
          <a:r>
            <a:rPr lang="ru-RU" sz="1700" b="1" i="0" u="none" strike="noStrike" baseline="0">
              <a:solidFill>
                <a:srgbClr val="000000"/>
              </a:solidFill>
              <a:latin typeface="Times New Roman"/>
              <a:cs typeface="Times New Roman"/>
            </a:rPr>
            <a:t>  у 2021 році</a:t>
          </a:r>
        </a:p>
      </xdr:txBody>
    </xdr:sp>
    <xdr:clientData/>
  </xdr:twoCellAnchor>
  <xdr:twoCellAnchor>
    <xdr:from>
      <xdr:col>0</xdr:col>
      <xdr:colOff>609600</xdr:colOff>
      <xdr:row>83</xdr:row>
      <xdr:rowOff>485774</xdr:rowOff>
    </xdr:from>
    <xdr:to>
      <xdr:col>10</xdr:col>
      <xdr:colOff>0</xdr:colOff>
      <xdr:row>83</xdr:row>
      <xdr:rowOff>1181099</xdr:rowOff>
    </xdr:to>
    <xdr:sp macro="" textlink="">
      <xdr:nvSpPr>
        <xdr:cNvPr id="4" name="Rectangle 3"/>
        <xdr:cNvSpPr>
          <a:spLocks noChangeArrowheads="1"/>
        </xdr:cNvSpPr>
      </xdr:nvSpPr>
      <xdr:spPr bwMode="auto">
        <a:xfrm>
          <a:off x="609600" y="41852849"/>
          <a:ext cx="14906625" cy="695325"/>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ru-RU" sz="1800" b="0" i="0" u="none" strike="noStrike" baseline="0">
              <a:solidFill>
                <a:srgbClr val="000000"/>
              </a:solidFill>
              <a:latin typeface="Times New Roman"/>
              <a:cs typeface="Times New Roman"/>
            </a:rPr>
            <a:t>                  </a:t>
          </a:r>
        </a:p>
        <a:p>
          <a:pPr algn="l" rtl="0">
            <a:defRPr sz="1000"/>
          </a:pPr>
          <a:r>
            <a:rPr lang="ru-RU" sz="2000" b="0" i="0" u="none" strike="noStrike" baseline="0">
              <a:solidFill>
                <a:srgbClr val="000000"/>
              </a:solidFill>
              <a:latin typeface="Times New Roman"/>
              <a:cs typeface="Times New Roman"/>
            </a:rPr>
            <a:t>                            Секретар міської ради                                                                                                           Геннадій ДЕРЕВ'ЯНЧУК</a:t>
          </a:r>
        </a:p>
      </xdr:txBody>
    </xdr:sp>
    <xdr:clientData/>
  </xdr:twoCellAnchor>
  <xdr:twoCellAnchor editAs="oneCell">
    <xdr:from>
      <xdr:col>6</xdr:col>
      <xdr:colOff>762001</xdr:colOff>
      <xdr:row>0</xdr:row>
      <xdr:rowOff>84667</xdr:rowOff>
    </xdr:from>
    <xdr:to>
      <xdr:col>9</xdr:col>
      <xdr:colOff>838201</xdr:colOff>
      <xdr:row>3</xdr:row>
      <xdr:rowOff>481542</xdr:rowOff>
    </xdr:to>
    <xdr:sp macro="" textlink="">
      <xdr:nvSpPr>
        <xdr:cNvPr id="5" name="Text Box 1"/>
        <xdr:cNvSpPr txBox="1">
          <a:spLocks noChangeArrowheads="1"/>
        </xdr:cNvSpPr>
      </xdr:nvSpPr>
      <xdr:spPr bwMode="auto">
        <a:xfrm>
          <a:off x="12049126" y="84667"/>
          <a:ext cx="3200400" cy="8826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400" b="0" i="0" u="none" strike="noStrike" baseline="0">
              <a:solidFill>
                <a:srgbClr val="000000"/>
              </a:solidFill>
              <a:latin typeface="Times New Roman"/>
              <a:cs typeface="Times New Roman"/>
            </a:rPr>
            <a:t>                   Додаток 5</a:t>
          </a:r>
        </a:p>
        <a:p>
          <a:pPr algn="l" rtl="0">
            <a:defRPr sz="1000"/>
          </a:pPr>
          <a:r>
            <a:rPr lang="ru-RU" sz="1400" b="0" i="0" u="none" strike="noStrike" baseline="0">
              <a:solidFill>
                <a:srgbClr val="000000"/>
              </a:solidFill>
              <a:latin typeface="Times New Roman"/>
              <a:cs typeface="Times New Roman"/>
            </a:rPr>
            <a:t>до рішення Вараської міської ради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rgbClr val="000000"/>
              </a:solidFill>
              <a:effectLst/>
              <a:uLnTx/>
              <a:uFillTx/>
              <a:latin typeface="Times New Roman"/>
              <a:ea typeface="+mn-ea"/>
              <a:cs typeface="Times New Roman"/>
            </a:rPr>
            <a:t>   05 березня 2021 року  № 169</a:t>
          </a:r>
        </a:p>
        <a:p>
          <a:pPr algn="l" rtl="0">
            <a:defRPr sz="1000"/>
          </a:pPr>
          <a:endParaRPr lang="ru-RU" sz="14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I51"/>
  <sheetViews>
    <sheetView tabSelected="1" view="pageBreakPreview" zoomScale="82" zoomScaleSheetLayoutView="82" workbookViewId="0">
      <selection activeCell="A8" sqref="A8:F8"/>
    </sheetView>
  </sheetViews>
  <sheetFormatPr defaultColWidth="8" defaultRowHeight="12.75"/>
  <cols>
    <col min="1" max="1" width="12.85546875" style="62" customWidth="1"/>
    <col min="2" max="2" width="45.28515625" style="56" customWidth="1"/>
    <col min="3" max="3" width="17.42578125" style="56" customWidth="1"/>
    <col min="4" max="4" width="16.140625" style="57" customWidth="1"/>
    <col min="5" max="5" width="16.5703125" style="57" customWidth="1"/>
    <col min="6" max="6" width="16" style="41" customWidth="1"/>
    <col min="7" max="8" width="8" style="41"/>
    <col min="9" max="9" width="12.140625" style="41" bestFit="1" customWidth="1"/>
    <col min="10" max="16384" width="8" style="41"/>
  </cols>
  <sheetData>
    <row r="1" spans="1:9" ht="16.5" customHeight="1">
      <c r="A1" s="38"/>
      <c r="B1" s="39"/>
      <c r="C1" s="39"/>
      <c r="D1" s="40"/>
      <c r="E1" s="515"/>
      <c r="F1" s="515"/>
    </row>
    <row r="2" spans="1:9" ht="17.25" customHeight="1">
      <c r="A2" s="38"/>
      <c r="B2" s="39"/>
      <c r="C2" s="39"/>
      <c r="D2" s="40"/>
      <c r="E2" s="516"/>
      <c r="F2" s="516"/>
    </row>
    <row r="3" spans="1:9" ht="18" customHeight="1">
      <c r="A3" s="38"/>
      <c r="B3" s="39"/>
      <c r="C3" s="39"/>
      <c r="D3" s="40"/>
      <c r="E3" s="516"/>
      <c r="F3" s="516"/>
    </row>
    <row r="4" spans="1:9" ht="18" customHeight="1">
      <c r="A4" s="38"/>
      <c r="B4" s="39"/>
      <c r="C4" s="39"/>
      <c r="D4" s="40"/>
      <c r="E4" s="119"/>
      <c r="F4" s="119"/>
    </row>
    <row r="5" spans="1:9" ht="27.75" customHeight="1">
      <c r="A5" s="144" t="s">
        <v>302</v>
      </c>
      <c r="B5" s="39"/>
      <c r="C5" s="39"/>
      <c r="D5" s="40"/>
      <c r="E5" s="40"/>
      <c r="F5" s="40"/>
    </row>
    <row r="6" spans="1:9" ht="27.75" customHeight="1">
      <c r="A6" s="142" t="s">
        <v>283</v>
      </c>
      <c r="B6" s="39"/>
      <c r="C6" s="39"/>
      <c r="D6" s="40"/>
      <c r="E6" s="40"/>
      <c r="F6" s="40"/>
    </row>
    <row r="7" spans="1:9" ht="21.75" customHeight="1">
      <c r="A7" s="38"/>
      <c r="B7" s="39"/>
      <c r="C7" s="39"/>
      <c r="D7" s="40"/>
      <c r="E7" s="40"/>
      <c r="F7" s="40"/>
    </row>
    <row r="8" spans="1:9" ht="78.75" customHeight="1">
      <c r="A8" s="517" t="s">
        <v>454</v>
      </c>
      <c r="B8" s="517"/>
      <c r="C8" s="517"/>
      <c r="D8" s="517"/>
      <c r="E8" s="517"/>
      <c r="F8" s="517"/>
    </row>
    <row r="9" spans="1:9" ht="30" customHeight="1">
      <c r="A9" s="38"/>
      <c r="B9" s="39"/>
      <c r="C9" s="39"/>
      <c r="D9" s="42"/>
      <c r="E9" s="42"/>
      <c r="F9" s="43" t="s">
        <v>0</v>
      </c>
    </row>
    <row r="10" spans="1:9" ht="39" customHeight="1">
      <c r="A10" s="519" t="s">
        <v>30</v>
      </c>
      <c r="B10" s="520" t="s">
        <v>229</v>
      </c>
      <c r="C10" s="521" t="s">
        <v>230</v>
      </c>
      <c r="D10" s="522" t="s">
        <v>68</v>
      </c>
      <c r="E10" s="521" t="s">
        <v>69</v>
      </c>
      <c r="F10" s="521"/>
    </row>
    <row r="11" spans="1:9" ht="51.75" customHeight="1">
      <c r="A11" s="519"/>
      <c r="B11" s="520"/>
      <c r="C11" s="521"/>
      <c r="D11" s="522"/>
      <c r="E11" s="45" t="s">
        <v>231</v>
      </c>
      <c r="F11" s="44" t="s">
        <v>237</v>
      </c>
    </row>
    <row r="12" spans="1:9" s="48" customFormat="1" ht="16.5" customHeight="1">
      <c r="A12" s="46">
        <v>1</v>
      </c>
      <c r="B12" s="46">
        <v>2</v>
      </c>
      <c r="C12" s="47">
        <v>3</v>
      </c>
      <c r="D12" s="47">
        <v>4</v>
      </c>
      <c r="E12" s="47">
        <v>5</v>
      </c>
      <c r="F12" s="47">
        <v>6</v>
      </c>
    </row>
    <row r="13" spans="1:9" ht="28.5" customHeight="1">
      <c r="A13" s="523" t="s">
        <v>232</v>
      </c>
      <c r="B13" s="524"/>
      <c r="C13" s="524"/>
      <c r="D13" s="524"/>
      <c r="E13" s="524"/>
      <c r="F13" s="525"/>
      <c r="G13" s="54"/>
    </row>
    <row r="14" spans="1:9" s="51" customFormat="1" ht="33.75" customHeight="1">
      <c r="A14" s="74" t="s">
        <v>31</v>
      </c>
      <c r="B14" s="49" t="s">
        <v>32</v>
      </c>
      <c r="C14" s="63">
        <f t="shared" ref="C14:C33" si="0">SUM(D14:E14)</f>
        <v>25515251</v>
      </c>
      <c r="D14" s="63">
        <f>D15</f>
        <v>11072213</v>
      </c>
      <c r="E14" s="63">
        <f>E15</f>
        <v>14443038</v>
      </c>
      <c r="F14" s="63">
        <f>F15</f>
        <v>14443038</v>
      </c>
      <c r="G14" s="50"/>
    </row>
    <row r="15" spans="1:9" s="51" customFormat="1" ht="38.25" customHeight="1">
      <c r="A15" s="74">
        <v>208000</v>
      </c>
      <c r="B15" s="49" t="s">
        <v>33</v>
      </c>
      <c r="C15" s="63">
        <f t="shared" si="0"/>
        <v>25515251</v>
      </c>
      <c r="D15" s="63">
        <f>D16+D17</f>
        <v>11072213</v>
      </c>
      <c r="E15" s="63">
        <f>E16+E17</f>
        <v>14443038</v>
      </c>
      <c r="F15" s="63">
        <f>F16+F17</f>
        <v>14443038</v>
      </c>
      <c r="G15" s="50"/>
    </row>
    <row r="16" spans="1:9" s="51" customFormat="1" ht="26.25" customHeight="1">
      <c r="A16" s="75">
        <v>208100</v>
      </c>
      <c r="B16" s="52" t="s">
        <v>34</v>
      </c>
      <c r="C16" s="65">
        <f t="shared" si="0"/>
        <v>25515251</v>
      </c>
      <c r="D16" s="64">
        <v>25515251</v>
      </c>
      <c r="E16" s="65">
        <v>0</v>
      </c>
      <c r="F16" s="65">
        <v>0</v>
      </c>
      <c r="G16" s="50"/>
      <c r="I16" s="53"/>
    </row>
    <row r="17" spans="1:7" ht="72.75" customHeight="1">
      <c r="A17" s="75" t="s">
        <v>35</v>
      </c>
      <c r="B17" s="52" t="s">
        <v>36</v>
      </c>
      <c r="C17" s="65">
        <f t="shared" si="0"/>
        <v>0</v>
      </c>
      <c r="D17" s="66">
        <v>-14443038</v>
      </c>
      <c r="E17" s="66">
        <v>14443038</v>
      </c>
      <c r="F17" s="66">
        <v>14443038</v>
      </c>
      <c r="G17" s="54"/>
    </row>
    <row r="18" spans="1:7" ht="27.75" hidden="1" customHeight="1">
      <c r="A18" s="74" t="s">
        <v>1</v>
      </c>
      <c r="B18" s="49" t="s">
        <v>2</v>
      </c>
      <c r="C18" s="63">
        <f t="shared" ref="C18:C27" si="1">SUM(D18:E18)</f>
        <v>0</v>
      </c>
      <c r="D18" s="63">
        <f t="shared" ref="D18:F19" si="2">D19</f>
        <v>0</v>
      </c>
      <c r="E18" s="63">
        <f t="shared" si="2"/>
        <v>0</v>
      </c>
      <c r="F18" s="63">
        <f t="shared" si="2"/>
        <v>0</v>
      </c>
      <c r="G18" s="54"/>
    </row>
    <row r="19" spans="1:7" ht="34.5" hidden="1" customHeight="1">
      <c r="A19" s="74">
        <v>301000</v>
      </c>
      <c r="B19" s="49" t="s">
        <v>3</v>
      </c>
      <c r="C19" s="63">
        <f t="shared" si="1"/>
        <v>0</v>
      </c>
      <c r="D19" s="63">
        <f t="shared" si="2"/>
        <v>0</v>
      </c>
      <c r="E19" s="63">
        <f>SUM(E20:E21)</f>
        <v>0</v>
      </c>
      <c r="F19" s="63">
        <f>SUM(F20:F21)</f>
        <v>0</v>
      </c>
      <c r="G19" s="54"/>
    </row>
    <row r="20" spans="1:7" ht="30" hidden="1" customHeight="1">
      <c r="A20" s="75">
        <v>301100</v>
      </c>
      <c r="B20" s="52" t="s">
        <v>4</v>
      </c>
      <c r="C20" s="65">
        <f t="shared" si="1"/>
        <v>0</v>
      </c>
      <c r="D20" s="64">
        <v>0</v>
      </c>
      <c r="E20" s="65"/>
      <c r="F20" s="65"/>
      <c r="G20" s="54"/>
    </row>
    <row r="21" spans="1:7" ht="27.75" hidden="1" customHeight="1">
      <c r="A21" s="75" t="s">
        <v>217</v>
      </c>
      <c r="B21" s="52" t="s">
        <v>218</v>
      </c>
      <c r="C21" s="65">
        <f t="shared" si="1"/>
        <v>0</v>
      </c>
      <c r="D21" s="64">
        <v>0</v>
      </c>
      <c r="E21" s="66"/>
      <c r="F21" s="66"/>
      <c r="G21" s="54"/>
    </row>
    <row r="22" spans="1:7" s="57" customFormat="1" ht="26.25" customHeight="1">
      <c r="A22" s="74"/>
      <c r="B22" s="49" t="s">
        <v>233</v>
      </c>
      <c r="C22" s="63">
        <f>SUM(C14,C18)</f>
        <v>25515251</v>
      </c>
      <c r="D22" s="63">
        <f t="shared" ref="D22:F22" si="3">SUM(D14,D18)</f>
        <v>11072213</v>
      </c>
      <c r="E22" s="63">
        <f t="shared" si="3"/>
        <v>14443038</v>
      </c>
      <c r="F22" s="63">
        <f t="shared" si="3"/>
        <v>14443038</v>
      </c>
      <c r="G22" s="115"/>
    </row>
    <row r="23" spans="1:7" ht="28.5" customHeight="1">
      <c r="A23" s="523" t="s">
        <v>234</v>
      </c>
      <c r="B23" s="524"/>
      <c r="C23" s="524"/>
      <c r="D23" s="524"/>
      <c r="E23" s="524"/>
      <c r="F23" s="525"/>
      <c r="G23" s="54"/>
    </row>
    <row r="24" spans="1:7" ht="35.25" hidden="1" customHeight="1">
      <c r="A24" s="74" t="s">
        <v>5</v>
      </c>
      <c r="B24" s="49" t="s">
        <v>6</v>
      </c>
      <c r="C24" s="157">
        <f t="shared" si="1"/>
        <v>0</v>
      </c>
      <c r="D24" s="157">
        <f>D25</f>
        <v>0</v>
      </c>
      <c r="E24" s="157">
        <f>SUM(E25,E28)</f>
        <v>0</v>
      </c>
      <c r="F24" s="157">
        <f>SUM(F25,F28)</f>
        <v>0</v>
      </c>
      <c r="G24" s="54"/>
    </row>
    <row r="25" spans="1:7" ht="28.5" hidden="1" customHeight="1">
      <c r="A25" s="74" t="s">
        <v>7</v>
      </c>
      <c r="B25" s="49" t="s">
        <v>8</v>
      </c>
      <c r="C25" s="157">
        <f t="shared" si="1"/>
        <v>0</v>
      </c>
      <c r="D25" s="157">
        <f>D26+D27</f>
        <v>0</v>
      </c>
      <c r="E25" s="157">
        <f>E26</f>
        <v>0</v>
      </c>
      <c r="F25" s="157">
        <f>F26</f>
        <v>0</v>
      </c>
      <c r="G25" s="54"/>
    </row>
    <row r="26" spans="1:7" ht="28.5" hidden="1" customHeight="1">
      <c r="A26" s="75" t="s">
        <v>9</v>
      </c>
      <c r="B26" s="52" t="s">
        <v>10</v>
      </c>
      <c r="C26" s="158">
        <f t="shared" si="1"/>
        <v>0</v>
      </c>
      <c r="D26" s="351">
        <f>D20</f>
        <v>0</v>
      </c>
      <c r="E26" s="350"/>
      <c r="F26" s="350"/>
      <c r="G26" s="54"/>
    </row>
    <row r="27" spans="1:7" ht="24.75" hidden="1" customHeight="1">
      <c r="A27" s="75" t="s">
        <v>11</v>
      </c>
      <c r="B27" s="55" t="s">
        <v>12</v>
      </c>
      <c r="C27" s="158">
        <f t="shared" si="1"/>
        <v>0</v>
      </c>
      <c r="D27" s="350">
        <v>0</v>
      </c>
      <c r="E27" s="350"/>
      <c r="F27" s="350"/>
      <c r="G27" s="54"/>
    </row>
    <row r="28" spans="1:7" ht="24.75" hidden="1" customHeight="1">
      <c r="A28" s="74" t="s">
        <v>219</v>
      </c>
      <c r="B28" s="49" t="s">
        <v>220</v>
      </c>
      <c r="C28" s="157">
        <f t="shared" ref="C28:C30" si="4">SUM(D28:E28)</f>
        <v>0</v>
      </c>
      <c r="D28" s="352">
        <f t="shared" ref="D28:F29" si="5">SUM(D29)</f>
        <v>0</v>
      </c>
      <c r="E28" s="352">
        <f t="shared" si="5"/>
        <v>0</v>
      </c>
      <c r="F28" s="352">
        <f t="shared" si="5"/>
        <v>0</v>
      </c>
      <c r="G28" s="54"/>
    </row>
    <row r="29" spans="1:7" ht="26.25" hidden="1" customHeight="1">
      <c r="A29" s="75" t="s">
        <v>221</v>
      </c>
      <c r="B29" s="55" t="s">
        <v>222</v>
      </c>
      <c r="C29" s="158">
        <f t="shared" si="4"/>
        <v>0</v>
      </c>
      <c r="D29" s="66">
        <f t="shared" si="5"/>
        <v>0</v>
      </c>
      <c r="E29" s="350"/>
      <c r="F29" s="350"/>
      <c r="G29" s="54"/>
    </row>
    <row r="30" spans="1:7" ht="29.25" hidden="1" customHeight="1">
      <c r="A30" s="75" t="s">
        <v>223</v>
      </c>
      <c r="B30" s="55" t="s">
        <v>12</v>
      </c>
      <c r="C30" s="158">
        <f t="shared" si="4"/>
        <v>0</v>
      </c>
      <c r="D30" s="66">
        <v>0</v>
      </c>
      <c r="E30" s="350"/>
      <c r="F30" s="350"/>
      <c r="G30" s="54"/>
    </row>
    <row r="31" spans="1:7" ht="28.5" customHeight="1">
      <c r="A31" s="74" t="s">
        <v>37</v>
      </c>
      <c r="B31" s="49" t="s">
        <v>38</v>
      </c>
      <c r="C31" s="63">
        <f t="shared" si="0"/>
        <v>25515251</v>
      </c>
      <c r="D31" s="63">
        <f>D32</f>
        <v>11072213</v>
      </c>
      <c r="E31" s="63">
        <f>E32</f>
        <v>14443038</v>
      </c>
      <c r="F31" s="63">
        <f>F32</f>
        <v>14443038</v>
      </c>
      <c r="G31" s="54"/>
    </row>
    <row r="32" spans="1:7" ht="26.25" customHeight="1">
      <c r="A32" s="74" t="s">
        <v>39</v>
      </c>
      <c r="B32" s="49" t="s">
        <v>40</v>
      </c>
      <c r="C32" s="63">
        <f t="shared" si="0"/>
        <v>25515251</v>
      </c>
      <c r="D32" s="63">
        <f>D33+D34</f>
        <v>11072213</v>
      </c>
      <c r="E32" s="63">
        <f>E33+E34</f>
        <v>14443038</v>
      </c>
      <c r="F32" s="63">
        <f>F33+F34</f>
        <v>14443038</v>
      </c>
      <c r="G32" s="54"/>
    </row>
    <row r="33" spans="1:8" ht="27.75" customHeight="1">
      <c r="A33" s="75" t="s">
        <v>41</v>
      </c>
      <c r="B33" s="55" t="s">
        <v>42</v>
      </c>
      <c r="C33" s="65">
        <f t="shared" si="0"/>
        <v>25515251</v>
      </c>
      <c r="D33" s="64">
        <v>25515251</v>
      </c>
      <c r="E33" s="65">
        <v>0</v>
      </c>
      <c r="F33" s="65">
        <v>0</v>
      </c>
    </row>
    <row r="34" spans="1:8" ht="70.5" customHeight="1">
      <c r="A34" s="75" t="s">
        <v>43</v>
      </c>
      <c r="B34" s="116" t="s">
        <v>253</v>
      </c>
      <c r="C34" s="65">
        <f t="shared" ref="C34" si="6">SUM(D34:E34)</f>
        <v>0</v>
      </c>
      <c r="D34" s="66">
        <v>-14443038</v>
      </c>
      <c r="E34" s="66">
        <v>14443038</v>
      </c>
      <c r="F34" s="66">
        <v>14443038</v>
      </c>
    </row>
    <row r="35" spans="1:8" ht="27.75" customHeight="1">
      <c r="A35" s="63"/>
      <c r="B35" s="76" t="s">
        <v>233</v>
      </c>
      <c r="C35" s="63">
        <f>SUM(C24,C31)</f>
        <v>25515251</v>
      </c>
      <c r="D35" s="63">
        <f>SUM(D24,D31)</f>
        <v>11072213</v>
      </c>
      <c r="E35" s="63">
        <f>SUM(E24,E31)</f>
        <v>14443038</v>
      </c>
      <c r="F35" s="63">
        <f>SUM(F24,F31)</f>
        <v>14443038</v>
      </c>
      <c r="G35" s="518"/>
      <c r="H35" s="518"/>
    </row>
    <row r="36" spans="1:8">
      <c r="A36" s="56"/>
    </row>
    <row r="37" spans="1:8" ht="15.75">
      <c r="A37" s="56"/>
      <c r="D37" s="58"/>
      <c r="E37" s="58"/>
      <c r="F37" s="51"/>
    </row>
    <row r="38" spans="1:8" ht="53.25" customHeight="1">
      <c r="A38" s="513" t="s">
        <v>389</v>
      </c>
      <c r="B38" s="513"/>
      <c r="C38" s="513"/>
      <c r="D38" s="513"/>
      <c r="E38" s="513"/>
      <c r="F38" s="514"/>
    </row>
    <row r="39" spans="1:8" ht="15">
      <c r="A39" s="56"/>
      <c r="B39" s="59"/>
      <c r="C39" s="59"/>
      <c r="D39" s="60"/>
    </row>
    <row r="40" spans="1:8" ht="15">
      <c r="A40" s="56"/>
      <c r="B40" s="59"/>
      <c r="C40" s="59"/>
      <c r="D40" s="60"/>
    </row>
    <row r="41" spans="1:8" ht="15">
      <c r="A41" s="56"/>
      <c r="B41" s="59"/>
      <c r="C41" s="59"/>
      <c r="D41" s="60"/>
    </row>
    <row r="42" spans="1:8" ht="15">
      <c r="A42" s="56"/>
      <c r="B42" s="59"/>
      <c r="C42" s="59"/>
      <c r="D42" s="60"/>
    </row>
    <row r="43" spans="1:8">
      <c r="A43" s="56"/>
    </row>
    <row r="44" spans="1:8">
      <c r="A44" s="56"/>
      <c r="D44" s="60"/>
      <c r="E44" s="60"/>
    </row>
    <row r="45" spans="1:8">
      <c r="A45" s="56"/>
      <c r="D45" s="61"/>
    </row>
    <row r="46" spans="1:8">
      <c r="A46" s="56"/>
    </row>
    <row r="47" spans="1:8">
      <c r="A47" s="56"/>
      <c r="E47" s="60"/>
    </row>
    <row r="51" spans="4:4">
      <c r="D51" s="60"/>
    </row>
  </sheetData>
  <mergeCells count="13">
    <mergeCell ref="G35:H35"/>
    <mergeCell ref="A10:A11"/>
    <mergeCell ref="B10:B11"/>
    <mergeCell ref="C10:C11"/>
    <mergeCell ref="D10:D11"/>
    <mergeCell ref="E10:F10"/>
    <mergeCell ref="A13:F13"/>
    <mergeCell ref="A23:F23"/>
    <mergeCell ref="A38:F38"/>
    <mergeCell ref="E1:F1"/>
    <mergeCell ref="E2:F2"/>
    <mergeCell ref="E3:F3"/>
    <mergeCell ref="A8:F8"/>
  </mergeCells>
  <phoneticPr fontId="3" type="noConversion"/>
  <pageMargins left="0.94488188976377963" right="0" top="0.39370078740157483" bottom="0.19685039370078741" header="0" footer="0"/>
  <pageSetup paperSize="9" scale="7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dimension ref="A1:HN292"/>
  <sheetViews>
    <sheetView topLeftCell="K1" zoomScaleSheetLayoutView="86" workbookViewId="0">
      <selection activeCell="Z11" sqref="Z11"/>
    </sheetView>
  </sheetViews>
  <sheetFormatPr defaultRowHeight="12.75"/>
  <cols>
    <col min="1" max="1" width="11.7109375" customWidth="1"/>
    <col min="2" max="2" width="11" customWidth="1"/>
    <col min="3" max="3" width="12.42578125" style="18" customWidth="1"/>
    <col min="4" max="4" width="56.5703125" style="4" customWidth="1"/>
    <col min="5" max="5" width="14.5703125" style="110" customWidth="1"/>
    <col min="6" max="6" width="14.28515625" style="2" customWidth="1"/>
    <col min="7" max="7" width="12.42578125" customWidth="1"/>
    <col min="8" max="8" width="11.7109375" customWidth="1"/>
    <col min="9" max="9" width="8.7109375" customWidth="1"/>
    <col min="10" max="10" width="16.28515625" style="14" customWidth="1"/>
    <col min="11" max="11" width="14.7109375" style="14" customWidth="1"/>
    <col min="12" max="12" width="13.28515625" customWidth="1"/>
    <col min="13" max="13" width="9.140625" customWidth="1"/>
    <col min="14" max="14" width="10.28515625" customWidth="1"/>
    <col min="15" max="15" width="15" customWidth="1"/>
    <col min="16" max="16" width="13.42578125" hidden="1" customWidth="1"/>
    <col min="17" max="17" width="13.7109375" hidden="1" customWidth="1"/>
    <col min="18" max="18" width="14.85546875" style="2" customWidth="1"/>
    <col min="20" max="20" width="16.7109375" hidden="1" customWidth="1"/>
    <col min="21" max="21" width="16.5703125" hidden="1" customWidth="1"/>
  </cols>
  <sheetData>
    <row r="1" spans="1:20">
      <c r="C1" s="13"/>
      <c r="D1" s="1"/>
    </row>
    <row r="2" spans="1:20">
      <c r="C2" s="13"/>
      <c r="D2" s="1"/>
    </row>
    <row r="3" spans="1:20" ht="21" customHeight="1">
      <c r="C3" s="13"/>
      <c r="D3" s="1"/>
    </row>
    <row r="4" spans="1:20" ht="21" customHeight="1">
      <c r="B4" s="541" t="s">
        <v>302</v>
      </c>
      <c r="C4" s="542"/>
    </row>
    <row r="5" spans="1:20" ht="21" customHeight="1">
      <c r="B5" s="543" t="s">
        <v>283</v>
      </c>
      <c r="C5" s="542"/>
    </row>
    <row r="6" spans="1:20" ht="12" customHeight="1">
      <c r="C6" s="13"/>
      <c r="D6" s="1"/>
    </row>
    <row r="7" spans="1:20" ht="55.5" customHeight="1">
      <c r="C7" s="13"/>
      <c r="D7" s="8"/>
      <c r="E7" s="111"/>
      <c r="F7" s="9"/>
      <c r="G7" s="10"/>
      <c r="H7" s="10"/>
      <c r="I7" s="10"/>
      <c r="J7" s="15"/>
      <c r="K7" s="15"/>
      <c r="L7" s="10"/>
      <c r="M7" s="10"/>
      <c r="N7" s="11"/>
      <c r="O7" s="11"/>
      <c r="P7" s="11"/>
      <c r="Q7" s="11"/>
      <c r="R7" s="12" t="s">
        <v>0</v>
      </c>
    </row>
    <row r="8" spans="1:20" ht="23.25" customHeight="1">
      <c r="A8" s="529" t="s">
        <v>293</v>
      </c>
      <c r="B8" s="534" t="s">
        <v>294</v>
      </c>
      <c r="C8" s="534" t="s">
        <v>235</v>
      </c>
      <c r="D8" s="531" t="s">
        <v>295</v>
      </c>
      <c r="E8" s="537" t="s">
        <v>68</v>
      </c>
      <c r="F8" s="538"/>
      <c r="G8" s="538"/>
      <c r="H8" s="538"/>
      <c r="I8" s="539"/>
      <c r="J8" s="537" t="s">
        <v>69</v>
      </c>
      <c r="K8" s="538"/>
      <c r="L8" s="538"/>
      <c r="M8" s="538"/>
      <c r="N8" s="538"/>
      <c r="O8" s="538"/>
      <c r="P8" s="538"/>
      <c r="Q8" s="557"/>
      <c r="R8" s="544" t="s">
        <v>72</v>
      </c>
    </row>
    <row r="9" spans="1:20" ht="19.5" customHeight="1">
      <c r="A9" s="530"/>
      <c r="B9" s="535"/>
      <c r="C9" s="535"/>
      <c r="D9" s="532"/>
      <c r="E9" s="547" t="s">
        <v>236</v>
      </c>
      <c r="F9" s="555" t="s">
        <v>77</v>
      </c>
      <c r="G9" s="550" t="s">
        <v>74</v>
      </c>
      <c r="H9" s="551"/>
      <c r="I9" s="555" t="s">
        <v>78</v>
      </c>
      <c r="J9" s="552" t="s">
        <v>236</v>
      </c>
      <c r="K9" s="526" t="s">
        <v>237</v>
      </c>
      <c r="L9" s="555" t="s">
        <v>77</v>
      </c>
      <c r="M9" s="550" t="s">
        <v>74</v>
      </c>
      <c r="N9" s="551"/>
      <c r="O9" s="555" t="s">
        <v>78</v>
      </c>
      <c r="P9" s="559" t="s">
        <v>74</v>
      </c>
      <c r="Q9" s="560"/>
      <c r="R9" s="545"/>
    </row>
    <row r="10" spans="1:20" ht="12.75" customHeight="1">
      <c r="A10" s="530"/>
      <c r="B10" s="535"/>
      <c r="C10" s="535"/>
      <c r="D10" s="532"/>
      <c r="E10" s="548"/>
      <c r="F10" s="556"/>
      <c r="G10" s="526" t="s">
        <v>26</v>
      </c>
      <c r="H10" s="526" t="s">
        <v>27</v>
      </c>
      <c r="I10" s="558"/>
      <c r="J10" s="553"/>
      <c r="K10" s="527"/>
      <c r="L10" s="556"/>
      <c r="M10" s="526" t="s">
        <v>28</v>
      </c>
      <c r="N10" s="526" t="s">
        <v>29</v>
      </c>
      <c r="O10" s="558"/>
      <c r="P10" s="526" t="s">
        <v>75</v>
      </c>
      <c r="Q10" s="89" t="s">
        <v>74</v>
      </c>
      <c r="R10" s="545"/>
    </row>
    <row r="11" spans="1:20" ht="77.25" customHeight="1">
      <c r="A11" s="530"/>
      <c r="B11" s="536"/>
      <c r="C11" s="536"/>
      <c r="D11" s="533"/>
      <c r="E11" s="549"/>
      <c r="F11" s="556"/>
      <c r="G11" s="540"/>
      <c r="H11" s="540"/>
      <c r="I11" s="558"/>
      <c r="J11" s="554"/>
      <c r="K11" s="528"/>
      <c r="L11" s="556"/>
      <c r="M11" s="540"/>
      <c r="N11" s="540"/>
      <c r="O11" s="558"/>
      <c r="P11" s="540"/>
      <c r="Q11" s="90" t="s">
        <v>76</v>
      </c>
      <c r="R11" s="546"/>
    </row>
    <row r="12" spans="1:20" s="68" customFormat="1" ht="15.75" customHeight="1">
      <c r="A12" s="95">
        <v>1</v>
      </c>
      <c r="B12" s="95" t="s">
        <v>67</v>
      </c>
      <c r="C12" s="96">
        <v>3</v>
      </c>
      <c r="D12" s="96">
        <v>4</v>
      </c>
      <c r="E12" s="96">
        <v>5</v>
      </c>
      <c r="F12" s="97">
        <v>6</v>
      </c>
      <c r="G12" s="97">
        <v>7</v>
      </c>
      <c r="H12" s="97">
        <v>8</v>
      </c>
      <c r="I12" s="96">
        <v>9</v>
      </c>
      <c r="J12" s="97">
        <v>10</v>
      </c>
      <c r="K12" s="97">
        <v>11</v>
      </c>
      <c r="L12" s="97">
        <v>12</v>
      </c>
      <c r="M12" s="97">
        <v>13</v>
      </c>
      <c r="N12" s="97">
        <v>14</v>
      </c>
      <c r="O12" s="97">
        <v>15</v>
      </c>
      <c r="P12" s="97">
        <v>15</v>
      </c>
      <c r="Q12" s="97">
        <v>15</v>
      </c>
      <c r="R12" s="96">
        <v>16</v>
      </c>
      <c r="T12" s="98"/>
    </row>
    <row r="13" spans="1:20" s="68" customFormat="1" ht="29.25" customHeight="1">
      <c r="A13" s="109" t="s">
        <v>100</v>
      </c>
      <c r="B13" s="109"/>
      <c r="C13" s="109"/>
      <c r="D13" s="246" t="s">
        <v>91</v>
      </c>
      <c r="E13" s="247">
        <f>SUM(E14)</f>
        <v>10560213</v>
      </c>
      <c r="F13" s="248">
        <f t="shared" ref="F13:R13" si="0">SUM(F14)</f>
        <v>10560213</v>
      </c>
      <c r="G13" s="248">
        <f t="shared" si="0"/>
        <v>0</v>
      </c>
      <c r="H13" s="248">
        <f t="shared" si="0"/>
        <v>0</v>
      </c>
      <c r="I13" s="248">
        <f t="shared" si="0"/>
        <v>0</v>
      </c>
      <c r="J13" s="248">
        <f t="shared" si="0"/>
        <v>12153587</v>
      </c>
      <c r="K13" s="248">
        <f t="shared" si="0"/>
        <v>12153587</v>
      </c>
      <c r="L13" s="248">
        <f t="shared" si="0"/>
        <v>7489015</v>
      </c>
      <c r="M13" s="248">
        <f t="shared" si="0"/>
        <v>0</v>
      </c>
      <c r="N13" s="248">
        <f t="shared" si="0"/>
        <v>0</v>
      </c>
      <c r="O13" s="248">
        <f t="shared" si="0"/>
        <v>4664572</v>
      </c>
      <c r="P13" s="248">
        <f t="shared" si="0"/>
        <v>0</v>
      </c>
      <c r="Q13" s="248">
        <f t="shared" si="0"/>
        <v>0</v>
      </c>
      <c r="R13" s="248">
        <f t="shared" si="0"/>
        <v>22713800</v>
      </c>
      <c r="T13" s="80">
        <f t="shared" ref="T13:T14" si="1">SUM(E13,J13)</f>
        <v>22713800</v>
      </c>
    </row>
    <row r="14" spans="1:20" s="3" customFormat="1" ht="28.5" customHeight="1">
      <c r="A14" s="109" t="s">
        <v>101</v>
      </c>
      <c r="B14" s="109"/>
      <c r="C14" s="109"/>
      <c r="D14" s="246" t="s">
        <v>91</v>
      </c>
      <c r="E14" s="247">
        <f>SUM(E18,E21:E60)</f>
        <v>10560213</v>
      </c>
      <c r="F14" s="247">
        <f t="shared" ref="F14:R14" si="2">SUM(F18,F21:F60)</f>
        <v>10560213</v>
      </c>
      <c r="G14" s="247">
        <f t="shared" si="2"/>
        <v>0</v>
      </c>
      <c r="H14" s="247">
        <f t="shared" si="2"/>
        <v>0</v>
      </c>
      <c r="I14" s="247">
        <f t="shared" si="2"/>
        <v>0</v>
      </c>
      <c r="J14" s="247">
        <f t="shared" si="2"/>
        <v>12153587</v>
      </c>
      <c r="K14" s="247">
        <f t="shared" si="2"/>
        <v>12153587</v>
      </c>
      <c r="L14" s="247">
        <f t="shared" si="2"/>
        <v>7489015</v>
      </c>
      <c r="M14" s="247">
        <f t="shared" si="2"/>
        <v>0</v>
      </c>
      <c r="N14" s="247">
        <f t="shared" si="2"/>
        <v>0</v>
      </c>
      <c r="O14" s="247">
        <f t="shared" si="2"/>
        <v>4664572</v>
      </c>
      <c r="P14" s="247">
        <f t="shared" si="2"/>
        <v>0</v>
      </c>
      <c r="Q14" s="247">
        <f t="shared" si="2"/>
        <v>0</v>
      </c>
      <c r="R14" s="247">
        <f t="shared" si="2"/>
        <v>22713800</v>
      </c>
      <c r="T14" s="80">
        <f t="shared" si="1"/>
        <v>22713800</v>
      </c>
    </row>
    <row r="15" spans="1:20" s="99" customFormat="1" ht="63.75" hidden="1" customHeight="1">
      <c r="A15" s="249" t="s">
        <v>185</v>
      </c>
      <c r="B15" s="249" t="s">
        <v>99</v>
      </c>
      <c r="C15" s="249" t="s">
        <v>45</v>
      </c>
      <c r="D15" s="214" t="s">
        <v>98</v>
      </c>
      <c r="E15" s="250">
        <f t="shared" ref="E15:E60" si="3">SUM(F15,I15)</f>
        <v>0</v>
      </c>
      <c r="F15" s="251"/>
      <c r="G15" s="251"/>
      <c r="H15" s="251"/>
      <c r="I15" s="252"/>
      <c r="J15" s="253">
        <f t="shared" ref="J15:J60" si="4">SUM(L15,O15)</f>
        <v>0</v>
      </c>
      <c r="K15" s="253"/>
      <c r="L15" s="254"/>
      <c r="M15" s="254"/>
      <c r="N15" s="254"/>
      <c r="O15" s="253"/>
      <c r="P15" s="251"/>
      <c r="Q15" s="251"/>
      <c r="R15" s="253">
        <f t="shared" ref="R15:R78" si="5">SUM(E15,J15)</f>
        <v>0</v>
      </c>
      <c r="T15" s="100"/>
    </row>
    <row r="16" spans="1:20" s="99" customFormat="1" ht="46.5" hidden="1" customHeight="1">
      <c r="A16" s="249" t="s">
        <v>102</v>
      </c>
      <c r="B16" s="249" t="s">
        <v>97</v>
      </c>
      <c r="C16" s="249" t="s">
        <v>45</v>
      </c>
      <c r="D16" s="125" t="s">
        <v>96</v>
      </c>
      <c r="E16" s="198">
        <f t="shared" si="3"/>
        <v>0</v>
      </c>
      <c r="F16" s="198"/>
      <c r="G16" s="251"/>
      <c r="H16" s="251"/>
      <c r="I16" s="251"/>
      <c r="J16" s="255">
        <f t="shared" si="4"/>
        <v>0</v>
      </c>
      <c r="K16" s="255"/>
      <c r="L16" s="254"/>
      <c r="M16" s="254"/>
      <c r="N16" s="254"/>
      <c r="O16" s="255"/>
      <c r="P16" s="251"/>
      <c r="Q16" s="251"/>
      <c r="R16" s="253">
        <f t="shared" si="5"/>
        <v>0</v>
      </c>
      <c r="T16" s="100"/>
    </row>
    <row r="17" spans="1:20" s="99" customFormat="1" ht="23.25" hidden="1" customHeight="1">
      <c r="A17" s="122" t="s">
        <v>254</v>
      </c>
      <c r="B17" s="122" t="s">
        <v>55</v>
      </c>
      <c r="C17" s="122" t="s">
        <v>56</v>
      </c>
      <c r="D17" s="125" t="s">
        <v>255</v>
      </c>
      <c r="E17" s="198">
        <f t="shared" si="3"/>
        <v>0</v>
      </c>
      <c r="F17" s="198"/>
      <c r="G17" s="251"/>
      <c r="H17" s="251"/>
      <c r="I17" s="251"/>
      <c r="J17" s="255">
        <f t="shared" si="4"/>
        <v>0</v>
      </c>
      <c r="K17" s="255"/>
      <c r="L17" s="254"/>
      <c r="M17" s="254"/>
      <c r="N17" s="254"/>
      <c r="O17" s="255"/>
      <c r="P17" s="251"/>
      <c r="Q17" s="251"/>
      <c r="R17" s="256">
        <f t="shared" si="5"/>
        <v>0</v>
      </c>
      <c r="T17" s="100"/>
    </row>
    <row r="18" spans="1:20" s="99" customFormat="1" ht="23.25" hidden="1" customHeight="1">
      <c r="A18" s="226" t="s">
        <v>317</v>
      </c>
      <c r="B18" s="226" t="s">
        <v>318</v>
      </c>
      <c r="C18" s="226" t="s">
        <v>97</v>
      </c>
      <c r="D18" s="278" t="s">
        <v>316</v>
      </c>
      <c r="E18" s="255">
        <f t="shared" si="3"/>
        <v>0</v>
      </c>
      <c r="F18" s="255"/>
      <c r="G18" s="269"/>
      <c r="H18" s="269"/>
      <c r="I18" s="269"/>
      <c r="J18" s="255">
        <f t="shared" si="4"/>
        <v>0</v>
      </c>
      <c r="K18" s="279"/>
      <c r="L18" s="269"/>
      <c r="M18" s="269"/>
      <c r="N18" s="269"/>
      <c r="O18" s="269"/>
      <c r="P18" s="269"/>
      <c r="Q18" s="269"/>
      <c r="R18" s="253">
        <f t="shared" ref="R18:R19" si="6">SUM(E18,J18)</f>
        <v>0</v>
      </c>
      <c r="T18" s="100"/>
    </row>
    <row r="19" spans="1:20" s="105" customFormat="1" ht="68.25" hidden="1" customHeight="1">
      <c r="A19" s="272"/>
      <c r="B19" s="272"/>
      <c r="C19" s="272"/>
      <c r="D19" s="307" t="s">
        <v>363</v>
      </c>
      <c r="E19" s="275">
        <f t="shared" si="3"/>
        <v>0</v>
      </c>
      <c r="F19" s="275"/>
      <c r="G19" s="308"/>
      <c r="H19" s="308"/>
      <c r="I19" s="308"/>
      <c r="J19" s="275">
        <f t="shared" si="4"/>
        <v>0</v>
      </c>
      <c r="K19" s="309"/>
      <c r="L19" s="308"/>
      <c r="M19" s="308"/>
      <c r="N19" s="308"/>
      <c r="O19" s="308"/>
      <c r="P19" s="308"/>
      <c r="Q19" s="308"/>
      <c r="R19" s="141">
        <f t="shared" si="6"/>
        <v>0</v>
      </c>
      <c r="T19" s="162"/>
    </row>
    <row r="20" spans="1:20" s="99" customFormat="1" ht="45.75" hidden="1" customHeight="1">
      <c r="A20" s="122" t="s">
        <v>271</v>
      </c>
      <c r="B20" s="122" t="s">
        <v>274</v>
      </c>
      <c r="C20" s="122" t="s">
        <v>273</v>
      </c>
      <c r="D20" s="125" t="s">
        <v>272</v>
      </c>
      <c r="E20" s="198">
        <f t="shared" si="3"/>
        <v>0</v>
      </c>
      <c r="F20" s="198"/>
      <c r="G20" s="251"/>
      <c r="H20" s="251"/>
      <c r="I20" s="251"/>
      <c r="J20" s="255">
        <f t="shared" si="4"/>
        <v>0</v>
      </c>
      <c r="K20" s="255"/>
      <c r="L20" s="254"/>
      <c r="M20" s="254"/>
      <c r="N20" s="254"/>
      <c r="O20" s="255"/>
      <c r="P20" s="251"/>
      <c r="Q20" s="251"/>
      <c r="R20" s="253">
        <f t="shared" si="5"/>
        <v>0</v>
      </c>
      <c r="T20" s="100"/>
    </row>
    <row r="21" spans="1:20" s="3" customFormat="1" ht="37.5" customHeight="1">
      <c r="A21" s="193" t="s">
        <v>396</v>
      </c>
      <c r="B21" s="193" t="s">
        <v>397</v>
      </c>
      <c r="C21" s="193" t="s">
        <v>398</v>
      </c>
      <c r="D21" s="337" t="s">
        <v>399</v>
      </c>
      <c r="E21" s="353">
        <f t="shared" si="3"/>
        <v>8292550</v>
      </c>
      <c r="F21" s="353">
        <v>8292550</v>
      </c>
      <c r="G21" s="353"/>
      <c r="H21" s="353"/>
      <c r="I21" s="424"/>
      <c r="J21" s="358">
        <f t="shared" si="4"/>
        <v>158000</v>
      </c>
      <c r="K21" s="358">
        <v>158000</v>
      </c>
      <c r="L21" s="354"/>
      <c r="M21" s="354"/>
      <c r="N21" s="354"/>
      <c r="O21" s="358">
        <v>158000</v>
      </c>
      <c r="P21" s="424"/>
      <c r="Q21" s="424"/>
      <c r="R21" s="257">
        <f t="shared" si="5"/>
        <v>8450550</v>
      </c>
      <c r="T21" s="425"/>
    </row>
    <row r="22" spans="1:20" s="312" customFormat="1" ht="66.75" hidden="1" customHeight="1">
      <c r="A22" s="166"/>
      <c r="B22" s="166"/>
      <c r="C22" s="166"/>
      <c r="D22" s="310" t="s">
        <v>319</v>
      </c>
      <c r="E22" s="210">
        <f t="shared" si="3"/>
        <v>0</v>
      </c>
      <c r="F22" s="210"/>
      <c r="G22" s="210"/>
      <c r="H22" s="210"/>
      <c r="I22" s="311"/>
      <c r="J22" s="275">
        <f t="shared" si="4"/>
        <v>0</v>
      </c>
      <c r="K22" s="275"/>
      <c r="L22" s="260"/>
      <c r="M22" s="260"/>
      <c r="N22" s="260"/>
      <c r="O22" s="275"/>
      <c r="P22" s="311"/>
      <c r="Q22" s="311"/>
      <c r="R22" s="141">
        <f t="shared" si="5"/>
        <v>0</v>
      </c>
      <c r="T22" s="313"/>
    </row>
    <row r="23" spans="1:20" s="145" customFormat="1" ht="30.75" hidden="1" customHeight="1">
      <c r="A23" s="122" t="s">
        <v>104</v>
      </c>
      <c r="B23" s="122" t="s">
        <v>105</v>
      </c>
      <c r="C23" s="122" t="s">
        <v>79</v>
      </c>
      <c r="D23" s="197" t="s">
        <v>106</v>
      </c>
      <c r="E23" s="198">
        <f t="shared" si="3"/>
        <v>0</v>
      </c>
      <c r="F23" s="254"/>
      <c r="G23" s="254"/>
      <c r="H23" s="254"/>
      <c r="I23" s="254"/>
      <c r="J23" s="255">
        <f t="shared" si="4"/>
        <v>0</v>
      </c>
      <c r="K23" s="255"/>
      <c r="L23" s="254"/>
      <c r="M23" s="254"/>
      <c r="N23" s="254"/>
      <c r="O23" s="255"/>
      <c r="P23" s="254"/>
      <c r="Q23" s="254"/>
      <c r="R23" s="253">
        <f t="shared" si="5"/>
        <v>0</v>
      </c>
      <c r="T23" s="146"/>
    </row>
    <row r="24" spans="1:20" s="145" customFormat="1" ht="44.25" hidden="1" customHeight="1">
      <c r="A24" s="122" t="s">
        <v>107</v>
      </c>
      <c r="B24" s="122" t="s">
        <v>108</v>
      </c>
      <c r="C24" s="122" t="s">
        <v>79</v>
      </c>
      <c r="D24" s="125" t="s">
        <v>109</v>
      </c>
      <c r="E24" s="198">
        <f t="shared" si="3"/>
        <v>0</v>
      </c>
      <c r="F24" s="198"/>
      <c r="G24" s="254"/>
      <c r="H24" s="254"/>
      <c r="I24" s="254"/>
      <c r="J24" s="275">
        <f t="shared" si="4"/>
        <v>0</v>
      </c>
      <c r="K24" s="198"/>
      <c r="L24" s="254"/>
      <c r="M24" s="254"/>
      <c r="N24" s="254"/>
      <c r="O24" s="198"/>
      <c r="P24" s="254"/>
      <c r="Q24" s="254"/>
      <c r="R24" s="253">
        <f t="shared" si="5"/>
        <v>0</v>
      </c>
      <c r="T24" s="146"/>
    </row>
    <row r="25" spans="1:20" s="103" customFormat="1" ht="66" hidden="1" customHeight="1">
      <c r="A25" s="166"/>
      <c r="B25" s="166"/>
      <c r="C25" s="166"/>
      <c r="D25" s="310" t="s">
        <v>310</v>
      </c>
      <c r="E25" s="210">
        <f t="shared" si="3"/>
        <v>0</v>
      </c>
      <c r="F25" s="210"/>
      <c r="G25" s="260"/>
      <c r="H25" s="260"/>
      <c r="I25" s="260"/>
      <c r="J25" s="275">
        <f t="shared" si="4"/>
        <v>0</v>
      </c>
      <c r="K25" s="210"/>
      <c r="L25" s="260"/>
      <c r="M25" s="260"/>
      <c r="N25" s="260"/>
      <c r="O25" s="210"/>
      <c r="P25" s="260"/>
      <c r="Q25" s="260"/>
      <c r="R25" s="286">
        <f t="shared" si="5"/>
        <v>0</v>
      </c>
    </row>
    <row r="26" spans="1:20" s="145" customFormat="1" ht="24" hidden="1" customHeight="1">
      <c r="A26" s="122" t="s">
        <v>110</v>
      </c>
      <c r="B26" s="122" t="s">
        <v>111</v>
      </c>
      <c r="C26" s="122" t="s">
        <v>79</v>
      </c>
      <c r="D26" s="227" t="s">
        <v>13</v>
      </c>
      <c r="E26" s="198">
        <f t="shared" si="3"/>
        <v>0</v>
      </c>
      <c r="F26" s="198"/>
      <c r="G26" s="198"/>
      <c r="H26" s="198"/>
      <c r="I26" s="251"/>
      <c r="J26" s="275">
        <f t="shared" si="4"/>
        <v>0</v>
      </c>
      <c r="K26" s="255"/>
      <c r="L26" s="254"/>
      <c r="M26" s="254"/>
      <c r="N26" s="254"/>
      <c r="O26" s="255"/>
      <c r="P26" s="251"/>
      <c r="Q26" s="251"/>
      <c r="R26" s="253">
        <f t="shared" si="5"/>
        <v>0</v>
      </c>
      <c r="T26" s="146"/>
    </row>
    <row r="27" spans="1:20" s="360" customFormat="1" ht="37.5" customHeight="1">
      <c r="A27" s="193" t="s">
        <v>103</v>
      </c>
      <c r="B27" s="193" t="s">
        <v>113</v>
      </c>
      <c r="C27" s="193" t="s">
        <v>79</v>
      </c>
      <c r="D27" s="426" t="s">
        <v>112</v>
      </c>
      <c r="E27" s="353">
        <f t="shared" si="3"/>
        <v>595000</v>
      </c>
      <c r="F27" s="353">
        <v>595000</v>
      </c>
      <c r="G27" s="353"/>
      <c r="H27" s="353"/>
      <c r="I27" s="424"/>
      <c r="J27" s="353">
        <f t="shared" si="4"/>
        <v>0</v>
      </c>
      <c r="K27" s="358"/>
      <c r="L27" s="354"/>
      <c r="M27" s="354"/>
      <c r="N27" s="354"/>
      <c r="O27" s="358"/>
      <c r="P27" s="424"/>
      <c r="Q27" s="424"/>
      <c r="R27" s="257">
        <f t="shared" si="5"/>
        <v>595000</v>
      </c>
      <c r="T27" s="361"/>
    </row>
    <row r="28" spans="1:20" s="102" customFormat="1" ht="33" hidden="1" customHeight="1">
      <c r="A28" s="166"/>
      <c r="B28" s="166"/>
      <c r="C28" s="166"/>
      <c r="D28" s="167" t="s">
        <v>213</v>
      </c>
      <c r="E28" s="210">
        <f t="shared" ref="E28" si="7">SUM(F28,I28)</f>
        <v>0</v>
      </c>
      <c r="F28" s="210"/>
      <c r="G28" s="260"/>
      <c r="H28" s="260"/>
      <c r="I28" s="260"/>
      <c r="J28" s="275">
        <f t="shared" si="4"/>
        <v>0</v>
      </c>
      <c r="K28" s="210"/>
      <c r="L28" s="260"/>
      <c r="M28" s="260"/>
      <c r="N28" s="260"/>
      <c r="O28" s="210"/>
      <c r="P28" s="260"/>
      <c r="Q28" s="260"/>
      <c r="R28" s="253">
        <f t="shared" si="5"/>
        <v>0</v>
      </c>
      <c r="T28" s="103"/>
    </row>
    <row r="29" spans="1:20" s="104" customFormat="1" ht="32.25" hidden="1" customHeight="1">
      <c r="A29" s="122" t="s">
        <v>115</v>
      </c>
      <c r="B29" s="122" t="s">
        <v>81</v>
      </c>
      <c r="C29" s="122" t="s">
        <v>52</v>
      </c>
      <c r="D29" s="205" t="s">
        <v>14</v>
      </c>
      <c r="E29" s="198">
        <f t="shared" si="3"/>
        <v>0</v>
      </c>
      <c r="F29" s="189"/>
      <c r="G29" s="254"/>
      <c r="H29" s="254"/>
      <c r="I29" s="254"/>
      <c r="J29" s="275">
        <f t="shared" si="4"/>
        <v>0</v>
      </c>
      <c r="K29" s="255"/>
      <c r="L29" s="254"/>
      <c r="M29" s="254"/>
      <c r="N29" s="254"/>
      <c r="O29" s="255"/>
      <c r="P29" s="254"/>
      <c r="Q29" s="254"/>
      <c r="R29" s="253">
        <f t="shared" si="5"/>
        <v>0</v>
      </c>
    </row>
    <row r="30" spans="1:20" s="101" customFormat="1" ht="32.25" hidden="1" customHeight="1">
      <c r="A30" s="122" t="s">
        <v>114</v>
      </c>
      <c r="B30" s="122" t="s">
        <v>117</v>
      </c>
      <c r="C30" s="122" t="s">
        <v>52</v>
      </c>
      <c r="D30" s="206" t="s">
        <v>116</v>
      </c>
      <c r="E30" s="198">
        <f t="shared" si="3"/>
        <v>0</v>
      </c>
      <c r="F30" s="189"/>
      <c r="G30" s="189"/>
      <c r="H30" s="189"/>
      <c r="I30" s="189"/>
      <c r="J30" s="275">
        <f t="shared" si="4"/>
        <v>0</v>
      </c>
      <c r="K30" s="255"/>
      <c r="L30" s="189"/>
      <c r="M30" s="189"/>
      <c r="N30" s="189"/>
      <c r="O30" s="255"/>
      <c r="P30" s="189"/>
      <c r="Q30" s="189"/>
      <c r="R30" s="253">
        <f t="shared" si="5"/>
        <v>0</v>
      </c>
      <c r="T30" s="147"/>
    </row>
    <row r="31" spans="1:20" s="148" customFormat="1" ht="26.25" hidden="1" customHeight="1">
      <c r="A31" s="122" t="s">
        <v>121</v>
      </c>
      <c r="B31" s="122" t="s">
        <v>82</v>
      </c>
      <c r="C31" s="122" t="s">
        <v>52</v>
      </c>
      <c r="D31" s="206" t="s">
        <v>122</v>
      </c>
      <c r="E31" s="198">
        <f t="shared" si="3"/>
        <v>0</v>
      </c>
      <c r="F31" s="189"/>
      <c r="G31" s="189"/>
      <c r="H31" s="189"/>
      <c r="I31" s="189"/>
      <c r="J31" s="275">
        <f t="shared" si="4"/>
        <v>0</v>
      </c>
      <c r="K31" s="198"/>
      <c r="L31" s="189"/>
      <c r="M31" s="189"/>
      <c r="N31" s="189"/>
      <c r="O31" s="198"/>
      <c r="P31" s="189"/>
      <c r="Q31" s="189"/>
      <c r="R31" s="253">
        <f t="shared" si="5"/>
        <v>0</v>
      </c>
      <c r="T31" s="149"/>
    </row>
    <row r="32" spans="1:20" s="101" customFormat="1" ht="24.75" hidden="1" customHeight="1">
      <c r="A32" s="122" t="s">
        <v>118</v>
      </c>
      <c r="B32" s="122" t="s">
        <v>119</v>
      </c>
      <c r="C32" s="122" t="s">
        <v>52</v>
      </c>
      <c r="D32" s="206" t="s">
        <v>120</v>
      </c>
      <c r="E32" s="198">
        <f t="shared" si="3"/>
        <v>0</v>
      </c>
      <c r="F32" s="189"/>
      <c r="G32" s="254"/>
      <c r="H32" s="253"/>
      <c r="I32" s="253"/>
      <c r="J32" s="275">
        <f t="shared" si="4"/>
        <v>0</v>
      </c>
      <c r="K32" s="255"/>
      <c r="L32" s="254"/>
      <c r="M32" s="254"/>
      <c r="N32" s="254"/>
      <c r="O32" s="255"/>
      <c r="P32" s="254"/>
      <c r="Q32" s="254"/>
      <c r="R32" s="253">
        <f t="shared" si="5"/>
        <v>0</v>
      </c>
      <c r="T32" s="147"/>
    </row>
    <row r="33" spans="1:20" s="99" customFormat="1" ht="63.75" hidden="1" customHeight="1">
      <c r="A33" s="126" t="s">
        <v>123</v>
      </c>
      <c r="B33" s="122" t="s">
        <v>83</v>
      </c>
      <c r="C33" s="126" t="s">
        <v>52</v>
      </c>
      <c r="D33" s="203" t="s">
        <v>15</v>
      </c>
      <c r="E33" s="198">
        <f t="shared" si="3"/>
        <v>0</v>
      </c>
      <c r="F33" s="189"/>
      <c r="G33" s="253"/>
      <c r="H33" s="253"/>
      <c r="I33" s="253"/>
      <c r="J33" s="275">
        <f t="shared" si="4"/>
        <v>0</v>
      </c>
      <c r="K33" s="255"/>
      <c r="L33" s="254"/>
      <c r="M33" s="254"/>
      <c r="N33" s="254"/>
      <c r="O33" s="255"/>
      <c r="P33" s="254"/>
      <c r="Q33" s="254"/>
      <c r="R33" s="253">
        <f t="shared" si="5"/>
        <v>0</v>
      </c>
      <c r="T33" s="100"/>
    </row>
    <row r="34" spans="1:20" s="101" customFormat="1" ht="32.25" hidden="1" customHeight="1">
      <c r="A34" s="261" t="s">
        <v>124</v>
      </c>
      <c r="B34" s="261" t="s">
        <v>125</v>
      </c>
      <c r="C34" s="196" t="s">
        <v>51</v>
      </c>
      <c r="D34" s="262" t="s">
        <v>126</v>
      </c>
      <c r="E34" s="198">
        <f t="shared" si="3"/>
        <v>0</v>
      </c>
      <c r="F34" s="198"/>
      <c r="G34" s="263"/>
      <c r="H34" s="263"/>
      <c r="I34" s="263"/>
      <c r="J34" s="275">
        <f t="shared" si="4"/>
        <v>0</v>
      </c>
      <c r="K34" s="255"/>
      <c r="L34" s="263"/>
      <c r="M34" s="263"/>
      <c r="N34" s="263"/>
      <c r="O34" s="255"/>
      <c r="P34" s="263"/>
      <c r="Q34" s="263"/>
      <c r="R34" s="253">
        <f t="shared" si="5"/>
        <v>0</v>
      </c>
      <c r="T34" s="147"/>
    </row>
    <row r="35" spans="1:20" s="101" customFormat="1" ht="36" hidden="1" customHeight="1">
      <c r="A35" s="226" t="s">
        <v>127</v>
      </c>
      <c r="B35" s="122" t="s">
        <v>85</v>
      </c>
      <c r="C35" s="264" t="s">
        <v>50</v>
      </c>
      <c r="D35" s="214" t="s">
        <v>17</v>
      </c>
      <c r="E35" s="250">
        <f t="shared" si="3"/>
        <v>0</v>
      </c>
      <c r="F35" s="198"/>
      <c r="G35" s="265"/>
      <c r="H35" s="265"/>
      <c r="I35" s="265"/>
      <c r="J35" s="275">
        <f t="shared" si="4"/>
        <v>0</v>
      </c>
      <c r="K35" s="255"/>
      <c r="L35" s="265"/>
      <c r="M35" s="265"/>
      <c r="N35" s="265"/>
      <c r="O35" s="255"/>
      <c r="P35" s="265"/>
      <c r="Q35" s="265"/>
      <c r="R35" s="253">
        <f t="shared" si="5"/>
        <v>0</v>
      </c>
      <c r="T35" s="147"/>
    </row>
    <row r="36" spans="1:20" s="101" customFormat="1" ht="33.75" hidden="1" customHeight="1">
      <c r="A36" s="122" t="s">
        <v>128</v>
      </c>
      <c r="B36" s="122" t="s">
        <v>86</v>
      </c>
      <c r="C36" s="216" t="s">
        <v>50</v>
      </c>
      <c r="D36" s="214" t="s">
        <v>16</v>
      </c>
      <c r="E36" s="250">
        <f t="shared" si="3"/>
        <v>0</v>
      </c>
      <c r="F36" s="189"/>
      <c r="G36" s="254"/>
      <c r="H36" s="254"/>
      <c r="I36" s="254"/>
      <c r="J36" s="275">
        <f t="shared" si="4"/>
        <v>0</v>
      </c>
      <c r="K36" s="255"/>
      <c r="L36" s="263"/>
      <c r="M36" s="263"/>
      <c r="N36" s="263"/>
      <c r="O36" s="255"/>
      <c r="P36" s="263"/>
      <c r="Q36" s="263"/>
      <c r="R36" s="253">
        <f t="shared" si="5"/>
        <v>0</v>
      </c>
      <c r="T36" s="147"/>
    </row>
    <row r="37" spans="1:20" s="101" customFormat="1" ht="33" hidden="1" customHeight="1">
      <c r="A37" s="122" t="s">
        <v>256</v>
      </c>
      <c r="B37" s="122" t="s">
        <v>257</v>
      </c>
      <c r="C37" s="216" t="s">
        <v>50</v>
      </c>
      <c r="D37" s="214" t="s">
        <v>258</v>
      </c>
      <c r="E37" s="250">
        <f t="shared" si="3"/>
        <v>0</v>
      </c>
      <c r="F37" s="189"/>
      <c r="G37" s="254"/>
      <c r="H37" s="254"/>
      <c r="I37" s="254"/>
      <c r="J37" s="275">
        <f t="shared" si="4"/>
        <v>0</v>
      </c>
      <c r="K37" s="255"/>
      <c r="L37" s="263"/>
      <c r="M37" s="263"/>
      <c r="N37" s="263"/>
      <c r="O37" s="255"/>
      <c r="P37" s="263"/>
      <c r="Q37" s="263"/>
      <c r="R37" s="253">
        <f t="shared" si="5"/>
        <v>0</v>
      </c>
      <c r="T37" s="147"/>
    </row>
    <row r="38" spans="1:20" s="101" customFormat="1" ht="30" hidden="1" customHeight="1">
      <c r="A38" s="217" t="s">
        <v>243</v>
      </c>
      <c r="B38" s="217" t="s">
        <v>187</v>
      </c>
      <c r="C38" s="217" t="s">
        <v>238</v>
      </c>
      <c r="D38" s="218" t="s">
        <v>188</v>
      </c>
      <c r="E38" s="250">
        <f t="shared" ref="E38:E42" si="8">SUM(F38,I38)</f>
        <v>0</v>
      </c>
      <c r="F38" s="189"/>
      <c r="G38" s="254"/>
      <c r="H38" s="254"/>
      <c r="I38" s="254"/>
      <c r="J38" s="275">
        <f t="shared" si="4"/>
        <v>0</v>
      </c>
      <c r="K38" s="255"/>
      <c r="L38" s="263"/>
      <c r="M38" s="263"/>
      <c r="N38" s="263"/>
      <c r="O38" s="255"/>
      <c r="P38" s="263"/>
      <c r="Q38" s="263"/>
      <c r="R38" s="253">
        <f t="shared" si="5"/>
        <v>0</v>
      </c>
      <c r="T38" s="147"/>
    </row>
    <row r="39" spans="1:20" s="101" customFormat="1" ht="31.5" hidden="1" customHeight="1">
      <c r="A39" s="217" t="s">
        <v>259</v>
      </c>
      <c r="B39" s="217" t="s">
        <v>261</v>
      </c>
      <c r="C39" s="217" t="s">
        <v>53</v>
      </c>
      <c r="D39" s="218" t="s">
        <v>263</v>
      </c>
      <c r="E39" s="250">
        <f t="shared" si="8"/>
        <v>0</v>
      </c>
      <c r="F39" s="189"/>
      <c r="G39" s="254"/>
      <c r="H39" s="254"/>
      <c r="I39" s="254"/>
      <c r="J39" s="275">
        <f t="shared" si="4"/>
        <v>0</v>
      </c>
      <c r="K39" s="255"/>
      <c r="L39" s="263"/>
      <c r="M39" s="263"/>
      <c r="N39" s="263"/>
      <c r="O39" s="255"/>
      <c r="P39" s="263"/>
      <c r="Q39" s="263"/>
      <c r="R39" s="253">
        <f t="shared" si="5"/>
        <v>0</v>
      </c>
      <c r="T39" s="147"/>
    </row>
    <row r="40" spans="1:20" s="360" customFormat="1" ht="42.75" hidden="1" customHeight="1">
      <c r="A40" s="355" t="s">
        <v>260</v>
      </c>
      <c r="B40" s="355" t="s">
        <v>262</v>
      </c>
      <c r="C40" s="355" t="s">
        <v>53</v>
      </c>
      <c r="D40" s="356" t="s">
        <v>264</v>
      </c>
      <c r="E40" s="357">
        <f t="shared" si="8"/>
        <v>0</v>
      </c>
      <c r="F40" s="195"/>
      <c r="G40" s="354"/>
      <c r="H40" s="354"/>
      <c r="I40" s="354"/>
      <c r="J40" s="353">
        <f t="shared" si="4"/>
        <v>0</v>
      </c>
      <c r="K40" s="358"/>
      <c r="L40" s="359"/>
      <c r="M40" s="359"/>
      <c r="N40" s="359"/>
      <c r="O40" s="358"/>
      <c r="P40" s="359"/>
      <c r="Q40" s="359"/>
      <c r="R40" s="257">
        <f t="shared" si="5"/>
        <v>0</v>
      </c>
      <c r="T40" s="361"/>
    </row>
    <row r="41" spans="1:20" s="101" customFormat="1" ht="23.25" hidden="1" customHeight="1">
      <c r="A41" s="217" t="s">
        <v>244</v>
      </c>
      <c r="B41" s="217" t="s">
        <v>245</v>
      </c>
      <c r="C41" s="217" t="s">
        <v>53</v>
      </c>
      <c r="D41" s="218" t="s">
        <v>246</v>
      </c>
      <c r="E41" s="250">
        <f t="shared" si="8"/>
        <v>0</v>
      </c>
      <c r="F41" s="189"/>
      <c r="G41" s="254"/>
      <c r="H41" s="254"/>
      <c r="I41" s="254"/>
      <c r="J41" s="275">
        <f t="shared" si="4"/>
        <v>0</v>
      </c>
      <c r="K41" s="255"/>
      <c r="L41" s="263"/>
      <c r="M41" s="263"/>
      <c r="N41" s="263"/>
      <c r="O41" s="255"/>
      <c r="P41" s="263"/>
      <c r="Q41" s="263"/>
      <c r="R41" s="253">
        <f t="shared" si="5"/>
        <v>0</v>
      </c>
      <c r="T41" s="147"/>
    </row>
    <row r="42" spans="1:20" s="101" customFormat="1" ht="47.25" hidden="1" customHeight="1">
      <c r="A42" s="122" t="s">
        <v>240</v>
      </c>
      <c r="B42" s="122" t="s">
        <v>241</v>
      </c>
      <c r="C42" s="216" t="s">
        <v>53</v>
      </c>
      <c r="D42" s="219" t="s">
        <v>239</v>
      </c>
      <c r="E42" s="250">
        <f t="shared" si="8"/>
        <v>0</v>
      </c>
      <c r="F42" s="189"/>
      <c r="G42" s="254"/>
      <c r="H42" s="254"/>
      <c r="I42" s="254"/>
      <c r="J42" s="275">
        <f t="shared" si="4"/>
        <v>0</v>
      </c>
      <c r="K42" s="255"/>
      <c r="L42" s="263"/>
      <c r="M42" s="263"/>
      <c r="N42" s="263"/>
      <c r="O42" s="255"/>
      <c r="P42" s="263"/>
      <c r="Q42" s="263"/>
      <c r="R42" s="253">
        <f t="shared" si="5"/>
        <v>0</v>
      </c>
      <c r="T42" s="147"/>
    </row>
    <row r="43" spans="1:20" s="99" customFormat="1" ht="24" hidden="1" customHeight="1">
      <c r="A43" s="122" t="s">
        <v>129</v>
      </c>
      <c r="B43" s="122" t="s">
        <v>130</v>
      </c>
      <c r="C43" s="122" t="s">
        <v>53</v>
      </c>
      <c r="D43" s="220" t="s">
        <v>131</v>
      </c>
      <c r="E43" s="198">
        <f t="shared" si="3"/>
        <v>0</v>
      </c>
      <c r="F43" s="198"/>
      <c r="G43" s="254"/>
      <c r="H43" s="254"/>
      <c r="I43" s="254"/>
      <c r="J43" s="275">
        <f t="shared" si="4"/>
        <v>0</v>
      </c>
      <c r="K43" s="255"/>
      <c r="L43" s="254"/>
      <c r="M43" s="254"/>
      <c r="N43" s="254"/>
      <c r="O43" s="255"/>
      <c r="P43" s="254"/>
      <c r="Q43" s="254"/>
      <c r="R43" s="253">
        <f t="shared" si="5"/>
        <v>0</v>
      </c>
      <c r="T43" s="100"/>
    </row>
    <row r="44" spans="1:20" s="99" customFormat="1" ht="33.75" hidden="1" customHeight="1">
      <c r="A44" s="122" t="s">
        <v>265</v>
      </c>
      <c r="B44" s="122" t="s">
        <v>266</v>
      </c>
      <c r="C44" s="122" t="s">
        <v>238</v>
      </c>
      <c r="D44" s="220" t="s">
        <v>267</v>
      </c>
      <c r="E44" s="198">
        <f t="shared" si="3"/>
        <v>0</v>
      </c>
      <c r="F44" s="198"/>
      <c r="G44" s="254"/>
      <c r="H44" s="254"/>
      <c r="I44" s="254"/>
      <c r="J44" s="275">
        <f t="shared" si="4"/>
        <v>0</v>
      </c>
      <c r="K44" s="255"/>
      <c r="L44" s="254"/>
      <c r="M44" s="254"/>
      <c r="N44" s="254"/>
      <c r="O44" s="255"/>
      <c r="P44" s="254"/>
      <c r="Q44" s="254"/>
      <c r="R44" s="253">
        <f t="shared" si="5"/>
        <v>0</v>
      </c>
      <c r="T44" s="100"/>
    </row>
    <row r="45" spans="1:20" s="99" customFormat="1" ht="21.75" hidden="1" customHeight="1">
      <c r="A45" s="226" t="s">
        <v>268</v>
      </c>
      <c r="B45" s="226" t="s">
        <v>269</v>
      </c>
      <c r="C45" s="226" t="s">
        <v>282</v>
      </c>
      <c r="D45" s="227" t="s">
        <v>270</v>
      </c>
      <c r="E45" s="198">
        <f t="shared" ref="E45" si="9">SUM(F45,I45)</f>
        <v>0</v>
      </c>
      <c r="F45" s="198"/>
      <c r="G45" s="254"/>
      <c r="H45" s="254"/>
      <c r="I45" s="254"/>
      <c r="J45" s="275">
        <f t="shared" si="4"/>
        <v>0</v>
      </c>
      <c r="K45" s="255"/>
      <c r="L45" s="254"/>
      <c r="M45" s="254"/>
      <c r="N45" s="254"/>
      <c r="O45" s="255"/>
      <c r="P45" s="254"/>
      <c r="Q45" s="254"/>
      <c r="R45" s="253">
        <f t="shared" si="5"/>
        <v>0</v>
      </c>
      <c r="T45" s="100"/>
    </row>
    <row r="46" spans="1:20" s="99" customFormat="1" ht="34.5" hidden="1" customHeight="1">
      <c r="A46" s="226" t="s">
        <v>292</v>
      </c>
      <c r="B46" s="226" t="s">
        <v>87</v>
      </c>
      <c r="C46" s="226" t="s">
        <v>191</v>
      </c>
      <c r="D46" s="227" t="s">
        <v>190</v>
      </c>
      <c r="E46" s="198">
        <f t="shared" si="3"/>
        <v>0</v>
      </c>
      <c r="F46" s="198"/>
      <c r="G46" s="254"/>
      <c r="H46" s="254"/>
      <c r="I46" s="254"/>
      <c r="J46" s="275">
        <f t="shared" si="4"/>
        <v>0</v>
      </c>
      <c r="K46" s="255"/>
      <c r="L46" s="254"/>
      <c r="M46" s="254"/>
      <c r="N46" s="254"/>
      <c r="O46" s="255"/>
      <c r="P46" s="254"/>
      <c r="Q46" s="254"/>
      <c r="R46" s="253">
        <f t="shared" si="5"/>
        <v>0</v>
      </c>
      <c r="T46" s="100"/>
    </row>
    <row r="47" spans="1:20" s="68" customFormat="1" ht="38.25" customHeight="1">
      <c r="A47" s="193" t="s">
        <v>455</v>
      </c>
      <c r="B47" s="193" t="s">
        <v>210</v>
      </c>
      <c r="C47" s="193" t="s">
        <v>191</v>
      </c>
      <c r="D47" s="330" t="s">
        <v>209</v>
      </c>
      <c r="E47" s="353">
        <f>SUM(F47,I47)</f>
        <v>0</v>
      </c>
      <c r="F47" s="353"/>
      <c r="G47" s="358"/>
      <c r="H47" s="358"/>
      <c r="I47" s="358"/>
      <c r="J47" s="353">
        <f>SUM(L47,O47)</f>
        <v>7489015</v>
      </c>
      <c r="K47" s="353">
        <v>7489015</v>
      </c>
      <c r="L47" s="427">
        <v>7489015</v>
      </c>
      <c r="M47" s="427"/>
      <c r="N47" s="427"/>
      <c r="O47" s="353"/>
      <c r="P47" s="428"/>
      <c r="Q47" s="427"/>
      <c r="R47" s="257">
        <f t="shared" ref="R47" si="10">SUM(E47,J47)</f>
        <v>7489015</v>
      </c>
    </row>
    <row r="48" spans="1:20" s="3" customFormat="1" ht="41.25" customHeight="1">
      <c r="A48" s="193" t="s">
        <v>284</v>
      </c>
      <c r="B48" s="193" t="s">
        <v>285</v>
      </c>
      <c r="C48" s="193" t="s">
        <v>57</v>
      </c>
      <c r="D48" s="429" t="s">
        <v>286</v>
      </c>
      <c r="E48" s="353">
        <f t="shared" ref="E48:E50" si="11">SUM(F48,I48)</f>
        <v>0</v>
      </c>
      <c r="F48" s="353"/>
      <c r="G48" s="354"/>
      <c r="H48" s="354"/>
      <c r="I48" s="354"/>
      <c r="J48" s="353">
        <f t="shared" si="4"/>
        <v>49572</v>
      </c>
      <c r="K48" s="358">
        <v>49572</v>
      </c>
      <c r="L48" s="354"/>
      <c r="M48" s="354"/>
      <c r="N48" s="354"/>
      <c r="O48" s="358">
        <v>49572</v>
      </c>
      <c r="P48" s="354"/>
      <c r="Q48" s="354"/>
      <c r="R48" s="257">
        <f t="shared" si="5"/>
        <v>49572</v>
      </c>
      <c r="T48" s="425"/>
    </row>
    <row r="49" spans="1:20" s="99" customFormat="1" ht="43.5" hidden="1" customHeight="1">
      <c r="A49" s="122" t="s">
        <v>242</v>
      </c>
      <c r="B49" s="122" t="s">
        <v>193</v>
      </c>
      <c r="C49" s="122" t="s">
        <v>54</v>
      </c>
      <c r="D49" s="125" t="s">
        <v>192</v>
      </c>
      <c r="E49" s="353">
        <f t="shared" si="11"/>
        <v>0</v>
      </c>
      <c r="F49" s="189"/>
      <c r="G49" s="254"/>
      <c r="H49" s="254"/>
      <c r="I49" s="254"/>
      <c r="J49" s="353">
        <f t="shared" si="4"/>
        <v>0</v>
      </c>
      <c r="K49" s="255"/>
      <c r="L49" s="254"/>
      <c r="M49" s="254"/>
      <c r="N49" s="254"/>
      <c r="O49" s="255"/>
      <c r="P49" s="254"/>
      <c r="Q49" s="254"/>
      <c r="R49" s="257">
        <f t="shared" si="5"/>
        <v>0</v>
      </c>
      <c r="T49" s="100"/>
    </row>
    <row r="50" spans="1:20" s="3" customFormat="1" ht="36.75" customHeight="1">
      <c r="A50" s="193" t="s">
        <v>416</v>
      </c>
      <c r="B50" s="193" t="s">
        <v>417</v>
      </c>
      <c r="C50" s="193" t="s">
        <v>418</v>
      </c>
      <c r="D50" s="430" t="s">
        <v>419</v>
      </c>
      <c r="E50" s="353">
        <f t="shared" si="11"/>
        <v>1702663</v>
      </c>
      <c r="F50" s="195">
        <v>1702663</v>
      </c>
      <c r="G50" s="354"/>
      <c r="H50" s="354"/>
      <c r="I50" s="354"/>
      <c r="J50" s="353">
        <f t="shared" si="4"/>
        <v>0</v>
      </c>
      <c r="K50" s="358"/>
      <c r="L50" s="354"/>
      <c r="M50" s="354"/>
      <c r="N50" s="354"/>
      <c r="O50" s="358"/>
      <c r="P50" s="354"/>
      <c r="Q50" s="354"/>
      <c r="R50" s="257">
        <f t="shared" si="5"/>
        <v>1702663</v>
      </c>
      <c r="T50" s="425"/>
    </row>
    <row r="51" spans="1:20" s="99" customFormat="1" ht="35.25" hidden="1" customHeight="1">
      <c r="A51" s="122" t="s">
        <v>132</v>
      </c>
      <c r="B51" s="122" t="s">
        <v>133</v>
      </c>
      <c r="C51" s="122" t="s">
        <v>66</v>
      </c>
      <c r="D51" s="125" t="s">
        <v>19</v>
      </c>
      <c r="E51" s="198">
        <f t="shared" si="3"/>
        <v>0</v>
      </c>
      <c r="F51" s="198"/>
      <c r="G51" s="198"/>
      <c r="H51" s="198"/>
      <c r="I51" s="198"/>
      <c r="J51" s="275">
        <f t="shared" si="4"/>
        <v>0</v>
      </c>
      <c r="K51" s="255"/>
      <c r="L51" s="198"/>
      <c r="M51" s="198"/>
      <c r="N51" s="198"/>
      <c r="O51" s="255"/>
      <c r="P51" s="198"/>
      <c r="Q51" s="198"/>
      <c r="R51" s="253">
        <f t="shared" si="5"/>
        <v>0</v>
      </c>
      <c r="T51" s="100"/>
    </row>
    <row r="52" spans="1:20" s="99" customFormat="1" ht="24.75" hidden="1" customHeight="1">
      <c r="A52" s="122" t="s">
        <v>287</v>
      </c>
      <c r="B52" s="122" t="s">
        <v>134</v>
      </c>
      <c r="C52" s="122" t="s">
        <v>64</v>
      </c>
      <c r="D52" s="125" t="s">
        <v>18</v>
      </c>
      <c r="E52" s="198">
        <f t="shared" ref="E52" si="12">SUM(F52,I52)</f>
        <v>0</v>
      </c>
      <c r="F52" s="198"/>
      <c r="G52" s="198"/>
      <c r="H52" s="198"/>
      <c r="I52" s="198"/>
      <c r="J52" s="275">
        <f t="shared" si="4"/>
        <v>0</v>
      </c>
      <c r="K52" s="255"/>
      <c r="L52" s="198"/>
      <c r="M52" s="198"/>
      <c r="N52" s="198"/>
      <c r="O52" s="255"/>
      <c r="P52" s="198"/>
      <c r="Q52" s="198"/>
      <c r="R52" s="253">
        <f t="shared" si="5"/>
        <v>0</v>
      </c>
      <c r="T52" s="100"/>
    </row>
    <row r="53" spans="1:20" s="99" customFormat="1" ht="28.5" hidden="1" customHeight="1">
      <c r="A53" s="122" t="s">
        <v>135</v>
      </c>
      <c r="B53" s="122" t="s">
        <v>136</v>
      </c>
      <c r="C53" s="122" t="s">
        <v>57</v>
      </c>
      <c r="D53" s="206" t="s">
        <v>80</v>
      </c>
      <c r="E53" s="198">
        <f t="shared" si="3"/>
        <v>0</v>
      </c>
      <c r="F53" s="189"/>
      <c r="G53" s="254"/>
      <c r="H53" s="254"/>
      <c r="I53" s="254"/>
      <c r="J53" s="275">
        <f t="shared" si="4"/>
        <v>0</v>
      </c>
      <c r="K53" s="255"/>
      <c r="L53" s="254"/>
      <c r="M53" s="254"/>
      <c r="N53" s="254"/>
      <c r="O53" s="255"/>
      <c r="P53" s="254"/>
      <c r="Q53" s="254"/>
      <c r="R53" s="253">
        <f t="shared" si="5"/>
        <v>0</v>
      </c>
      <c r="T53" s="100"/>
    </row>
    <row r="54" spans="1:20" s="105" customFormat="1" ht="30" hidden="1" customHeight="1">
      <c r="A54" s="261" t="s">
        <v>138</v>
      </c>
      <c r="B54" s="261" t="s">
        <v>139</v>
      </c>
      <c r="C54" s="261" t="s">
        <v>57</v>
      </c>
      <c r="D54" s="206" t="s">
        <v>137</v>
      </c>
      <c r="E54" s="198">
        <f t="shared" si="3"/>
        <v>0</v>
      </c>
      <c r="F54" s="189"/>
      <c r="G54" s="260"/>
      <c r="H54" s="260"/>
      <c r="I54" s="260"/>
      <c r="J54" s="275">
        <f t="shared" si="4"/>
        <v>0</v>
      </c>
      <c r="K54" s="255"/>
      <c r="L54" s="260"/>
      <c r="M54" s="260"/>
      <c r="N54" s="260"/>
      <c r="O54" s="255"/>
      <c r="P54" s="260"/>
      <c r="Q54" s="260"/>
      <c r="R54" s="253">
        <f t="shared" si="5"/>
        <v>0</v>
      </c>
      <c r="T54" s="162"/>
    </row>
    <row r="55" spans="1:20" s="77" customFormat="1" ht="55.5" hidden="1" customHeight="1">
      <c r="A55" s="226" t="s">
        <v>140</v>
      </c>
      <c r="B55" s="122" t="s">
        <v>141</v>
      </c>
      <c r="C55" s="266" t="s">
        <v>142</v>
      </c>
      <c r="D55" s="267" t="s">
        <v>143</v>
      </c>
      <c r="E55" s="198">
        <f t="shared" si="3"/>
        <v>0</v>
      </c>
      <c r="F55" s="198"/>
      <c r="G55" s="268"/>
      <c r="H55" s="268"/>
      <c r="I55" s="268"/>
      <c r="J55" s="198">
        <f t="shared" si="4"/>
        <v>0</v>
      </c>
      <c r="K55" s="255"/>
      <c r="L55" s="268"/>
      <c r="M55" s="268"/>
      <c r="N55" s="268"/>
      <c r="O55" s="255"/>
      <c r="P55" s="268"/>
      <c r="Q55" s="268"/>
      <c r="R55" s="253">
        <f t="shared" si="5"/>
        <v>0</v>
      </c>
    </row>
    <row r="56" spans="1:20" s="77" customFormat="1" ht="66.75" hidden="1" customHeight="1">
      <c r="A56" s="226"/>
      <c r="B56" s="122"/>
      <c r="C56" s="266"/>
      <c r="D56" s="331" t="s">
        <v>365</v>
      </c>
      <c r="E56" s="210">
        <f t="shared" si="3"/>
        <v>0</v>
      </c>
      <c r="F56" s="198"/>
      <c r="G56" s="268"/>
      <c r="H56" s="268"/>
      <c r="I56" s="268"/>
      <c r="J56" s="275">
        <f t="shared" si="4"/>
        <v>0</v>
      </c>
      <c r="K56" s="255"/>
      <c r="L56" s="268"/>
      <c r="M56" s="268"/>
      <c r="N56" s="268"/>
      <c r="O56" s="255"/>
      <c r="P56" s="268"/>
      <c r="Q56" s="268"/>
      <c r="R56" s="286">
        <f t="shared" si="5"/>
        <v>0</v>
      </c>
    </row>
    <row r="57" spans="1:20" s="77" customFormat="1" ht="65.25" hidden="1" customHeight="1">
      <c r="A57" s="226"/>
      <c r="B57" s="122"/>
      <c r="C57" s="266"/>
      <c r="D57" s="331" t="s">
        <v>364</v>
      </c>
      <c r="E57" s="210">
        <f t="shared" si="3"/>
        <v>0</v>
      </c>
      <c r="F57" s="198"/>
      <c r="G57" s="268"/>
      <c r="H57" s="268"/>
      <c r="I57" s="268"/>
      <c r="J57" s="275">
        <f t="shared" si="4"/>
        <v>0</v>
      </c>
      <c r="K57" s="255"/>
      <c r="L57" s="268"/>
      <c r="M57" s="268"/>
      <c r="N57" s="268"/>
      <c r="O57" s="255"/>
      <c r="P57" s="268"/>
      <c r="Q57" s="268"/>
      <c r="R57" s="286">
        <f t="shared" si="5"/>
        <v>0</v>
      </c>
    </row>
    <row r="58" spans="1:20" s="77" customFormat="1" ht="41.25" hidden="1" customHeight="1">
      <c r="A58" s="266" t="s">
        <v>247</v>
      </c>
      <c r="B58" s="122" t="s">
        <v>248</v>
      </c>
      <c r="C58" s="266" t="s">
        <v>65</v>
      </c>
      <c r="D58" s="267" t="s">
        <v>249</v>
      </c>
      <c r="E58" s="198">
        <f t="shared" si="3"/>
        <v>0</v>
      </c>
      <c r="F58" s="198"/>
      <c r="G58" s="268"/>
      <c r="H58" s="268"/>
      <c r="I58" s="268"/>
      <c r="J58" s="198">
        <f t="shared" si="4"/>
        <v>0</v>
      </c>
      <c r="K58" s="255"/>
      <c r="L58" s="268"/>
      <c r="M58" s="268"/>
      <c r="N58" s="268"/>
      <c r="O58" s="255"/>
      <c r="P58" s="268"/>
      <c r="Q58" s="268"/>
      <c r="R58" s="253">
        <f>SUM(E58,J58)</f>
        <v>0</v>
      </c>
    </row>
    <row r="59" spans="1:20" s="68" customFormat="1" ht="28.5" customHeight="1">
      <c r="A59" s="431" t="s">
        <v>144</v>
      </c>
      <c r="B59" s="193" t="s">
        <v>145</v>
      </c>
      <c r="C59" s="431" t="s">
        <v>55</v>
      </c>
      <c r="D59" s="432" t="s">
        <v>146</v>
      </c>
      <c r="E59" s="353">
        <f t="shared" si="3"/>
        <v>-30000</v>
      </c>
      <c r="F59" s="353">
        <v>-30000</v>
      </c>
      <c r="G59" s="428"/>
      <c r="H59" s="428"/>
      <c r="I59" s="428"/>
      <c r="J59" s="353">
        <f t="shared" si="4"/>
        <v>1457000</v>
      </c>
      <c r="K59" s="358">
        <v>1457000</v>
      </c>
      <c r="L59" s="428"/>
      <c r="M59" s="428"/>
      <c r="N59" s="428"/>
      <c r="O59" s="358">
        <v>1457000</v>
      </c>
      <c r="P59" s="428"/>
      <c r="Q59" s="428"/>
      <c r="R59" s="257">
        <f t="shared" ref="R59:R60" si="13">SUM(E59,J59)</f>
        <v>1427000</v>
      </c>
    </row>
    <row r="60" spans="1:20" s="68" customFormat="1" ht="59.25" customHeight="1">
      <c r="A60" s="193" t="s">
        <v>456</v>
      </c>
      <c r="B60" s="193" t="s">
        <v>457</v>
      </c>
      <c r="C60" s="193" t="s">
        <v>55</v>
      </c>
      <c r="D60" s="337" t="s">
        <v>458</v>
      </c>
      <c r="E60" s="353">
        <f t="shared" si="3"/>
        <v>0</v>
      </c>
      <c r="F60" s="353"/>
      <c r="G60" s="428"/>
      <c r="H60" s="428"/>
      <c r="I60" s="428"/>
      <c r="J60" s="353">
        <f t="shared" si="4"/>
        <v>3000000</v>
      </c>
      <c r="K60" s="358">
        <v>3000000</v>
      </c>
      <c r="L60" s="428"/>
      <c r="M60" s="428"/>
      <c r="N60" s="428"/>
      <c r="O60" s="358">
        <v>3000000</v>
      </c>
      <c r="P60" s="428"/>
      <c r="Q60" s="428"/>
      <c r="R60" s="257">
        <f t="shared" si="13"/>
        <v>3000000</v>
      </c>
    </row>
    <row r="61" spans="1:20" s="68" customFormat="1" ht="59.25" customHeight="1">
      <c r="A61" s="109" t="s">
        <v>24</v>
      </c>
      <c r="B61" s="109"/>
      <c r="C61" s="109"/>
      <c r="D61" s="246" t="s">
        <v>95</v>
      </c>
      <c r="E61" s="247">
        <f>SUM(E62)</f>
        <v>0</v>
      </c>
      <c r="F61" s="248">
        <f t="shared" ref="F61:Q61" si="14">SUM(F62)</f>
        <v>0</v>
      </c>
      <c r="G61" s="248">
        <f t="shared" si="14"/>
        <v>0</v>
      </c>
      <c r="H61" s="248">
        <f t="shared" si="14"/>
        <v>0</v>
      </c>
      <c r="I61" s="248">
        <f t="shared" si="14"/>
        <v>0</v>
      </c>
      <c r="J61" s="248">
        <f t="shared" si="14"/>
        <v>2114451</v>
      </c>
      <c r="K61" s="248">
        <f t="shared" si="14"/>
        <v>2114451</v>
      </c>
      <c r="L61" s="248">
        <f t="shared" si="14"/>
        <v>0</v>
      </c>
      <c r="M61" s="248">
        <f t="shared" si="14"/>
        <v>0</v>
      </c>
      <c r="N61" s="248">
        <f t="shared" si="14"/>
        <v>0</v>
      </c>
      <c r="O61" s="248">
        <f t="shared" si="14"/>
        <v>2114451</v>
      </c>
      <c r="P61" s="433">
        <f t="shared" si="14"/>
        <v>0</v>
      </c>
      <c r="Q61" s="433">
        <f t="shared" si="14"/>
        <v>0</v>
      </c>
      <c r="R61" s="281">
        <f t="shared" si="5"/>
        <v>2114451</v>
      </c>
      <c r="T61" s="80">
        <f>SUM(E61,J61)</f>
        <v>2114451</v>
      </c>
    </row>
    <row r="62" spans="1:20" s="68" customFormat="1" ht="57.75" customHeight="1">
      <c r="A62" s="109" t="s">
        <v>25</v>
      </c>
      <c r="B62" s="109"/>
      <c r="C62" s="109"/>
      <c r="D62" s="246" t="s">
        <v>95</v>
      </c>
      <c r="E62" s="247">
        <f>SUM(E63:E74)</f>
        <v>0</v>
      </c>
      <c r="F62" s="247">
        <f t="shared" ref="F62:Q62" si="15">SUM(F63:F74)</f>
        <v>0</v>
      </c>
      <c r="G62" s="247">
        <f t="shared" si="15"/>
        <v>0</v>
      </c>
      <c r="H62" s="247">
        <f t="shared" si="15"/>
        <v>0</v>
      </c>
      <c r="I62" s="247">
        <f t="shared" si="15"/>
        <v>0</v>
      </c>
      <c r="J62" s="247">
        <f t="shared" si="15"/>
        <v>2114451</v>
      </c>
      <c r="K62" s="247">
        <f t="shared" si="15"/>
        <v>2114451</v>
      </c>
      <c r="L62" s="247">
        <f t="shared" si="15"/>
        <v>0</v>
      </c>
      <c r="M62" s="247">
        <f t="shared" si="15"/>
        <v>0</v>
      </c>
      <c r="N62" s="247">
        <f t="shared" si="15"/>
        <v>0</v>
      </c>
      <c r="O62" s="247">
        <f t="shared" si="15"/>
        <v>2114451</v>
      </c>
      <c r="P62" s="434">
        <f t="shared" si="15"/>
        <v>0</v>
      </c>
      <c r="Q62" s="434">
        <f t="shared" si="15"/>
        <v>0</v>
      </c>
      <c r="R62" s="281">
        <f t="shared" si="5"/>
        <v>2114451</v>
      </c>
      <c r="T62" s="80">
        <f>SUM(E62,J62)</f>
        <v>2114451</v>
      </c>
    </row>
    <row r="63" spans="1:20" s="68" customFormat="1" ht="45.75" hidden="1" customHeight="1">
      <c r="A63" s="435" t="s">
        <v>159</v>
      </c>
      <c r="B63" s="435" t="s">
        <v>97</v>
      </c>
      <c r="C63" s="435" t="s">
        <v>45</v>
      </c>
      <c r="D63" s="330" t="s">
        <v>96</v>
      </c>
      <c r="E63" s="353">
        <f t="shared" ref="E63:E65" si="16">SUM(F63,I63)</f>
        <v>0</v>
      </c>
      <c r="F63" s="353"/>
      <c r="G63" s="358"/>
      <c r="H63" s="358"/>
      <c r="I63" s="358"/>
      <c r="J63" s="353">
        <f t="shared" ref="J63:J72" si="17">SUM(L63,O63)</f>
        <v>0</v>
      </c>
      <c r="K63" s="353"/>
      <c r="L63" s="427"/>
      <c r="M63" s="427"/>
      <c r="N63" s="427"/>
      <c r="O63" s="353"/>
      <c r="P63" s="427"/>
      <c r="Q63" s="427"/>
      <c r="R63" s="257">
        <f t="shared" si="5"/>
        <v>0</v>
      </c>
    </row>
    <row r="64" spans="1:20" s="68" customFormat="1" ht="23.25" hidden="1" customHeight="1">
      <c r="A64" s="435" t="s">
        <v>275</v>
      </c>
      <c r="B64" s="436" t="s">
        <v>59</v>
      </c>
      <c r="C64" s="437" t="s">
        <v>46</v>
      </c>
      <c r="D64" s="438" t="s">
        <v>195</v>
      </c>
      <c r="E64" s="353">
        <f t="shared" si="16"/>
        <v>0</v>
      </c>
      <c r="F64" s="353"/>
      <c r="G64" s="358"/>
      <c r="H64" s="358"/>
      <c r="I64" s="358"/>
      <c r="J64" s="353">
        <f t="shared" si="17"/>
        <v>0</v>
      </c>
      <c r="K64" s="353"/>
      <c r="L64" s="427"/>
      <c r="M64" s="427"/>
      <c r="N64" s="427"/>
      <c r="O64" s="353"/>
      <c r="P64" s="427"/>
      <c r="Q64" s="427"/>
      <c r="R64" s="257">
        <f t="shared" si="5"/>
        <v>0</v>
      </c>
    </row>
    <row r="65" spans="1:20" s="68" customFormat="1" ht="57" customHeight="1">
      <c r="A65" s="355" t="s">
        <v>288</v>
      </c>
      <c r="B65" s="193" t="s">
        <v>289</v>
      </c>
      <c r="C65" s="193" t="s">
        <v>50</v>
      </c>
      <c r="D65" s="439" t="s">
        <v>290</v>
      </c>
      <c r="E65" s="353">
        <f t="shared" si="16"/>
        <v>0</v>
      </c>
      <c r="F65" s="353"/>
      <c r="G65" s="428"/>
      <c r="H65" s="428"/>
      <c r="I65" s="428"/>
      <c r="J65" s="358">
        <f t="shared" si="17"/>
        <v>1864451</v>
      </c>
      <c r="K65" s="358">
        <v>1864451</v>
      </c>
      <c r="L65" s="427"/>
      <c r="M65" s="427"/>
      <c r="N65" s="427"/>
      <c r="O65" s="358">
        <v>1864451</v>
      </c>
      <c r="P65" s="427"/>
      <c r="Q65" s="427"/>
      <c r="R65" s="257">
        <f t="shared" si="5"/>
        <v>1864451</v>
      </c>
    </row>
    <row r="66" spans="1:20" s="104" customFormat="1" ht="36.75" hidden="1" customHeight="1">
      <c r="A66" s="217" t="s">
        <v>186</v>
      </c>
      <c r="B66" s="217" t="s">
        <v>187</v>
      </c>
      <c r="C66" s="217" t="s">
        <v>238</v>
      </c>
      <c r="D66" s="218" t="s">
        <v>188</v>
      </c>
      <c r="E66" s="198">
        <f t="shared" ref="E66:E78" si="18">SUM(F66,I66)</f>
        <v>0</v>
      </c>
      <c r="F66" s="198"/>
      <c r="G66" s="268"/>
      <c r="H66" s="268"/>
      <c r="I66" s="268"/>
      <c r="J66" s="358">
        <f t="shared" si="17"/>
        <v>0</v>
      </c>
      <c r="K66" s="198"/>
      <c r="L66" s="268"/>
      <c r="M66" s="268"/>
      <c r="N66" s="268"/>
      <c r="O66" s="198"/>
      <c r="P66" s="268"/>
      <c r="Q66" s="268"/>
      <c r="R66" s="253">
        <f t="shared" si="5"/>
        <v>0</v>
      </c>
    </row>
    <row r="67" spans="1:20" s="104" customFormat="1" ht="35.25" hidden="1" customHeight="1">
      <c r="A67" s="217" t="s">
        <v>224</v>
      </c>
      <c r="B67" s="217" t="s">
        <v>225</v>
      </c>
      <c r="C67" s="217" t="s">
        <v>53</v>
      </c>
      <c r="D67" s="218" t="s">
        <v>226</v>
      </c>
      <c r="E67" s="198">
        <f t="shared" ref="E67:E69" si="19">SUM(F67,I67)</f>
        <v>0</v>
      </c>
      <c r="F67" s="198"/>
      <c r="G67" s="268"/>
      <c r="H67" s="268"/>
      <c r="I67" s="268"/>
      <c r="J67" s="358">
        <f t="shared" si="17"/>
        <v>0</v>
      </c>
      <c r="K67" s="255"/>
      <c r="L67" s="268"/>
      <c r="M67" s="268"/>
      <c r="N67" s="268"/>
      <c r="O67" s="255"/>
      <c r="P67" s="268"/>
      <c r="Q67" s="268"/>
      <c r="R67" s="253">
        <f t="shared" si="5"/>
        <v>0</v>
      </c>
    </row>
    <row r="68" spans="1:20" s="104" customFormat="1" ht="35.25" hidden="1" customHeight="1">
      <c r="A68" s="217" t="s">
        <v>276</v>
      </c>
      <c r="B68" s="217" t="s">
        <v>277</v>
      </c>
      <c r="C68" s="217" t="s">
        <v>53</v>
      </c>
      <c r="D68" s="218" t="s">
        <v>278</v>
      </c>
      <c r="E68" s="198">
        <f t="shared" si="19"/>
        <v>0</v>
      </c>
      <c r="F68" s="198"/>
      <c r="G68" s="268"/>
      <c r="H68" s="268"/>
      <c r="I68" s="268"/>
      <c r="J68" s="358">
        <f t="shared" si="17"/>
        <v>0</v>
      </c>
      <c r="K68" s="255"/>
      <c r="L68" s="268"/>
      <c r="M68" s="268"/>
      <c r="N68" s="268"/>
      <c r="O68" s="255"/>
      <c r="P68" s="268"/>
      <c r="Q68" s="268"/>
      <c r="R68" s="253">
        <f t="shared" si="5"/>
        <v>0</v>
      </c>
    </row>
    <row r="69" spans="1:20" s="104" customFormat="1" ht="22.5" hidden="1" customHeight="1">
      <c r="A69" s="217" t="s">
        <v>279</v>
      </c>
      <c r="B69" s="217" t="s">
        <v>130</v>
      </c>
      <c r="C69" s="122" t="s">
        <v>53</v>
      </c>
      <c r="D69" s="220" t="s">
        <v>131</v>
      </c>
      <c r="E69" s="198">
        <f t="shared" si="19"/>
        <v>0</v>
      </c>
      <c r="F69" s="198"/>
      <c r="G69" s="268"/>
      <c r="H69" s="268"/>
      <c r="I69" s="268"/>
      <c r="J69" s="358">
        <f t="shared" si="17"/>
        <v>0</v>
      </c>
      <c r="K69" s="255"/>
      <c r="L69" s="268"/>
      <c r="M69" s="268"/>
      <c r="N69" s="268"/>
      <c r="O69" s="255"/>
      <c r="P69" s="268"/>
      <c r="Q69" s="268"/>
      <c r="R69" s="253">
        <f t="shared" si="5"/>
        <v>0</v>
      </c>
    </row>
    <row r="70" spans="1:20" s="68" customFormat="1" ht="39" customHeight="1">
      <c r="A70" s="440" t="s">
        <v>189</v>
      </c>
      <c r="B70" s="440" t="s">
        <v>87</v>
      </c>
      <c r="C70" s="440" t="s">
        <v>191</v>
      </c>
      <c r="D70" s="426" t="s">
        <v>190</v>
      </c>
      <c r="E70" s="353">
        <f t="shared" si="18"/>
        <v>0</v>
      </c>
      <c r="F70" s="353"/>
      <c r="G70" s="428"/>
      <c r="H70" s="428"/>
      <c r="I70" s="428"/>
      <c r="J70" s="358">
        <f t="shared" si="17"/>
        <v>2200000</v>
      </c>
      <c r="K70" s="358">
        <v>2200000</v>
      </c>
      <c r="L70" s="441"/>
      <c r="M70" s="441"/>
      <c r="N70" s="441"/>
      <c r="O70" s="358">
        <v>2200000</v>
      </c>
      <c r="P70" s="441"/>
      <c r="Q70" s="428"/>
      <c r="R70" s="257">
        <f t="shared" si="5"/>
        <v>2200000</v>
      </c>
    </row>
    <row r="71" spans="1:20" s="68" customFormat="1" ht="25.5" hidden="1" customHeight="1">
      <c r="A71" s="329" t="s">
        <v>280</v>
      </c>
      <c r="B71" s="193" t="s">
        <v>251</v>
      </c>
      <c r="C71" s="193" t="s">
        <v>191</v>
      </c>
      <c r="D71" s="330" t="s">
        <v>252</v>
      </c>
      <c r="E71" s="353">
        <f>SUM(F71,I71)</f>
        <v>0</v>
      </c>
      <c r="F71" s="353"/>
      <c r="G71" s="428"/>
      <c r="H71" s="428"/>
      <c r="I71" s="428"/>
      <c r="J71" s="358">
        <f t="shared" si="17"/>
        <v>0</v>
      </c>
      <c r="K71" s="353"/>
      <c r="L71" s="441"/>
      <c r="M71" s="441"/>
      <c r="N71" s="441"/>
      <c r="O71" s="353"/>
      <c r="P71" s="441"/>
      <c r="Q71" s="428"/>
      <c r="R71" s="257">
        <f t="shared" si="5"/>
        <v>0</v>
      </c>
    </row>
    <row r="72" spans="1:20" s="68" customFormat="1" ht="36.75" customHeight="1">
      <c r="A72" s="193" t="s">
        <v>305</v>
      </c>
      <c r="B72" s="193" t="s">
        <v>306</v>
      </c>
      <c r="C72" s="193" t="s">
        <v>191</v>
      </c>
      <c r="D72" s="330" t="s">
        <v>307</v>
      </c>
      <c r="E72" s="353">
        <f>SUM(F72,I72)</f>
        <v>0</v>
      </c>
      <c r="F72" s="353"/>
      <c r="G72" s="358"/>
      <c r="H72" s="358"/>
      <c r="I72" s="358"/>
      <c r="J72" s="358">
        <f t="shared" si="17"/>
        <v>-1950000</v>
      </c>
      <c r="K72" s="353">
        <v>-1950000</v>
      </c>
      <c r="L72" s="427"/>
      <c r="M72" s="427"/>
      <c r="N72" s="427"/>
      <c r="O72" s="353">
        <v>-1950000</v>
      </c>
      <c r="P72" s="428"/>
      <c r="Q72" s="427"/>
      <c r="R72" s="257">
        <f t="shared" si="5"/>
        <v>-1950000</v>
      </c>
    </row>
    <row r="73" spans="1:20" s="85" customFormat="1" ht="51" hidden="1" customHeight="1">
      <c r="A73" s="272" t="s">
        <v>194</v>
      </c>
      <c r="B73" s="272" t="s">
        <v>193</v>
      </c>
      <c r="C73" s="166" t="s">
        <v>54</v>
      </c>
      <c r="D73" s="273" t="s">
        <v>192</v>
      </c>
      <c r="E73" s="210">
        <f t="shared" si="18"/>
        <v>0</v>
      </c>
      <c r="F73" s="210"/>
      <c r="G73" s="274"/>
      <c r="H73" s="274"/>
      <c r="I73" s="274"/>
      <c r="J73" s="275"/>
      <c r="K73" s="275"/>
      <c r="L73" s="276"/>
      <c r="M73" s="276"/>
      <c r="N73" s="276"/>
      <c r="O73" s="275"/>
      <c r="P73" s="276"/>
      <c r="Q73" s="274"/>
      <c r="R73" s="256">
        <f t="shared" si="5"/>
        <v>0</v>
      </c>
    </row>
    <row r="74" spans="1:20" s="77" customFormat="1" ht="24.75" hidden="1" customHeight="1">
      <c r="A74" s="226" t="s">
        <v>281</v>
      </c>
      <c r="B74" s="122" t="s">
        <v>145</v>
      </c>
      <c r="C74" s="122" t="s">
        <v>55</v>
      </c>
      <c r="D74" s="206" t="s">
        <v>146</v>
      </c>
      <c r="E74" s="198">
        <f t="shared" si="18"/>
        <v>0</v>
      </c>
      <c r="F74" s="198"/>
      <c r="G74" s="255"/>
      <c r="H74" s="255"/>
      <c r="I74" s="255"/>
      <c r="J74" s="198"/>
      <c r="K74" s="198"/>
      <c r="L74" s="255"/>
      <c r="M74" s="255"/>
      <c r="N74" s="255"/>
      <c r="O74" s="198"/>
      <c r="P74" s="255"/>
      <c r="Q74" s="255"/>
      <c r="R74" s="256">
        <f t="shared" si="5"/>
        <v>0</v>
      </c>
    </row>
    <row r="75" spans="1:20" s="77" customFormat="1" ht="35.25" hidden="1" customHeight="1">
      <c r="A75" s="249" t="s">
        <v>211</v>
      </c>
      <c r="B75" s="249" t="s">
        <v>210</v>
      </c>
      <c r="C75" s="249" t="s">
        <v>191</v>
      </c>
      <c r="D75" s="125" t="s">
        <v>209</v>
      </c>
      <c r="E75" s="198">
        <f>SUM(F75,I75)</f>
        <v>0</v>
      </c>
      <c r="F75" s="198"/>
      <c r="G75" s="255"/>
      <c r="H75" s="255"/>
      <c r="I75" s="255"/>
      <c r="J75" s="198">
        <f>SUM(L75,O75)</f>
        <v>0</v>
      </c>
      <c r="K75" s="198"/>
      <c r="L75" s="269"/>
      <c r="M75" s="269"/>
      <c r="N75" s="269"/>
      <c r="O75" s="198"/>
      <c r="P75" s="268"/>
      <c r="Q75" s="269"/>
      <c r="R75" s="256">
        <f t="shared" si="5"/>
        <v>0</v>
      </c>
    </row>
    <row r="76" spans="1:20" s="77" customFormat="1" ht="14.1" hidden="1" customHeight="1">
      <c r="A76" s="277"/>
      <c r="B76" s="277"/>
      <c r="C76" s="277"/>
      <c r="D76" s="278"/>
      <c r="E76" s="198">
        <f>SUM(F76,I76)</f>
        <v>0</v>
      </c>
      <c r="F76" s="198"/>
      <c r="G76" s="255"/>
      <c r="H76" s="255"/>
      <c r="I76" s="255"/>
      <c r="J76" s="279">
        <f>SUM(O76,L76)</f>
        <v>0</v>
      </c>
      <c r="K76" s="279"/>
      <c r="L76" s="255"/>
      <c r="M76" s="255"/>
      <c r="N76" s="255"/>
      <c r="O76" s="255"/>
      <c r="P76" s="255"/>
      <c r="Q76" s="255"/>
      <c r="R76" s="256">
        <f t="shared" si="5"/>
        <v>0</v>
      </c>
    </row>
    <row r="77" spans="1:20" s="77" customFormat="1" ht="14.1" hidden="1" customHeight="1">
      <c r="A77" s="277"/>
      <c r="B77" s="277"/>
      <c r="C77" s="277"/>
      <c r="D77" s="278"/>
      <c r="E77" s="198">
        <f t="shared" si="18"/>
        <v>0</v>
      </c>
      <c r="F77" s="198"/>
      <c r="G77" s="255"/>
      <c r="H77" s="255"/>
      <c r="I77" s="255"/>
      <c r="J77" s="279">
        <f>SUM(O77,L77)</f>
        <v>0</v>
      </c>
      <c r="K77" s="279"/>
      <c r="L77" s="255"/>
      <c r="M77" s="255"/>
      <c r="N77" s="255"/>
      <c r="O77" s="255"/>
      <c r="P77" s="255"/>
      <c r="Q77" s="255"/>
      <c r="R77" s="256">
        <f t="shared" si="5"/>
        <v>0</v>
      </c>
    </row>
    <row r="78" spans="1:20" s="77" customFormat="1" ht="14.1" hidden="1" customHeight="1">
      <c r="A78" s="277"/>
      <c r="B78" s="277"/>
      <c r="C78" s="277"/>
      <c r="D78" s="278"/>
      <c r="E78" s="198">
        <f t="shared" si="18"/>
        <v>0</v>
      </c>
      <c r="F78" s="198"/>
      <c r="G78" s="269"/>
      <c r="H78" s="269"/>
      <c r="I78" s="269"/>
      <c r="J78" s="279">
        <f>SUM(L78,O78)</f>
        <v>0</v>
      </c>
      <c r="K78" s="279"/>
      <c r="L78" s="269"/>
      <c r="M78" s="269"/>
      <c r="N78" s="269"/>
      <c r="O78" s="269"/>
      <c r="P78" s="269"/>
      <c r="Q78" s="269"/>
      <c r="R78" s="256">
        <f t="shared" si="5"/>
        <v>0</v>
      </c>
    </row>
    <row r="79" spans="1:20" s="68" customFormat="1" ht="43.5" customHeight="1">
      <c r="A79" s="109" t="s">
        <v>162</v>
      </c>
      <c r="B79" s="280"/>
      <c r="C79" s="280"/>
      <c r="D79" s="153" t="s">
        <v>92</v>
      </c>
      <c r="E79" s="281">
        <f>SUM(E80)</f>
        <v>0</v>
      </c>
      <c r="F79" s="281">
        <f t="shared" ref="F79:R79" si="20">SUM(F80)</f>
        <v>0</v>
      </c>
      <c r="G79" s="281">
        <f t="shared" si="20"/>
        <v>0</v>
      </c>
      <c r="H79" s="281">
        <f t="shared" si="20"/>
        <v>0</v>
      </c>
      <c r="I79" s="281">
        <f t="shared" si="20"/>
        <v>0</v>
      </c>
      <c r="J79" s="281">
        <f t="shared" si="20"/>
        <v>175000</v>
      </c>
      <c r="K79" s="281">
        <f t="shared" si="20"/>
        <v>175000</v>
      </c>
      <c r="L79" s="281">
        <f t="shared" si="20"/>
        <v>0</v>
      </c>
      <c r="M79" s="281">
        <f t="shared" si="20"/>
        <v>0</v>
      </c>
      <c r="N79" s="281">
        <f t="shared" si="20"/>
        <v>0</v>
      </c>
      <c r="O79" s="281">
        <f t="shared" si="20"/>
        <v>175000</v>
      </c>
      <c r="P79" s="281">
        <f t="shared" si="20"/>
        <v>0</v>
      </c>
      <c r="Q79" s="281">
        <f t="shared" si="20"/>
        <v>0</v>
      </c>
      <c r="R79" s="281">
        <f t="shared" si="20"/>
        <v>175000</v>
      </c>
      <c r="T79" s="160">
        <f t="shared" ref="T79:T80" si="21">SUM(E79,J79)</f>
        <v>175000</v>
      </c>
    </row>
    <row r="80" spans="1:20" s="3" customFormat="1" ht="45" customHeight="1">
      <c r="A80" s="109" t="s">
        <v>161</v>
      </c>
      <c r="B80" s="280"/>
      <c r="C80" s="280"/>
      <c r="D80" s="153" t="s">
        <v>92</v>
      </c>
      <c r="E80" s="281">
        <f>SUM(E81:E83,E85,E87:E97)</f>
        <v>0</v>
      </c>
      <c r="F80" s="281">
        <f t="shared" ref="F80:R80" si="22">SUM(F81:F83,F85,F87:F97)</f>
        <v>0</v>
      </c>
      <c r="G80" s="281">
        <f t="shared" si="22"/>
        <v>0</v>
      </c>
      <c r="H80" s="281">
        <f t="shared" si="22"/>
        <v>0</v>
      </c>
      <c r="I80" s="281">
        <f t="shared" si="22"/>
        <v>0</v>
      </c>
      <c r="J80" s="281">
        <f t="shared" si="22"/>
        <v>175000</v>
      </c>
      <c r="K80" s="281">
        <f t="shared" si="22"/>
        <v>175000</v>
      </c>
      <c r="L80" s="281">
        <f t="shared" si="22"/>
        <v>0</v>
      </c>
      <c r="M80" s="281">
        <f t="shared" si="22"/>
        <v>0</v>
      </c>
      <c r="N80" s="281">
        <f t="shared" si="22"/>
        <v>0</v>
      </c>
      <c r="O80" s="281">
        <f t="shared" si="22"/>
        <v>175000</v>
      </c>
      <c r="P80" s="281">
        <f t="shared" si="22"/>
        <v>0</v>
      </c>
      <c r="Q80" s="281">
        <f t="shared" si="22"/>
        <v>0</v>
      </c>
      <c r="R80" s="281">
        <f t="shared" si="22"/>
        <v>175000</v>
      </c>
      <c r="T80" s="160">
        <f t="shared" si="21"/>
        <v>175000</v>
      </c>
    </row>
    <row r="81" spans="1:18" s="99" customFormat="1" ht="45.75" hidden="1" customHeight="1">
      <c r="A81" s="249" t="s">
        <v>160</v>
      </c>
      <c r="B81" s="249" t="s">
        <v>97</v>
      </c>
      <c r="C81" s="249" t="s">
        <v>45</v>
      </c>
      <c r="D81" s="125" t="s">
        <v>383</v>
      </c>
      <c r="E81" s="189">
        <f>SUM(F81,I81)</f>
        <v>0</v>
      </c>
      <c r="F81" s="189"/>
      <c r="G81" s="189"/>
      <c r="H81" s="254"/>
      <c r="I81" s="254"/>
      <c r="J81" s="253">
        <f t="shared" ref="J81:J96" si="23">SUM(L81,O81)</f>
        <v>0</v>
      </c>
      <c r="K81" s="253"/>
      <c r="L81" s="254"/>
      <c r="M81" s="254"/>
      <c r="N81" s="254"/>
      <c r="O81" s="253"/>
      <c r="P81" s="253"/>
      <c r="Q81" s="253"/>
      <c r="R81" s="253">
        <f>SUM(E81,J81)</f>
        <v>0</v>
      </c>
    </row>
    <row r="82" spans="1:18" s="77" customFormat="1" ht="28.5" hidden="1" customHeight="1">
      <c r="A82" s="126" t="s">
        <v>196</v>
      </c>
      <c r="B82" s="126" t="s">
        <v>59</v>
      </c>
      <c r="C82" s="108" t="s">
        <v>46</v>
      </c>
      <c r="D82" s="214" t="s">
        <v>195</v>
      </c>
      <c r="E82" s="282">
        <f t="shared" ref="E82:E98" si="24">SUM(F82,I82)</f>
        <v>0</v>
      </c>
      <c r="F82" s="189"/>
      <c r="G82" s="189"/>
      <c r="H82" s="254"/>
      <c r="I82" s="254"/>
      <c r="J82" s="253">
        <f t="shared" ref="J82" si="25">SUM(L82,O82)</f>
        <v>0</v>
      </c>
      <c r="K82" s="253"/>
      <c r="L82" s="254"/>
      <c r="M82" s="254"/>
      <c r="N82" s="254"/>
      <c r="O82" s="253"/>
      <c r="P82" s="253"/>
      <c r="Q82" s="253"/>
      <c r="R82" s="253">
        <f t="shared" ref="R82:R97" si="26">SUM(E82,J82)</f>
        <v>0</v>
      </c>
    </row>
    <row r="83" spans="1:18" s="85" customFormat="1" ht="46.5" hidden="1" customHeight="1">
      <c r="A83" s="340" t="s">
        <v>197</v>
      </c>
      <c r="B83" s="342">
        <v>1020</v>
      </c>
      <c r="C83" s="334"/>
      <c r="D83" s="346" t="s">
        <v>370</v>
      </c>
      <c r="E83" s="195">
        <f t="shared" si="24"/>
        <v>0</v>
      </c>
      <c r="F83" s="195">
        <f>SUM(F84)</f>
        <v>0</v>
      </c>
      <c r="G83" s="195">
        <f>SUM(G84)</f>
        <v>0</v>
      </c>
      <c r="H83" s="260"/>
      <c r="I83" s="260"/>
      <c r="J83" s="195">
        <f t="shared" ref="J83:K83" si="27">SUM(J84)</f>
        <v>175000</v>
      </c>
      <c r="K83" s="195">
        <f t="shared" si="27"/>
        <v>175000</v>
      </c>
      <c r="L83" s="260"/>
      <c r="M83" s="260"/>
      <c r="N83" s="260"/>
      <c r="O83" s="195">
        <f>SUM(O84)</f>
        <v>175000</v>
      </c>
      <c r="P83" s="141"/>
      <c r="Q83" s="141"/>
      <c r="R83" s="195">
        <f t="shared" si="26"/>
        <v>175000</v>
      </c>
    </row>
    <row r="84" spans="1:18" s="332" customFormat="1" ht="44.25" customHeight="1">
      <c r="A84" s="340" t="s">
        <v>386</v>
      </c>
      <c r="B84" s="342">
        <v>1021</v>
      </c>
      <c r="C84" s="442" t="s">
        <v>47</v>
      </c>
      <c r="D84" s="443" t="s">
        <v>371</v>
      </c>
      <c r="E84" s="195">
        <f t="shared" si="24"/>
        <v>0</v>
      </c>
      <c r="F84" s="259"/>
      <c r="G84" s="259"/>
      <c r="H84" s="260"/>
      <c r="I84" s="260"/>
      <c r="J84" s="195">
        <f t="shared" si="23"/>
        <v>175000</v>
      </c>
      <c r="K84" s="257">
        <v>175000</v>
      </c>
      <c r="L84" s="354"/>
      <c r="M84" s="354"/>
      <c r="N84" s="354"/>
      <c r="O84" s="257">
        <v>175000</v>
      </c>
      <c r="P84" s="141"/>
      <c r="Q84" s="141"/>
      <c r="R84" s="195">
        <f t="shared" si="26"/>
        <v>175000</v>
      </c>
    </row>
    <row r="85" spans="1:18" s="332" customFormat="1" ht="45" hidden="1" customHeight="1">
      <c r="A85" s="284"/>
      <c r="B85" s="342">
        <v>1030</v>
      </c>
      <c r="C85" s="343"/>
      <c r="D85" s="346" t="s">
        <v>372</v>
      </c>
      <c r="E85" s="195">
        <f t="shared" si="24"/>
        <v>0</v>
      </c>
      <c r="F85" s="285"/>
      <c r="G85" s="286"/>
      <c r="H85" s="260"/>
      <c r="I85" s="260"/>
      <c r="J85" s="195">
        <f t="shared" si="23"/>
        <v>0</v>
      </c>
      <c r="K85" s="141"/>
      <c r="L85" s="260"/>
      <c r="M85" s="260"/>
      <c r="N85" s="260"/>
      <c r="O85" s="141"/>
      <c r="P85" s="141"/>
      <c r="Q85" s="141"/>
      <c r="R85" s="195">
        <f t="shared" si="26"/>
        <v>0</v>
      </c>
    </row>
    <row r="86" spans="1:18" s="333" customFormat="1" ht="45" hidden="1" customHeight="1">
      <c r="A86" s="126"/>
      <c r="B86" s="341">
        <v>1031</v>
      </c>
      <c r="C86" s="344" t="s">
        <v>47</v>
      </c>
      <c r="D86" s="345" t="s">
        <v>371</v>
      </c>
      <c r="E86" s="195">
        <f t="shared" si="24"/>
        <v>0</v>
      </c>
      <c r="F86" s="282"/>
      <c r="G86" s="189"/>
      <c r="H86" s="253"/>
      <c r="I86" s="253"/>
      <c r="J86" s="189">
        <f>SUM(L87,O87)</f>
        <v>0</v>
      </c>
      <c r="K86" s="189"/>
      <c r="L86" s="189"/>
      <c r="M86" s="189"/>
      <c r="N86" s="189"/>
      <c r="O86" s="189"/>
      <c r="P86" s="198"/>
      <c r="Q86" s="198"/>
      <c r="R86" s="195">
        <f t="shared" si="26"/>
        <v>0</v>
      </c>
    </row>
    <row r="87" spans="1:18" s="77" customFormat="1" ht="33" hidden="1" customHeight="1">
      <c r="A87" s="126"/>
      <c r="B87" s="126"/>
      <c r="C87" s="126"/>
      <c r="D87" s="287"/>
      <c r="E87" s="189">
        <f t="shared" si="24"/>
        <v>0</v>
      </c>
      <c r="F87" s="189"/>
      <c r="G87" s="189"/>
      <c r="H87" s="253"/>
      <c r="I87" s="253"/>
      <c r="J87" s="189">
        <f>SUM(L88,O88)</f>
        <v>0</v>
      </c>
      <c r="K87" s="189"/>
      <c r="L87" s="253"/>
      <c r="M87" s="253"/>
      <c r="N87" s="253"/>
      <c r="O87" s="189"/>
      <c r="P87" s="253"/>
      <c r="Q87" s="253"/>
      <c r="R87" s="189">
        <f>SUM(E87,J86)</f>
        <v>0</v>
      </c>
    </row>
    <row r="88" spans="1:18" s="77" customFormat="1" ht="39" hidden="1" customHeight="1">
      <c r="A88" s="126"/>
      <c r="B88" s="126"/>
      <c r="C88" s="108"/>
      <c r="D88" s="214"/>
      <c r="E88" s="282">
        <f t="shared" si="24"/>
        <v>0</v>
      </c>
      <c r="F88" s="189"/>
      <c r="G88" s="189"/>
      <c r="H88" s="253"/>
      <c r="I88" s="253"/>
      <c r="J88" s="189">
        <f t="shared" si="23"/>
        <v>0</v>
      </c>
      <c r="K88" s="189"/>
      <c r="L88" s="253"/>
      <c r="M88" s="253"/>
      <c r="N88" s="253"/>
      <c r="O88" s="189"/>
      <c r="P88" s="253"/>
      <c r="Q88" s="253"/>
      <c r="R88" s="189">
        <f t="shared" si="26"/>
        <v>0</v>
      </c>
    </row>
    <row r="89" spans="1:18" s="77" customFormat="1" ht="32.25" hidden="1" customHeight="1">
      <c r="A89" s="126"/>
      <c r="B89" s="126"/>
      <c r="C89" s="126"/>
      <c r="D89" s="214"/>
      <c r="E89" s="189">
        <f t="shared" si="24"/>
        <v>0</v>
      </c>
      <c r="F89" s="189"/>
      <c r="G89" s="189"/>
      <c r="H89" s="253"/>
      <c r="I89" s="253"/>
      <c r="J89" s="189">
        <f t="shared" si="23"/>
        <v>0</v>
      </c>
      <c r="K89" s="189"/>
      <c r="L89" s="253"/>
      <c r="M89" s="253"/>
      <c r="N89" s="253"/>
      <c r="O89" s="189"/>
      <c r="P89" s="253"/>
      <c r="Q89" s="253"/>
      <c r="R89" s="253">
        <f t="shared" si="26"/>
        <v>0</v>
      </c>
    </row>
    <row r="90" spans="1:18" s="77" customFormat="1" ht="30" hidden="1" customHeight="1">
      <c r="A90" s="126" t="s">
        <v>384</v>
      </c>
      <c r="B90" s="126" t="s">
        <v>385</v>
      </c>
      <c r="C90" s="126" t="s">
        <v>49</v>
      </c>
      <c r="D90" s="214" t="s">
        <v>198</v>
      </c>
      <c r="E90" s="189">
        <f t="shared" si="24"/>
        <v>0</v>
      </c>
      <c r="F90" s="189"/>
      <c r="G90" s="189"/>
      <c r="H90" s="253"/>
      <c r="I90" s="253"/>
      <c r="J90" s="189">
        <f t="shared" si="23"/>
        <v>0</v>
      </c>
      <c r="K90" s="253"/>
      <c r="L90" s="253"/>
      <c r="M90" s="253"/>
      <c r="N90" s="253"/>
      <c r="O90" s="253"/>
      <c r="P90" s="253"/>
      <c r="Q90" s="253"/>
      <c r="R90" s="253">
        <f t="shared" si="26"/>
        <v>0</v>
      </c>
    </row>
    <row r="91" spans="1:18" s="68" customFormat="1" ht="46.5" hidden="1" customHeight="1">
      <c r="A91" s="151" t="s">
        <v>380</v>
      </c>
      <c r="B91" s="151" t="s">
        <v>381</v>
      </c>
      <c r="C91" s="151" t="s">
        <v>49</v>
      </c>
      <c r="D91" s="335" t="s">
        <v>382</v>
      </c>
      <c r="E91" s="195">
        <f t="shared" si="24"/>
        <v>0</v>
      </c>
      <c r="F91" s="195"/>
      <c r="G91" s="195"/>
      <c r="H91" s="257"/>
      <c r="I91" s="257"/>
      <c r="J91" s="195">
        <f t="shared" si="23"/>
        <v>0</v>
      </c>
      <c r="K91" s="336"/>
      <c r="L91" s="257"/>
      <c r="M91" s="257"/>
      <c r="N91" s="257"/>
      <c r="O91" s="336"/>
      <c r="P91" s="257"/>
      <c r="Q91" s="257"/>
      <c r="R91" s="195">
        <f t="shared" si="26"/>
        <v>0</v>
      </c>
    </row>
    <row r="92" spans="1:18" s="68" customFormat="1" ht="42.75" hidden="1" customHeight="1">
      <c r="A92" s="151" t="s">
        <v>376</v>
      </c>
      <c r="B92" s="151" t="s">
        <v>377</v>
      </c>
      <c r="C92" s="151" t="s">
        <v>49</v>
      </c>
      <c r="D92" s="337" t="s">
        <v>378</v>
      </c>
      <c r="E92" s="195">
        <f t="shared" ref="E92" si="28">SUM(F92,I92)</f>
        <v>0</v>
      </c>
      <c r="F92" s="195"/>
      <c r="G92" s="195"/>
      <c r="H92" s="257"/>
      <c r="I92" s="257"/>
      <c r="J92" s="195">
        <f t="shared" ref="J92" si="29">SUM(L92,O92)</f>
        <v>0</v>
      </c>
      <c r="K92" s="336"/>
      <c r="L92" s="257"/>
      <c r="M92" s="257"/>
      <c r="N92" s="257"/>
      <c r="O92" s="336"/>
      <c r="P92" s="257"/>
      <c r="Q92" s="257"/>
      <c r="R92" s="195">
        <f t="shared" ref="R92" si="30">SUM(E92,J92)</f>
        <v>0</v>
      </c>
    </row>
    <row r="93" spans="1:18" s="159" customFormat="1" ht="80.25" hidden="1" customHeight="1">
      <c r="A93" s="151" t="s">
        <v>373</v>
      </c>
      <c r="B93" s="151" t="s">
        <v>375</v>
      </c>
      <c r="C93" s="169" t="s">
        <v>49</v>
      </c>
      <c r="D93" s="335" t="s">
        <v>374</v>
      </c>
      <c r="E93" s="195">
        <f t="shared" si="24"/>
        <v>0</v>
      </c>
      <c r="F93" s="195"/>
      <c r="G93" s="195"/>
      <c r="H93" s="195"/>
      <c r="I93" s="195"/>
      <c r="J93" s="195">
        <f t="shared" si="23"/>
        <v>0</v>
      </c>
      <c r="K93" s="338"/>
      <c r="L93" s="195"/>
      <c r="M93" s="258"/>
      <c r="N93" s="258"/>
      <c r="O93" s="339"/>
      <c r="P93" s="258"/>
      <c r="Q93" s="258"/>
      <c r="R93" s="195">
        <f t="shared" si="26"/>
        <v>0</v>
      </c>
    </row>
    <row r="94" spans="1:18" s="77" customFormat="1" ht="51.75" hidden="1" customHeight="1">
      <c r="A94" s="126" t="s">
        <v>200</v>
      </c>
      <c r="B94" s="126" t="s">
        <v>201</v>
      </c>
      <c r="C94" s="108" t="s">
        <v>50</v>
      </c>
      <c r="D94" s="214" t="s">
        <v>199</v>
      </c>
      <c r="E94" s="282">
        <f t="shared" si="24"/>
        <v>0</v>
      </c>
      <c r="F94" s="189"/>
      <c r="G94" s="189"/>
      <c r="H94" s="253"/>
      <c r="I94" s="253"/>
      <c r="J94" s="253">
        <f t="shared" si="23"/>
        <v>0</v>
      </c>
      <c r="K94" s="253"/>
      <c r="L94" s="253"/>
      <c r="M94" s="253"/>
      <c r="N94" s="253"/>
      <c r="O94" s="253"/>
      <c r="P94" s="253"/>
      <c r="Q94" s="253"/>
      <c r="R94" s="253">
        <f t="shared" si="26"/>
        <v>0</v>
      </c>
    </row>
    <row r="95" spans="1:18" s="68" customFormat="1" ht="29.25" hidden="1" customHeight="1">
      <c r="A95" s="151" t="s">
        <v>250</v>
      </c>
      <c r="B95" s="193" t="s">
        <v>251</v>
      </c>
      <c r="C95" s="193" t="s">
        <v>191</v>
      </c>
      <c r="D95" s="330" t="s">
        <v>252</v>
      </c>
      <c r="E95" s="283">
        <f t="shared" si="24"/>
        <v>0</v>
      </c>
      <c r="F95" s="195"/>
      <c r="G95" s="195"/>
      <c r="H95" s="257"/>
      <c r="I95" s="257"/>
      <c r="J95" s="257">
        <f t="shared" si="23"/>
        <v>0</v>
      </c>
      <c r="K95" s="257"/>
      <c r="L95" s="257"/>
      <c r="M95" s="257"/>
      <c r="N95" s="257"/>
      <c r="O95" s="257"/>
      <c r="P95" s="257"/>
      <c r="Q95" s="257"/>
      <c r="R95" s="257">
        <f t="shared" si="26"/>
        <v>0</v>
      </c>
    </row>
    <row r="96" spans="1:18" s="77" customFormat="1" ht="25.5" hidden="1" customHeight="1">
      <c r="A96" s="126"/>
      <c r="B96" s="126"/>
      <c r="C96" s="126"/>
      <c r="D96" s="139"/>
      <c r="E96" s="189">
        <f>SUM(E97)</f>
        <v>0</v>
      </c>
      <c r="F96" s="189"/>
      <c r="G96" s="189"/>
      <c r="H96" s="189"/>
      <c r="I96" s="189">
        <f t="shared" ref="I96:Q96" si="31">SUM(I97)</f>
        <v>0</v>
      </c>
      <c r="J96" s="253">
        <f t="shared" si="23"/>
        <v>0</v>
      </c>
      <c r="K96" s="189"/>
      <c r="L96" s="189"/>
      <c r="M96" s="189"/>
      <c r="N96" s="189"/>
      <c r="O96" s="189"/>
      <c r="P96" s="189"/>
      <c r="Q96" s="189">
        <f t="shared" si="31"/>
        <v>0</v>
      </c>
      <c r="R96" s="189">
        <f t="shared" si="26"/>
        <v>0</v>
      </c>
    </row>
    <row r="97" spans="1:124" s="85" customFormat="1" ht="30" hidden="1" customHeight="1">
      <c r="A97" s="223" t="s">
        <v>291</v>
      </c>
      <c r="B97" s="223" t="s">
        <v>145</v>
      </c>
      <c r="C97" s="223" t="s">
        <v>55</v>
      </c>
      <c r="D97" s="224" t="s">
        <v>311</v>
      </c>
      <c r="E97" s="189">
        <f>SUM(F97,I97)</f>
        <v>0</v>
      </c>
      <c r="F97" s="189"/>
      <c r="G97" s="189"/>
      <c r="H97" s="189"/>
      <c r="I97" s="189"/>
      <c r="J97" s="189">
        <f>SUM(L97,O97)</f>
        <v>0</v>
      </c>
      <c r="K97" s="189"/>
      <c r="L97" s="189"/>
      <c r="M97" s="189"/>
      <c r="N97" s="189"/>
      <c r="O97" s="189"/>
      <c r="P97" s="141"/>
      <c r="Q97" s="141"/>
      <c r="R97" s="189">
        <f t="shared" si="26"/>
        <v>0</v>
      </c>
    </row>
    <row r="98" spans="1:124" s="85" customFormat="1" ht="75.75" hidden="1" customHeight="1">
      <c r="A98" s="272"/>
      <c r="B98" s="272"/>
      <c r="C98" s="272"/>
      <c r="D98" s="288" t="s">
        <v>304</v>
      </c>
      <c r="E98" s="286">
        <f t="shared" si="24"/>
        <v>0</v>
      </c>
      <c r="F98" s="286"/>
      <c r="G98" s="286"/>
      <c r="H98" s="141"/>
      <c r="I98" s="141"/>
      <c r="J98" s="289">
        <f>SUM(L98,O98)</f>
        <v>0</v>
      </c>
      <c r="K98" s="289"/>
      <c r="L98" s="289"/>
      <c r="M98" s="289"/>
      <c r="N98" s="289"/>
      <c r="O98" s="289"/>
      <c r="P98" s="289"/>
      <c r="Q98" s="289"/>
      <c r="R98" s="289">
        <f>SUM(E98,J98)</f>
        <v>0</v>
      </c>
    </row>
    <row r="99" spans="1:124" s="68" customFormat="1" ht="60" customHeight="1">
      <c r="A99" s="109" t="s">
        <v>158</v>
      </c>
      <c r="B99" s="280"/>
      <c r="C99" s="280"/>
      <c r="D99" s="153" t="s">
        <v>93</v>
      </c>
      <c r="E99" s="281">
        <f>SUM(E100)</f>
        <v>500000</v>
      </c>
      <c r="F99" s="444">
        <f t="shared" ref="F99:Q99" si="32">SUM(F100)</f>
        <v>500000</v>
      </c>
      <c r="G99" s="444">
        <f t="shared" si="32"/>
        <v>0</v>
      </c>
      <c r="H99" s="444">
        <f t="shared" si="32"/>
        <v>0</v>
      </c>
      <c r="I99" s="444">
        <f t="shared" si="32"/>
        <v>0</v>
      </c>
      <c r="J99" s="444">
        <f t="shared" si="32"/>
        <v>0</v>
      </c>
      <c r="K99" s="444">
        <f t="shared" si="32"/>
        <v>0</v>
      </c>
      <c r="L99" s="444">
        <f t="shared" si="32"/>
        <v>0</v>
      </c>
      <c r="M99" s="444">
        <f t="shared" si="32"/>
        <v>0</v>
      </c>
      <c r="N99" s="444">
        <f t="shared" si="32"/>
        <v>0</v>
      </c>
      <c r="O99" s="444">
        <f t="shared" si="32"/>
        <v>0</v>
      </c>
      <c r="P99" s="444">
        <f t="shared" si="32"/>
        <v>0</v>
      </c>
      <c r="Q99" s="444">
        <f t="shared" si="32"/>
        <v>0</v>
      </c>
      <c r="R99" s="444">
        <f>SUM(E99,J99)</f>
        <v>500000</v>
      </c>
      <c r="T99" s="80">
        <f t="shared" ref="T99:T100" si="33">SUM(E99,J99)</f>
        <v>500000</v>
      </c>
    </row>
    <row r="100" spans="1:124" s="3" customFormat="1" ht="57.75" customHeight="1">
      <c r="A100" s="109" t="s">
        <v>157</v>
      </c>
      <c r="B100" s="280"/>
      <c r="C100" s="280"/>
      <c r="D100" s="153" t="s">
        <v>93</v>
      </c>
      <c r="E100" s="281">
        <f>SUM(E101:E110)</f>
        <v>500000</v>
      </c>
      <c r="F100" s="281">
        <f>SUM(F101:F110)</f>
        <v>500000</v>
      </c>
      <c r="G100" s="281">
        <f t="shared" ref="G100:Q100" si="34">SUM(G101:G110)</f>
        <v>0</v>
      </c>
      <c r="H100" s="281">
        <f t="shared" si="34"/>
        <v>0</v>
      </c>
      <c r="I100" s="281">
        <f t="shared" si="34"/>
        <v>0</v>
      </c>
      <c r="J100" s="281">
        <f>SUM(J105)</f>
        <v>0</v>
      </c>
      <c r="K100" s="281">
        <f>SUM(K105)</f>
        <v>0</v>
      </c>
      <c r="L100" s="281">
        <f t="shared" si="34"/>
        <v>0</v>
      </c>
      <c r="M100" s="281">
        <f t="shared" si="34"/>
        <v>0</v>
      </c>
      <c r="N100" s="281">
        <f t="shared" si="34"/>
        <v>0</v>
      </c>
      <c r="O100" s="281">
        <f>SUM(O105)</f>
        <v>0</v>
      </c>
      <c r="P100" s="281">
        <f t="shared" si="34"/>
        <v>0</v>
      </c>
      <c r="Q100" s="281">
        <f t="shared" si="34"/>
        <v>0</v>
      </c>
      <c r="R100" s="444">
        <f>SUM(E100,J100)</f>
        <v>500000</v>
      </c>
      <c r="T100" s="80">
        <f t="shared" si="33"/>
        <v>500000</v>
      </c>
      <c r="U100" s="163"/>
      <c r="V100" s="163"/>
      <c r="W100" s="163"/>
      <c r="X100" s="163"/>
      <c r="Y100" s="163"/>
      <c r="Z100" s="163"/>
      <c r="AA100" s="163"/>
      <c r="AB100" s="163"/>
      <c r="AC100" s="163"/>
      <c r="AD100" s="163"/>
      <c r="AE100" s="163"/>
      <c r="AF100" s="163"/>
      <c r="AG100" s="163"/>
      <c r="AH100" s="163"/>
      <c r="AI100" s="163"/>
    </row>
    <row r="101" spans="1:124" s="360" customFormat="1" ht="50.25" hidden="1" customHeight="1">
      <c r="A101" s="193" t="s">
        <v>163</v>
      </c>
      <c r="B101" s="193" t="s">
        <v>97</v>
      </c>
      <c r="C101" s="193" t="s">
        <v>45</v>
      </c>
      <c r="D101" s="330" t="s">
        <v>96</v>
      </c>
      <c r="E101" s="195">
        <f t="shared" ref="E101:E110" si="35">SUM(F101,I101)</f>
        <v>0</v>
      </c>
      <c r="F101" s="195"/>
      <c r="G101" s="354"/>
      <c r="H101" s="354"/>
      <c r="I101" s="354"/>
      <c r="J101" s="257">
        <f>SUM(L101,O101)</f>
        <v>0</v>
      </c>
      <c r="K101" s="257"/>
      <c r="L101" s="354"/>
      <c r="M101" s="354"/>
      <c r="N101" s="354"/>
      <c r="O101" s="354"/>
      <c r="P101" s="354"/>
      <c r="Q101" s="354"/>
      <c r="R101" s="257">
        <f>SUM(E101,J101)</f>
        <v>0</v>
      </c>
      <c r="T101" s="445"/>
      <c r="U101" s="445"/>
      <c r="V101" s="445"/>
      <c r="W101" s="445"/>
      <c r="X101" s="445"/>
      <c r="Y101" s="445"/>
      <c r="Z101" s="445"/>
      <c r="AA101" s="445"/>
      <c r="AB101" s="445"/>
      <c r="AC101" s="445"/>
      <c r="AD101" s="445"/>
      <c r="AE101" s="445"/>
      <c r="AF101" s="445"/>
      <c r="AG101" s="445"/>
      <c r="AH101" s="445"/>
      <c r="AI101" s="445"/>
    </row>
    <row r="102" spans="1:124" s="3" customFormat="1" ht="33" hidden="1" customHeight="1">
      <c r="A102" s="446" t="s">
        <v>203</v>
      </c>
      <c r="B102" s="447">
        <v>3050</v>
      </c>
      <c r="C102" s="447">
        <v>1070</v>
      </c>
      <c r="D102" s="438" t="s">
        <v>202</v>
      </c>
      <c r="E102" s="448">
        <f t="shared" si="35"/>
        <v>0</v>
      </c>
      <c r="F102" s="448"/>
      <c r="G102" s="449"/>
      <c r="H102" s="449"/>
      <c r="I102" s="449"/>
      <c r="J102" s="450">
        <f t="shared" ref="J102" si="36">SUM(L102,O102)</f>
        <v>0</v>
      </c>
      <c r="K102" s="450"/>
      <c r="L102" s="449"/>
      <c r="M102" s="449"/>
      <c r="N102" s="449"/>
      <c r="O102" s="449"/>
      <c r="P102" s="449"/>
      <c r="Q102" s="449"/>
      <c r="R102" s="257">
        <f t="shared" ref="R102" si="37">SUM(E102,J102)</f>
        <v>0</v>
      </c>
      <c r="T102" s="163"/>
      <c r="U102" s="163"/>
      <c r="V102" s="163"/>
      <c r="W102" s="163"/>
      <c r="X102" s="163"/>
      <c r="Y102" s="163"/>
      <c r="Z102" s="163"/>
      <c r="AA102" s="163"/>
      <c r="AB102" s="163"/>
      <c r="AC102" s="163"/>
      <c r="AD102" s="163"/>
      <c r="AE102" s="163"/>
      <c r="AF102" s="163"/>
      <c r="AG102" s="163"/>
      <c r="AH102" s="163"/>
      <c r="AI102" s="163"/>
    </row>
    <row r="103" spans="1:124" s="3" customFormat="1" ht="77.25" hidden="1" customHeight="1">
      <c r="A103" s="446" t="s">
        <v>164</v>
      </c>
      <c r="B103" s="447">
        <v>3104</v>
      </c>
      <c r="C103" s="451">
        <v>1020</v>
      </c>
      <c r="D103" s="438" t="s">
        <v>20</v>
      </c>
      <c r="E103" s="448">
        <f t="shared" ref="E103" si="38">SUM(F103,I103)</f>
        <v>0</v>
      </c>
      <c r="F103" s="448"/>
      <c r="G103" s="449"/>
      <c r="H103" s="449"/>
      <c r="I103" s="449"/>
      <c r="J103" s="450">
        <f t="shared" ref="J103" si="39">SUM(L103,O103)</f>
        <v>0</v>
      </c>
      <c r="K103" s="450"/>
      <c r="L103" s="449"/>
      <c r="M103" s="449"/>
      <c r="N103" s="449"/>
      <c r="O103" s="449"/>
      <c r="P103" s="449"/>
      <c r="Q103" s="449"/>
      <c r="R103" s="257">
        <f t="shared" ref="R103" si="40">SUM(E103,J103)</f>
        <v>0</v>
      </c>
      <c r="T103" s="163"/>
      <c r="U103" s="163"/>
      <c r="V103" s="163"/>
      <c r="W103" s="163"/>
      <c r="X103" s="163"/>
      <c r="Y103" s="163"/>
      <c r="Z103" s="163"/>
      <c r="AA103" s="163"/>
      <c r="AB103" s="163"/>
      <c r="AC103" s="163"/>
      <c r="AD103" s="163"/>
      <c r="AE103" s="163"/>
      <c r="AF103" s="163"/>
      <c r="AG103" s="163"/>
      <c r="AH103" s="163"/>
      <c r="AI103" s="163"/>
    </row>
    <row r="104" spans="1:124" s="3" customFormat="1" ht="37.5" hidden="1" customHeight="1">
      <c r="A104" s="446" t="s">
        <v>320</v>
      </c>
      <c r="B104" s="447">
        <v>3105</v>
      </c>
      <c r="C104" s="451">
        <v>1010</v>
      </c>
      <c r="D104" s="438" t="s">
        <v>321</v>
      </c>
      <c r="E104" s="195">
        <f t="shared" si="35"/>
        <v>0</v>
      </c>
      <c r="F104" s="448"/>
      <c r="G104" s="449"/>
      <c r="H104" s="449"/>
      <c r="I104" s="449"/>
      <c r="J104" s="353">
        <f>SUM(L104,O104)</f>
        <v>0</v>
      </c>
      <c r="K104" s="450"/>
      <c r="L104" s="449"/>
      <c r="M104" s="449"/>
      <c r="N104" s="449"/>
      <c r="O104" s="449"/>
      <c r="P104" s="452"/>
      <c r="Q104" s="452"/>
      <c r="R104" s="257">
        <f t="shared" ref="R104:R106" si="41">SUM(E104,J104)</f>
        <v>0</v>
      </c>
      <c r="T104" s="163"/>
      <c r="U104" s="163"/>
      <c r="V104" s="163"/>
      <c r="W104" s="163"/>
      <c r="X104" s="163"/>
      <c r="Y104" s="163"/>
      <c r="Z104" s="163"/>
      <c r="AA104" s="163"/>
      <c r="AB104" s="163"/>
      <c r="AC104" s="163"/>
      <c r="AD104" s="163"/>
      <c r="AE104" s="163"/>
      <c r="AF104" s="163"/>
      <c r="AG104" s="163"/>
      <c r="AH104" s="163"/>
      <c r="AI104" s="163"/>
    </row>
    <row r="105" spans="1:124" s="360" customFormat="1" ht="117.75" hidden="1" customHeight="1">
      <c r="A105" s="453" t="s">
        <v>313</v>
      </c>
      <c r="B105" s="453" t="s">
        <v>314</v>
      </c>
      <c r="C105" s="169" t="s">
        <v>238</v>
      </c>
      <c r="D105" s="438" t="s">
        <v>312</v>
      </c>
      <c r="E105" s="283">
        <f t="shared" si="35"/>
        <v>0</v>
      </c>
      <c r="F105" s="195"/>
      <c r="G105" s="354"/>
      <c r="H105" s="354"/>
      <c r="I105" s="354"/>
      <c r="J105" s="257">
        <f>J106</f>
        <v>0</v>
      </c>
      <c r="K105" s="257"/>
      <c r="L105" s="424"/>
      <c r="M105" s="354"/>
      <c r="N105" s="354"/>
      <c r="O105" s="424"/>
      <c r="P105" s="454"/>
      <c r="Q105" s="455"/>
      <c r="R105" s="257">
        <f t="shared" si="41"/>
        <v>0</v>
      </c>
      <c r="T105" s="445"/>
      <c r="U105" s="445"/>
      <c r="V105" s="445"/>
      <c r="W105" s="445"/>
      <c r="X105" s="445"/>
      <c r="Y105" s="445"/>
      <c r="Z105" s="445"/>
      <c r="AA105" s="445"/>
      <c r="AB105" s="445"/>
      <c r="AC105" s="445"/>
      <c r="AD105" s="445"/>
      <c r="AE105" s="445"/>
      <c r="AF105" s="445"/>
      <c r="AG105" s="445"/>
      <c r="AH105" s="445"/>
      <c r="AI105" s="445"/>
    </row>
    <row r="106" spans="1:124" s="460" customFormat="1" ht="129" hidden="1" customHeight="1">
      <c r="A106" s="456"/>
      <c r="B106" s="456"/>
      <c r="C106" s="457"/>
      <c r="D106" s="458" t="s">
        <v>315</v>
      </c>
      <c r="E106" s="459">
        <f t="shared" si="35"/>
        <v>0</v>
      </c>
      <c r="F106" s="259"/>
      <c r="G106" s="259"/>
      <c r="H106" s="259"/>
      <c r="I106" s="259"/>
      <c r="J106" s="258">
        <f t="shared" ref="J106:J108" si="42">SUM(L106,O106)</f>
        <v>0</v>
      </c>
      <c r="K106" s="258"/>
      <c r="L106" s="259"/>
      <c r="M106" s="259"/>
      <c r="N106" s="259"/>
      <c r="O106" s="259"/>
      <c r="P106" s="259"/>
      <c r="Q106" s="259">
        <f>SUM(Q107:Q108)</f>
        <v>0</v>
      </c>
      <c r="R106" s="258">
        <f t="shared" si="41"/>
        <v>0</v>
      </c>
      <c r="T106" s="461"/>
      <c r="U106" s="461"/>
      <c r="V106" s="461"/>
      <c r="W106" s="461"/>
      <c r="X106" s="461"/>
      <c r="Y106" s="461"/>
      <c r="Z106" s="461"/>
      <c r="AA106" s="461"/>
      <c r="AB106" s="461"/>
      <c r="AC106" s="461"/>
      <c r="AD106" s="461"/>
      <c r="AE106" s="461"/>
      <c r="AF106" s="461"/>
      <c r="AG106" s="461"/>
      <c r="AH106" s="461"/>
      <c r="AI106" s="461"/>
    </row>
    <row r="107" spans="1:124" s="360" customFormat="1" ht="78" hidden="1" customHeight="1">
      <c r="A107" s="462" t="s">
        <v>166</v>
      </c>
      <c r="B107" s="462" t="s">
        <v>84</v>
      </c>
      <c r="C107" s="151" t="s">
        <v>59</v>
      </c>
      <c r="D107" s="463" t="s">
        <v>165</v>
      </c>
      <c r="E107" s="283">
        <f t="shared" si="35"/>
        <v>0</v>
      </c>
      <c r="F107" s="353"/>
      <c r="G107" s="464"/>
      <c r="H107" s="464"/>
      <c r="I107" s="464"/>
      <c r="J107" s="257">
        <f t="shared" si="42"/>
        <v>0</v>
      </c>
      <c r="K107" s="257"/>
      <c r="L107" s="464"/>
      <c r="M107" s="464"/>
      <c r="N107" s="464"/>
      <c r="O107" s="464"/>
      <c r="P107" s="464"/>
      <c r="Q107" s="464"/>
      <c r="R107" s="358">
        <f>SUM(J107,E107)</f>
        <v>0</v>
      </c>
      <c r="T107" s="445"/>
      <c r="U107" s="445"/>
      <c r="V107" s="445"/>
      <c r="W107" s="445"/>
      <c r="X107" s="445"/>
      <c r="Y107" s="445"/>
      <c r="Z107" s="445"/>
      <c r="AA107" s="445"/>
      <c r="AB107" s="445"/>
      <c r="AC107" s="445"/>
      <c r="AD107" s="445"/>
      <c r="AE107" s="445"/>
      <c r="AF107" s="445"/>
      <c r="AG107" s="445"/>
      <c r="AH107" s="445"/>
      <c r="AI107" s="445"/>
    </row>
    <row r="108" spans="1:124" s="360" customFormat="1" ht="56.25" hidden="1" customHeight="1">
      <c r="A108" s="462" t="s">
        <v>167</v>
      </c>
      <c r="B108" s="462" t="s">
        <v>168</v>
      </c>
      <c r="C108" s="151" t="s">
        <v>21</v>
      </c>
      <c r="D108" s="463" t="s">
        <v>228</v>
      </c>
      <c r="E108" s="283">
        <f t="shared" si="35"/>
        <v>0</v>
      </c>
      <c r="F108" s="353"/>
      <c r="G108" s="464"/>
      <c r="H108" s="464"/>
      <c r="I108" s="464"/>
      <c r="J108" s="257">
        <f t="shared" si="42"/>
        <v>0</v>
      </c>
      <c r="K108" s="257"/>
      <c r="L108" s="464"/>
      <c r="M108" s="464"/>
      <c r="N108" s="464"/>
      <c r="O108" s="464"/>
      <c r="P108" s="464"/>
      <c r="Q108" s="464"/>
      <c r="R108" s="358">
        <f>SUM(J108,E108)</f>
        <v>0</v>
      </c>
      <c r="T108" s="445"/>
      <c r="U108" s="445"/>
      <c r="V108" s="445"/>
      <c r="W108" s="445"/>
      <c r="X108" s="445"/>
      <c r="Y108" s="445"/>
      <c r="Z108" s="445"/>
      <c r="AA108" s="445"/>
      <c r="AB108" s="445"/>
      <c r="AC108" s="445"/>
      <c r="AD108" s="445"/>
      <c r="AE108" s="445"/>
      <c r="AF108" s="445"/>
      <c r="AG108" s="445"/>
      <c r="AH108" s="445"/>
      <c r="AI108" s="445"/>
    </row>
    <row r="109" spans="1:124" s="360" customFormat="1" ht="42" customHeight="1">
      <c r="A109" s="453" t="s">
        <v>169</v>
      </c>
      <c r="B109" s="453" t="s">
        <v>125</v>
      </c>
      <c r="C109" s="151" t="s">
        <v>51</v>
      </c>
      <c r="D109" s="463" t="s">
        <v>126</v>
      </c>
      <c r="E109" s="283">
        <f t="shared" si="35"/>
        <v>500000</v>
      </c>
      <c r="F109" s="195">
        <v>500000</v>
      </c>
      <c r="G109" s="354"/>
      <c r="H109" s="354"/>
      <c r="I109" s="354"/>
      <c r="J109" s="257">
        <f t="shared" ref="J109:J110" si="43">SUM(L109,O109)</f>
        <v>0</v>
      </c>
      <c r="K109" s="257"/>
      <c r="L109" s="354"/>
      <c r="M109" s="354"/>
      <c r="N109" s="354"/>
      <c r="O109" s="354"/>
      <c r="P109" s="354"/>
      <c r="Q109" s="354"/>
      <c r="R109" s="257">
        <f>SUM(E109,J109)</f>
        <v>500000</v>
      </c>
      <c r="T109" s="445"/>
      <c r="U109" s="445"/>
      <c r="V109" s="445"/>
      <c r="W109" s="445"/>
      <c r="X109" s="445"/>
      <c r="Y109" s="445"/>
      <c r="Z109" s="445"/>
      <c r="AA109" s="445"/>
      <c r="AB109" s="445"/>
      <c r="AC109" s="445"/>
      <c r="AD109" s="445"/>
      <c r="AE109" s="445"/>
      <c r="AF109" s="445"/>
      <c r="AG109" s="445"/>
      <c r="AH109" s="445"/>
      <c r="AI109" s="445"/>
    </row>
    <row r="110" spans="1:124" s="165" customFormat="1" ht="56.25" hidden="1" customHeight="1">
      <c r="A110" s="217" t="s">
        <v>303</v>
      </c>
      <c r="B110" s="122" t="s">
        <v>289</v>
      </c>
      <c r="C110" s="122" t="s">
        <v>50</v>
      </c>
      <c r="D110" s="197" t="s">
        <v>290</v>
      </c>
      <c r="E110" s="189">
        <f t="shared" si="35"/>
        <v>0</v>
      </c>
      <c r="F110" s="290"/>
      <c r="G110" s="291"/>
      <c r="H110" s="291"/>
      <c r="I110" s="291"/>
      <c r="J110" s="292">
        <f t="shared" si="43"/>
        <v>0</v>
      </c>
      <c r="K110" s="292"/>
      <c r="L110" s="291"/>
      <c r="M110" s="291"/>
      <c r="N110" s="291"/>
      <c r="O110" s="291"/>
      <c r="P110" s="291"/>
      <c r="Q110" s="291"/>
      <c r="R110" s="253">
        <f>SUM(E110,J110)</f>
        <v>0</v>
      </c>
      <c r="S110" s="171"/>
      <c r="T110" s="171"/>
      <c r="U110" s="171"/>
      <c r="V110" s="171"/>
      <c r="W110" s="171"/>
      <c r="X110" s="171"/>
      <c r="Y110" s="171"/>
      <c r="Z110" s="171"/>
      <c r="AA110" s="171"/>
      <c r="AB110" s="171"/>
      <c r="AC110" s="171"/>
      <c r="AD110" s="171"/>
      <c r="AE110" s="171"/>
      <c r="AF110" s="171"/>
      <c r="AG110" s="171"/>
      <c r="AH110" s="171"/>
      <c r="AI110" s="171"/>
      <c r="AJ110" s="171"/>
      <c r="AK110" s="171"/>
      <c r="AL110" s="171"/>
      <c r="AM110" s="171"/>
      <c r="AN110" s="171"/>
      <c r="AO110" s="171"/>
      <c r="AP110" s="171"/>
      <c r="AQ110" s="163"/>
      <c r="AR110" s="163"/>
      <c r="AS110" s="163"/>
      <c r="AT110" s="163"/>
      <c r="AU110" s="163"/>
      <c r="AV110" s="163"/>
      <c r="AW110" s="163"/>
      <c r="AX110" s="163"/>
      <c r="AY110" s="163"/>
      <c r="AZ110" s="163"/>
      <c r="BA110" s="163"/>
      <c r="BB110" s="163"/>
      <c r="BC110" s="163"/>
      <c r="BD110" s="163"/>
      <c r="BE110" s="163"/>
      <c r="BF110" s="163"/>
      <c r="BG110" s="163"/>
      <c r="BH110" s="163"/>
      <c r="BI110" s="163"/>
      <c r="BJ110" s="163"/>
      <c r="BK110" s="163"/>
      <c r="BL110" s="163"/>
      <c r="BM110" s="163"/>
      <c r="BN110" s="163"/>
      <c r="BO110" s="163"/>
      <c r="BP110" s="163"/>
      <c r="BQ110" s="170"/>
      <c r="BR110" s="164"/>
      <c r="BS110" s="164"/>
      <c r="BT110" s="164"/>
      <c r="BU110" s="164"/>
      <c r="BV110" s="164"/>
      <c r="BW110" s="164"/>
      <c r="BX110" s="164"/>
      <c r="BY110" s="164"/>
      <c r="BZ110" s="164"/>
      <c r="CA110" s="164"/>
      <c r="CB110" s="164"/>
      <c r="CC110" s="164"/>
      <c r="CD110" s="164"/>
      <c r="CE110" s="164"/>
      <c r="CF110" s="164"/>
      <c r="CG110" s="164"/>
      <c r="CH110" s="164"/>
      <c r="CI110" s="164"/>
      <c r="CJ110" s="164"/>
      <c r="CK110" s="164"/>
      <c r="CL110" s="164"/>
      <c r="CM110" s="164"/>
      <c r="CN110" s="164"/>
      <c r="CO110" s="164"/>
      <c r="CP110" s="164"/>
      <c r="CQ110" s="164"/>
      <c r="CR110" s="164"/>
      <c r="CS110" s="164"/>
      <c r="CT110" s="164"/>
      <c r="CU110" s="164"/>
      <c r="CV110" s="164"/>
      <c r="CW110" s="164"/>
      <c r="CX110" s="164"/>
      <c r="CY110" s="164"/>
      <c r="CZ110" s="164"/>
      <c r="DA110" s="164"/>
      <c r="DB110" s="164"/>
      <c r="DC110" s="164"/>
      <c r="DD110" s="164"/>
      <c r="DE110" s="164"/>
      <c r="DF110" s="164"/>
      <c r="DG110" s="164"/>
      <c r="DH110" s="164"/>
      <c r="DI110" s="164"/>
      <c r="DJ110" s="164"/>
      <c r="DK110" s="164"/>
      <c r="DL110" s="164"/>
      <c r="DM110" s="164"/>
      <c r="DN110" s="164"/>
      <c r="DO110" s="164"/>
      <c r="DP110" s="164"/>
      <c r="DQ110" s="164"/>
      <c r="DR110" s="164"/>
      <c r="DS110" s="164"/>
      <c r="DT110" s="164"/>
    </row>
    <row r="111" spans="1:124" s="3" customFormat="1" ht="42.75" customHeight="1">
      <c r="A111" s="280" t="s">
        <v>22</v>
      </c>
      <c r="B111" s="280"/>
      <c r="C111" s="280"/>
      <c r="D111" s="466" t="s">
        <v>204</v>
      </c>
      <c r="E111" s="281">
        <f>SUM(E112)</f>
        <v>12000</v>
      </c>
      <c r="F111" s="444">
        <f t="shared" ref="F111:R111" si="44">SUM(F112)</f>
        <v>12000</v>
      </c>
      <c r="G111" s="444">
        <f t="shared" si="44"/>
        <v>0</v>
      </c>
      <c r="H111" s="444">
        <f t="shared" si="44"/>
        <v>0</v>
      </c>
      <c r="I111" s="444">
        <f t="shared" si="44"/>
        <v>0</v>
      </c>
      <c r="J111" s="444">
        <f t="shared" si="44"/>
        <v>0</v>
      </c>
      <c r="K111" s="444">
        <f t="shared" si="44"/>
        <v>0</v>
      </c>
      <c r="L111" s="444">
        <f t="shared" si="44"/>
        <v>0</v>
      </c>
      <c r="M111" s="444">
        <f t="shared" si="44"/>
        <v>0</v>
      </c>
      <c r="N111" s="444">
        <f t="shared" si="44"/>
        <v>0</v>
      </c>
      <c r="O111" s="444">
        <f t="shared" si="44"/>
        <v>0</v>
      </c>
      <c r="P111" s="444">
        <f t="shared" si="44"/>
        <v>0</v>
      </c>
      <c r="Q111" s="444">
        <f t="shared" si="44"/>
        <v>0</v>
      </c>
      <c r="R111" s="444">
        <f t="shared" si="44"/>
        <v>12000</v>
      </c>
      <c r="S111" s="163"/>
      <c r="T111" s="80">
        <f t="shared" ref="T111:T112" si="45">SUM(E111,J111)</f>
        <v>12000</v>
      </c>
      <c r="U111" s="163"/>
      <c r="V111" s="163"/>
      <c r="W111" s="163"/>
      <c r="X111" s="163"/>
      <c r="Y111" s="163"/>
      <c r="Z111" s="163"/>
      <c r="AA111" s="163"/>
      <c r="AB111" s="163"/>
      <c r="AC111" s="163"/>
      <c r="AD111" s="163"/>
      <c r="AE111" s="163"/>
      <c r="AF111" s="163"/>
      <c r="AG111" s="163"/>
      <c r="AH111" s="163"/>
      <c r="AI111" s="163"/>
      <c r="AJ111" s="163"/>
      <c r="AK111" s="163"/>
      <c r="AL111" s="163"/>
      <c r="AM111" s="163"/>
      <c r="AN111" s="163"/>
      <c r="AO111" s="163"/>
      <c r="AP111" s="163"/>
      <c r="AQ111" s="163"/>
      <c r="AR111" s="163"/>
      <c r="AS111" s="163"/>
      <c r="AT111" s="163"/>
      <c r="AU111" s="163"/>
      <c r="AV111" s="163"/>
      <c r="AW111" s="163"/>
      <c r="AX111" s="163"/>
      <c r="AY111" s="163"/>
      <c r="AZ111" s="163"/>
      <c r="BA111" s="163"/>
      <c r="BB111" s="163"/>
      <c r="BC111" s="163"/>
      <c r="BD111" s="163"/>
      <c r="BE111" s="163"/>
      <c r="BF111" s="163"/>
      <c r="BG111" s="163"/>
      <c r="BH111" s="163"/>
      <c r="BI111" s="163"/>
      <c r="BJ111" s="163"/>
      <c r="BK111" s="163"/>
      <c r="BL111" s="163"/>
      <c r="BM111" s="163"/>
      <c r="BN111" s="163"/>
      <c r="BO111" s="163"/>
      <c r="BP111" s="163"/>
      <c r="BQ111" s="163"/>
      <c r="BR111" s="163"/>
      <c r="BS111" s="163"/>
      <c r="BT111" s="163"/>
      <c r="BU111" s="163"/>
      <c r="BV111" s="163"/>
      <c r="BW111" s="163"/>
      <c r="BX111" s="163"/>
      <c r="BY111" s="163"/>
      <c r="BZ111" s="163"/>
      <c r="CA111" s="163"/>
      <c r="CB111" s="163"/>
      <c r="CC111" s="163"/>
      <c r="CD111" s="163"/>
      <c r="CE111" s="163"/>
      <c r="CF111" s="163"/>
      <c r="CG111" s="163"/>
      <c r="CH111" s="163"/>
      <c r="CI111" s="163"/>
      <c r="CJ111" s="163"/>
      <c r="CK111" s="163"/>
      <c r="CL111" s="163"/>
      <c r="CM111" s="163"/>
      <c r="CN111" s="163"/>
      <c r="CO111" s="163"/>
      <c r="CP111" s="163"/>
      <c r="CQ111" s="163"/>
      <c r="CR111" s="163"/>
      <c r="CS111" s="163"/>
      <c r="CT111" s="163"/>
      <c r="CU111" s="163"/>
      <c r="CV111" s="163"/>
      <c r="CW111" s="163"/>
      <c r="CX111" s="163"/>
      <c r="CY111" s="163"/>
      <c r="CZ111" s="163"/>
      <c r="DA111" s="163"/>
      <c r="DB111" s="163"/>
      <c r="DC111" s="163"/>
      <c r="DD111" s="163"/>
      <c r="DE111" s="163"/>
      <c r="DF111" s="163"/>
      <c r="DG111" s="163"/>
      <c r="DH111" s="163"/>
      <c r="DI111" s="163"/>
      <c r="DJ111" s="163"/>
      <c r="DK111" s="163"/>
      <c r="DL111" s="163"/>
      <c r="DM111" s="163"/>
      <c r="DN111" s="163"/>
      <c r="DO111" s="163"/>
      <c r="DP111" s="163"/>
      <c r="DQ111" s="163"/>
      <c r="DR111" s="163"/>
      <c r="DS111" s="163"/>
      <c r="DT111" s="163"/>
    </row>
    <row r="112" spans="1:124" s="3" customFormat="1" ht="42" customHeight="1">
      <c r="A112" s="280" t="s">
        <v>23</v>
      </c>
      <c r="B112" s="280"/>
      <c r="C112" s="280"/>
      <c r="D112" s="466" t="s">
        <v>204</v>
      </c>
      <c r="E112" s="281">
        <f>SUM(E113:E119)</f>
        <v>12000</v>
      </c>
      <c r="F112" s="281">
        <f t="shared" ref="F112:R112" si="46">SUM(F113:F119)</f>
        <v>12000</v>
      </c>
      <c r="G112" s="281">
        <f t="shared" si="46"/>
        <v>0</v>
      </c>
      <c r="H112" s="281">
        <f t="shared" si="46"/>
        <v>0</v>
      </c>
      <c r="I112" s="281">
        <f t="shared" si="46"/>
        <v>0</v>
      </c>
      <c r="J112" s="281">
        <f t="shared" si="46"/>
        <v>0</v>
      </c>
      <c r="K112" s="281">
        <f t="shared" si="46"/>
        <v>0</v>
      </c>
      <c r="L112" s="281">
        <f t="shared" si="46"/>
        <v>0</v>
      </c>
      <c r="M112" s="281">
        <f t="shared" si="46"/>
        <v>0</v>
      </c>
      <c r="N112" s="281">
        <f t="shared" si="46"/>
        <v>0</v>
      </c>
      <c r="O112" s="281">
        <f t="shared" si="46"/>
        <v>0</v>
      </c>
      <c r="P112" s="281">
        <f t="shared" si="46"/>
        <v>0</v>
      </c>
      <c r="Q112" s="281">
        <f t="shared" si="46"/>
        <v>0</v>
      </c>
      <c r="R112" s="281">
        <f t="shared" si="46"/>
        <v>12000</v>
      </c>
      <c r="T112" s="80">
        <f t="shared" si="45"/>
        <v>12000</v>
      </c>
    </row>
    <row r="113" spans="1:222" s="3" customFormat="1" ht="47.25" hidden="1" customHeight="1">
      <c r="A113" s="435" t="s">
        <v>172</v>
      </c>
      <c r="B113" s="435" t="s">
        <v>97</v>
      </c>
      <c r="C113" s="435" t="s">
        <v>45</v>
      </c>
      <c r="D113" s="330" t="s">
        <v>96</v>
      </c>
      <c r="E113" s="195">
        <f t="shared" ref="E113:E118" si="47">SUM(F113,I113)</f>
        <v>0</v>
      </c>
      <c r="F113" s="353"/>
      <c r="G113" s="354"/>
      <c r="H113" s="354"/>
      <c r="I113" s="354"/>
      <c r="J113" s="358">
        <f t="shared" ref="J113:J117" si="48">SUM(L113,O113)</f>
        <v>0</v>
      </c>
      <c r="K113" s="354"/>
      <c r="L113" s="354"/>
      <c r="M113" s="354"/>
      <c r="N113" s="354"/>
      <c r="O113" s="354"/>
      <c r="P113" s="354"/>
      <c r="Q113" s="424"/>
      <c r="R113" s="257">
        <f>SUM(J113,E113)</f>
        <v>0</v>
      </c>
    </row>
    <row r="114" spans="1:222" s="3" customFormat="1" ht="48" hidden="1" customHeight="1">
      <c r="A114" s="436" t="s">
        <v>176</v>
      </c>
      <c r="B114" s="436" t="s">
        <v>184</v>
      </c>
      <c r="C114" s="436" t="s">
        <v>48</v>
      </c>
      <c r="D114" s="335" t="s">
        <v>183</v>
      </c>
      <c r="E114" s="195">
        <f>SUM(F114,I114)</f>
        <v>0</v>
      </c>
      <c r="F114" s="353"/>
      <c r="G114" s="257"/>
      <c r="H114" s="257"/>
      <c r="I114" s="257"/>
      <c r="J114" s="353">
        <f>SUM(L114,O114)</f>
        <v>0</v>
      </c>
      <c r="K114" s="195"/>
      <c r="L114" s="195"/>
      <c r="M114" s="195"/>
      <c r="N114" s="195"/>
      <c r="O114" s="195"/>
      <c r="P114" s="195"/>
      <c r="Q114" s="195"/>
      <c r="R114" s="195">
        <f>SUM(J114,E114)</f>
        <v>0</v>
      </c>
    </row>
    <row r="115" spans="1:222" s="68" customFormat="1" ht="24" hidden="1" customHeight="1">
      <c r="A115" s="436" t="s">
        <v>171</v>
      </c>
      <c r="B115" s="436" t="s">
        <v>173</v>
      </c>
      <c r="C115" s="436" t="s">
        <v>61</v>
      </c>
      <c r="D115" s="335" t="s">
        <v>170</v>
      </c>
      <c r="E115" s="195">
        <f t="shared" si="47"/>
        <v>0</v>
      </c>
      <c r="F115" s="353"/>
      <c r="G115" s="257"/>
      <c r="H115" s="257"/>
      <c r="I115" s="257"/>
      <c r="J115" s="358">
        <f t="shared" si="48"/>
        <v>0</v>
      </c>
      <c r="K115" s="257"/>
      <c r="L115" s="257"/>
      <c r="M115" s="257"/>
      <c r="N115" s="257"/>
      <c r="O115" s="257"/>
      <c r="P115" s="257"/>
      <c r="Q115" s="257"/>
      <c r="R115" s="257">
        <f t="shared" ref="R115:R117" si="49">SUM(J115,E115)</f>
        <v>0</v>
      </c>
    </row>
    <row r="116" spans="1:222" s="68" customFormat="1" ht="37.5" hidden="1" customHeight="1">
      <c r="A116" s="151" t="s">
        <v>174</v>
      </c>
      <c r="B116" s="151" t="s">
        <v>90</v>
      </c>
      <c r="C116" s="151" t="s">
        <v>62</v>
      </c>
      <c r="D116" s="426" t="s">
        <v>175</v>
      </c>
      <c r="E116" s="195">
        <f t="shared" si="47"/>
        <v>0</v>
      </c>
      <c r="F116" s="353"/>
      <c r="G116" s="257"/>
      <c r="H116" s="257"/>
      <c r="I116" s="257"/>
      <c r="J116" s="358">
        <f t="shared" si="48"/>
        <v>0</v>
      </c>
      <c r="K116" s="257"/>
      <c r="L116" s="257"/>
      <c r="M116" s="257"/>
      <c r="N116" s="257"/>
      <c r="O116" s="257"/>
      <c r="P116" s="257"/>
      <c r="Q116" s="257"/>
      <c r="R116" s="257">
        <f t="shared" si="49"/>
        <v>0</v>
      </c>
    </row>
    <row r="117" spans="1:222" s="68" customFormat="1" ht="31.5" hidden="1" customHeight="1">
      <c r="A117" s="440" t="s">
        <v>177</v>
      </c>
      <c r="B117" s="440" t="s">
        <v>178</v>
      </c>
      <c r="C117" s="440" t="s">
        <v>63</v>
      </c>
      <c r="D117" s="467" t="s">
        <v>179</v>
      </c>
      <c r="E117" s="353">
        <f t="shared" si="47"/>
        <v>0</v>
      </c>
      <c r="F117" s="353"/>
      <c r="G117" s="358"/>
      <c r="H117" s="358"/>
      <c r="I117" s="358"/>
      <c r="J117" s="358">
        <f t="shared" si="48"/>
        <v>0</v>
      </c>
      <c r="K117" s="358"/>
      <c r="L117" s="358"/>
      <c r="M117" s="358"/>
      <c r="N117" s="358"/>
      <c r="O117" s="358"/>
      <c r="P117" s="358"/>
      <c r="Q117" s="257"/>
      <c r="R117" s="257">
        <f t="shared" si="49"/>
        <v>0</v>
      </c>
    </row>
    <row r="118" spans="1:222" s="68" customFormat="1" ht="22.5" hidden="1" customHeight="1">
      <c r="A118" s="440" t="s">
        <v>181</v>
      </c>
      <c r="B118" s="440" t="s">
        <v>182</v>
      </c>
      <c r="C118" s="440" t="s">
        <v>63</v>
      </c>
      <c r="D118" s="465" t="s">
        <v>180</v>
      </c>
      <c r="E118" s="195">
        <f t="shared" si="47"/>
        <v>0</v>
      </c>
      <c r="F118" s="353"/>
      <c r="G118" s="257"/>
      <c r="H118" s="257"/>
      <c r="I118" s="257"/>
      <c r="J118" s="358">
        <f t="shared" ref="J118:J119" si="50">SUM(L118,O118)</f>
        <v>0</v>
      </c>
      <c r="K118" s="358"/>
      <c r="L118" s="257"/>
      <c r="M118" s="257"/>
      <c r="N118" s="257"/>
      <c r="O118" s="257"/>
      <c r="P118" s="257"/>
      <c r="Q118" s="257"/>
      <c r="R118" s="257">
        <f t="shared" ref="R118" si="51">SUM(J118,E118)</f>
        <v>0</v>
      </c>
    </row>
    <row r="119" spans="1:222" s="68" customFormat="1" ht="42" customHeight="1">
      <c r="A119" s="440" t="s">
        <v>460</v>
      </c>
      <c r="B119" s="440" t="s">
        <v>461</v>
      </c>
      <c r="C119" s="440" t="s">
        <v>57</v>
      </c>
      <c r="D119" s="465" t="s">
        <v>459</v>
      </c>
      <c r="E119" s="257">
        <f>SUM(F119,I119)</f>
        <v>12000</v>
      </c>
      <c r="F119" s="353">
        <v>12000</v>
      </c>
      <c r="G119" s="257"/>
      <c r="H119" s="257"/>
      <c r="I119" s="257"/>
      <c r="J119" s="195">
        <f t="shared" si="50"/>
        <v>0</v>
      </c>
      <c r="K119" s="358"/>
      <c r="L119" s="257"/>
      <c r="M119" s="257"/>
      <c r="N119" s="257"/>
      <c r="O119" s="257"/>
      <c r="P119" s="257"/>
      <c r="Q119" s="257"/>
      <c r="R119" s="195">
        <f t="shared" ref="R119" si="52">SUM(E119,J119)</f>
        <v>12000</v>
      </c>
    </row>
    <row r="120" spans="1:222" s="77" customFormat="1" ht="33.75" hidden="1" customHeight="1">
      <c r="A120" s="293" t="s">
        <v>148</v>
      </c>
      <c r="B120" s="293"/>
      <c r="C120" s="293"/>
      <c r="D120" s="127" t="s">
        <v>94</v>
      </c>
      <c r="E120" s="295">
        <f>SUM(E121)</f>
        <v>0</v>
      </c>
      <c r="F120" s="294">
        <f t="shared" ref="F120:R121" si="53">SUM(F121)</f>
        <v>0</v>
      </c>
      <c r="G120" s="294">
        <f t="shared" si="53"/>
        <v>0</v>
      </c>
      <c r="H120" s="294">
        <f t="shared" si="53"/>
        <v>0</v>
      </c>
      <c r="I120" s="294">
        <f t="shared" si="53"/>
        <v>0</v>
      </c>
      <c r="J120" s="294">
        <f t="shared" si="53"/>
        <v>0</v>
      </c>
      <c r="K120" s="294">
        <f t="shared" si="53"/>
        <v>0</v>
      </c>
      <c r="L120" s="294">
        <f t="shared" si="53"/>
        <v>0</v>
      </c>
      <c r="M120" s="294">
        <f t="shared" si="53"/>
        <v>0</v>
      </c>
      <c r="N120" s="294">
        <f t="shared" si="53"/>
        <v>0</v>
      </c>
      <c r="O120" s="294">
        <f t="shared" si="53"/>
        <v>0</v>
      </c>
      <c r="P120" s="294">
        <f t="shared" si="53"/>
        <v>0</v>
      </c>
      <c r="Q120" s="294">
        <f t="shared" si="53"/>
        <v>0</v>
      </c>
      <c r="R120" s="296">
        <f t="shared" si="53"/>
        <v>0</v>
      </c>
      <c r="T120" s="150">
        <f t="shared" ref="T120:T121" si="54">SUM(E120,J120)</f>
        <v>0</v>
      </c>
    </row>
    <row r="121" spans="1:222" s="77" customFormat="1" ht="35.25" hidden="1" customHeight="1">
      <c r="A121" s="293" t="s">
        <v>149</v>
      </c>
      <c r="B121" s="293"/>
      <c r="C121" s="293"/>
      <c r="D121" s="127" t="s">
        <v>94</v>
      </c>
      <c r="E121" s="295">
        <f>SUM(E122:E126)</f>
        <v>0</v>
      </c>
      <c r="F121" s="294">
        <f t="shared" ref="F121:P121" si="55">SUM(F122:F126)</f>
        <v>0</v>
      </c>
      <c r="G121" s="294">
        <f t="shared" si="55"/>
        <v>0</v>
      </c>
      <c r="H121" s="294">
        <f t="shared" si="55"/>
        <v>0</v>
      </c>
      <c r="I121" s="294">
        <f t="shared" si="55"/>
        <v>0</v>
      </c>
      <c r="J121" s="294">
        <f t="shared" si="55"/>
        <v>0</v>
      </c>
      <c r="K121" s="294">
        <f t="shared" ref="K121" si="56">SUM(K122:K126)</f>
        <v>0</v>
      </c>
      <c r="L121" s="294">
        <f t="shared" si="55"/>
        <v>0</v>
      </c>
      <c r="M121" s="294">
        <f t="shared" si="55"/>
        <v>0</v>
      </c>
      <c r="N121" s="294">
        <f t="shared" si="55"/>
        <v>0</v>
      </c>
      <c r="O121" s="294">
        <f t="shared" si="55"/>
        <v>0</v>
      </c>
      <c r="P121" s="294">
        <f t="shared" si="55"/>
        <v>0</v>
      </c>
      <c r="Q121" s="294">
        <f t="shared" si="53"/>
        <v>0</v>
      </c>
      <c r="R121" s="296">
        <f t="shared" ref="R121:R124" si="57">SUM(E121,J121)</f>
        <v>0</v>
      </c>
      <c r="T121" s="150">
        <f t="shared" si="54"/>
        <v>0</v>
      </c>
    </row>
    <row r="122" spans="1:222" s="77" customFormat="1" ht="49.5" hidden="1" customHeight="1">
      <c r="A122" s="249" t="s">
        <v>147</v>
      </c>
      <c r="B122" s="249" t="s">
        <v>97</v>
      </c>
      <c r="C122" s="249" t="s">
        <v>45</v>
      </c>
      <c r="D122" s="125" t="s">
        <v>96</v>
      </c>
      <c r="E122" s="253">
        <f>SUM(F122,I122)</f>
        <v>0</v>
      </c>
      <c r="F122" s="297"/>
      <c r="G122" s="292"/>
      <c r="H122" s="292"/>
      <c r="I122" s="292"/>
      <c r="J122" s="189">
        <f t="shared" ref="J122:J124" si="58">SUM(L122,O122)</f>
        <v>0</v>
      </c>
      <c r="K122" s="290"/>
      <c r="L122" s="292"/>
      <c r="M122" s="292"/>
      <c r="N122" s="292"/>
      <c r="O122" s="292"/>
      <c r="P122" s="292"/>
      <c r="Q122" s="292"/>
      <c r="R122" s="298">
        <f>SUM(E122,J122)</f>
        <v>0</v>
      </c>
    </row>
    <row r="123" spans="1:222" s="91" customFormat="1" ht="36.75" hidden="1" customHeight="1">
      <c r="A123" s="299" t="s">
        <v>150</v>
      </c>
      <c r="B123" s="299" t="s">
        <v>151</v>
      </c>
      <c r="C123" s="299" t="s">
        <v>56</v>
      </c>
      <c r="D123" s="139" t="s">
        <v>152</v>
      </c>
      <c r="E123" s="253"/>
      <c r="F123" s="255"/>
      <c r="G123" s="253"/>
      <c r="H123" s="253"/>
      <c r="I123" s="253"/>
      <c r="J123" s="189">
        <f t="shared" si="58"/>
        <v>0</v>
      </c>
      <c r="K123" s="300"/>
      <c r="L123" s="253"/>
      <c r="M123" s="253"/>
      <c r="N123" s="253"/>
      <c r="O123" s="253"/>
      <c r="P123" s="253"/>
      <c r="Q123" s="253"/>
      <c r="R123" s="298">
        <f t="shared" si="57"/>
        <v>0</v>
      </c>
      <c r="S123" s="106"/>
      <c r="T123" s="106"/>
      <c r="U123" s="106"/>
      <c r="V123" s="106"/>
      <c r="W123" s="106"/>
      <c r="X123" s="106"/>
      <c r="Y123" s="106"/>
      <c r="Z123" s="106"/>
      <c r="AA123" s="106"/>
      <c r="AB123" s="106"/>
      <c r="AC123" s="106"/>
      <c r="AD123" s="106"/>
      <c r="AE123" s="106"/>
      <c r="AF123" s="106"/>
      <c r="AG123" s="106"/>
      <c r="AH123" s="106"/>
      <c r="AI123" s="106"/>
      <c r="AJ123" s="106"/>
      <c r="AK123" s="106"/>
      <c r="AL123" s="106"/>
      <c r="AM123" s="106"/>
      <c r="AN123" s="106"/>
      <c r="AO123" s="106"/>
      <c r="AP123" s="106"/>
      <c r="AQ123" s="106"/>
      <c r="AR123" s="106"/>
      <c r="AS123" s="106"/>
      <c r="AT123" s="106"/>
      <c r="AU123" s="106"/>
      <c r="AV123" s="106"/>
      <c r="AW123" s="106"/>
      <c r="AX123" s="106"/>
      <c r="AY123" s="106"/>
      <c r="AZ123" s="106"/>
      <c r="BA123" s="106"/>
      <c r="BB123" s="106"/>
      <c r="BC123" s="106"/>
      <c r="BD123" s="106"/>
      <c r="BE123" s="106"/>
      <c r="BF123" s="106"/>
      <c r="BG123" s="106"/>
      <c r="BH123" s="106"/>
      <c r="BI123" s="106"/>
      <c r="BJ123" s="106"/>
      <c r="BK123" s="106"/>
      <c r="BL123" s="106"/>
      <c r="BM123" s="106"/>
      <c r="BN123" s="106"/>
      <c r="BO123" s="106"/>
      <c r="BP123" s="106"/>
      <c r="BQ123" s="106"/>
      <c r="BR123" s="106"/>
      <c r="BS123" s="106"/>
      <c r="BT123" s="106"/>
      <c r="BU123" s="106"/>
      <c r="BV123" s="106"/>
      <c r="BW123" s="106"/>
      <c r="BX123" s="106"/>
      <c r="BY123" s="106"/>
      <c r="BZ123" s="106"/>
      <c r="CA123" s="106"/>
      <c r="CB123" s="106"/>
      <c r="CC123" s="106"/>
      <c r="CD123" s="106"/>
      <c r="CE123" s="106"/>
      <c r="CF123" s="106"/>
      <c r="CG123" s="106"/>
      <c r="CH123" s="106"/>
      <c r="CI123" s="106"/>
      <c r="CJ123" s="106"/>
      <c r="CK123" s="106"/>
      <c r="CL123" s="106"/>
      <c r="CM123" s="106"/>
      <c r="CN123" s="106"/>
      <c r="CO123" s="106"/>
      <c r="CP123" s="106"/>
      <c r="CQ123" s="106"/>
      <c r="CR123" s="106"/>
      <c r="CS123" s="106"/>
      <c r="CT123" s="106"/>
      <c r="CU123" s="106"/>
      <c r="CV123" s="106"/>
      <c r="CW123" s="106"/>
      <c r="CX123" s="106"/>
      <c r="CY123" s="106"/>
      <c r="CZ123" s="106"/>
      <c r="DA123" s="106"/>
      <c r="DB123" s="106"/>
      <c r="DC123" s="106"/>
      <c r="DD123" s="106"/>
      <c r="DE123" s="106"/>
      <c r="DF123" s="106"/>
      <c r="DG123" s="106"/>
      <c r="DH123" s="106"/>
      <c r="DI123" s="106"/>
      <c r="DJ123" s="106"/>
      <c r="DK123" s="106"/>
      <c r="DL123" s="106"/>
      <c r="DM123" s="106"/>
      <c r="DN123" s="106"/>
      <c r="DO123" s="106"/>
      <c r="DP123" s="106"/>
      <c r="DQ123" s="106"/>
      <c r="DR123" s="106"/>
      <c r="DS123" s="106"/>
      <c r="DT123" s="106"/>
      <c r="DU123" s="106"/>
      <c r="DV123" s="106"/>
      <c r="DW123" s="106"/>
      <c r="DX123" s="106"/>
      <c r="DY123" s="106"/>
      <c r="DZ123" s="106"/>
      <c r="EA123" s="106"/>
      <c r="EB123" s="106"/>
      <c r="EC123" s="106"/>
      <c r="ED123" s="106"/>
      <c r="EE123" s="106"/>
      <c r="EF123" s="106"/>
      <c r="EG123" s="106"/>
      <c r="EH123" s="106"/>
      <c r="EI123" s="106"/>
      <c r="EJ123" s="106"/>
      <c r="EK123" s="106"/>
      <c r="EL123" s="106"/>
      <c r="EM123" s="106"/>
      <c r="EN123" s="106"/>
      <c r="EO123" s="106"/>
      <c r="EP123" s="106"/>
      <c r="EQ123" s="106"/>
      <c r="ER123" s="106"/>
      <c r="ES123" s="106"/>
      <c r="ET123" s="106"/>
      <c r="EU123" s="106"/>
      <c r="EV123" s="106"/>
      <c r="EW123" s="106"/>
      <c r="EX123" s="106"/>
      <c r="EY123" s="106"/>
      <c r="EZ123" s="106"/>
      <c r="FA123" s="106"/>
      <c r="FB123" s="106"/>
      <c r="FC123" s="106"/>
      <c r="FD123" s="106"/>
      <c r="FE123" s="106"/>
      <c r="FF123" s="106"/>
      <c r="FG123" s="106"/>
      <c r="FH123" s="106"/>
      <c r="FI123" s="106"/>
      <c r="FJ123" s="106"/>
      <c r="FK123" s="106"/>
      <c r="FL123" s="106"/>
      <c r="FM123" s="106"/>
      <c r="FN123" s="106"/>
      <c r="FO123" s="106"/>
      <c r="FP123" s="106"/>
      <c r="FQ123" s="106"/>
      <c r="FR123" s="106"/>
      <c r="FS123" s="106"/>
      <c r="FT123" s="106"/>
      <c r="FU123" s="106"/>
      <c r="FV123" s="106"/>
      <c r="FW123" s="106"/>
      <c r="FX123" s="106"/>
      <c r="FY123" s="106"/>
      <c r="FZ123" s="106"/>
      <c r="GA123" s="106"/>
      <c r="GB123" s="106"/>
      <c r="GC123" s="106"/>
      <c r="GD123" s="106"/>
      <c r="GE123" s="106"/>
      <c r="GF123" s="106"/>
      <c r="GG123" s="106"/>
      <c r="GH123" s="106"/>
      <c r="GI123" s="106"/>
      <c r="GJ123" s="106"/>
      <c r="GK123" s="106"/>
      <c r="GL123" s="106"/>
      <c r="GM123" s="106"/>
      <c r="GN123" s="106"/>
      <c r="GO123" s="106"/>
      <c r="GP123" s="106"/>
      <c r="GQ123" s="106"/>
      <c r="GR123" s="106"/>
      <c r="GS123" s="106"/>
      <c r="GT123" s="106"/>
      <c r="GU123" s="106"/>
      <c r="GV123" s="106"/>
      <c r="GW123" s="106"/>
      <c r="GX123" s="106"/>
      <c r="GY123" s="106"/>
      <c r="GZ123" s="106"/>
      <c r="HA123" s="106"/>
      <c r="HB123" s="106"/>
      <c r="HC123" s="106"/>
      <c r="HD123" s="106"/>
      <c r="HE123" s="106"/>
      <c r="HF123" s="106"/>
      <c r="HG123" s="106"/>
      <c r="HH123" s="106"/>
      <c r="HI123" s="106"/>
      <c r="HJ123" s="106"/>
      <c r="HK123" s="106"/>
      <c r="HL123" s="106"/>
      <c r="HM123" s="106"/>
      <c r="HN123" s="106"/>
    </row>
    <row r="124" spans="1:222" s="91" customFormat="1" ht="22.5" hidden="1" customHeight="1">
      <c r="A124" s="270" t="s">
        <v>227</v>
      </c>
      <c r="B124" s="270" t="s">
        <v>214</v>
      </c>
      <c r="C124" s="270" t="s">
        <v>215</v>
      </c>
      <c r="D124" s="125" t="s">
        <v>216</v>
      </c>
      <c r="E124" s="253">
        <f>SUM(F124,I124)</f>
        <v>0</v>
      </c>
      <c r="F124" s="255"/>
      <c r="G124" s="253"/>
      <c r="H124" s="253"/>
      <c r="I124" s="253"/>
      <c r="J124" s="189">
        <f t="shared" si="58"/>
        <v>0</v>
      </c>
      <c r="K124" s="300"/>
      <c r="L124" s="253"/>
      <c r="M124" s="253"/>
      <c r="N124" s="253"/>
      <c r="O124" s="253"/>
      <c r="P124" s="253"/>
      <c r="Q124" s="253"/>
      <c r="R124" s="298">
        <f t="shared" si="57"/>
        <v>0</v>
      </c>
      <c r="S124" s="106"/>
      <c r="T124" s="106"/>
      <c r="U124" s="106"/>
      <c r="V124" s="106"/>
      <c r="W124" s="106"/>
      <c r="X124" s="106"/>
      <c r="Y124" s="106"/>
      <c r="Z124" s="106"/>
      <c r="AA124" s="106"/>
      <c r="AB124" s="106"/>
      <c r="AC124" s="106"/>
      <c r="AD124" s="106"/>
      <c r="AE124" s="106"/>
      <c r="AF124" s="106"/>
      <c r="AG124" s="106"/>
      <c r="AH124" s="106"/>
      <c r="AI124" s="106"/>
      <c r="AJ124" s="106"/>
      <c r="AK124" s="106"/>
      <c r="AL124" s="106"/>
      <c r="AM124" s="106"/>
      <c r="AN124" s="106"/>
      <c r="AO124" s="106"/>
      <c r="AP124" s="106"/>
      <c r="AQ124" s="106"/>
      <c r="AR124" s="106"/>
      <c r="AS124" s="106"/>
      <c r="AT124" s="106"/>
      <c r="AU124" s="106"/>
      <c r="AV124" s="106"/>
      <c r="AW124" s="106"/>
      <c r="AX124" s="106"/>
      <c r="AY124" s="106"/>
      <c r="AZ124" s="106"/>
      <c r="BA124" s="106"/>
      <c r="BB124" s="106"/>
      <c r="BC124" s="106"/>
      <c r="BD124" s="106"/>
      <c r="BE124" s="106"/>
      <c r="BF124" s="106"/>
      <c r="BG124" s="106"/>
      <c r="BH124" s="106"/>
      <c r="BI124" s="106"/>
      <c r="BJ124" s="106"/>
      <c r="BK124" s="106"/>
      <c r="BL124" s="106"/>
      <c r="BM124" s="106"/>
      <c r="BN124" s="106"/>
      <c r="BO124" s="106"/>
      <c r="BP124" s="106"/>
      <c r="BQ124" s="106"/>
      <c r="BR124" s="106"/>
      <c r="BS124" s="106"/>
      <c r="BT124" s="106"/>
      <c r="BU124" s="106"/>
      <c r="BV124" s="106"/>
      <c r="BW124" s="106"/>
      <c r="BX124" s="106"/>
      <c r="BY124" s="106"/>
      <c r="BZ124" s="106"/>
      <c r="CA124" s="106"/>
      <c r="CB124" s="106"/>
      <c r="CC124" s="106"/>
      <c r="CD124" s="106"/>
      <c r="CE124" s="106"/>
      <c r="CF124" s="106"/>
      <c r="CG124" s="106"/>
      <c r="CH124" s="106"/>
      <c r="CI124" s="106"/>
      <c r="CJ124" s="106"/>
      <c r="CK124" s="106"/>
      <c r="CL124" s="106"/>
      <c r="CM124" s="106"/>
      <c r="CN124" s="106"/>
      <c r="CO124" s="106"/>
      <c r="CP124" s="106"/>
      <c r="CQ124" s="106"/>
      <c r="CR124" s="106"/>
      <c r="CS124" s="106"/>
      <c r="CT124" s="106"/>
      <c r="CU124" s="106"/>
      <c r="CV124" s="106"/>
      <c r="CW124" s="106"/>
      <c r="CX124" s="106"/>
      <c r="CY124" s="106"/>
      <c r="CZ124" s="106"/>
      <c r="DA124" s="106"/>
      <c r="DB124" s="106"/>
      <c r="DC124" s="106"/>
      <c r="DD124" s="106"/>
      <c r="DE124" s="106"/>
      <c r="DF124" s="106"/>
      <c r="DG124" s="106"/>
      <c r="DH124" s="106"/>
      <c r="DI124" s="106"/>
      <c r="DJ124" s="106"/>
      <c r="DK124" s="106"/>
      <c r="DL124" s="106"/>
      <c r="DM124" s="106"/>
      <c r="DN124" s="106"/>
      <c r="DO124" s="106"/>
      <c r="DP124" s="106"/>
      <c r="DQ124" s="106"/>
      <c r="DR124" s="106"/>
      <c r="DS124" s="106"/>
      <c r="DT124" s="106"/>
      <c r="DU124" s="106"/>
      <c r="DV124" s="106"/>
      <c r="DW124" s="106"/>
      <c r="DX124" s="106"/>
      <c r="DY124" s="106"/>
      <c r="DZ124" s="106"/>
      <c r="EA124" s="106"/>
      <c r="EB124" s="106"/>
      <c r="EC124" s="106"/>
      <c r="ED124" s="106"/>
      <c r="EE124" s="106"/>
      <c r="EF124" s="106"/>
      <c r="EG124" s="106"/>
      <c r="EH124" s="106"/>
      <c r="EI124" s="106"/>
      <c r="EJ124" s="106"/>
      <c r="EK124" s="106"/>
      <c r="EL124" s="106"/>
      <c r="EM124" s="106"/>
      <c r="EN124" s="106"/>
      <c r="EO124" s="106"/>
      <c r="EP124" s="106"/>
      <c r="EQ124" s="106"/>
      <c r="ER124" s="106"/>
      <c r="ES124" s="106"/>
      <c r="ET124" s="106"/>
      <c r="EU124" s="106"/>
      <c r="EV124" s="106"/>
      <c r="EW124" s="106"/>
      <c r="EX124" s="106"/>
      <c r="EY124" s="106"/>
      <c r="EZ124" s="106"/>
      <c r="FA124" s="106"/>
      <c r="FB124" s="106"/>
      <c r="FC124" s="106"/>
      <c r="FD124" s="106"/>
      <c r="FE124" s="106"/>
      <c r="FF124" s="106"/>
      <c r="FG124" s="106"/>
      <c r="FH124" s="106"/>
      <c r="FI124" s="106"/>
      <c r="FJ124" s="106"/>
      <c r="FK124" s="106"/>
      <c r="FL124" s="106"/>
      <c r="FM124" s="106"/>
      <c r="FN124" s="106"/>
      <c r="FO124" s="106"/>
      <c r="FP124" s="106"/>
      <c r="FQ124" s="106"/>
      <c r="FR124" s="106"/>
      <c r="FS124" s="106"/>
      <c r="FT124" s="106"/>
      <c r="FU124" s="106"/>
      <c r="FV124" s="106"/>
      <c r="FW124" s="106"/>
      <c r="FX124" s="106"/>
      <c r="FY124" s="106"/>
      <c r="FZ124" s="106"/>
      <c r="GA124" s="106"/>
      <c r="GB124" s="106"/>
      <c r="GC124" s="106"/>
      <c r="GD124" s="106"/>
      <c r="GE124" s="106"/>
      <c r="GF124" s="106"/>
      <c r="GG124" s="106"/>
      <c r="GH124" s="106"/>
      <c r="GI124" s="106"/>
      <c r="GJ124" s="106"/>
      <c r="GK124" s="106"/>
      <c r="GL124" s="106"/>
      <c r="GM124" s="106"/>
      <c r="GN124" s="106"/>
      <c r="GO124" s="106"/>
      <c r="GP124" s="106"/>
      <c r="GQ124" s="106"/>
      <c r="GR124" s="106"/>
      <c r="GS124" s="106"/>
      <c r="GT124" s="106"/>
      <c r="GU124" s="106"/>
      <c r="GV124" s="106"/>
      <c r="GW124" s="106"/>
      <c r="GX124" s="106"/>
      <c r="GY124" s="106"/>
      <c r="GZ124" s="106"/>
      <c r="HA124" s="106"/>
      <c r="HB124" s="106"/>
      <c r="HC124" s="106"/>
      <c r="HD124" s="106"/>
      <c r="HE124" s="106"/>
      <c r="HF124" s="106"/>
      <c r="HG124" s="106"/>
      <c r="HH124" s="106"/>
      <c r="HI124" s="106"/>
      <c r="HJ124" s="106"/>
      <c r="HK124" s="106"/>
      <c r="HL124" s="106"/>
      <c r="HM124" s="106"/>
      <c r="HN124" s="106"/>
    </row>
    <row r="125" spans="1:222" s="77" customFormat="1" ht="24" hidden="1" customHeight="1">
      <c r="A125" s="301" t="s">
        <v>154</v>
      </c>
      <c r="B125" s="126" t="s">
        <v>155</v>
      </c>
      <c r="C125" s="126" t="s">
        <v>56</v>
      </c>
      <c r="D125" s="125" t="s">
        <v>153</v>
      </c>
      <c r="E125" s="255"/>
      <c r="F125" s="255"/>
      <c r="G125" s="253"/>
      <c r="H125" s="253"/>
      <c r="I125" s="253"/>
      <c r="J125" s="189">
        <f t="shared" ref="J125" si="59">SUM(L125,O125)</f>
        <v>0</v>
      </c>
      <c r="K125" s="300"/>
      <c r="L125" s="253"/>
      <c r="M125" s="253"/>
      <c r="N125" s="253"/>
      <c r="O125" s="253"/>
      <c r="P125" s="253"/>
      <c r="Q125" s="253"/>
      <c r="R125" s="302">
        <f t="shared" ref="R125" si="60">SUM(E125,J125)</f>
        <v>0</v>
      </c>
    </row>
    <row r="126" spans="1:222" s="77" customFormat="1" ht="21.75" hidden="1" customHeight="1">
      <c r="A126" s="270" t="s">
        <v>156</v>
      </c>
      <c r="B126" s="270" t="s">
        <v>88</v>
      </c>
      <c r="C126" s="270" t="s">
        <v>55</v>
      </c>
      <c r="D126" s="139" t="s">
        <v>70</v>
      </c>
      <c r="E126" s="253">
        <f>SUM(F126,I126)</f>
        <v>0</v>
      </c>
      <c r="F126" s="253"/>
      <c r="G126" s="141"/>
      <c r="H126" s="141"/>
      <c r="I126" s="141"/>
      <c r="J126" s="189">
        <f>SUM(L126,O126)</f>
        <v>0</v>
      </c>
      <c r="K126" s="300"/>
      <c r="L126" s="141"/>
      <c r="M126" s="141"/>
      <c r="N126" s="141"/>
      <c r="O126" s="141"/>
      <c r="P126" s="141"/>
      <c r="Q126" s="141"/>
      <c r="R126" s="300">
        <f>SUM(E126,J126)</f>
        <v>0</v>
      </c>
    </row>
    <row r="127" spans="1:222" s="3" customFormat="1" ht="34.5" customHeight="1">
      <c r="A127" s="303"/>
      <c r="B127" s="303"/>
      <c r="C127" s="303"/>
      <c r="D127" s="304" t="s">
        <v>44</v>
      </c>
      <c r="E127" s="305">
        <f t="shared" ref="E127:R127" si="61">SUM(E14,E62,E80,E100,E112,E121)</f>
        <v>11072213</v>
      </c>
      <c r="F127" s="306">
        <f t="shared" si="61"/>
        <v>11072213</v>
      </c>
      <c r="G127" s="306">
        <f t="shared" si="61"/>
        <v>0</v>
      </c>
      <c r="H127" s="306">
        <f t="shared" si="61"/>
        <v>0</v>
      </c>
      <c r="I127" s="306">
        <f t="shared" si="61"/>
        <v>0</v>
      </c>
      <c r="J127" s="306">
        <f t="shared" si="61"/>
        <v>14443038</v>
      </c>
      <c r="K127" s="306">
        <f t="shared" si="61"/>
        <v>14443038</v>
      </c>
      <c r="L127" s="306">
        <f t="shared" si="61"/>
        <v>7489015</v>
      </c>
      <c r="M127" s="306">
        <f t="shared" si="61"/>
        <v>0</v>
      </c>
      <c r="N127" s="306">
        <f t="shared" si="61"/>
        <v>0</v>
      </c>
      <c r="O127" s="306">
        <f t="shared" si="61"/>
        <v>6954023</v>
      </c>
      <c r="P127" s="306">
        <f t="shared" si="61"/>
        <v>0</v>
      </c>
      <c r="Q127" s="306">
        <f t="shared" si="61"/>
        <v>0</v>
      </c>
      <c r="R127" s="306">
        <f t="shared" si="61"/>
        <v>25515251</v>
      </c>
      <c r="T127" s="160">
        <f>SUM(E127,J127)</f>
        <v>25515251</v>
      </c>
      <c r="U127" s="161">
        <f>SUM(E127,J127)</f>
        <v>25515251</v>
      </c>
    </row>
    <row r="128" spans="1:222">
      <c r="C128" s="16"/>
      <c r="D128" s="81"/>
      <c r="E128" s="112"/>
      <c r="F128" s="5"/>
      <c r="G128" s="6"/>
      <c r="H128" s="6"/>
      <c r="I128" s="6"/>
      <c r="J128" s="17"/>
      <c r="K128" s="17"/>
      <c r="L128" s="6"/>
      <c r="M128" s="6"/>
      <c r="N128" s="6"/>
      <c r="O128" s="6"/>
      <c r="P128" s="6"/>
      <c r="Q128" s="6"/>
      <c r="R128" s="5"/>
    </row>
    <row r="129" spans="3:18" ht="15.75" customHeight="1">
      <c r="C129" s="16"/>
      <c r="D129" s="81"/>
      <c r="M129" s="6"/>
      <c r="O129" s="6"/>
      <c r="P129" s="6"/>
      <c r="Q129" s="6"/>
      <c r="R129" s="5"/>
    </row>
    <row r="130" spans="3:18" ht="61.5" customHeight="1">
      <c r="C130" s="7"/>
      <c r="D130" s="81"/>
      <c r="Q130" s="6"/>
      <c r="R130" s="5"/>
    </row>
    <row r="131" spans="3:18">
      <c r="C131" s="16"/>
      <c r="D131" s="81"/>
      <c r="O131" s="6"/>
      <c r="P131" s="6"/>
    </row>
    <row r="132" spans="3:18">
      <c r="C132" s="16"/>
      <c r="D132" s="81"/>
    </row>
    <row r="133" spans="3:18">
      <c r="C133" s="16"/>
      <c r="D133" s="81"/>
      <c r="E133" s="113"/>
      <c r="F133" s="69"/>
      <c r="G133" s="71"/>
      <c r="H133" s="71"/>
      <c r="I133" s="71"/>
      <c r="J133" s="72"/>
      <c r="K133" s="72"/>
      <c r="L133" s="71"/>
      <c r="M133" s="71"/>
      <c r="N133" s="71"/>
      <c r="O133" s="71"/>
      <c r="P133" s="71"/>
      <c r="Q133" s="71"/>
      <c r="R133" s="69"/>
    </row>
    <row r="134" spans="3:18" ht="15.75" hidden="1" customHeight="1">
      <c r="C134" s="16"/>
      <c r="D134" s="81"/>
      <c r="E134" s="70"/>
      <c r="F134" s="70"/>
      <c r="G134" s="70"/>
      <c r="H134" s="70"/>
      <c r="I134" s="70"/>
      <c r="J134" s="70"/>
      <c r="K134" s="70"/>
      <c r="L134" s="70"/>
      <c r="M134" s="70"/>
      <c r="N134" s="70"/>
      <c r="O134" s="70"/>
      <c r="P134" s="70"/>
      <c r="Q134" s="70"/>
      <c r="R134" s="70"/>
    </row>
    <row r="135" spans="3:18" ht="12.75" hidden="1" customHeight="1">
      <c r="C135" s="16"/>
      <c r="E135" s="113"/>
      <c r="F135" s="69"/>
      <c r="G135" s="71"/>
      <c r="H135" s="71"/>
      <c r="I135" s="71"/>
      <c r="J135" s="72"/>
      <c r="K135" s="72"/>
      <c r="L135" s="71"/>
      <c r="M135" s="71"/>
      <c r="N135" s="71"/>
      <c r="O135" s="71"/>
      <c r="P135" s="71"/>
      <c r="Q135" s="71"/>
      <c r="R135" s="69"/>
    </row>
    <row r="136" spans="3:18" hidden="1">
      <c r="C136" s="16"/>
      <c r="E136" s="70"/>
      <c r="F136" s="73">
        <f>SUM(F133:F134)</f>
        <v>0</v>
      </c>
      <c r="G136" s="73">
        <f>SUM(G133:G134)</f>
        <v>0</v>
      </c>
      <c r="H136" s="73">
        <f>SUM(H133:H134)</f>
        <v>0</v>
      </c>
      <c r="I136" s="73">
        <f>SUM(I133:I134)</f>
        <v>0</v>
      </c>
      <c r="J136" s="73">
        <f>SUM(J133:J134)</f>
        <v>0</v>
      </c>
      <c r="K136" s="73"/>
      <c r="L136" s="73">
        <f t="shared" ref="L136:R136" si="62">SUM(L133:L134)</f>
        <v>0</v>
      </c>
      <c r="M136" s="73">
        <f t="shared" si="62"/>
        <v>0</v>
      </c>
      <c r="N136" s="73">
        <f t="shared" si="62"/>
        <v>0</v>
      </c>
      <c r="O136" s="73">
        <f t="shared" si="62"/>
        <v>0</v>
      </c>
      <c r="P136" s="73">
        <f t="shared" si="62"/>
        <v>0</v>
      </c>
      <c r="Q136" s="73">
        <f t="shared" si="62"/>
        <v>0</v>
      </c>
      <c r="R136" s="73">
        <f t="shared" si="62"/>
        <v>0</v>
      </c>
    </row>
    <row r="137" spans="3:18" hidden="1">
      <c r="C137" s="16"/>
    </row>
    <row r="138" spans="3:18" ht="14.25" hidden="1" customHeight="1">
      <c r="C138" s="16"/>
    </row>
    <row r="139" spans="3:18" ht="12.75" hidden="1" customHeight="1">
      <c r="C139" s="16"/>
    </row>
    <row r="140" spans="3:18" hidden="1">
      <c r="C140" s="16"/>
      <c r="E140" s="110" t="s">
        <v>208</v>
      </c>
    </row>
    <row r="141" spans="3:18" hidden="1">
      <c r="C141" s="16"/>
      <c r="E141" s="113">
        <f>SUM(E17,E20,E23,E26,E27,E29,E32,E33,E34:E42,E43:E60)</f>
        <v>2267663</v>
      </c>
      <c r="F141" s="113">
        <f>SUM(F17,F20,F23,F26,F27,F29,F32,F33,F34:F42,F43:F60)</f>
        <v>2267663</v>
      </c>
      <c r="G141" s="113">
        <f>SUM(G17,G20,G21-G22,G23,G26,G27,G29,G32,G33,G34,G35,G36,G37,G38,G39,G40:G60,G20,G21,G22,G23,G26,G27,G29,G32,G33,G34,G35,G36,G37,G38,G39)</f>
        <v>0</v>
      </c>
      <c r="H141" s="113">
        <f>SUM(H17,H20,H21-H22,H23,H26,H27,H29,H32,H33,H34,H35,H36,H37,H38,H39,H40:H60,H20,H21,H22,H23,H26,H27,H29,H32,H33,H34,H35,H36,H37,H38,H39)</f>
        <v>0</v>
      </c>
      <c r="I141" s="113">
        <f>SUM(I17,I20,I21-I22,I23,I26,I27,I29,I32,I33,I34,I35,I36,I37,I38,I39,I40:I60,I20,I21,I22,I23,I26,I27,I29,I32,I33,I34,I35,I36,I37,I38,I39)</f>
        <v>0</v>
      </c>
      <c r="J141" s="113">
        <f>SUM(J17,J20,J23,J26,J27,J29,J32,J33,J34:J42,J43:J60)</f>
        <v>11995587</v>
      </c>
      <c r="K141" s="113">
        <f>SUM(K17,K20,K23,K26,K27,K29,K32,K33,K34:K42,K43:K60)</f>
        <v>11995587</v>
      </c>
      <c r="R141" s="69">
        <f>SUM(E141,J141)</f>
        <v>14263250</v>
      </c>
    </row>
    <row r="142" spans="3:18" ht="22.5" hidden="1" customHeight="1">
      <c r="C142" s="16"/>
      <c r="E142" s="113">
        <f>SUM(E64:E74)</f>
        <v>0</v>
      </c>
      <c r="J142" s="113">
        <f>SUM(J64:J74)</f>
        <v>2114451</v>
      </c>
      <c r="K142" s="113">
        <f>SUM(K64:K74)</f>
        <v>2114451</v>
      </c>
      <c r="R142" s="69">
        <f>SUM(E142,J142)</f>
        <v>2114451</v>
      </c>
    </row>
    <row r="143" spans="3:18" s="77" customFormat="1" ht="12.75" hidden="1" customHeight="1">
      <c r="C143" s="117"/>
      <c r="D143" s="118"/>
      <c r="E143" s="113">
        <v>-400000</v>
      </c>
      <c r="F143" s="2" t="s">
        <v>205</v>
      </c>
      <c r="G143" s="68"/>
      <c r="H143" s="68"/>
      <c r="I143" s="68"/>
      <c r="J143" s="69"/>
      <c r="K143" s="69"/>
      <c r="L143" s="68"/>
      <c r="M143" s="68"/>
      <c r="N143" s="68"/>
      <c r="O143" s="68"/>
      <c r="P143" s="68"/>
      <c r="Q143" s="68"/>
      <c r="R143" s="69">
        <f>SUM(E143,J143)</f>
        <v>-400000</v>
      </c>
    </row>
    <row r="144" spans="3:18" hidden="1">
      <c r="C144" s="16"/>
      <c r="E144" s="113" t="e">
        <f>SUM(#REF!,E108:E109)</f>
        <v>#REF!</v>
      </c>
      <c r="J144" s="113" t="e">
        <f>SUM(#REF!,J108:J109)</f>
        <v>#REF!</v>
      </c>
      <c r="K144" s="69"/>
      <c r="R144" s="69" t="e">
        <f t="shared" ref="R144:R147" si="63">SUM(E144,J144)</f>
        <v>#REF!</v>
      </c>
    </row>
    <row r="145" spans="3:18" hidden="1">
      <c r="C145" s="16"/>
      <c r="E145" s="113"/>
      <c r="J145" s="69"/>
      <c r="K145" s="69"/>
      <c r="R145" s="69">
        <f t="shared" si="63"/>
        <v>0</v>
      </c>
    </row>
    <row r="146" spans="3:18" hidden="1">
      <c r="C146" s="16"/>
      <c r="E146" s="113"/>
      <c r="F146" s="2" t="s">
        <v>207</v>
      </c>
      <c r="J146" s="70"/>
      <c r="K146" s="70"/>
      <c r="R146" s="69">
        <f t="shared" si="63"/>
        <v>0</v>
      </c>
    </row>
    <row r="147" spans="3:18" ht="12.75" hidden="1" customHeight="1">
      <c r="C147" s="16"/>
      <c r="E147" s="114">
        <f>SUM(E118)</f>
        <v>0</v>
      </c>
      <c r="F147" s="86" t="s">
        <v>206</v>
      </c>
      <c r="G147" s="87"/>
      <c r="H147" s="87"/>
      <c r="I147" s="87"/>
      <c r="J147" s="86"/>
      <c r="K147" s="86"/>
      <c r="L147" s="87"/>
      <c r="M147" s="87"/>
      <c r="N147" s="87"/>
      <c r="O147" s="87"/>
      <c r="P147" s="87"/>
      <c r="Q147" s="87"/>
      <c r="R147" s="88">
        <f t="shared" si="63"/>
        <v>0</v>
      </c>
    </row>
    <row r="148" spans="3:18" hidden="1">
      <c r="C148" s="16"/>
    </row>
    <row r="149" spans="3:18" hidden="1">
      <c r="C149" s="16"/>
      <c r="E149" s="73" t="e">
        <f>SUM(E141:E147)</f>
        <v>#REF!</v>
      </c>
      <c r="J149" s="69" t="e">
        <f>SUM(J141:J147)</f>
        <v>#REF!</v>
      </c>
      <c r="K149" s="70">
        <f>SUM(K141:K147)</f>
        <v>14110038</v>
      </c>
      <c r="R149" s="69" t="e">
        <f>SUM(R141:R147)</f>
        <v>#REF!</v>
      </c>
    </row>
    <row r="150" spans="3:18" hidden="1">
      <c r="C150" s="16"/>
    </row>
    <row r="151" spans="3:18" ht="12.75" customHeight="1">
      <c r="C151" s="16"/>
    </row>
    <row r="152" spans="3:18">
      <c r="C152" s="16"/>
    </row>
    <row r="153" spans="3:18">
      <c r="C153" s="16"/>
    </row>
    <row r="154" spans="3:18">
      <c r="C154" s="16"/>
    </row>
    <row r="155" spans="3:18" ht="12.75" customHeight="1">
      <c r="C155" s="16"/>
    </row>
    <row r="156" spans="3:18">
      <c r="C156" s="16"/>
    </row>
    <row r="157" spans="3:18">
      <c r="C157" s="16"/>
    </row>
    <row r="158" spans="3:18">
      <c r="C158" s="16"/>
    </row>
    <row r="159" spans="3:18" ht="12.75" customHeight="1">
      <c r="C159" s="16"/>
    </row>
    <row r="160" spans="3:18">
      <c r="C160" s="16"/>
    </row>
    <row r="161" spans="3:3">
      <c r="C161" s="16"/>
    </row>
    <row r="162" spans="3:3">
      <c r="C162" s="16"/>
    </row>
    <row r="163" spans="3:3" ht="12.75" customHeight="1">
      <c r="C163" s="16"/>
    </row>
    <row r="164" spans="3:3">
      <c r="C164" s="16"/>
    </row>
    <row r="165" spans="3:3">
      <c r="C165" s="16"/>
    </row>
    <row r="166" spans="3:3">
      <c r="C166" s="16"/>
    </row>
    <row r="167" spans="3:3" ht="12.75" customHeight="1">
      <c r="C167" s="16"/>
    </row>
    <row r="168" spans="3:3">
      <c r="C168" s="16"/>
    </row>
    <row r="169" spans="3:3">
      <c r="C169" s="16"/>
    </row>
    <row r="170" spans="3:3">
      <c r="C170" s="16"/>
    </row>
    <row r="171" spans="3:3" ht="12.75" customHeight="1">
      <c r="C171" s="16"/>
    </row>
    <row r="172" spans="3:3">
      <c r="C172" s="16"/>
    </row>
    <row r="173" spans="3:3">
      <c r="C173" s="16"/>
    </row>
    <row r="174" spans="3:3">
      <c r="C174" s="16"/>
    </row>
    <row r="175" spans="3:3" ht="12.75" customHeight="1">
      <c r="C175" s="16"/>
    </row>
    <row r="176" spans="3:3">
      <c r="C176" s="16"/>
    </row>
    <row r="177" spans="3:3">
      <c r="C177" s="16"/>
    </row>
    <row r="178" spans="3:3">
      <c r="C178" s="16"/>
    </row>
    <row r="179" spans="3:3" ht="12.75" customHeight="1">
      <c r="C179" s="16"/>
    </row>
    <row r="180" spans="3:3">
      <c r="C180" s="16"/>
    </row>
    <row r="181" spans="3:3">
      <c r="C181" s="16"/>
    </row>
    <row r="182" spans="3:3">
      <c r="C182" s="16"/>
    </row>
    <row r="183" spans="3:3" ht="12.75" customHeight="1">
      <c r="C183" s="16"/>
    </row>
    <row r="184" spans="3:3">
      <c r="C184" s="16"/>
    </row>
    <row r="185" spans="3:3">
      <c r="C185" s="16"/>
    </row>
    <row r="186" spans="3:3">
      <c r="C186" s="16"/>
    </row>
    <row r="187" spans="3:3" ht="12.75" customHeight="1">
      <c r="C187" s="16"/>
    </row>
    <row r="188" spans="3:3">
      <c r="C188" s="16"/>
    </row>
    <row r="189" spans="3:3">
      <c r="C189" s="16"/>
    </row>
    <row r="190" spans="3:3">
      <c r="C190" s="16"/>
    </row>
    <row r="191" spans="3:3" ht="12.75" customHeight="1">
      <c r="C191" s="16"/>
    </row>
    <row r="192" spans="3:3">
      <c r="C192" s="16"/>
    </row>
    <row r="193" spans="3:3">
      <c r="C193" s="16"/>
    </row>
    <row r="194" spans="3:3">
      <c r="C194" s="16"/>
    </row>
    <row r="195" spans="3:3" ht="12.75" customHeight="1">
      <c r="C195" s="16"/>
    </row>
    <row r="196" spans="3:3">
      <c r="C196" s="16"/>
    </row>
    <row r="197" spans="3:3">
      <c r="C197" s="16"/>
    </row>
    <row r="198" spans="3:3">
      <c r="C198" s="16"/>
    </row>
    <row r="199" spans="3:3" ht="12.75" customHeight="1">
      <c r="C199" s="16"/>
    </row>
    <row r="200" spans="3:3">
      <c r="C200" s="16"/>
    </row>
    <row r="201" spans="3:3">
      <c r="C201" s="16"/>
    </row>
    <row r="202" spans="3:3">
      <c r="C202" s="16"/>
    </row>
    <row r="203" spans="3:3" ht="12.75" customHeight="1">
      <c r="C203" s="16"/>
    </row>
    <row r="204" spans="3:3">
      <c r="C204" s="16"/>
    </row>
    <row r="205" spans="3:3">
      <c r="C205" s="16"/>
    </row>
    <row r="206" spans="3:3">
      <c r="C206" s="16"/>
    </row>
    <row r="207" spans="3:3" ht="12.75" customHeight="1">
      <c r="C207" s="16"/>
    </row>
    <row r="208" spans="3:3">
      <c r="C208" s="16"/>
    </row>
    <row r="209" spans="3:3">
      <c r="C209" s="16"/>
    </row>
    <row r="210" spans="3:3">
      <c r="C210" s="16"/>
    </row>
    <row r="211" spans="3:3" ht="12.75" customHeight="1">
      <c r="C211" s="16"/>
    </row>
    <row r="212" spans="3:3">
      <c r="C212" s="16"/>
    </row>
    <row r="213" spans="3:3">
      <c r="C213" s="16"/>
    </row>
    <row r="214" spans="3:3">
      <c r="C214" s="16"/>
    </row>
    <row r="215" spans="3:3" ht="12.75" customHeight="1">
      <c r="C215" s="16"/>
    </row>
    <row r="216" spans="3:3">
      <c r="C216" s="16"/>
    </row>
    <row r="217" spans="3:3">
      <c r="C217" s="16"/>
    </row>
    <row r="218" spans="3:3">
      <c r="C218" s="16"/>
    </row>
    <row r="219" spans="3:3" ht="12.75" customHeight="1">
      <c r="C219" s="16"/>
    </row>
    <row r="220" spans="3:3">
      <c r="C220" s="16"/>
    </row>
    <row r="221" spans="3:3">
      <c r="C221" s="16"/>
    </row>
    <row r="222" spans="3:3">
      <c r="C222" s="16"/>
    </row>
    <row r="223" spans="3:3" ht="12.75" customHeight="1">
      <c r="C223" s="16"/>
    </row>
    <row r="224" spans="3:3">
      <c r="C224" s="16"/>
    </row>
    <row r="225" spans="3:3">
      <c r="C225" s="16"/>
    </row>
    <row r="226" spans="3:3">
      <c r="C226" s="16"/>
    </row>
    <row r="227" spans="3:3" ht="12.75" customHeight="1">
      <c r="C227" s="16"/>
    </row>
    <row r="228" spans="3:3">
      <c r="C228" s="16"/>
    </row>
    <row r="229" spans="3:3">
      <c r="C229" s="16"/>
    </row>
    <row r="230" spans="3:3">
      <c r="C230" s="16"/>
    </row>
    <row r="231" spans="3:3" ht="12.75" customHeight="1">
      <c r="C231" s="16"/>
    </row>
    <row r="232" spans="3:3">
      <c r="C232" s="16"/>
    </row>
    <row r="233" spans="3:3">
      <c r="C233" s="16"/>
    </row>
    <row r="234" spans="3:3">
      <c r="C234" s="16"/>
    </row>
    <row r="235" spans="3:3" ht="12.75" customHeight="1">
      <c r="C235" s="16"/>
    </row>
    <row r="236" spans="3:3">
      <c r="C236" s="16"/>
    </row>
    <row r="237" spans="3:3">
      <c r="C237" s="16"/>
    </row>
    <row r="238" spans="3:3">
      <c r="C238" s="16"/>
    </row>
    <row r="239" spans="3:3" ht="12.75" customHeight="1">
      <c r="C239" s="16"/>
    </row>
    <row r="240" spans="3:3">
      <c r="C240" s="16"/>
    </row>
    <row r="241" spans="3:3">
      <c r="C241" s="16"/>
    </row>
    <row r="242" spans="3:3">
      <c r="C242" s="16"/>
    </row>
    <row r="243" spans="3:3" ht="12.75" customHeight="1">
      <c r="C243" s="16"/>
    </row>
    <row r="244" spans="3:3">
      <c r="C244" s="16"/>
    </row>
    <row r="245" spans="3:3">
      <c r="C245" s="16"/>
    </row>
    <row r="246" spans="3:3">
      <c r="C246" s="16"/>
    </row>
    <row r="247" spans="3:3" ht="12.75" customHeight="1">
      <c r="C247" s="16"/>
    </row>
    <row r="248" spans="3:3">
      <c r="C248" s="16"/>
    </row>
    <row r="249" spans="3:3">
      <c r="C249" s="16"/>
    </row>
    <row r="250" spans="3:3">
      <c r="C250" s="16"/>
    </row>
    <row r="251" spans="3:3" ht="12.75" customHeight="1">
      <c r="C251" s="16"/>
    </row>
    <row r="252" spans="3:3">
      <c r="C252" s="16"/>
    </row>
    <row r="253" spans="3:3">
      <c r="C253" s="16"/>
    </row>
    <row r="254" spans="3:3">
      <c r="C254" s="16"/>
    </row>
    <row r="255" spans="3:3" ht="12.75" customHeight="1">
      <c r="C255" s="16"/>
    </row>
    <row r="256" spans="3:3">
      <c r="C256" s="16"/>
    </row>
    <row r="257" spans="3:3">
      <c r="C257" s="16"/>
    </row>
    <row r="258" spans="3:3">
      <c r="C258" s="16"/>
    </row>
    <row r="259" spans="3:3" ht="12.75" customHeight="1">
      <c r="C259" s="16"/>
    </row>
    <row r="260" spans="3:3">
      <c r="C260" s="16"/>
    </row>
    <row r="261" spans="3:3">
      <c r="C261" s="16"/>
    </row>
    <row r="262" spans="3:3">
      <c r="C262" s="16"/>
    </row>
    <row r="263" spans="3:3" ht="12.75" customHeight="1">
      <c r="C263" s="16"/>
    </row>
    <row r="264" spans="3:3">
      <c r="C264" s="16"/>
    </row>
    <row r="265" spans="3:3">
      <c r="C265" s="16"/>
    </row>
    <row r="266" spans="3:3">
      <c r="C266" s="16"/>
    </row>
    <row r="267" spans="3:3" ht="12.75" customHeight="1">
      <c r="C267" s="16"/>
    </row>
    <row r="268" spans="3:3">
      <c r="C268" s="16"/>
    </row>
    <row r="269" spans="3:3">
      <c r="C269" s="16"/>
    </row>
    <row r="270" spans="3:3">
      <c r="C270" s="16"/>
    </row>
    <row r="271" spans="3:3" ht="12.75" customHeight="1">
      <c r="C271" s="16"/>
    </row>
    <row r="272" spans="3:3">
      <c r="C272" s="16"/>
    </row>
    <row r="273" spans="3:3">
      <c r="C273" s="16"/>
    </row>
    <row r="274" spans="3:3">
      <c r="C274" s="16"/>
    </row>
    <row r="275" spans="3:3" ht="12.75" customHeight="1">
      <c r="C275" s="16"/>
    </row>
    <row r="276" spans="3:3">
      <c r="C276" s="16"/>
    </row>
    <row r="277" spans="3:3">
      <c r="C277" s="16"/>
    </row>
    <row r="278" spans="3:3">
      <c r="C278" s="16"/>
    </row>
    <row r="279" spans="3:3" ht="12.75" customHeight="1">
      <c r="C279" s="16"/>
    </row>
    <row r="280" spans="3:3">
      <c r="C280" s="16"/>
    </row>
    <row r="281" spans="3:3">
      <c r="C281" s="16"/>
    </row>
    <row r="282" spans="3:3">
      <c r="C282" s="16"/>
    </row>
    <row r="283" spans="3:3" ht="12.75" customHeight="1">
      <c r="C283" s="16"/>
    </row>
    <row r="284" spans="3:3">
      <c r="C284" s="16"/>
    </row>
    <row r="285" spans="3:3">
      <c r="C285" s="16"/>
    </row>
    <row r="286" spans="3:3">
      <c r="C286" s="16"/>
    </row>
    <row r="287" spans="3:3" ht="12.75" customHeight="1">
      <c r="C287" s="16"/>
    </row>
    <row r="288" spans="3:3">
      <c r="C288" s="16"/>
    </row>
    <row r="289" spans="3:3">
      <c r="C289" s="16"/>
    </row>
    <row r="290" spans="3:3">
      <c r="C290" s="16"/>
    </row>
    <row r="291" spans="3:3" ht="12.75" customHeight="1">
      <c r="C291" s="16"/>
    </row>
    <row r="292" spans="3:3">
      <c r="C292" s="16"/>
    </row>
  </sheetData>
  <mergeCells count="24">
    <mergeCell ref="B4:C4"/>
    <mergeCell ref="B5:C5"/>
    <mergeCell ref="R8:R11"/>
    <mergeCell ref="E9:E11"/>
    <mergeCell ref="G9:H9"/>
    <mergeCell ref="J9:J11"/>
    <mergeCell ref="L9:L11"/>
    <mergeCell ref="J8:Q8"/>
    <mergeCell ref="F9:F11"/>
    <mergeCell ref="I9:I11"/>
    <mergeCell ref="P10:P11"/>
    <mergeCell ref="P9:Q9"/>
    <mergeCell ref="O9:O11"/>
    <mergeCell ref="M10:M11"/>
    <mergeCell ref="N10:N11"/>
    <mergeCell ref="M9:N9"/>
    <mergeCell ref="K9:K11"/>
    <mergeCell ref="A8:A11"/>
    <mergeCell ref="D8:D11"/>
    <mergeCell ref="C8:C11"/>
    <mergeCell ref="E8:I8"/>
    <mergeCell ref="G10:G11"/>
    <mergeCell ref="H10:H11"/>
    <mergeCell ref="B8:B11"/>
  </mergeCells>
  <phoneticPr fontId="3" type="noConversion"/>
  <pageMargins left="0.19685039370078741" right="0.19685039370078741" top="0.98425196850393704" bottom="0.59055118110236227" header="0" footer="0"/>
  <pageSetup paperSize="9" scale="56" fitToHeight="6" orientation="landscape" r:id="rId1"/>
  <headerFooter differentFirst="1" alignWithMargins="0">
    <oddHeader>&amp;C&amp;P&amp;Rпродовження додатку 2</oddHeader>
  </headerFooter>
  <drawing r:id="rId2"/>
</worksheet>
</file>

<file path=xl/worksheets/sheet3.xml><?xml version="1.0" encoding="utf-8"?>
<worksheet xmlns="http://schemas.openxmlformats.org/spreadsheetml/2006/main" xmlns:r="http://schemas.openxmlformats.org/officeDocument/2006/relationships">
  <dimension ref="A1:AD60"/>
  <sheetViews>
    <sheetView view="pageBreakPreview" zoomScale="102" zoomScaleSheetLayoutView="102" workbookViewId="0">
      <selection activeCell="B14" sqref="B14:C15"/>
    </sheetView>
  </sheetViews>
  <sheetFormatPr defaultRowHeight="12.75"/>
  <cols>
    <col min="1" max="1" width="17.7109375" customWidth="1"/>
    <col min="2" max="2" width="15" customWidth="1"/>
    <col min="3" max="3" width="81.5703125" customWidth="1"/>
    <col min="4" max="4" width="16" customWidth="1"/>
    <col min="6" max="6" width="16.28515625" hidden="1" customWidth="1"/>
  </cols>
  <sheetData>
    <row r="1" spans="1:30" ht="5.45" customHeight="1"/>
    <row r="2" spans="1:30" ht="18.75">
      <c r="C2" s="579" t="s">
        <v>475</v>
      </c>
      <c r="D2" s="579"/>
    </row>
    <row r="3" spans="1:30" ht="18.75">
      <c r="C3" s="579" t="s">
        <v>437</v>
      </c>
      <c r="D3" s="579"/>
    </row>
    <row r="4" spans="1:30" ht="37.5">
      <c r="C4" s="337" t="s">
        <v>480</v>
      </c>
      <c r="D4" s="384"/>
    </row>
    <row r="5" spans="1:30" ht="18.75">
      <c r="C5" s="384"/>
      <c r="D5" s="384"/>
    </row>
    <row r="6" spans="1:30" ht="18.75">
      <c r="C6" s="384"/>
      <c r="D6" s="384"/>
    </row>
    <row r="8" spans="1:30" ht="25.9" customHeight="1">
      <c r="B8" s="580" t="s">
        <v>388</v>
      </c>
      <c r="C8" s="580"/>
    </row>
    <row r="9" spans="1:30" ht="19.149999999999999" customHeight="1">
      <c r="B9" s="581">
        <v>17532000000</v>
      </c>
      <c r="C9" s="582"/>
    </row>
    <row r="10" spans="1:30" ht="11.45" customHeight="1">
      <c r="B10" s="584" t="s">
        <v>283</v>
      </c>
      <c r="C10" s="585"/>
    </row>
    <row r="11" spans="1:30" ht="30.6" customHeight="1">
      <c r="A11" s="583" t="s">
        <v>438</v>
      </c>
      <c r="B11" s="583"/>
      <c r="C11" s="583"/>
      <c r="D11" s="583"/>
    </row>
    <row r="12" spans="1:30" ht="3.6" customHeight="1"/>
    <row r="13" spans="1:30">
      <c r="D13" s="385" t="s">
        <v>439</v>
      </c>
    </row>
    <row r="14" spans="1:30" ht="13.15" customHeight="1">
      <c r="A14" s="569" t="s">
        <v>440</v>
      </c>
      <c r="B14" s="571" t="s">
        <v>452</v>
      </c>
      <c r="C14" s="572"/>
      <c r="D14" s="575" t="s">
        <v>236</v>
      </c>
      <c r="E14" s="386"/>
      <c r="F14" s="386"/>
      <c r="G14" s="386"/>
      <c r="H14" s="386"/>
      <c r="I14" s="386"/>
      <c r="J14" s="386"/>
      <c r="K14" s="386"/>
      <c r="L14" s="386"/>
      <c r="M14" s="386"/>
      <c r="N14" s="386"/>
      <c r="O14" s="386"/>
      <c r="P14" s="386"/>
      <c r="Q14" s="386"/>
      <c r="R14" s="386"/>
      <c r="S14" s="386"/>
      <c r="T14" s="386"/>
      <c r="U14" s="386"/>
      <c r="V14" s="386"/>
      <c r="W14" s="386"/>
      <c r="X14" s="386"/>
      <c r="Y14" s="386"/>
      <c r="Z14" s="386"/>
      <c r="AA14" s="386"/>
      <c r="AB14" s="386"/>
      <c r="AC14" s="386"/>
      <c r="AD14" s="386"/>
    </row>
    <row r="15" spans="1:30" ht="44.25" customHeight="1">
      <c r="A15" s="570"/>
      <c r="B15" s="573"/>
      <c r="C15" s="574"/>
      <c r="D15" s="576"/>
      <c r="E15" s="386"/>
      <c r="F15" s="386"/>
      <c r="G15" s="386"/>
      <c r="H15" s="386"/>
      <c r="I15" s="386"/>
      <c r="J15" s="386"/>
      <c r="K15" s="386"/>
      <c r="L15" s="386"/>
      <c r="M15" s="386"/>
      <c r="N15" s="386"/>
      <c r="O15" s="386"/>
      <c r="P15" s="386"/>
      <c r="Q15" s="386"/>
      <c r="R15" s="386"/>
      <c r="S15" s="386"/>
      <c r="T15" s="386"/>
      <c r="U15" s="386"/>
      <c r="V15" s="386"/>
      <c r="W15" s="386"/>
      <c r="X15" s="386"/>
      <c r="Y15" s="386"/>
      <c r="Z15" s="386"/>
      <c r="AA15" s="386"/>
      <c r="AB15" s="386"/>
      <c r="AC15" s="386"/>
      <c r="AD15" s="386"/>
    </row>
    <row r="16" spans="1:30" ht="13.9" customHeight="1">
      <c r="A16" s="387">
        <v>1</v>
      </c>
      <c r="B16" s="577">
        <v>2</v>
      </c>
      <c r="C16" s="578"/>
      <c r="D16" s="388">
        <v>3</v>
      </c>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row>
    <row r="17" spans="1:30" ht="19.5">
      <c r="A17" s="563" t="s">
        <v>441</v>
      </c>
      <c r="B17" s="564"/>
      <c r="C17" s="565"/>
      <c r="D17" s="566"/>
      <c r="E17" s="386"/>
      <c r="F17" s="386"/>
      <c r="G17" s="386"/>
      <c r="H17" s="386"/>
      <c r="I17" s="386"/>
      <c r="J17" s="386"/>
      <c r="K17" s="386"/>
      <c r="L17" s="386"/>
      <c r="M17" s="386"/>
      <c r="N17" s="386"/>
      <c r="O17" s="386"/>
      <c r="P17" s="386"/>
      <c r="Q17" s="386"/>
      <c r="R17" s="386"/>
      <c r="S17" s="386"/>
      <c r="T17" s="386"/>
      <c r="U17" s="386"/>
      <c r="V17" s="386"/>
      <c r="W17" s="386"/>
      <c r="X17" s="386"/>
      <c r="Y17" s="386"/>
      <c r="Z17" s="386"/>
      <c r="AA17" s="386"/>
      <c r="AB17" s="386"/>
      <c r="AC17" s="386"/>
      <c r="AD17" s="386"/>
    </row>
    <row r="18" spans="1:30" ht="22.15" customHeight="1">
      <c r="A18" s="389"/>
      <c r="B18" s="561"/>
      <c r="C18" s="562"/>
      <c r="D18" s="390"/>
      <c r="E18" s="386"/>
      <c r="F18" s="386"/>
      <c r="G18" s="386"/>
      <c r="H18" s="386"/>
      <c r="I18" s="386"/>
      <c r="J18" s="386"/>
      <c r="K18" s="386"/>
      <c r="L18" s="386"/>
      <c r="M18" s="386"/>
      <c r="N18" s="386"/>
      <c r="O18" s="386"/>
      <c r="P18" s="386"/>
      <c r="Q18" s="386"/>
      <c r="R18" s="386"/>
      <c r="S18" s="386"/>
      <c r="T18" s="386"/>
      <c r="U18" s="386"/>
      <c r="V18" s="386"/>
      <c r="W18" s="386"/>
      <c r="X18" s="386"/>
      <c r="Y18" s="386"/>
      <c r="Z18" s="386"/>
      <c r="AA18" s="386"/>
      <c r="AB18" s="386"/>
      <c r="AC18" s="386"/>
      <c r="AD18" s="386"/>
    </row>
    <row r="19" spans="1:30" ht="18.75" customHeight="1">
      <c r="A19" s="563" t="s">
        <v>442</v>
      </c>
      <c r="B19" s="564"/>
      <c r="C19" s="565"/>
      <c r="D19" s="566"/>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B19" s="386"/>
      <c r="AC19" s="386"/>
      <c r="AD19" s="386"/>
    </row>
    <row r="20" spans="1:30" ht="21.6" customHeight="1">
      <c r="A20" s="391"/>
      <c r="B20" s="567"/>
      <c r="C20" s="568"/>
      <c r="D20" s="392"/>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row>
    <row r="21" spans="1:30" ht="20.25">
      <c r="A21" s="393" t="s">
        <v>309</v>
      </c>
      <c r="B21" s="561" t="s">
        <v>453</v>
      </c>
      <c r="C21" s="562"/>
      <c r="D21" s="417"/>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row>
    <row r="22" spans="1:30" ht="20.25">
      <c r="A22" s="393" t="s">
        <v>309</v>
      </c>
      <c r="B22" s="602" t="s">
        <v>443</v>
      </c>
      <c r="C22" s="603"/>
      <c r="D22" s="390"/>
      <c r="E22" s="386"/>
      <c r="F22" s="386"/>
      <c r="G22" s="386"/>
      <c r="H22" s="386"/>
      <c r="I22" s="386"/>
      <c r="J22" s="386"/>
      <c r="K22" s="386"/>
      <c r="L22" s="386"/>
      <c r="M22" s="386"/>
      <c r="N22" s="386"/>
      <c r="O22" s="386"/>
      <c r="P22" s="386"/>
      <c r="Q22" s="386"/>
      <c r="R22" s="386"/>
      <c r="S22" s="386"/>
      <c r="T22" s="386"/>
      <c r="U22" s="386"/>
      <c r="V22" s="386"/>
      <c r="W22" s="386"/>
      <c r="X22" s="386"/>
      <c r="Y22" s="386"/>
      <c r="Z22" s="386"/>
      <c r="AA22" s="386"/>
      <c r="AB22" s="386"/>
      <c r="AC22" s="386"/>
      <c r="AD22" s="386"/>
    </row>
    <row r="23" spans="1:30" ht="20.25">
      <c r="A23" s="394" t="s">
        <v>309</v>
      </c>
      <c r="B23" s="588" t="s">
        <v>444</v>
      </c>
      <c r="C23" s="589"/>
      <c r="D23" s="395"/>
      <c r="E23" s="386"/>
      <c r="F23" s="386"/>
      <c r="G23" s="386"/>
      <c r="H23" s="386"/>
      <c r="I23" s="386"/>
      <c r="J23" s="386"/>
      <c r="K23" s="386"/>
      <c r="L23" s="386"/>
      <c r="M23" s="386"/>
      <c r="N23" s="386"/>
      <c r="O23" s="386"/>
      <c r="P23" s="386"/>
      <c r="Q23" s="386"/>
      <c r="R23" s="386"/>
      <c r="S23" s="386"/>
      <c r="T23" s="386"/>
      <c r="U23" s="386"/>
      <c r="V23" s="386"/>
      <c r="W23" s="386"/>
      <c r="X23" s="386"/>
      <c r="Y23" s="386"/>
      <c r="Z23" s="386"/>
      <c r="AA23" s="386"/>
      <c r="AB23" s="386"/>
      <c r="AC23" s="386"/>
      <c r="AD23" s="386"/>
    </row>
    <row r="24" spans="1:30" ht="10.15" customHeight="1">
      <c r="A24" s="396"/>
      <c r="B24" s="396"/>
      <c r="C24" s="397"/>
      <c r="D24" s="398"/>
      <c r="E24" s="386"/>
      <c r="F24" s="386"/>
      <c r="G24" s="386"/>
      <c r="H24" s="386"/>
      <c r="I24" s="386"/>
      <c r="J24" s="386"/>
      <c r="K24" s="386"/>
      <c r="L24" s="386"/>
      <c r="M24" s="386"/>
      <c r="N24" s="386"/>
      <c r="O24" s="386"/>
      <c r="P24" s="386"/>
      <c r="Q24" s="386"/>
      <c r="R24" s="386"/>
      <c r="S24" s="386"/>
      <c r="T24" s="386"/>
      <c r="U24" s="386"/>
      <c r="V24" s="386"/>
      <c r="W24" s="386"/>
      <c r="X24" s="386"/>
      <c r="Y24" s="386"/>
      <c r="Z24" s="386"/>
      <c r="AA24" s="386"/>
      <c r="AB24" s="386"/>
      <c r="AC24" s="386"/>
      <c r="AD24" s="386"/>
    </row>
    <row r="25" spans="1:30" ht="10.5" customHeight="1">
      <c r="A25" s="396"/>
      <c r="B25" s="396"/>
      <c r="C25" s="397"/>
      <c r="D25" s="398"/>
      <c r="E25" s="386"/>
      <c r="F25" s="386"/>
      <c r="G25" s="386"/>
      <c r="H25" s="386"/>
      <c r="I25" s="386"/>
      <c r="J25" s="386"/>
      <c r="K25" s="386"/>
      <c r="L25" s="386"/>
      <c r="M25" s="386"/>
      <c r="N25" s="386"/>
      <c r="O25" s="386"/>
      <c r="P25" s="386"/>
      <c r="Q25" s="386"/>
      <c r="R25" s="386"/>
      <c r="S25" s="386"/>
      <c r="T25" s="386"/>
      <c r="U25" s="386"/>
      <c r="V25" s="386"/>
      <c r="W25" s="386"/>
      <c r="X25" s="386"/>
      <c r="Y25" s="386"/>
      <c r="Z25" s="386"/>
      <c r="AA25" s="386"/>
      <c r="AB25" s="386"/>
      <c r="AC25" s="386"/>
      <c r="AD25" s="386"/>
    </row>
    <row r="26" spans="1:30" ht="20.25">
      <c r="A26" s="590" t="s">
        <v>445</v>
      </c>
      <c r="B26" s="591"/>
      <c r="C26" s="591"/>
      <c r="D26" s="591"/>
      <c r="E26" s="386"/>
      <c r="F26" s="386"/>
      <c r="G26" s="386"/>
      <c r="H26" s="386"/>
      <c r="I26" s="386"/>
      <c r="J26" s="386"/>
      <c r="K26" s="386"/>
      <c r="L26" s="386"/>
      <c r="M26" s="386"/>
      <c r="N26" s="386"/>
      <c r="O26" s="386"/>
      <c r="P26" s="386"/>
      <c r="Q26" s="386"/>
      <c r="R26" s="386"/>
      <c r="S26" s="386"/>
      <c r="T26" s="386"/>
      <c r="U26" s="386"/>
      <c r="V26" s="386"/>
      <c r="W26" s="386"/>
      <c r="X26" s="386"/>
      <c r="Y26" s="386"/>
      <c r="Z26" s="386"/>
      <c r="AA26" s="386"/>
      <c r="AB26" s="386"/>
      <c r="AC26" s="386"/>
      <c r="AD26" s="386"/>
    </row>
    <row r="27" spans="1:30" ht="15" customHeight="1">
      <c r="D27" t="s">
        <v>439</v>
      </c>
      <c r="E27" s="386"/>
      <c r="F27" s="386"/>
      <c r="G27" s="386"/>
      <c r="H27" s="386"/>
      <c r="I27" s="386"/>
      <c r="J27" s="386"/>
      <c r="K27" s="386"/>
      <c r="L27" s="386"/>
      <c r="M27" s="386"/>
      <c r="N27" s="386"/>
      <c r="O27" s="386"/>
      <c r="P27" s="386"/>
      <c r="Q27" s="386"/>
      <c r="R27" s="386"/>
      <c r="S27" s="386"/>
      <c r="T27" s="386"/>
      <c r="U27" s="386"/>
      <c r="V27" s="386"/>
      <c r="W27" s="386"/>
      <c r="X27" s="386"/>
      <c r="Y27" s="386"/>
      <c r="Z27" s="386"/>
      <c r="AA27" s="386"/>
      <c r="AB27" s="386"/>
      <c r="AC27" s="386"/>
      <c r="AD27" s="386"/>
    </row>
    <row r="28" spans="1:30" ht="21" customHeight="1">
      <c r="A28" s="569" t="s">
        <v>446</v>
      </c>
      <c r="B28" s="569" t="s">
        <v>447</v>
      </c>
      <c r="C28" s="592" t="s">
        <v>448</v>
      </c>
      <c r="D28" s="594" t="s">
        <v>236</v>
      </c>
      <c r="E28" s="386"/>
      <c r="F28" s="386"/>
      <c r="G28" s="386"/>
      <c r="H28" s="386"/>
      <c r="I28" s="386"/>
      <c r="J28" s="386"/>
      <c r="K28" s="386"/>
      <c r="L28" s="386"/>
      <c r="M28" s="386"/>
      <c r="N28" s="386"/>
      <c r="O28" s="386"/>
      <c r="P28" s="386"/>
      <c r="Q28" s="386"/>
      <c r="R28" s="386"/>
      <c r="S28" s="386"/>
      <c r="T28" s="386"/>
      <c r="U28" s="386"/>
      <c r="V28" s="386"/>
      <c r="W28" s="386"/>
      <c r="X28" s="386"/>
      <c r="Y28" s="386"/>
      <c r="Z28" s="386"/>
      <c r="AA28" s="386"/>
      <c r="AB28" s="386"/>
      <c r="AC28" s="386"/>
      <c r="AD28" s="386"/>
    </row>
    <row r="29" spans="1:30" ht="97.15" customHeight="1">
      <c r="A29" s="570"/>
      <c r="B29" s="570"/>
      <c r="C29" s="593"/>
      <c r="D29" s="595"/>
      <c r="E29" s="386"/>
      <c r="F29" s="386"/>
      <c r="G29" s="386"/>
      <c r="H29" s="386"/>
      <c r="I29" s="386"/>
      <c r="J29" s="386"/>
      <c r="K29" s="386"/>
      <c r="L29" s="386"/>
      <c r="M29" s="386"/>
      <c r="N29" s="386"/>
      <c r="O29" s="386"/>
      <c r="P29" s="386"/>
      <c r="Q29" s="386"/>
      <c r="R29" s="386"/>
      <c r="S29" s="386"/>
      <c r="T29" s="386"/>
      <c r="U29" s="386"/>
      <c r="V29" s="386"/>
      <c r="W29" s="386"/>
      <c r="X29" s="386"/>
      <c r="Y29" s="386"/>
      <c r="Z29" s="386"/>
      <c r="AA29" s="386"/>
      <c r="AB29" s="386"/>
      <c r="AC29" s="386"/>
      <c r="AD29" s="386"/>
    </row>
    <row r="30" spans="1:30" ht="12" customHeight="1">
      <c r="A30" s="387">
        <v>1</v>
      </c>
      <c r="B30" s="399">
        <v>2</v>
      </c>
      <c r="C30" s="400">
        <v>3</v>
      </c>
      <c r="D30" s="388">
        <v>4</v>
      </c>
      <c r="E30" s="386"/>
      <c r="F30" s="386"/>
      <c r="G30" s="386"/>
      <c r="H30" s="386"/>
      <c r="I30" s="386"/>
      <c r="J30" s="386"/>
      <c r="K30" s="386"/>
      <c r="L30" s="386"/>
      <c r="M30" s="386"/>
      <c r="N30" s="386"/>
      <c r="O30" s="386"/>
      <c r="P30" s="386"/>
      <c r="Q30" s="386"/>
      <c r="R30" s="386"/>
      <c r="S30" s="386"/>
      <c r="T30" s="386"/>
      <c r="U30" s="386"/>
      <c r="V30" s="386"/>
      <c r="W30" s="386"/>
      <c r="X30" s="386"/>
      <c r="Y30" s="386"/>
      <c r="Z30" s="386"/>
      <c r="AA30" s="386"/>
      <c r="AB30" s="386"/>
      <c r="AC30" s="386"/>
      <c r="AD30" s="386"/>
    </row>
    <row r="31" spans="1:30" ht="19.5">
      <c r="A31" s="563" t="s">
        <v>449</v>
      </c>
      <c r="B31" s="564"/>
      <c r="C31" s="607"/>
      <c r="D31" s="566"/>
      <c r="E31" s="386"/>
      <c r="F31" s="386"/>
      <c r="G31" s="386"/>
      <c r="H31" s="386"/>
      <c r="I31" s="386"/>
      <c r="J31" s="386"/>
      <c r="K31" s="386"/>
      <c r="L31" s="386"/>
      <c r="M31" s="386"/>
      <c r="N31" s="386"/>
      <c r="O31" s="386"/>
      <c r="P31" s="386"/>
      <c r="Q31" s="386"/>
      <c r="R31" s="386"/>
      <c r="S31" s="386"/>
      <c r="T31" s="386"/>
      <c r="U31" s="386"/>
      <c r="V31" s="386"/>
      <c r="W31" s="386"/>
      <c r="X31" s="386"/>
      <c r="Y31" s="386"/>
      <c r="Z31" s="386"/>
      <c r="AA31" s="386"/>
      <c r="AB31" s="386"/>
      <c r="AC31" s="386"/>
      <c r="AD31" s="386"/>
    </row>
    <row r="32" spans="1:30" ht="18.75">
      <c r="A32" s="468" t="s">
        <v>144</v>
      </c>
      <c r="B32" s="471">
        <v>9770</v>
      </c>
      <c r="C32" s="469" t="s">
        <v>212</v>
      </c>
      <c r="D32" s="401">
        <v>-30000</v>
      </c>
      <c r="E32" s="386"/>
      <c r="F32" s="386"/>
      <c r="G32" s="386"/>
      <c r="H32" s="386"/>
      <c r="I32" s="386"/>
      <c r="J32" s="386"/>
      <c r="K32" s="386"/>
      <c r="L32" s="386"/>
      <c r="M32" s="386"/>
      <c r="N32" s="386"/>
      <c r="O32" s="386"/>
      <c r="P32" s="386"/>
      <c r="Q32" s="386"/>
      <c r="R32" s="386"/>
      <c r="S32" s="386"/>
      <c r="T32" s="386"/>
      <c r="U32" s="386"/>
      <c r="V32" s="386"/>
      <c r="W32" s="386"/>
      <c r="X32" s="386"/>
      <c r="Y32" s="386"/>
      <c r="Z32" s="386"/>
      <c r="AA32" s="386"/>
      <c r="AB32" s="386"/>
      <c r="AC32" s="386"/>
      <c r="AD32" s="386"/>
    </row>
    <row r="33" spans="1:30" ht="18.75">
      <c r="A33" s="389">
        <v>17100000000</v>
      </c>
      <c r="C33" s="470" t="s">
        <v>308</v>
      </c>
      <c r="D33" s="401">
        <v>-30000</v>
      </c>
      <c r="E33" s="386"/>
      <c r="F33" s="386"/>
      <c r="G33" s="386"/>
      <c r="H33" s="386"/>
      <c r="I33" s="386"/>
      <c r="J33" s="386"/>
      <c r="K33" s="386"/>
      <c r="L33" s="386"/>
      <c r="M33" s="386"/>
      <c r="N33" s="386"/>
      <c r="O33" s="386"/>
      <c r="P33" s="386"/>
      <c r="Q33" s="386"/>
      <c r="R33" s="386"/>
      <c r="S33" s="386"/>
      <c r="T33" s="386"/>
      <c r="U33" s="386"/>
      <c r="V33" s="386"/>
      <c r="W33" s="386"/>
      <c r="X33" s="386"/>
      <c r="Y33" s="386"/>
      <c r="Z33" s="386"/>
      <c r="AA33" s="386"/>
      <c r="AB33" s="386"/>
      <c r="AC33" s="386"/>
      <c r="AD33" s="386"/>
    </row>
    <row r="34" spans="1:30" ht="23.25" customHeight="1">
      <c r="A34" s="596" t="s">
        <v>462</v>
      </c>
      <c r="B34" s="597"/>
      <c r="C34" s="598"/>
      <c r="D34" s="410">
        <v>-30000</v>
      </c>
      <c r="E34" s="386"/>
      <c r="F34" s="386"/>
      <c r="G34" s="386"/>
      <c r="H34" s="386"/>
      <c r="I34" s="386"/>
      <c r="J34" s="386"/>
      <c r="K34" s="386"/>
      <c r="L34" s="386"/>
      <c r="M34" s="386"/>
      <c r="N34" s="386"/>
      <c r="O34" s="386"/>
      <c r="P34" s="386"/>
      <c r="Q34" s="386"/>
      <c r="R34" s="386"/>
      <c r="S34" s="386"/>
      <c r="T34" s="386"/>
      <c r="U34" s="386"/>
      <c r="V34" s="386"/>
      <c r="W34" s="386"/>
      <c r="X34" s="386"/>
      <c r="Y34" s="386"/>
      <c r="Z34" s="386"/>
      <c r="AA34" s="386"/>
      <c r="AB34" s="386"/>
      <c r="AC34" s="386"/>
      <c r="AD34" s="386"/>
    </row>
    <row r="35" spans="1:30" ht="25.5" hidden="1" customHeight="1">
      <c r="A35" s="389"/>
      <c r="B35" s="405"/>
      <c r="C35" s="406"/>
      <c r="D35" s="390"/>
      <c r="E35" s="386"/>
      <c r="F35" s="386"/>
      <c r="G35" s="386"/>
      <c r="H35" s="386"/>
      <c r="I35" s="386"/>
      <c r="J35" s="386"/>
      <c r="K35" s="386"/>
      <c r="L35" s="386"/>
      <c r="M35" s="386"/>
      <c r="N35" s="386"/>
      <c r="O35" s="386"/>
      <c r="P35" s="386"/>
      <c r="Q35" s="386"/>
      <c r="R35" s="386"/>
      <c r="S35" s="386"/>
      <c r="T35" s="386"/>
      <c r="U35" s="386"/>
      <c r="V35" s="386"/>
      <c r="W35" s="386"/>
      <c r="X35" s="386"/>
      <c r="Y35" s="386"/>
      <c r="Z35" s="386"/>
      <c r="AA35" s="386"/>
      <c r="AB35" s="386"/>
      <c r="AC35" s="386"/>
      <c r="AD35" s="386"/>
    </row>
    <row r="36" spans="1:30" ht="48.75" hidden="1" customHeight="1">
      <c r="A36" s="407"/>
      <c r="B36" s="408"/>
      <c r="C36" s="409"/>
      <c r="D36" s="410"/>
      <c r="E36" s="386"/>
      <c r="F36" s="386"/>
      <c r="G36" s="386"/>
      <c r="H36" s="386"/>
      <c r="I36" s="386"/>
      <c r="J36" s="386"/>
      <c r="K36" s="386"/>
      <c r="L36" s="386"/>
      <c r="M36" s="386"/>
      <c r="N36" s="386"/>
      <c r="O36" s="386"/>
      <c r="P36" s="386"/>
      <c r="Q36" s="386"/>
      <c r="R36" s="386"/>
      <c r="S36" s="386"/>
      <c r="T36" s="386"/>
      <c r="U36" s="386"/>
      <c r="V36" s="386"/>
      <c r="W36" s="386"/>
      <c r="X36" s="386"/>
      <c r="Y36" s="386"/>
      <c r="Z36" s="386"/>
      <c r="AA36" s="386"/>
      <c r="AB36" s="386"/>
      <c r="AC36" s="386"/>
      <c r="AD36" s="386"/>
    </row>
    <row r="37" spans="1:30" ht="23.25" hidden="1" customHeight="1">
      <c r="A37" s="402"/>
      <c r="B37" s="403"/>
      <c r="C37" s="411"/>
      <c r="D37" s="404"/>
      <c r="E37" s="386"/>
      <c r="F37" s="386"/>
      <c r="G37" s="386"/>
      <c r="H37" s="386"/>
      <c r="I37" s="386"/>
      <c r="J37" s="386"/>
      <c r="K37" s="386"/>
      <c r="L37" s="386"/>
      <c r="M37" s="386"/>
      <c r="N37" s="386"/>
      <c r="O37" s="386"/>
      <c r="P37" s="386"/>
      <c r="Q37" s="386"/>
      <c r="R37" s="386"/>
      <c r="S37" s="386"/>
      <c r="T37" s="386"/>
      <c r="U37" s="386"/>
      <c r="V37" s="386"/>
      <c r="W37" s="386"/>
      <c r="X37" s="386"/>
      <c r="Y37" s="386"/>
      <c r="Z37" s="386"/>
      <c r="AA37" s="386"/>
      <c r="AB37" s="386"/>
      <c r="AC37" s="386"/>
      <c r="AD37" s="386"/>
    </row>
    <row r="38" spans="1:30" ht="21.75" hidden="1" customHeight="1">
      <c r="A38" s="389"/>
      <c r="B38" s="405"/>
      <c r="C38" s="406"/>
      <c r="D38" s="390"/>
      <c r="E38" s="386"/>
      <c r="F38" s="386"/>
      <c r="G38" s="386"/>
      <c r="H38" s="386"/>
      <c r="I38" s="386"/>
      <c r="J38" s="386"/>
      <c r="K38" s="386"/>
      <c r="L38" s="386"/>
      <c r="M38" s="386"/>
      <c r="N38" s="386"/>
      <c r="O38" s="386"/>
      <c r="P38" s="386"/>
      <c r="Q38" s="386"/>
      <c r="R38" s="386"/>
      <c r="S38" s="386"/>
      <c r="T38" s="386"/>
      <c r="U38" s="386"/>
      <c r="V38" s="386"/>
      <c r="W38" s="386"/>
      <c r="X38" s="386"/>
      <c r="Y38" s="386"/>
      <c r="Z38" s="386"/>
      <c r="AA38" s="386"/>
      <c r="AB38" s="386"/>
      <c r="AC38" s="386"/>
      <c r="AD38" s="386"/>
    </row>
    <row r="39" spans="1:30" ht="21.75" hidden="1" customHeight="1">
      <c r="A39" s="389"/>
      <c r="B39" s="405"/>
      <c r="C39" s="412"/>
      <c r="D39" s="413"/>
      <c r="E39" s="386"/>
      <c r="F39" s="386"/>
      <c r="G39" s="386"/>
      <c r="H39" s="386"/>
      <c r="I39" s="386"/>
      <c r="J39" s="386"/>
      <c r="K39" s="386"/>
      <c r="L39" s="386"/>
      <c r="M39" s="386"/>
      <c r="N39" s="386"/>
      <c r="O39" s="386"/>
      <c r="P39" s="386"/>
      <c r="Q39" s="386"/>
      <c r="R39" s="386"/>
      <c r="S39" s="386"/>
      <c r="T39" s="386"/>
      <c r="U39" s="386"/>
      <c r="V39" s="386"/>
      <c r="W39" s="386"/>
      <c r="X39" s="386"/>
      <c r="Y39" s="386"/>
      <c r="Z39" s="386"/>
      <c r="AA39" s="386"/>
      <c r="AB39" s="386"/>
      <c r="AC39" s="386"/>
      <c r="AD39" s="386"/>
    </row>
    <row r="40" spans="1:30" ht="18.75" hidden="1">
      <c r="A40" s="407"/>
      <c r="B40" s="408"/>
      <c r="C40" s="414"/>
      <c r="D40" s="392"/>
      <c r="E40" s="386"/>
      <c r="F40" s="386"/>
      <c r="G40" s="386"/>
      <c r="H40" s="386"/>
      <c r="I40" s="386"/>
      <c r="J40" s="386"/>
      <c r="K40" s="386"/>
      <c r="L40" s="386"/>
      <c r="M40" s="386"/>
      <c r="N40" s="386"/>
      <c r="O40" s="386"/>
      <c r="P40" s="386"/>
      <c r="Q40" s="386"/>
      <c r="R40" s="386"/>
      <c r="S40" s="386"/>
      <c r="T40" s="386"/>
      <c r="U40" s="386"/>
      <c r="V40" s="386"/>
      <c r="W40" s="386"/>
      <c r="X40" s="386"/>
      <c r="Y40" s="386"/>
      <c r="Z40" s="386"/>
      <c r="AA40" s="386"/>
      <c r="AB40" s="386"/>
      <c r="AC40" s="386"/>
      <c r="AD40" s="386"/>
    </row>
    <row r="41" spans="1:30" ht="19.5">
      <c r="A41" s="563" t="s">
        <v>450</v>
      </c>
      <c r="B41" s="564"/>
      <c r="C41" s="565"/>
      <c r="D41" s="566"/>
      <c r="E41" s="386"/>
      <c r="F41" s="386"/>
      <c r="G41" s="386"/>
      <c r="H41" s="386"/>
      <c r="I41" s="386"/>
      <c r="J41" s="386"/>
      <c r="K41" s="386"/>
      <c r="L41" s="386"/>
      <c r="M41" s="386"/>
      <c r="N41" s="386"/>
      <c r="O41" s="386"/>
      <c r="P41" s="386"/>
      <c r="Q41" s="386"/>
      <c r="R41" s="386"/>
      <c r="S41" s="386"/>
      <c r="T41" s="386"/>
      <c r="U41" s="386"/>
      <c r="V41" s="386"/>
      <c r="W41" s="386"/>
      <c r="X41" s="386"/>
      <c r="Y41" s="386"/>
      <c r="Z41" s="386"/>
      <c r="AA41" s="386"/>
      <c r="AB41" s="386"/>
      <c r="AC41" s="386"/>
      <c r="AD41" s="386"/>
    </row>
    <row r="42" spans="1:30" ht="22.5" customHeight="1">
      <c r="A42" s="468" t="s">
        <v>144</v>
      </c>
      <c r="B42" s="471">
        <v>9770</v>
      </c>
      <c r="C42" s="478" t="s">
        <v>212</v>
      </c>
      <c r="D42" s="479">
        <v>-2970000</v>
      </c>
      <c r="E42" s="386"/>
      <c r="F42" s="386"/>
      <c r="G42" s="386"/>
      <c r="H42" s="386"/>
      <c r="I42" s="386"/>
      <c r="J42" s="386"/>
      <c r="K42" s="386"/>
      <c r="L42" s="386"/>
      <c r="M42" s="386"/>
      <c r="N42" s="386"/>
      <c r="O42" s="386"/>
      <c r="P42" s="386"/>
      <c r="Q42" s="386"/>
      <c r="R42" s="386"/>
      <c r="S42" s="386"/>
      <c r="T42" s="386"/>
      <c r="U42" s="386"/>
      <c r="V42" s="386"/>
      <c r="W42" s="386"/>
      <c r="X42" s="386"/>
      <c r="Y42" s="386"/>
      <c r="Z42" s="386"/>
      <c r="AA42" s="386"/>
      <c r="AB42" s="386"/>
      <c r="AC42" s="386"/>
      <c r="AD42" s="386"/>
    </row>
    <row r="43" spans="1:30" ht="21.75" customHeight="1">
      <c r="A43" s="389">
        <v>17100000000</v>
      </c>
      <c r="C43" s="470" t="s">
        <v>308</v>
      </c>
      <c r="D43" s="479">
        <v>-2970000</v>
      </c>
      <c r="E43" s="386"/>
      <c r="F43" s="386"/>
      <c r="G43" s="386"/>
      <c r="H43" s="386"/>
      <c r="I43" s="386"/>
      <c r="J43" s="386"/>
      <c r="K43" s="386"/>
      <c r="L43" s="386"/>
      <c r="M43" s="386"/>
      <c r="N43" s="386"/>
      <c r="O43" s="386"/>
      <c r="P43" s="386"/>
      <c r="Q43" s="386"/>
      <c r="R43" s="386"/>
      <c r="S43" s="386"/>
      <c r="T43" s="386"/>
      <c r="U43" s="386"/>
      <c r="V43" s="386"/>
      <c r="W43" s="386"/>
      <c r="X43" s="386"/>
      <c r="Y43" s="386"/>
      <c r="Z43" s="386"/>
      <c r="AA43" s="386"/>
      <c r="AB43" s="386"/>
      <c r="AC43" s="386"/>
      <c r="AD43" s="386"/>
    </row>
    <row r="44" spans="1:30" ht="21.75" customHeight="1">
      <c r="A44" s="596" t="s">
        <v>463</v>
      </c>
      <c r="B44" s="597"/>
      <c r="C44" s="597"/>
      <c r="D44" s="480">
        <v>-2970000</v>
      </c>
      <c r="E44" s="386"/>
      <c r="F44" s="386"/>
      <c r="G44" s="386"/>
      <c r="H44" s="386"/>
      <c r="I44" s="386"/>
      <c r="J44" s="386"/>
      <c r="K44" s="386"/>
      <c r="L44" s="386"/>
      <c r="M44" s="386"/>
      <c r="N44" s="386"/>
      <c r="O44" s="386"/>
      <c r="P44" s="386"/>
      <c r="Q44" s="386"/>
      <c r="R44" s="386"/>
      <c r="S44" s="386"/>
      <c r="T44" s="386"/>
      <c r="U44" s="386"/>
      <c r="V44" s="386"/>
      <c r="W44" s="386"/>
      <c r="X44" s="386"/>
      <c r="Y44" s="386"/>
      <c r="Z44" s="386"/>
      <c r="AA44" s="386"/>
      <c r="AB44" s="386"/>
      <c r="AC44" s="386"/>
      <c r="AD44" s="386"/>
    </row>
    <row r="45" spans="1:30" ht="21.75" customHeight="1">
      <c r="A45" s="468" t="s">
        <v>144</v>
      </c>
      <c r="B45" s="471">
        <v>9770</v>
      </c>
      <c r="C45" s="478" t="s">
        <v>212</v>
      </c>
      <c r="D45" s="481">
        <v>4427000</v>
      </c>
      <c r="E45" s="386"/>
      <c r="F45" s="386"/>
      <c r="G45" s="386"/>
      <c r="H45" s="386"/>
      <c r="I45" s="386"/>
      <c r="J45" s="386"/>
      <c r="K45" s="386"/>
      <c r="L45" s="386"/>
      <c r="M45" s="386"/>
      <c r="N45" s="386"/>
      <c r="O45" s="386"/>
      <c r="P45" s="386"/>
      <c r="Q45" s="386"/>
      <c r="R45" s="386"/>
      <c r="S45" s="386"/>
      <c r="T45" s="386"/>
      <c r="U45" s="386"/>
      <c r="V45" s="386"/>
      <c r="W45" s="386"/>
      <c r="X45" s="386"/>
      <c r="Y45" s="386"/>
      <c r="Z45" s="386"/>
      <c r="AA45" s="386"/>
      <c r="AB45" s="386"/>
      <c r="AC45" s="386"/>
      <c r="AD45" s="386"/>
    </row>
    <row r="46" spans="1:30" ht="21.75" customHeight="1">
      <c r="A46" s="389">
        <v>17100000000</v>
      </c>
      <c r="C46" s="470" t="s">
        <v>308</v>
      </c>
      <c r="D46" s="481">
        <v>4427000</v>
      </c>
      <c r="E46" s="386"/>
      <c r="F46" s="386"/>
      <c r="G46" s="386"/>
      <c r="H46" s="386"/>
      <c r="I46" s="386"/>
      <c r="J46" s="386"/>
      <c r="K46" s="386"/>
      <c r="L46" s="386"/>
      <c r="M46" s="386"/>
      <c r="N46" s="386"/>
      <c r="O46" s="386"/>
      <c r="P46" s="386"/>
      <c r="Q46" s="386"/>
      <c r="R46" s="386"/>
      <c r="S46" s="386"/>
      <c r="T46" s="386"/>
      <c r="U46" s="386"/>
      <c r="V46" s="386"/>
      <c r="W46" s="386"/>
      <c r="X46" s="386"/>
      <c r="Y46" s="386"/>
      <c r="Z46" s="386"/>
      <c r="AA46" s="386"/>
      <c r="AB46" s="386"/>
      <c r="AC46" s="386"/>
      <c r="AD46" s="386"/>
    </row>
    <row r="47" spans="1:30" ht="80.25" customHeight="1">
      <c r="A47" s="604" t="s">
        <v>465</v>
      </c>
      <c r="B47" s="605"/>
      <c r="C47" s="606"/>
      <c r="D47" s="472">
        <v>4427000</v>
      </c>
      <c r="E47" s="386"/>
      <c r="F47" s="386"/>
      <c r="G47" s="386"/>
      <c r="H47" s="386"/>
      <c r="I47" s="386"/>
      <c r="J47" s="386"/>
      <c r="K47" s="386"/>
      <c r="L47" s="386"/>
      <c r="M47" s="386"/>
      <c r="N47" s="386"/>
      <c r="O47" s="386"/>
      <c r="P47" s="386"/>
      <c r="Q47" s="386"/>
      <c r="R47" s="386"/>
      <c r="S47" s="386"/>
      <c r="T47" s="386"/>
      <c r="U47" s="386"/>
      <c r="V47" s="386"/>
      <c r="W47" s="386"/>
      <c r="X47" s="386"/>
      <c r="Y47" s="386"/>
      <c r="Z47" s="386"/>
      <c r="AA47" s="386"/>
      <c r="AB47" s="386"/>
      <c r="AC47" s="386"/>
      <c r="AD47" s="386"/>
    </row>
    <row r="48" spans="1:30" ht="39.75" customHeight="1">
      <c r="A48" s="468" t="s">
        <v>456</v>
      </c>
      <c r="B48" s="471">
        <v>9800</v>
      </c>
      <c r="C48" s="475" t="s">
        <v>458</v>
      </c>
      <c r="D48" s="477">
        <v>3000000</v>
      </c>
      <c r="E48" s="386"/>
      <c r="F48" s="386"/>
      <c r="G48" s="386"/>
      <c r="H48" s="386"/>
      <c r="I48" s="386"/>
      <c r="J48" s="386"/>
      <c r="K48" s="386"/>
      <c r="L48" s="386"/>
      <c r="M48" s="386"/>
      <c r="N48" s="386"/>
      <c r="O48" s="386"/>
      <c r="P48" s="386"/>
      <c r="Q48" s="386"/>
      <c r="R48" s="386"/>
      <c r="S48" s="386"/>
      <c r="T48" s="386"/>
      <c r="U48" s="386"/>
      <c r="V48" s="386"/>
      <c r="W48" s="386"/>
      <c r="X48" s="386"/>
      <c r="Y48" s="386"/>
      <c r="Z48" s="386"/>
      <c r="AA48" s="386"/>
      <c r="AB48" s="386"/>
      <c r="AC48" s="386"/>
      <c r="AD48" s="386"/>
    </row>
    <row r="49" spans="1:30" ht="24" customHeight="1">
      <c r="A49" s="473"/>
      <c r="B49" s="474"/>
      <c r="C49" s="476" t="s">
        <v>464</v>
      </c>
      <c r="D49" s="477">
        <v>3000000</v>
      </c>
      <c r="E49" s="386"/>
      <c r="F49" s="386"/>
      <c r="G49" s="386"/>
      <c r="H49" s="386"/>
      <c r="I49" s="386"/>
      <c r="J49" s="386"/>
      <c r="K49" s="386"/>
      <c r="L49" s="386"/>
      <c r="M49" s="386"/>
      <c r="N49" s="386"/>
      <c r="O49" s="386"/>
      <c r="P49" s="386"/>
      <c r="Q49" s="386"/>
      <c r="R49" s="386"/>
      <c r="S49" s="386"/>
      <c r="T49" s="386"/>
      <c r="U49" s="386"/>
      <c r="V49" s="386"/>
      <c r="W49" s="386"/>
      <c r="X49" s="386"/>
      <c r="Y49" s="386"/>
      <c r="Z49" s="386"/>
      <c r="AA49" s="386"/>
      <c r="AB49" s="386"/>
      <c r="AC49" s="386"/>
      <c r="AD49" s="386"/>
    </row>
    <row r="50" spans="1:30" ht="98.25" customHeight="1">
      <c r="A50" s="599" t="s">
        <v>466</v>
      </c>
      <c r="B50" s="600"/>
      <c r="C50" s="601"/>
      <c r="D50" s="472">
        <v>3000000</v>
      </c>
      <c r="E50" s="386"/>
      <c r="F50" s="386"/>
      <c r="G50" s="386"/>
      <c r="H50" s="386"/>
      <c r="I50" s="386"/>
      <c r="J50" s="386"/>
      <c r="K50" s="386"/>
      <c r="L50" s="386"/>
      <c r="M50" s="386"/>
      <c r="N50" s="386"/>
      <c r="O50" s="386"/>
      <c r="P50" s="386"/>
      <c r="Q50" s="386"/>
      <c r="R50" s="386"/>
      <c r="S50" s="386"/>
      <c r="T50" s="386"/>
      <c r="U50" s="386"/>
      <c r="V50" s="386"/>
      <c r="W50" s="386"/>
      <c r="X50" s="386"/>
      <c r="Y50" s="386"/>
      <c r="Z50" s="386"/>
      <c r="AA50" s="386"/>
      <c r="AB50" s="386"/>
      <c r="AC50" s="386"/>
      <c r="AD50" s="386"/>
    </row>
    <row r="51" spans="1:30" ht="20.25">
      <c r="A51" s="415" t="s">
        <v>309</v>
      </c>
      <c r="B51" s="416" t="s">
        <v>309</v>
      </c>
      <c r="C51" s="423" t="s">
        <v>453</v>
      </c>
      <c r="D51" s="417"/>
      <c r="F51" s="186">
        <f>SUM(D33,D34,D37,D42)</f>
        <v>-3030000</v>
      </c>
    </row>
    <row r="52" spans="1:30" ht="20.25">
      <c r="A52" s="415" t="s">
        <v>309</v>
      </c>
      <c r="B52" s="416" t="s">
        <v>309</v>
      </c>
      <c r="C52" s="414" t="s">
        <v>443</v>
      </c>
      <c r="D52" s="390">
        <f>SUM(D32)</f>
        <v>-30000</v>
      </c>
    </row>
    <row r="53" spans="1:30" ht="20.25">
      <c r="A53" s="418" t="s">
        <v>309</v>
      </c>
      <c r="B53" s="419" t="s">
        <v>309</v>
      </c>
      <c r="C53" s="420" t="s">
        <v>444</v>
      </c>
      <c r="D53" s="421">
        <f>SUM(D42,D45,D48)</f>
        <v>4457000</v>
      </c>
    </row>
    <row r="54" spans="1:30" ht="14.25" customHeight="1">
      <c r="A54" s="396"/>
      <c r="B54" s="396"/>
      <c r="C54" s="397"/>
      <c r="D54" s="398"/>
    </row>
    <row r="55" spans="1:30" ht="9" customHeight="1">
      <c r="A55" s="396"/>
      <c r="B55" s="396"/>
      <c r="C55" s="397"/>
      <c r="D55" s="398"/>
    </row>
    <row r="56" spans="1:30" ht="12" customHeight="1">
      <c r="A56" s="396"/>
      <c r="B56" s="396"/>
      <c r="C56" s="397"/>
      <c r="D56" s="398"/>
    </row>
    <row r="57" spans="1:30" s="32" customFormat="1" ht="23.25">
      <c r="A57" s="422" t="s">
        <v>451</v>
      </c>
      <c r="B57" s="422"/>
      <c r="C57" s="422"/>
      <c r="D57" s="422"/>
      <c r="E57" s="422"/>
      <c r="F57" s="422"/>
    </row>
    <row r="58" spans="1:30" ht="20.25">
      <c r="A58" s="396"/>
      <c r="B58" s="396"/>
      <c r="C58" s="397"/>
      <c r="D58" s="398"/>
    </row>
    <row r="59" spans="1:30" ht="20.25">
      <c r="A59" s="586"/>
      <c r="B59" s="587"/>
      <c r="C59" s="587"/>
      <c r="D59" s="587"/>
    </row>
    <row r="60" spans="1:30" ht="20.25">
      <c r="A60" s="396"/>
      <c r="B60" s="396"/>
      <c r="C60" s="397"/>
      <c r="D60" s="398"/>
    </row>
  </sheetData>
  <mergeCells count="29">
    <mergeCell ref="B22:C22"/>
    <mergeCell ref="A47:C47"/>
    <mergeCell ref="A44:C44"/>
    <mergeCell ref="A31:D31"/>
    <mergeCell ref="A41:D41"/>
    <mergeCell ref="A59:D59"/>
    <mergeCell ref="B23:C23"/>
    <mergeCell ref="A26:D26"/>
    <mergeCell ref="A28:A29"/>
    <mergeCell ref="B28:B29"/>
    <mergeCell ref="C28:C29"/>
    <mergeCell ref="D28:D29"/>
    <mergeCell ref="A34:C34"/>
    <mergeCell ref="A50:C50"/>
    <mergeCell ref="C2:D2"/>
    <mergeCell ref="C3:D3"/>
    <mergeCell ref="B8:C8"/>
    <mergeCell ref="B9:C9"/>
    <mergeCell ref="A11:D11"/>
    <mergeCell ref="B10:C10"/>
    <mergeCell ref="B18:C18"/>
    <mergeCell ref="A19:D19"/>
    <mergeCell ref="B20:C20"/>
    <mergeCell ref="B21:C21"/>
    <mergeCell ref="A14:A15"/>
    <mergeCell ref="B14:C15"/>
    <mergeCell ref="D14:D15"/>
    <mergeCell ref="B16:C16"/>
    <mergeCell ref="A17:D17"/>
  </mergeCells>
  <pageMargins left="1.1811023622047245" right="0.39370078740157483" top="0.39370078740157483" bottom="0.19685039370078741" header="0.31496062992125984" footer="0.31496062992125984"/>
  <pageSetup paperSize="9" scale="66" orientation="portrait" horizontalDpi="4294967295" verticalDpi="4294967295" r:id="rId1"/>
</worksheet>
</file>

<file path=xl/worksheets/sheet4.xml><?xml version="1.0" encoding="utf-8"?>
<worksheet xmlns="http://schemas.openxmlformats.org/spreadsheetml/2006/main" xmlns:r="http://schemas.openxmlformats.org/officeDocument/2006/relationships">
  <dimension ref="A1:K69"/>
  <sheetViews>
    <sheetView topLeftCell="D1" zoomScaleSheetLayoutView="100" workbookViewId="0">
      <selection activeCell="H25" sqref="H25"/>
    </sheetView>
  </sheetViews>
  <sheetFormatPr defaultColWidth="9.140625" defaultRowHeight="15"/>
  <cols>
    <col min="1" max="1" width="16.5703125" style="21" customWidth="1"/>
    <col min="2" max="2" width="15" style="21" customWidth="1"/>
    <col min="3" max="3" width="14.140625" style="21" customWidth="1"/>
    <col min="4" max="4" width="64.5703125" style="21" customWidth="1"/>
    <col min="5" max="5" width="62.85546875" style="21" customWidth="1"/>
    <col min="6" max="6" width="14" style="21" customWidth="1"/>
    <col min="7" max="7" width="12" style="21" customWidth="1"/>
    <col min="8" max="8" width="14.28515625" style="21" customWidth="1"/>
    <col min="9" max="9" width="20.85546875" style="21" customWidth="1"/>
    <col min="10" max="10" width="17.140625" style="21" customWidth="1"/>
    <col min="11" max="11" width="15.140625" style="21" hidden="1" customWidth="1"/>
    <col min="12" max="16384" width="9.140625" style="21"/>
  </cols>
  <sheetData>
    <row r="1" spans="1:11" ht="36" customHeight="1">
      <c r="A1" s="20"/>
      <c r="B1" s="20"/>
      <c r="C1" s="20"/>
      <c r="D1" s="20"/>
      <c r="E1" s="20"/>
      <c r="F1" s="20"/>
      <c r="G1" s="20"/>
      <c r="H1" s="20"/>
    </row>
    <row r="2" spans="1:11" ht="15.75">
      <c r="A2" s="20"/>
      <c r="B2" s="20"/>
      <c r="C2" s="20"/>
      <c r="D2" s="20"/>
      <c r="E2" s="20"/>
      <c r="F2" s="20"/>
      <c r="G2" s="20"/>
      <c r="H2" s="20"/>
    </row>
    <row r="3" spans="1:11" ht="15.75">
      <c r="A3" s="20"/>
      <c r="B3" s="20"/>
      <c r="C3" s="20"/>
      <c r="D3" s="20"/>
      <c r="E3" s="20"/>
      <c r="F3" s="20"/>
      <c r="G3" s="20"/>
      <c r="H3" s="20"/>
    </row>
    <row r="4" spans="1:11" ht="15.75">
      <c r="A4" s="143" t="s">
        <v>302</v>
      </c>
      <c r="B4" s="20"/>
      <c r="C4" s="20"/>
      <c r="D4" s="20"/>
      <c r="E4" s="20"/>
      <c r="F4" s="20"/>
      <c r="G4" s="20"/>
      <c r="H4" s="20"/>
    </row>
    <row r="5" spans="1:11" ht="15.75">
      <c r="A5" s="142" t="s">
        <v>283</v>
      </c>
      <c r="B5" s="20"/>
      <c r="C5" s="20"/>
      <c r="D5" s="20"/>
      <c r="E5" s="20"/>
      <c r="F5" s="20"/>
      <c r="G5" s="20"/>
      <c r="H5" s="20"/>
    </row>
    <row r="6" spans="1:11" ht="15.75">
      <c r="A6" s="20"/>
      <c r="B6" s="20"/>
      <c r="C6" s="20"/>
      <c r="D6" s="20"/>
      <c r="E6" s="20"/>
      <c r="F6" s="20"/>
      <c r="G6" s="20"/>
      <c r="H6" s="20"/>
    </row>
    <row r="7" spans="1:11" ht="18.75">
      <c r="A7" s="20"/>
      <c r="B7" s="20"/>
      <c r="C7" s="20"/>
      <c r="D7" s="20"/>
      <c r="E7" s="20"/>
      <c r="F7" s="20"/>
      <c r="G7" s="20"/>
      <c r="H7" s="20"/>
      <c r="I7" s="22"/>
      <c r="J7" s="22"/>
      <c r="K7" s="20"/>
    </row>
    <row r="8" spans="1:11" ht="18.75">
      <c r="A8" s="20"/>
      <c r="B8" s="20"/>
      <c r="C8" s="20"/>
      <c r="D8" s="20"/>
      <c r="E8" s="20"/>
      <c r="F8" s="20"/>
      <c r="G8" s="20"/>
      <c r="H8" s="20"/>
      <c r="I8" s="22"/>
      <c r="J8" s="22"/>
      <c r="K8" s="20"/>
    </row>
    <row r="10" spans="1:11" ht="15.75" customHeight="1" thickBot="1">
      <c r="A10" s="22"/>
      <c r="B10" s="22"/>
      <c r="C10" s="22"/>
      <c r="D10" s="22"/>
      <c r="E10" s="22"/>
      <c r="F10" s="22"/>
      <c r="G10" s="22"/>
      <c r="H10" s="22"/>
      <c r="I10" s="22"/>
      <c r="J10" s="22" t="s">
        <v>0</v>
      </c>
    </row>
    <row r="11" spans="1:11" s="23" customFormat="1" ht="114" customHeight="1">
      <c r="A11" s="84" t="s">
        <v>293</v>
      </c>
      <c r="B11" s="84" t="s">
        <v>294</v>
      </c>
      <c r="C11" s="84" t="s">
        <v>235</v>
      </c>
      <c r="D11" s="84" t="s">
        <v>295</v>
      </c>
      <c r="E11" s="84" t="s">
        <v>296</v>
      </c>
      <c r="F11" s="84" t="s">
        <v>297</v>
      </c>
      <c r="G11" s="84" t="s">
        <v>298</v>
      </c>
      <c r="H11" s="84" t="s">
        <v>299</v>
      </c>
      <c r="I11" s="84" t="s">
        <v>300</v>
      </c>
      <c r="J11" s="84" t="s">
        <v>301</v>
      </c>
      <c r="K11" s="67" t="s">
        <v>71</v>
      </c>
    </row>
    <row r="12" spans="1:11" s="94" customFormat="1" ht="19.5" customHeight="1">
      <c r="A12" s="92">
        <v>1</v>
      </c>
      <c r="B12" s="92">
        <v>2</v>
      </c>
      <c r="C12" s="92">
        <v>3</v>
      </c>
      <c r="D12" s="92">
        <v>4</v>
      </c>
      <c r="E12" s="92">
        <v>5</v>
      </c>
      <c r="F12" s="92">
        <v>6</v>
      </c>
      <c r="G12" s="92">
        <v>7</v>
      </c>
      <c r="H12" s="92">
        <v>8</v>
      </c>
      <c r="I12" s="92">
        <v>9</v>
      </c>
      <c r="J12" s="92">
        <v>10</v>
      </c>
      <c r="K12" s="93">
        <v>8</v>
      </c>
    </row>
    <row r="13" spans="1:11" s="23" customFormat="1" ht="40.5" customHeight="1">
      <c r="A13" s="109" t="s">
        <v>100</v>
      </c>
      <c r="B13" s="109"/>
      <c r="C13" s="109"/>
      <c r="D13" s="246" t="s">
        <v>91</v>
      </c>
      <c r="E13" s="315"/>
      <c r="F13" s="316"/>
      <c r="G13" s="316"/>
      <c r="H13" s="316"/>
      <c r="I13" s="316">
        <f>SUM(I14)</f>
        <v>12153587</v>
      </c>
      <c r="J13" s="316"/>
      <c r="K13" s="317"/>
    </row>
    <row r="14" spans="1:11" s="35" customFormat="1" ht="39.75" customHeight="1">
      <c r="A14" s="109" t="s">
        <v>101</v>
      </c>
      <c r="B14" s="109"/>
      <c r="C14" s="109"/>
      <c r="D14" s="246" t="s">
        <v>91</v>
      </c>
      <c r="E14" s="315"/>
      <c r="F14" s="316"/>
      <c r="G14" s="316"/>
      <c r="H14" s="316"/>
      <c r="I14" s="316">
        <f>SUM(I15:I23)</f>
        <v>12153587</v>
      </c>
      <c r="J14" s="316"/>
      <c r="K14" s="318" t="e">
        <f>SUM(#REF!)</f>
        <v>#REF!</v>
      </c>
    </row>
    <row r="15" spans="1:11" s="35" customFormat="1" ht="86.25" hidden="1" customHeight="1">
      <c r="A15" s="329" t="s">
        <v>367</v>
      </c>
      <c r="B15" s="193" t="s">
        <v>368</v>
      </c>
      <c r="C15" s="193" t="s">
        <v>191</v>
      </c>
      <c r="D15" s="330" t="s">
        <v>369</v>
      </c>
      <c r="E15" s="363" t="s">
        <v>379</v>
      </c>
      <c r="F15" s="319"/>
      <c r="G15" s="319"/>
      <c r="H15" s="319"/>
      <c r="I15" s="319"/>
      <c r="J15" s="319"/>
      <c r="K15" s="318"/>
    </row>
    <row r="16" spans="1:11" s="321" customFormat="1" ht="119.25" hidden="1" customHeight="1">
      <c r="A16" s="329" t="s">
        <v>367</v>
      </c>
      <c r="B16" s="193" t="s">
        <v>368</v>
      </c>
      <c r="C16" s="193" t="s">
        <v>191</v>
      </c>
      <c r="D16" s="330" t="s">
        <v>369</v>
      </c>
      <c r="E16" s="362" t="s">
        <v>366</v>
      </c>
      <c r="F16" s="121"/>
      <c r="G16" s="121"/>
      <c r="H16" s="121"/>
      <c r="I16" s="319"/>
      <c r="J16" s="121"/>
      <c r="K16" s="320"/>
    </row>
    <row r="17" spans="1:11" s="321" customFormat="1" ht="73.5" customHeight="1">
      <c r="A17" s="193" t="s">
        <v>284</v>
      </c>
      <c r="B17" s="193" t="s">
        <v>285</v>
      </c>
      <c r="C17" s="193" t="s">
        <v>57</v>
      </c>
      <c r="D17" s="429" t="s">
        <v>286</v>
      </c>
      <c r="E17" s="482" t="s">
        <v>478</v>
      </c>
      <c r="F17" s="121"/>
      <c r="G17" s="121"/>
      <c r="H17" s="121"/>
      <c r="I17" s="319">
        <v>49572</v>
      </c>
      <c r="J17" s="121"/>
      <c r="K17" s="320"/>
    </row>
    <row r="18" spans="1:11" s="321" customFormat="1" ht="39.75" customHeight="1">
      <c r="A18" s="193" t="s">
        <v>396</v>
      </c>
      <c r="B18" s="193" t="s">
        <v>397</v>
      </c>
      <c r="C18" s="193" t="s">
        <v>398</v>
      </c>
      <c r="D18" s="337" t="s">
        <v>399</v>
      </c>
      <c r="E18" s="120"/>
      <c r="F18" s="121"/>
      <c r="G18" s="121"/>
      <c r="H18" s="121"/>
      <c r="I18" s="319">
        <v>158000</v>
      </c>
      <c r="J18" s="121"/>
      <c r="K18" s="320"/>
    </row>
    <row r="19" spans="1:11" s="321" customFormat="1" ht="37.5" customHeight="1">
      <c r="A19" s="193" t="s">
        <v>455</v>
      </c>
      <c r="B19" s="193" t="s">
        <v>210</v>
      </c>
      <c r="C19" s="193" t="s">
        <v>191</v>
      </c>
      <c r="D19" s="330" t="s">
        <v>209</v>
      </c>
      <c r="E19" s="120"/>
      <c r="F19" s="121"/>
      <c r="G19" s="123"/>
      <c r="H19" s="123"/>
      <c r="I19" s="319">
        <v>7489015</v>
      </c>
      <c r="J19" s="322"/>
      <c r="K19" s="320"/>
    </row>
    <row r="20" spans="1:11" s="321" customFormat="1" ht="41.25" hidden="1" customHeight="1">
      <c r="A20" s="193"/>
      <c r="B20" s="193"/>
      <c r="C20" s="193"/>
      <c r="D20" s="429"/>
      <c r="E20" s="323"/>
      <c r="F20" s="121"/>
      <c r="G20" s="123"/>
      <c r="H20" s="123"/>
      <c r="I20" s="319"/>
      <c r="J20" s="324"/>
      <c r="K20" s="320"/>
    </row>
    <row r="21" spans="1:11" s="321" customFormat="1" ht="29.25" customHeight="1">
      <c r="A21" s="431" t="s">
        <v>144</v>
      </c>
      <c r="B21" s="193" t="s">
        <v>145</v>
      </c>
      <c r="C21" s="431" t="s">
        <v>55</v>
      </c>
      <c r="D21" s="432" t="s">
        <v>146</v>
      </c>
      <c r="E21" s="323"/>
      <c r="F21" s="121"/>
      <c r="G21" s="121"/>
      <c r="H21" s="121"/>
      <c r="I21" s="319">
        <v>1457000</v>
      </c>
      <c r="J21" s="121"/>
      <c r="K21" s="320"/>
    </row>
    <row r="22" spans="1:11" s="321" customFormat="1" ht="58.5" customHeight="1">
      <c r="A22" s="193" t="s">
        <v>456</v>
      </c>
      <c r="B22" s="193" t="s">
        <v>457</v>
      </c>
      <c r="C22" s="193" t="s">
        <v>55</v>
      </c>
      <c r="D22" s="337" t="s">
        <v>458</v>
      </c>
      <c r="E22" s="120"/>
      <c r="F22" s="121"/>
      <c r="G22" s="123"/>
      <c r="H22" s="123"/>
      <c r="I22" s="319">
        <v>3000000</v>
      </c>
      <c r="J22" s="324"/>
      <c r="K22" s="320"/>
    </row>
    <row r="23" spans="1:11" s="321" customFormat="1" ht="37.5" hidden="1" customHeight="1">
      <c r="A23" s="122"/>
      <c r="B23" s="122"/>
      <c r="C23" s="122"/>
      <c r="D23" s="220"/>
      <c r="E23" s="120"/>
      <c r="F23" s="121"/>
      <c r="G23" s="123"/>
      <c r="H23" s="123"/>
      <c r="I23" s="121"/>
      <c r="J23" s="324"/>
      <c r="K23" s="320"/>
    </row>
    <row r="24" spans="1:11" s="35" customFormat="1" ht="59.25" customHeight="1">
      <c r="A24" s="109" t="s">
        <v>24</v>
      </c>
      <c r="B24" s="109"/>
      <c r="C24" s="109"/>
      <c r="D24" s="246" t="s">
        <v>95</v>
      </c>
      <c r="E24" s="315"/>
      <c r="F24" s="316"/>
      <c r="G24" s="316"/>
      <c r="H24" s="316"/>
      <c r="I24" s="316">
        <f>SUM(I25)</f>
        <v>2114451</v>
      </c>
      <c r="J24" s="325"/>
      <c r="K24" s="318"/>
    </row>
    <row r="25" spans="1:11" s="35" customFormat="1" ht="57" customHeight="1">
      <c r="A25" s="109" t="s">
        <v>25</v>
      </c>
      <c r="B25" s="109"/>
      <c r="C25" s="109"/>
      <c r="D25" s="246" t="s">
        <v>95</v>
      </c>
      <c r="E25" s="315"/>
      <c r="F25" s="316"/>
      <c r="G25" s="316"/>
      <c r="H25" s="316"/>
      <c r="I25" s="316">
        <f>SUM(I26:I36)</f>
        <v>2114451</v>
      </c>
      <c r="J25" s="325"/>
      <c r="K25" s="318"/>
    </row>
    <row r="26" spans="1:11" s="94" customFormat="1" ht="92.25" customHeight="1">
      <c r="A26" s="355" t="s">
        <v>288</v>
      </c>
      <c r="B26" s="193" t="s">
        <v>289</v>
      </c>
      <c r="C26" s="193" t="s">
        <v>50</v>
      </c>
      <c r="D26" s="439" t="s">
        <v>290</v>
      </c>
      <c r="E26" s="330" t="s">
        <v>479</v>
      </c>
      <c r="F26" s="92"/>
      <c r="G26" s="92"/>
      <c r="H26" s="92"/>
      <c r="I26" s="484">
        <v>1864451</v>
      </c>
      <c r="J26" s="92"/>
      <c r="K26" s="314"/>
    </row>
    <row r="27" spans="1:11" s="94" customFormat="1" ht="47.25" customHeight="1">
      <c r="A27" s="440" t="s">
        <v>189</v>
      </c>
      <c r="B27" s="440" t="s">
        <v>87</v>
      </c>
      <c r="C27" s="440" t="s">
        <v>191</v>
      </c>
      <c r="D27" s="426" t="s">
        <v>190</v>
      </c>
      <c r="E27" s="485" t="s">
        <v>468</v>
      </c>
      <c r="F27" s="92"/>
      <c r="G27" s="92"/>
      <c r="H27" s="92"/>
      <c r="I27" s="484">
        <v>-1320000</v>
      </c>
      <c r="J27" s="92"/>
      <c r="K27" s="314"/>
    </row>
    <row r="28" spans="1:11" s="94" customFormat="1" ht="45" customHeight="1">
      <c r="A28" s="217"/>
      <c r="B28" s="217"/>
      <c r="C28" s="217"/>
      <c r="D28" s="218"/>
      <c r="E28" s="485" t="s">
        <v>467</v>
      </c>
      <c r="F28" s="92"/>
      <c r="G28" s="92"/>
      <c r="H28" s="92"/>
      <c r="I28" s="484">
        <v>1320000</v>
      </c>
      <c r="J28" s="92"/>
      <c r="K28" s="314"/>
    </row>
    <row r="29" spans="1:11" s="94" customFormat="1" ht="57" customHeight="1">
      <c r="A29" s="217"/>
      <c r="B29" s="217"/>
      <c r="C29" s="217"/>
      <c r="D29" s="218"/>
      <c r="E29" s="485" t="s">
        <v>470</v>
      </c>
      <c r="F29" s="92"/>
      <c r="G29" s="92"/>
      <c r="H29" s="92"/>
      <c r="I29" s="484">
        <v>1932733</v>
      </c>
      <c r="J29" s="92"/>
      <c r="K29" s="314"/>
    </row>
    <row r="30" spans="1:11" s="94" customFormat="1" ht="63" customHeight="1">
      <c r="A30" s="217"/>
      <c r="B30" s="217"/>
      <c r="C30" s="122"/>
      <c r="D30" s="220"/>
      <c r="E30" s="485" t="s">
        <v>471</v>
      </c>
      <c r="F30" s="92"/>
      <c r="G30" s="92"/>
      <c r="H30" s="92"/>
      <c r="I30" s="484">
        <v>267267</v>
      </c>
      <c r="J30" s="92"/>
      <c r="K30" s="314"/>
    </row>
    <row r="31" spans="1:11" s="94" customFormat="1" ht="56.25" customHeight="1">
      <c r="A31" s="217"/>
      <c r="B31" s="217"/>
      <c r="C31" s="122"/>
      <c r="D31" s="220"/>
      <c r="E31" s="485" t="s">
        <v>469</v>
      </c>
      <c r="F31" s="92"/>
      <c r="G31" s="92"/>
      <c r="H31" s="92"/>
      <c r="I31" s="484">
        <v>-1763366</v>
      </c>
      <c r="J31" s="92"/>
      <c r="K31" s="314"/>
    </row>
    <row r="32" spans="1:11" s="94" customFormat="1" ht="78" customHeight="1">
      <c r="A32" s="217"/>
      <c r="B32" s="217"/>
      <c r="C32" s="122"/>
      <c r="D32" s="220"/>
      <c r="E32" s="485" t="s">
        <v>473</v>
      </c>
      <c r="F32" s="92"/>
      <c r="G32" s="92"/>
      <c r="H32" s="92"/>
      <c r="I32" s="484">
        <v>1763366</v>
      </c>
      <c r="J32" s="92"/>
      <c r="K32" s="314"/>
    </row>
    <row r="33" spans="1:11" s="94" customFormat="1" ht="41.25" customHeight="1">
      <c r="A33" s="193" t="s">
        <v>305</v>
      </c>
      <c r="B33" s="193" t="s">
        <v>306</v>
      </c>
      <c r="C33" s="193" t="s">
        <v>191</v>
      </c>
      <c r="D33" s="330" t="s">
        <v>307</v>
      </c>
      <c r="E33" s="485" t="s">
        <v>472</v>
      </c>
      <c r="F33" s="92"/>
      <c r="G33" s="92"/>
      <c r="H33" s="92"/>
      <c r="I33" s="484">
        <v>-2200000</v>
      </c>
      <c r="J33" s="92"/>
      <c r="K33" s="314"/>
    </row>
    <row r="34" spans="1:11" s="94" customFormat="1" ht="57.75" customHeight="1">
      <c r="A34" s="440"/>
      <c r="B34" s="440"/>
      <c r="C34" s="440"/>
      <c r="D34" s="426"/>
      <c r="E34" s="485" t="s">
        <v>474</v>
      </c>
      <c r="F34" s="92"/>
      <c r="G34" s="92"/>
      <c r="H34" s="92"/>
      <c r="I34" s="484">
        <v>250000</v>
      </c>
      <c r="J34" s="92"/>
      <c r="K34" s="314"/>
    </row>
    <row r="35" spans="1:11" s="94" customFormat="1" ht="19.5" hidden="1" customHeight="1">
      <c r="A35" s="92"/>
      <c r="B35" s="92"/>
      <c r="C35" s="92"/>
      <c r="D35" s="92"/>
      <c r="E35" s="92"/>
      <c r="F35" s="92"/>
      <c r="G35" s="92"/>
      <c r="H35" s="92"/>
      <c r="I35" s="483"/>
      <c r="J35" s="92"/>
      <c r="K35" s="314"/>
    </row>
    <row r="36" spans="1:11" s="94" customFormat="1" ht="19.5" hidden="1" customHeight="1">
      <c r="A36" s="92"/>
      <c r="B36" s="92"/>
      <c r="C36" s="92"/>
      <c r="D36" s="92"/>
      <c r="E36" s="92"/>
      <c r="F36" s="92"/>
      <c r="G36" s="92"/>
      <c r="H36" s="92"/>
      <c r="I36" s="483"/>
      <c r="J36" s="92"/>
      <c r="K36" s="314"/>
    </row>
    <row r="37" spans="1:11" s="35" customFormat="1" ht="44.25" customHeight="1">
      <c r="A37" s="109" t="s">
        <v>162</v>
      </c>
      <c r="B37" s="109"/>
      <c r="C37" s="109"/>
      <c r="D37" s="153" t="s">
        <v>92</v>
      </c>
      <c r="E37" s="154"/>
      <c r="F37" s="154"/>
      <c r="G37" s="154"/>
      <c r="H37" s="154"/>
      <c r="I37" s="155">
        <f>I38</f>
        <v>175000</v>
      </c>
      <c r="J37" s="155"/>
      <c r="K37" s="156"/>
    </row>
    <row r="38" spans="1:11" s="37" customFormat="1" ht="40.5" customHeight="1">
      <c r="A38" s="109" t="s">
        <v>161</v>
      </c>
      <c r="B38" s="109"/>
      <c r="C38" s="109"/>
      <c r="D38" s="153" t="s">
        <v>92</v>
      </c>
      <c r="E38" s="154"/>
      <c r="F38" s="154"/>
      <c r="G38" s="154"/>
      <c r="H38" s="154"/>
      <c r="I38" s="155">
        <f>SUM(I39,I41)</f>
        <v>175000</v>
      </c>
      <c r="J38" s="155"/>
      <c r="K38" s="36"/>
    </row>
    <row r="39" spans="1:11" s="136" customFormat="1" ht="117.75" hidden="1" customHeight="1">
      <c r="A39" s="151" t="s">
        <v>250</v>
      </c>
      <c r="B39" s="193" t="s">
        <v>251</v>
      </c>
      <c r="C39" s="193" t="s">
        <v>191</v>
      </c>
      <c r="D39" s="330" t="s">
        <v>252</v>
      </c>
      <c r="E39" s="168" t="s">
        <v>387</v>
      </c>
      <c r="F39" s="132"/>
      <c r="G39" s="132"/>
      <c r="H39" s="132"/>
      <c r="I39" s="152"/>
      <c r="J39" s="134"/>
      <c r="K39" s="135"/>
    </row>
    <row r="40" spans="1:11" s="136" customFormat="1" ht="40.5" hidden="1" customHeight="1">
      <c r="A40" s="340" t="s">
        <v>197</v>
      </c>
      <c r="B40" s="342">
        <v>1020</v>
      </c>
      <c r="C40" s="334"/>
      <c r="D40" s="346" t="s">
        <v>370</v>
      </c>
      <c r="E40" s="168"/>
      <c r="F40" s="132"/>
      <c r="G40" s="132"/>
      <c r="H40" s="132"/>
      <c r="I40" s="152"/>
      <c r="J40" s="134"/>
      <c r="K40" s="135"/>
    </row>
    <row r="41" spans="1:11" s="136" customFormat="1" ht="40.5" customHeight="1">
      <c r="A41" s="340" t="s">
        <v>386</v>
      </c>
      <c r="B41" s="342">
        <v>1021</v>
      </c>
      <c r="C41" s="442" t="s">
        <v>47</v>
      </c>
      <c r="D41" s="443" t="s">
        <v>371</v>
      </c>
      <c r="E41" s="486"/>
      <c r="F41" s="486"/>
      <c r="G41" s="486"/>
      <c r="H41" s="486"/>
      <c r="I41" s="152">
        <v>175000</v>
      </c>
      <c r="J41" s="134"/>
      <c r="K41" s="135"/>
    </row>
    <row r="42" spans="1:11" s="136" customFormat="1" ht="33.75" hidden="1" customHeight="1">
      <c r="A42" s="126"/>
      <c r="B42" s="126"/>
      <c r="C42" s="108"/>
      <c r="D42" s="138"/>
      <c r="E42" s="132"/>
      <c r="F42" s="132"/>
      <c r="G42" s="132"/>
      <c r="H42" s="132"/>
      <c r="I42" s="134"/>
      <c r="J42" s="134"/>
      <c r="K42" s="135"/>
    </row>
    <row r="43" spans="1:11" s="136" customFormat="1" ht="33.75" hidden="1" customHeight="1">
      <c r="A43" s="126"/>
      <c r="B43" s="126"/>
      <c r="C43" s="108"/>
      <c r="D43" s="138"/>
      <c r="E43" s="132"/>
      <c r="F43" s="132"/>
      <c r="G43" s="132"/>
      <c r="H43" s="132"/>
      <c r="I43" s="134"/>
      <c r="J43" s="134"/>
      <c r="K43" s="135"/>
    </row>
    <row r="44" spans="1:11" s="136" customFormat="1" ht="33.75" hidden="1" customHeight="1">
      <c r="A44" s="151"/>
      <c r="B44" s="193"/>
      <c r="C44" s="193"/>
      <c r="D44" s="330"/>
      <c r="E44" s="132"/>
      <c r="F44" s="132"/>
      <c r="G44" s="132"/>
      <c r="H44" s="132"/>
      <c r="I44" s="134"/>
      <c r="J44" s="134"/>
      <c r="K44" s="135"/>
    </row>
    <row r="45" spans="1:11" s="37" customFormat="1" ht="46.5" hidden="1" customHeight="1">
      <c r="A45" s="109" t="s">
        <v>158</v>
      </c>
      <c r="B45" s="109"/>
      <c r="C45" s="109"/>
      <c r="D45" s="153" t="s">
        <v>93</v>
      </c>
      <c r="E45" s="154"/>
      <c r="F45" s="154"/>
      <c r="G45" s="154"/>
      <c r="H45" s="154"/>
      <c r="I45" s="155">
        <f>SUM(I46)</f>
        <v>0</v>
      </c>
      <c r="J45" s="155"/>
      <c r="K45" s="36"/>
    </row>
    <row r="46" spans="1:11" s="37" customFormat="1" ht="45.75" hidden="1" customHeight="1">
      <c r="A46" s="109" t="s">
        <v>157</v>
      </c>
      <c r="B46" s="109"/>
      <c r="C46" s="109"/>
      <c r="D46" s="153" t="s">
        <v>93</v>
      </c>
      <c r="E46" s="154"/>
      <c r="F46" s="154"/>
      <c r="G46" s="154"/>
      <c r="H46" s="154"/>
      <c r="I46" s="155">
        <f>SUM(I47)</f>
        <v>0</v>
      </c>
      <c r="J46" s="155"/>
      <c r="K46" s="36"/>
    </row>
    <row r="47" spans="1:11" s="131" customFormat="1" ht="97.5" hidden="1" customHeight="1">
      <c r="A47" s="326" t="s">
        <v>313</v>
      </c>
      <c r="B47" s="326" t="s">
        <v>314</v>
      </c>
      <c r="C47" s="271" t="s">
        <v>238</v>
      </c>
      <c r="D47" s="214" t="s">
        <v>312</v>
      </c>
      <c r="E47" s="137"/>
      <c r="F47" s="132"/>
      <c r="G47" s="132"/>
      <c r="H47" s="132"/>
      <c r="I47" s="134"/>
      <c r="J47" s="133"/>
      <c r="K47" s="130"/>
    </row>
    <row r="48" spans="1:11" s="131" customFormat="1" ht="40.5" hidden="1" customHeight="1">
      <c r="A48" s="122" t="s">
        <v>163</v>
      </c>
      <c r="B48" s="122" t="s">
        <v>97</v>
      </c>
      <c r="C48" s="122" t="s">
        <v>45</v>
      </c>
      <c r="D48" s="125" t="s">
        <v>96</v>
      </c>
      <c r="E48" s="120"/>
      <c r="F48" s="121"/>
      <c r="G48" s="123"/>
      <c r="H48" s="123"/>
      <c r="I48" s="121"/>
      <c r="J48" s="121"/>
      <c r="K48" s="130"/>
    </row>
    <row r="49" spans="1:11" s="131" customFormat="1" ht="64.5" hidden="1" customHeight="1">
      <c r="A49" s="107" t="s">
        <v>164</v>
      </c>
      <c r="B49" s="107" t="s">
        <v>89</v>
      </c>
      <c r="C49" s="108" t="s">
        <v>60</v>
      </c>
      <c r="D49" s="138" t="s">
        <v>20</v>
      </c>
      <c r="E49" s="120"/>
      <c r="F49" s="121"/>
      <c r="G49" s="123"/>
      <c r="H49" s="123"/>
      <c r="I49" s="121"/>
      <c r="J49" s="121"/>
      <c r="K49" s="130"/>
    </row>
    <row r="50" spans="1:11" s="131" customFormat="1" ht="138.75" hidden="1" customHeight="1">
      <c r="A50" s="107"/>
      <c r="B50" s="107"/>
      <c r="C50" s="108"/>
      <c r="D50" s="327" t="s">
        <v>315</v>
      </c>
      <c r="E50" s="120"/>
      <c r="F50" s="121"/>
      <c r="G50" s="123"/>
      <c r="H50" s="123"/>
      <c r="I50" s="328"/>
      <c r="J50" s="121"/>
      <c r="K50" s="130"/>
    </row>
    <row r="51" spans="1:11" s="37" customFormat="1" ht="46.5" hidden="1" customHeight="1">
      <c r="A51" s="109" t="s">
        <v>22</v>
      </c>
      <c r="B51" s="109"/>
      <c r="C51" s="109"/>
      <c r="D51" s="153" t="s">
        <v>204</v>
      </c>
      <c r="E51" s="154"/>
      <c r="F51" s="154"/>
      <c r="G51" s="154"/>
      <c r="H51" s="154"/>
      <c r="I51" s="155">
        <f>SUM(I52)</f>
        <v>0</v>
      </c>
      <c r="J51" s="155"/>
      <c r="K51" s="36"/>
    </row>
    <row r="52" spans="1:11" s="37" customFormat="1" ht="46.5" hidden="1" customHeight="1">
      <c r="A52" s="109" t="s">
        <v>23</v>
      </c>
      <c r="B52" s="109"/>
      <c r="C52" s="109"/>
      <c r="D52" s="153" t="s">
        <v>204</v>
      </c>
      <c r="E52" s="154"/>
      <c r="F52" s="154"/>
      <c r="G52" s="154"/>
      <c r="H52" s="154"/>
      <c r="I52" s="155">
        <f>SUM(I53:I57)</f>
        <v>0</v>
      </c>
      <c r="J52" s="155"/>
      <c r="K52" s="36"/>
    </row>
    <row r="53" spans="1:11" s="131" customFormat="1" ht="138.75" hidden="1" customHeight="1">
      <c r="A53" s="107"/>
      <c r="B53" s="107"/>
      <c r="C53" s="108"/>
      <c r="D53" s="174"/>
      <c r="E53" s="120"/>
      <c r="F53" s="121"/>
      <c r="G53" s="123"/>
      <c r="H53" s="123"/>
      <c r="I53" s="173"/>
      <c r="J53" s="121"/>
      <c r="K53" s="130"/>
    </row>
    <row r="54" spans="1:11" s="131" customFormat="1" ht="138.75" hidden="1" customHeight="1">
      <c r="A54" s="107"/>
      <c r="B54" s="107"/>
      <c r="C54" s="108"/>
      <c r="D54" s="174"/>
      <c r="E54" s="120"/>
      <c r="F54" s="121"/>
      <c r="G54" s="123"/>
      <c r="H54" s="123"/>
      <c r="I54" s="173"/>
      <c r="J54" s="121"/>
      <c r="K54" s="130"/>
    </row>
    <row r="55" spans="1:11" s="131" customFormat="1" ht="43.5" hidden="1" customHeight="1">
      <c r="A55" s="124" t="s">
        <v>148</v>
      </c>
      <c r="B55" s="124"/>
      <c r="C55" s="124"/>
      <c r="D55" s="127" t="s">
        <v>94</v>
      </c>
      <c r="E55" s="128"/>
      <c r="F55" s="128"/>
      <c r="G55" s="128"/>
      <c r="H55" s="128"/>
      <c r="I55" s="129">
        <f>SUM(I56)</f>
        <v>0</v>
      </c>
      <c r="J55" s="140"/>
      <c r="K55" s="130"/>
    </row>
    <row r="56" spans="1:11" s="131" customFormat="1" ht="45" hidden="1" customHeight="1">
      <c r="A56" s="124" t="s">
        <v>149</v>
      </c>
      <c r="B56" s="124"/>
      <c r="C56" s="124"/>
      <c r="D56" s="127" t="s">
        <v>94</v>
      </c>
      <c r="E56" s="128"/>
      <c r="F56" s="128"/>
      <c r="G56" s="128"/>
      <c r="H56" s="128"/>
      <c r="I56" s="129">
        <f>SUM(I57)</f>
        <v>0</v>
      </c>
      <c r="J56" s="140"/>
      <c r="K56" s="130"/>
    </row>
    <row r="57" spans="1:11" s="131" customFormat="1" ht="41.25" hidden="1" customHeight="1">
      <c r="A57" s="122" t="s">
        <v>147</v>
      </c>
      <c r="B57" s="122" t="s">
        <v>97</v>
      </c>
      <c r="C57" s="122" t="s">
        <v>45</v>
      </c>
      <c r="D57" s="125"/>
      <c r="E57" s="132"/>
      <c r="F57" s="132"/>
      <c r="G57" s="132"/>
      <c r="H57" s="132"/>
      <c r="I57" s="134"/>
      <c r="J57" s="141"/>
      <c r="K57" s="130"/>
    </row>
    <row r="58" spans="1:11" s="37" customFormat="1" ht="42.75" customHeight="1">
      <c r="A58" s="79"/>
      <c r="B58" s="79"/>
      <c r="C58" s="33"/>
      <c r="D58" s="83" t="s">
        <v>73</v>
      </c>
      <c r="E58" s="34"/>
      <c r="F58" s="78"/>
      <c r="G58" s="34"/>
      <c r="H58" s="34"/>
      <c r="I58" s="82">
        <f>SUM(I14,I25,I38,I46,I52,I56)</f>
        <v>14443038</v>
      </c>
      <c r="J58" s="82"/>
      <c r="K58" s="36"/>
    </row>
    <row r="59" spans="1:11" ht="47.25" customHeight="1">
      <c r="A59" s="24"/>
      <c r="B59" s="24"/>
      <c r="C59" s="24"/>
      <c r="D59" s="22"/>
      <c r="E59" s="22"/>
      <c r="F59" s="22"/>
      <c r="G59" s="22"/>
      <c r="H59" s="22"/>
      <c r="I59" s="22"/>
      <c r="J59" s="22"/>
      <c r="K59" s="22"/>
    </row>
    <row r="60" spans="1:11" ht="40.5" customHeight="1">
      <c r="A60" s="24"/>
      <c r="B60" s="24"/>
      <c r="C60" s="24"/>
      <c r="D60" s="25"/>
      <c r="E60" s="25"/>
      <c r="F60" s="25"/>
      <c r="G60" s="25"/>
      <c r="H60" s="25"/>
      <c r="I60" s="20"/>
      <c r="J60" s="20"/>
      <c r="K60" s="20"/>
    </row>
    <row r="61" spans="1:11" ht="18.75">
      <c r="A61" s="24"/>
      <c r="B61" s="24"/>
      <c r="C61" s="24"/>
      <c r="D61" s="22"/>
      <c r="E61" s="22"/>
      <c r="F61" s="22"/>
      <c r="G61" s="22"/>
      <c r="H61" s="22"/>
      <c r="I61" s="20"/>
      <c r="J61" s="20"/>
      <c r="K61" s="20"/>
    </row>
    <row r="62" spans="1:11" ht="20.25">
      <c r="A62" s="26"/>
      <c r="B62" s="26"/>
      <c r="C62" s="26"/>
      <c r="D62" s="27"/>
      <c r="E62" s="27"/>
      <c r="F62" s="27"/>
      <c r="G62" s="27"/>
      <c r="H62" s="27"/>
      <c r="I62" s="20"/>
      <c r="J62" s="20"/>
      <c r="K62" s="20"/>
    </row>
    <row r="63" spans="1:11" ht="15.75">
      <c r="I63" s="20"/>
      <c r="J63" s="20"/>
      <c r="K63" s="20"/>
    </row>
    <row r="67" spans="5:8" ht="15.75">
      <c r="E67" s="28"/>
      <c r="F67" s="29"/>
      <c r="G67" s="30"/>
      <c r="H67" s="30"/>
    </row>
    <row r="68" spans="5:8">
      <c r="E68" s="28"/>
      <c r="F68" s="31"/>
      <c r="G68" s="30"/>
      <c r="H68" s="30"/>
    </row>
    <row r="69" spans="5:8">
      <c r="E69" s="30"/>
      <c r="F69" s="30"/>
      <c r="G69" s="30"/>
      <c r="H69" s="30"/>
    </row>
  </sheetData>
  <phoneticPr fontId="3" type="noConversion"/>
  <pageMargins left="0.78740157480314965" right="0.19685039370078741" top="0.78740157480314965" bottom="0.27559055118110237" header="0" footer="0"/>
  <pageSetup paperSize="9" scale="55" fitToHeight="2" orientation="landscape" r:id="rId1"/>
  <headerFooter differentFirst="1" alignWithMargins="0">
    <oddHeader xml:space="preserve">&amp;C&amp;P&amp;Rпродовження додатку  4  </oddHeader>
  </headerFooter>
  <colBreaks count="1" manualBreakCount="1">
    <brk id="10" max="106" man="1"/>
  </colBreaks>
  <drawing r:id="rId2"/>
</worksheet>
</file>

<file path=xl/worksheets/sheet5.xml><?xml version="1.0" encoding="utf-8"?>
<worksheet xmlns="http://schemas.openxmlformats.org/spreadsheetml/2006/main" xmlns:r="http://schemas.openxmlformats.org/officeDocument/2006/relationships">
  <dimension ref="A4:M90"/>
  <sheetViews>
    <sheetView view="pageBreakPreview" zoomScaleNormal="112" zoomScaleSheetLayoutView="100" workbookViewId="0">
      <selection activeCell="G15" sqref="G15"/>
    </sheetView>
  </sheetViews>
  <sheetFormatPr defaultColWidth="9.140625" defaultRowHeight="12.75"/>
  <cols>
    <col min="1" max="1" width="13.5703125" style="19" customWidth="1"/>
    <col min="2" max="2" width="11.85546875" style="19" customWidth="1"/>
    <col min="3" max="3" width="10.85546875" style="19" customWidth="1"/>
    <col min="4" max="4" width="53.7109375" style="19" customWidth="1"/>
    <col min="5" max="5" width="53" style="19" customWidth="1"/>
    <col min="6" max="6" width="26.28515625" style="364" customWidth="1"/>
    <col min="7" max="7" width="15.5703125" style="176" customWidth="1"/>
    <col min="8" max="8" width="16.28515625" style="177" customWidth="1"/>
    <col min="9" max="9" width="15" style="19" customWidth="1"/>
    <col min="10" max="10" width="14.140625" style="19" customWidth="1"/>
    <col min="11" max="11" width="18.28515625" style="19" customWidth="1"/>
    <col min="12" max="12" width="17.28515625" style="19" customWidth="1"/>
    <col min="13" max="13" width="16" style="19" customWidth="1"/>
    <col min="14" max="16384" width="9.140625" style="19"/>
  </cols>
  <sheetData>
    <row r="4" spans="1:13" ht="57" customHeight="1"/>
    <row r="5" spans="1:13" ht="16.350000000000001" customHeight="1">
      <c r="D5" s="610"/>
      <c r="E5" s="610"/>
      <c r="F5" s="610"/>
      <c r="G5" s="610"/>
      <c r="H5" s="610"/>
      <c r="I5" s="610"/>
    </row>
    <row r="6" spans="1:13" ht="18.75">
      <c r="D6" s="611"/>
      <c r="E6" s="611"/>
      <c r="F6" s="611"/>
      <c r="G6" s="611"/>
      <c r="H6" s="611"/>
      <c r="I6" s="611"/>
      <c r="J6" s="611"/>
    </row>
    <row r="7" spans="1:13" ht="16.899999999999999" customHeight="1">
      <c r="D7" s="348"/>
      <c r="E7" s="348"/>
      <c r="F7" s="365"/>
      <c r="G7" s="347"/>
      <c r="H7" s="348"/>
      <c r="I7" s="348"/>
      <c r="J7" s="348"/>
    </row>
    <row r="8" spans="1:13" ht="27" customHeight="1">
      <c r="A8" s="366" t="s">
        <v>302</v>
      </c>
      <c r="D8" s="348"/>
      <c r="E8" s="348"/>
      <c r="F8" s="365"/>
      <c r="G8" s="347"/>
      <c r="H8" s="348"/>
      <c r="I8" s="348"/>
      <c r="J8" s="348"/>
    </row>
    <row r="9" spans="1:13" ht="17.45" customHeight="1">
      <c r="A9" s="172" t="s">
        <v>283</v>
      </c>
      <c r="D9" s="348"/>
      <c r="E9" s="348"/>
      <c r="F9" s="365"/>
      <c r="G9" s="347"/>
      <c r="H9" s="348"/>
      <c r="I9" s="348"/>
      <c r="J9" s="367" t="s">
        <v>390</v>
      </c>
    </row>
    <row r="10" spans="1:13" ht="9.6" customHeight="1">
      <c r="E10" s="178"/>
      <c r="F10" s="365"/>
      <c r="G10" s="347"/>
      <c r="H10" s="179"/>
    </row>
    <row r="11" spans="1:13" s="180" customFormat="1" ht="27" customHeight="1">
      <c r="A11" s="612" t="s">
        <v>391</v>
      </c>
      <c r="B11" s="612" t="s">
        <v>392</v>
      </c>
      <c r="C11" s="612" t="s">
        <v>235</v>
      </c>
      <c r="D11" s="613" t="s">
        <v>393</v>
      </c>
      <c r="E11" s="614" t="s">
        <v>322</v>
      </c>
      <c r="F11" s="614" t="s">
        <v>323</v>
      </c>
      <c r="G11" s="615" t="s">
        <v>236</v>
      </c>
      <c r="H11" s="616" t="s">
        <v>68</v>
      </c>
      <c r="I11" s="608" t="s">
        <v>69</v>
      </c>
      <c r="J11" s="609"/>
    </row>
    <row r="12" spans="1:13" s="180" customFormat="1" ht="86.25" customHeight="1">
      <c r="A12" s="533"/>
      <c r="B12" s="533"/>
      <c r="C12" s="533"/>
      <c r="D12" s="533"/>
      <c r="E12" s="533"/>
      <c r="F12" s="528"/>
      <c r="G12" s="533"/>
      <c r="H12" s="533"/>
      <c r="I12" s="349" t="s">
        <v>231</v>
      </c>
      <c r="J12" s="181" t="s">
        <v>237</v>
      </c>
    </row>
    <row r="13" spans="1:13" s="370" customFormat="1" ht="15.75" customHeight="1">
      <c r="A13" s="368">
        <v>1</v>
      </c>
      <c r="B13" s="368">
        <v>2</v>
      </c>
      <c r="C13" s="368">
        <v>3</v>
      </c>
      <c r="D13" s="368">
        <v>4</v>
      </c>
      <c r="E13" s="369">
        <v>5</v>
      </c>
      <c r="F13" s="369">
        <v>6</v>
      </c>
      <c r="G13" s="369">
        <v>7</v>
      </c>
      <c r="H13" s="369">
        <v>8</v>
      </c>
      <c r="I13" s="368">
        <v>9</v>
      </c>
      <c r="J13" s="369">
        <v>10</v>
      </c>
    </row>
    <row r="14" spans="1:13" ht="44.25" customHeight="1">
      <c r="A14" s="182" t="s">
        <v>100</v>
      </c>
      <c r="B14" s="182"/>
      <c r="C14" s="182"/>
      <c r="D14" s="183" t="s">
        <v>91</v>
      </c>
      <c r="E14" s="184"/>
      <c r="F14" s="371"/>
      <c r="G14" s="185">
        <f>SUM(G15)</f>
        <v>22713800</v>
      </c>
      <c r="H14" s="185">
        <f t="shared" ref="H14:J14" si="0">SUM(H15)</f>
        <v>10560213</v>
      </c>
      <c r="I14" s="185">
        <f t="shared" si="0"/>
        <v>12153587</v>
      </c>
      <c r="J14" s="185">
        <f t="shared" si="0"/>
        <v>12153587</v>
      </c>
      <c r="L14" s="186"/>
      <c r="M14" s="186"/>
    </row>
    <row r="15" spans="1:13" ht="41.25" customHeight="1">
      <c r="A15" s="182" t="s">
        <v>101</v>
      </c>
      <c r="B15" s="182"/>
      <c r="C15" s="182"/>
      <c r="D15" s="183" t="s">
        <v>91</v>
      </c>
      <c r="E15" s="184"/>
      <c r="F15" s="371"/>
      <c r="G15" s="185">
        <f>SUM(G16:G50)</f>
        <v>22713800</v>
      </c>
      <c r="H15" s="185">
        <f t="shared" ref="H15:J15" si="1">SUM(H16:H50)</f>
        <v>10560213</v>
      </c>
      <c r="I15" s="185">
        <f t="shared" si="1"/>
        <v>12153587</v>
      </c>
      <c r="J15" s="185">
        <f t="shared" si="1"/>
        <v>12153587</v>
      </c>
      <c r="K15" s="372">
        <f>SUM(H14:I14)</f>
        <v>22713800</v>
      </c>
    </row>
    <row r="16" spans="1:13" s="192" customFormat="1" ht="91.5" hidden="1" customHeight="1">
      <c r="A16" s="122" t="s">
        <v>254</v>
      </c>
      <c r="B16" s="122" t="s">
        <v>55</v>
      </c>
      <c r="C16" s="122" t="s">
        <v>56</v>
      </c>
      <c r="D16" s="125" t="s">
        <v>255</v>
      </c>
      <c r="E16" s="187" t="s">
        <v>394</v>
      </c>
      <c r="F16" s="236" t="s">
        <v>395</v>
      </c>
      <c r="G16" s="189">
        <f t="shared" ref="G16:G50" si="2">SUM(H16:I16)</f>
        <v>0</v>
      </c>
      <c r="H16" s="190"/>
      <c r="I16" s="190"/>
      <c r="J16" s="190"/>
      <c r="K16" s="191"/>
    </row>
    <row r="17" spans="1:11" s="489" customFormat="1" ht="41.25" customHeight="1">
      <c r="A17" s="193" t="s">
        <v>396</v>
      </c>
      <c r="B17" s="193" t="s">
        <v>397</v>
      </c>
      <c r="C17" s="193" t="s">
        <v>398</v>
      </c>
      <c r="D17" s="426" t="s">
        <v>399</v>
      </c>
      <c r="E17" s="194" t="s">
        <v>400</v>
      </c>
      <c r="F17" s="447" t="s">
        <v>401</v>
      </c>
      <c r="G17" s="195">
        <f t="shared" si="2"/>
        <v>8450550</v>
      </c>
      <c r="H17" s="487">
        <v>8292550</v>
      </c>
      <c r="I17" s="441">
        <v>158000</v>
      </c>
      <c r="J17" s="441">
        <v>158000</v>
      </c>
      <c r="K17" s="488"/>
    </row>
    <row r="18" spans="1:11" s="175" customFormat="1" ht="38.25" hidden="1" customHeight="1">
      <c r="A18" s="196" t="s">
        <v>104</v>
      </c>
      <c r="B18" s="196" t="s">
        <v>105</v>
      </c>
      <c r="C18" s="196" t="s">
        <v>79</v>
      </c>
      <c r="D18" s="197" t="s">
        <v>106</v>
      </c>
      <c r="E18" s="188" t="s">
        <v>400</v>
      </c>
      <c r="F18" s="236" t="s">
        <v>401</v>
      </c>
      <c r="G18" s="189">
        <f t="shared" si="2"/>
        <v>0</v>
      </c>
      <c r="H18" s="198"/>
      <c r="I18" s="199"/>
      <c r="J18" s="245"/>
    </row>
    <row r="19" spans="1:11" s="201" customFormat="1" ht="40.5" hidden="1" customHeight="1">
      <c r="A19" s="122" t="s">
        <v>107</v>
      </c>
      <c r="B19" s="122" t="s">
        <v>108</v>
      </c>
      <c r="C19" s="122" t="s">
        <v>79</v>
      </c>
      <c r="D19" s="125" t="s">
        <v>109</v>
      </c>
      <c r="E19" s="188" t="s">
        <v>400</v>
      </c>
      <c r="F19" s="236" t="s">
        <v>401</v>
      </c>
      <c r="G19" s="189">
        <f t="shared" si="2"/>
        <v>0</v>
      </c>
      <c r="H19" s="198"/>
      <c r="I19" s="199"/>
      <c r="J19" s="200"/>
    </row>
    <row r="20" spans="1:11" s="201" customFormat="1" ht="46.5" hidden="1" customHeight="1">
      <c r="A20" s="196" t="s">
        <v>107</v>
      </c>
      <c r="B20" s="196" t="s">
        <v>108</v>
      </c>
      <c r="C20" s="196" t="s">
        <v>79</v>
      </c>
      <c r="D20" s="125" t="s">
        <v>109</v>
      </c>
      <c r="E20" s="188" t="s">
        <v>400</v>
      </c>
      <c r="F20" s="236" t="s">
        <v>401</v>
      </c>
      <c r="G20" s="189">
        <f t="shared" si="2"/>
        <v>0</v>
      </c>
      <c r="H20" s="198"/>
      <c r="I20" s="202"/>
      <c r="J20" s="200"/>
    </row>
    <row r="21" spans="1:11" s="204" customFormat="1" ht="36.75" hidden="1" customHeight="1">
      <c r="A21" s="196" t="s">
        <v>110</v>
      </c>
      <c r="B21" s="196" t="s">
        <v>111</v>
      </c>
      <c r="C21" s="196" t="s">
        <v>79</v>
      </c>
      <c r="D21" s="203" t="s">
        <v>13</v>
      </c>
      <c r="E21" s="188" t="s">
        <v>400</v>
      </c>
      <c r="F21" s="236" t="s">
        <v>401</v>
      </c>
      <c r="G21" s="189">
        <f t="shared" si="2"/>
        <v>0</v>
      </c>
      <c r="H21" s="198"/>
      <c r="I21" s="202"/>
      <c r="J21" s="200"/>
    </row>
    <row r="22" spans="1:11" s="68" customFormat="1" ht="39.75" customHeight="1">
      <c r="A22" s="329" t="s">
        <v>103</v>
      </c>
      <c r="B22" s="329" t="s">
        <v>113</v>
      </c>
      <c r="C22" s="329" t="s">
        <v>79</v>
      </c>
      <c r="D22" s="493" t="s">
        <v>112</v>
      </c>
      <c r="E22" s="194" t="s">
        <v>400</v>
      </c>
      <c r="F22" s="447" t="s">
        <v>401</v>
      </c>
      <c r="G22" s="195">
        <f t="shared" si="2"/>
        <v>595000</v>
      </c>
      <c r="H22" s="195">
        <v>595000</v>
      </c>
      <c r="I22" s="487"/>
      <c r="J22" s="494"/>
    </row>
    <row r="23" spans="1:11" s="77" customFormat="1" ht="58.5" hidden="1" customHeight="1">
      <c r="A23" s="196" t="s">
        <v>115</v>
      </c>
      <c r="B23" s="196" t="s">
        <v>81</v>
      </c>
      <c r="C23" s="196" t="s">
        <v>52</v>
      </c>
      <c r="D23" s="205" t="s">
        <v>14</v>
      </c>
      <c r="E23" s="187" t="s">
        <v>402</v>
      </c>
      <c r="F23" s="236" t="s">
        <v>403</v>
      </c>
      <c r="G23" s="189">
        <f t="shared" si="2"/>
        <v>0</v>
      </c>
      <c r="H23" s="189"/>
      <c r="I23" s="202"/>
      <c r="J23" s="91"/>
    </row>
    <row r="24" spans="1:11" s="208" customFormat="1" ht="58.5" hidden="1" customHeight="1">
      <c r="A24" s="122" t="s">
        <v>114</v>
      </c>
      <c r="B24" s="122" t="s">
        <v>117</v>
      </c>
      <c r="C24" s="122" t="s">
        <v>52</v>
      </c>
      <c r="D24" s="206" t="s">
        <v>116</v>
      </c>
      <c r="E24" s="187" t="s">
        <v>402</v>
      </c>
      <c r="F24" s="236" t="s">
        <v>403</v>
      </c>
      <c r="G24" s="189">
        <f t="shared" si="2"/>
        <v>0</v>
      </c>
      <c r="H24" s="198"/>
      <c r="I24" s="202"/>
      <c r="J24" s="207"/>
    </row>
    <row r="25" spans="1:11" s="175" customFormat="1" ht="45" hidden="1" customHeight="1">
      <c r="A25" s="209" t="s">
        <v>325</v>
      </c>
      <c r="B25" s="196" t="s">
        <v>326</v>
      </c>
      <c r="C25" s="209" t="s">
        <v>52</v>
      </c>
      <c r="D25" s="203" t="s">
        <v>327</v>
      </c>
      <c r="E25" s="187" t="s">
        <v>324</v>
      </c>
      <c r="F25" s="236" t="s">
        <v>328</v>
      </c>
      <c r="G25" s="189">
        <f t="shared" si="2"/>
        <v>0</v>
      </c>
      <c r="H25" s="210"/>
      <c r="I25" s="211"/>
      <c r="J25" s="91"/>
    </row>
    <row r="26" spans="1:11" s="175" customFormat="1" ht="59.25" hidden="1" customHeight="1">
      <c r="A26" s="196" t="s">
        <v>118</v>
      </c>
      <c r="B26" s="196" t="s">
        <v>119</v>
      </c>
      <c r="C26" s="196" t="s">
        <v>52</v>
      </c>
      <c r="D26" s="212" t="s">
        <v>120</v>
      </c>
      <c r="E26" s="187" t="s">
        <v>402</v>
      </c>
      <c r="F26" s="236" t="s">
        <v>403</v>
      </c>
      <c r="G26" s="189">
        <f t="shared" si="2"/>
        <v>0</v>
      </c>
      <c r="H26" s="198"/>
      <c r="I26" s="202"/>
      <c r="J26" s="213"/>
    </row>
    <row r="27" spans="1:11" s="175" customFormat="1" ht="96" hidden="1" customHeight="1">
      <c r="A27" s="209" t="s">
        <v>123</v>
      </c>
      <c r="B27" s="196" t="s">
        <v>83</v>
      </c>
      <c r="C27" s="209" t="s">
        <v>52</v>
      </c>
      <c r="D27" s="203" t="s">
        <v>15</v>
      </c>
      <c r="E27" s="187" t="s">
        <v>404</v>
      </c>
      <c r="F27" s="236" t="s">
        <v>405</v>
      </c>
      <c r="G27" s="189">
        <f t="shared" si="2"/>
        <v>0</v>
      </c>
      <c r="H27" s="189"/>
      <c r="I27" s="202"/>
      <c r="J27" s="213"/>
    </row>
    <row r="28" spans="1:11" s="175" customFormat="1" ht="44.25" hidden="1" customHeight="1">
      <c r="A28" s="196" t="s">
        <v>124</v>
      </c>
      <c r="B28" s="196" t="s">
        <v>125</v>
      </c>
      <c r="C28" s="196" t="s">
        <v>51</v>
      </c>
      <c r="D28" s="203" t="s">
        <v>126</v>
      </c>
      <c r="E28" s="187"/>
      <c r="F28" s="236"/>
      <c r="G28" s="189">
        <f t="shared" si="2"/>
        <v>0</v>
      </c>
      <c r="H28" s="189"/>
      <c r="I28" s="202"/>
      <c r="J28" s="213"/>
    </row>
    <row r="29" spans="1:11" s="175" customFormat="1" ht="57.75" hidden="1" customHeight="1">
      <c r="A29" s="196" t="s">
        <v>127</v>
      </c>
      <c r="B29" s="196" t="s">
        <v>85</v>
      </c>
      <c r="C29" s="196" t="s">
        <v>50</v>
      </c>
      <c r="D29" s="214" t="s">
        <v>17</v>
      </c>
      <c r="E29" s="188" t="s">
        <v>406</v>
      </c>
      <c r="F29" s="236" t="s">
        <v>407</v>
      </c>
      <c r="G29" s="189">
        <f t="shared" si="2"/>
        <v>0</v>
      </c>
      <c r="H29" s="198"/>
      <c r="I29" s="202"/>
      <c r="J29" s="91"/>
    </row>
    <row r="30" spans="1:11" s="201" customFormat="1" ht="57" hidden="1" customHeight="1">
      <c r="A30" s="196" t="s">
        <v>128</v>
      </c>
      <c r="B30" s="196" t="s">
        <v>86</v>
      </c>
      <c r="C30" s="215" t="s">
        <v>50</v>
      </c>
      <c r="D30" s="214" t="s">
        <v>16</v>
      </c>
      <c r="E30" s="188" t="s">
        <v>406</v>
      </c>
      <c r="F30" s="236" t="s">
        <v>407</v>
      </c>
      <c r="G30" s="189">
        <f t="shared" si="2"/>
        <v>0</v>
      </c>
      <c r="H30" s="189"/>
      <c r="I30" s="202"/>
      <c r="J30" s="200"/>
    </row>
    <row r="31" spans="1:11" s="201" customFormat="1" ht="60" hidden="1" customHeight="1">
      <c r="A31" s="122" t="s">
        <v>256</v>
      </c>
      <c r="B31" s="122" t="s">
        <v>257</v>
      </c>
      <c r="C31" s="216" t="s">
        <v>50</v>
      </c>
      <c r="D31" s="214" t="s">
        <v>258</v>
      </c>
      <c r="E31" s="188" t="s">
        <v>406</v>
      </c>
      <c r="F31" s="236" t="s">
        <v>407</v>
      </c>
      <c r="G31" s="189">
        <f t="shared" si="2"/>
        <v>0</v>
      </c>
      <c r="H31" s="189"/>
      <c r="I31" s="202"/>
      <c r="J31" s="200"/>
    </row>
    <row r="32" spans="1:11" s="201" customFormat="1" ht="80.25" hidden="1" customHeight="1">
      <c r="A32" s="122" t="s">
        <v>240</v>
      </c>
      <c r="B32" s="122" t="s">
        <v>241</v>
      </c>
      <c r="C32" s="216" t="s">
        <v>53</v>
      </c>
      <c r="D32" s="219" t="s">
        <v>239</v>
      </c>
      <c r="E32" s="188" t="s">
        <v>329</v>
      </c>
      <c r="F32" s="236" t="s">
        <v>330</v>
      </c>
      <c r="G32" s="189">
        <f t="shared" si="2"/>
        <v>0</v>
      </c>
      <c r="H32" s="189"/>
      <c r="I32" s="189"/>
      <c r="J32" s="189"/>
    </row>
    <row r="33" spans="1:10" s="201" customFormat="1" ht="76.5" hidden="1" customHeight="1">
      <c r="A33" s="217" t="s">
        <v>260</v>
      </c>
      <c r="B33" s="217" t="s">
        <v>262</v>
      </c>
      <c r="C33" s="217" t="s">
        <v>53</v>
      </c>
      <c r="D33" s="218" t="s">
        <v>264</v>
      </c>
      <c r="E33" s="188" t="s">
        <v>408</v>
      </c>
      <c r="F33" s="234" t="s">
        <v>409</v>
      </c>
      <c r="G33" s="189">
        <f t="shared" si="2"/>
        <v>0</v>
      </c>
      <c r="H33" s="189"/>
      <c r="I33" s="189"/>
      <c r="J33" s="189"/>
    </row>
    <row r="34" spans="1:10" s="201" customFormat="1" ht="79.5" hidden="1" customHeight="1">
      <c r="A34" s="196" t="s">
        <v>129</v>
      </c>
      <c r="B34" s="196" t="s">
        <v>130</v>
      </c>
      <c r="C34" s="196" t="s">
        <v>53</v>
      </c>
      <c r="D34" s="220" t="s">
        <v>131</v>
      </c>
      <c r="E34" s="188" t="s">
        <v>410</v>
      </c>
      <c r="F34" s="234" t="s">
        <v>411</v>
      </c>
      <c r="G34" s="189">
        <f t="shared" si="2"/>
        <v>0</v>
      </c>
      <c r="H34" s="189"/>
      <c r="I34" s="202"/>
      <c r="J34" s="202"/>
    </row>
    <row r="35" spans="1:10" s="201" customFormat="1" ht="94.5" hidden="1" customHeight="1">
      <c r="A35" s="122" t="s">
        <v>265</v>
      </c>
      <c r="B35" s="122" t="s">
        <v>266</v>
      </c>
      <c r="C35" s="122" t="s">
        <v>238</v>
      </c>
      <c r="D35" s="220" t="s">
        <v>267</v>
      </c>
      <c r="E35" s="188" t="s">
        <v>412</v>
      </c>
      <c r="F35" s="234" t="s">
        <v>413</v>
      </c>
      <c r="G35" s="189">
        <f t="shared" si="2"/>
        <v>0</v>
      </c>
      <c r="H35" s="189"/>
      <c r="I35" s="202"/>
      <c r="J35" s="202"/>
    </row>
    <row r="36" spans="1:10" s="221" customFormat="1" ht="75.75" hidden="1" customHeight="1">
      <c r="A36" s="261" t="s">
        <v>292</v>
      </c>
      <c r="B36" s="226" t="s">
        <v>87</v>
      </c>
      <c r="C36" s="226" t="s">
        <v>191</v>
      </c>
      <c r="D36" s="227" t="s">
        <v>190</v>
      </c>
      <c r="E36" s="188" t="s">
        <v>414</v>
      </c>
      <c r="F36" s="234" t="s">
        <v>415</v>
      </c>
      <c r="G36" s="189">
        <f t="shared" si="2"/>
        <v>0</v>
      </c>
      <c r="H36" s="189"/>
      <c r="I36" s="202"/>
      <c r="J36" s="202"/>
    </row>
    <row r="37" spans="1:10" s="221" customFormat="1" ht="45" hidden="1" customHeight="1">
      <c r="A37" s="122" t="s">
        <v>367</v>
      </c>
      <c r="B37" s="122" t="s">
        <v>368</v>
      </c>
      <c r="C37" s="122" t="s">
        <v>191</v>
      </c>
      <c r="D37" s="125" t="s">
        <v>369</v>
      </c>
      <c r="E37" s="188" t="s">
        <v>400</v>
      </c>
      <c r="F37" s="236" t="s">
        <v>401</v>
      </c>
      <c r="G37" s="189">
        <f t="shared" si="2"/>
        <v>0</v>
      </c>
      <c r="H37" s="189"/>
      <c r="I37" s="202"/>
      <c r="J37" s="202"/>
    </row>
    <row r="38" spans="1:10" s="221" customFormat="1" ht="63.75" hidden="1" customHeight="1">
      <c r="A38" s="122" t="s">
        <v>268</v>
      </c>
      <c r="B38" s="122" t="s">
        <v>269</v>
      </c>
      <c r="C38" s="122" t="s">
        <v>282</v>
      </c>
      <c r="D38" s="220" t="s">
        <v>270</v>
      </c>
      <c r="E38" s="188"/>
      <c r="F38" s="234"/>
      <c r="G38" s="189">
        <f t="shared" si="2"/>
        <v>0</v>
      </c>
      <c r="H38" s="189"/>
      <c r="I38" s="202"/>
      <c r="J38" s="202"/>
    </row>
    <row r="39" spans="1:10" s="490" customFormat="1" ht="51.75" customHeight="1">
      <c r="A39" s="193" t="s">
        <v>455</v>
      </c>
      <c r="B39" s="193" t="s">
        <v>210</v>
      </c>
      <c r="C39" s="193" t="s">
        <v>191</v>
      </c>
      <c r="D39" s="330" t="s">
        <v>209</v>
      </c>
      <c r="E39" s="194" t="s">
        <v>420</v>
      </c>
      <c r="F39" s="447" t="s">
        <v>421</v>
      </c>
      <c r="G39" s="195">
        <f t="shared" si="2"/>
        <v>7489015</v>
      </c>
      <c r="H39" s="195"/>
      <c r="I39" s="487">
        <v>7489015</v>
      </c>
      <c r="J39" s="487">
        <v>7489015</v>
      </c>
    </row>
    <row r="40" spans="1:10" ht="63" customHeight="1">
      <c r="A40" s="193" t="s">
        <v>284</v>
      </c>
      <c r="B40" s="193" t="s">
        <v>285</v>
      </c>
      <c r="C40" s="193" t="s">
        <v>57</v>
      </c>
      <c r="D40" s="429" t="s">
        <v>286</v>
      </c>
      <c r="E40" s="492" t="s">
        <v>333</v>
      </c>
      <c r="F40" s="447" t="s">
        <v>424</v>
      </c>
      <c r="G40" s="195">
        <f t="shared" si="2"/>
        <v>49572</v>
      </c>
      <c r="H40" s="353"/>
      <c r="I40" s="487">
        <v>49572</v>
      </c>
      <c r="J40" s="487">
        <v>49572</v>
      </c>
    </row>
    <row r="41" spans="1:10" s="77" customFormat="1" ht="75" hidden="1" customHeight="1">
      <c r="A41" s="122" t="s">
        <v>242</v>
      </c>
      <c r="B41" s="122" t="s">
        <v>193</v>
      </c>
      <c r="C41" s="122" t="s">
        <v>54</v>
      </c>
      <c r="D41" s="125" t="s">
        <v>192</v>
      </c>
      <c r="E41" s="188" t="s">
        <v>408</v>
      </c>
      <c r="F41" s="234" t="s">
        <v>409</v>
      </c>
      <c r="G41" s="189">
        <f t="shared" si="2"/>
        <v>0</v>
      </c>
      <c r="H41" s="198"/>
      <c r="I41" s="202"/>
      <c r="J41" s="91"/>
    </row>
    <row r="42" spans="1:10" s="77" customFormat="1" ht="60.75" hidden="1" customHeight="1">
      <c r="A42" s="196" t="s">
        <v>135</v>
      </c>
      <c r="B42" s="196" t="s">
        <v>136</v>
      </c>
      <c r="C42" s="196" t="s">
        <v>57</v>
      </c>
      <c r="D42" s="212" t="s">
        <v>80</v>
      </c>
      <c r="E42" s="188" t="s">
        <v>331</v>
      </c>
      <c r="F42" s="234" t="s">
        <v>332</v>
      </c>
      <c r="G42" s="189">
        <f t="shared" si="2"/>
        <v>0</v>
      </c>
      <c r="H42" s="189"/>
      <c r="I42" s="202"/>
      <c r="J42" s="91"/>
    </row>
    <row r="43" spans="1:10" s="68" customFormat="1" ht="45.75" customHeight="1">
      <c r="A43" s="193" t="s">
        <v>416</v>
      </c>
      <c r="B43" s="193" t="s">
        <v>417</v>
      </c>
      <c r="C43" s="193" t="s">
        <v>418</v>
      </c>
      <c r="D43" s="330" t="s">
        <v>419</v>
      </c>
      <c r="E43" s="194" t="s">
        <v>420</v>
      </c>
      <c r="F43" s="447" t="s">
        <v>421</v>
      </c>
      <c r="G43" s="195">
        <f t="shared" si="2"/>
        <v>1702663</v>
      </c>
      <c r="H43" s="195">
        <v>1702663</v>
      </c>
      <c r="I43" s="487"/>
      <c r="J43" s="487"/>
    </row>
    <row r="44" spans="1:10" s="175" customFormat="1" ht="59.25" hidden="1" customHeight="1">
      <c r="A44" s="196" t="s">
        <v>138</v>
      </c>
      <c r="B44" s="196" t="s">
        <v>139</v>
      </c>
      <c r="C44" s="196" t="s">
        <v>57</v>
      </c>
      <c r="D44" s="212" t="s">
        <v>137</v>
      </c>
      <c r="E44" s="188"/>
      <c r="F44" s="234"/>
      <c r="G44" s="189">
        <f t="shared" si="2"/>
        <v>0</v>
      </c>
      <c r="H44" s="222"/>
      <c r="I44" s="202"/>
      <c r="J44" s="213"/>
    </row>
    <row r="45" spans="1:10" s="175" customFormat="1" ht="3.75" hidden="1" customHeight="1">
      <c r="A45" s="196" t="s">
        <v>140</v>
      </c>
      <c r="B45" s="196" t="s">
        <v>141</v>
      </c>
      <c r="C45" s="223" t="s">
        <v>142</v>
      </c>
      <c r="D45" s="224" t="s">
        <v>143</v>
      </c>
      <c r="E45" s="188" t="s">
        <v>334</v>
      </c>
      <c r="F45" s="234" t="s">
        <v>335</v>
      </c>
      <c r="G45" s="189">
        <f t="shared" si="2"/>
        <v>0</v>
      </c>
      <c r="H45" s="198"/>
      <c r="I45" s="202"/>
      <c r="J45" s="213"/>
    </row>
    <row r="46" spans="1:10" s="175" customFormat="1" ht="60" hidden="1" customHeight="1">
      <c r="A46" s="266" t="s">
        <v>247</v>
      </c>
      <c r="B46" s="122" t="s">
        <v>248</v>
      </c>
      <c r="C46" s="266" t="s">
        <v>65</v>
      </c>
      <c r="D46" s="267" t="s">
        <v>249</v>
      </c>
      <c r="E46" s="188" t="s">
        <v>422</v>
      </c>
      <c r="F46" s="236" t="s">
        <v>423</v>
      </c>
      <c r="G46" s="189">
        <f t="shared" si="2"/>
        <v>0</v>
      </c>
      <c r="H46" s="382"/>
      <c r="I46" s="202"/>
      <c r="J46" s="213"/>
    </row>
    <row r="47" spans="1:10" s="175" customFormat="1" ht="61.5" hidden="1" customHeight="1">
      <c r="A47" s="196" t="s">
        <v>144</v>
      </c>
      <c r="B47" s="196" t="s">
        <v>145</v>
      </c>
      <c r="C47" s="196" t="s">
        <v>55</v>
      </c>
      <c r="D47" s="212" t="s">
        <v>146</v>
      </c>
      <c r="E47" s="187" t="s">
        <v>404</v>
      </c>
      <c r="F47" s="236" t="s">
        <v>405</v>
      </c>
      <c r="G47" s="189">
        <f t="shared" si="2"/>
        <v>0</v>
      </c>
      <c r="H47" s="198"/>
      <c r="I47" s="202"/>
      <c r="J47" s="213"/>
    </row>
    <row r="48" spans="1:10" ht="57.75" customHeight="1">
      <c r="A48" s="329" t="s">
        <v>144</v>
      </c>
      <c r="B48" s="329" t="s">
        <v>145</v>
      </c>
      <c r="C48" s="329" t="s">
        <v>55</v>
      </c>
      <c r="D48" s="491" t="s">
        <v>146</v>
      </c>
      <c r="E48" s="492" t="s">
        <v>476</v>
      </c>
      <c r="F48" s="447" t="s">
        <v>477</v>
      </c>
      <c r="G48" s="195">
        <f t="shared" si="2"/>
        <v>4427000</v>
      </c>
      <c r="H48" s="353"/>
      <c r="I48" s="487">
        <v>4427000</v>
      </c>
      <c r="J48" s="487">
        <v>4427000</v>
      </c>
    </row>
    <row r="49" spans="1:11" ht="43.5" customHeight="1">
      <c r="A49" s="329" t="s">
        <v>144</v>
      </c>
      <c r="B49" s="329" t="s">
        <v>145</v>
      </c>
      <c r="C49" s="329" t="s">
        <v>55</v>
      </c>
      <c r="D49" s="491" t="s">
        <v>146</v>
      </c>
      <c r="E49" s="492" t="s">
        <v>333</v>
      </c>
      <c r="F49" s="447" t="s">
        <v>424</v>
      </c>
      <c r="G49" s="195">
        <f t="shared" si="2"/>
        <v>-3000000</v>
      </c>
      <c r="H49" s="353">
        <v>-30000</v>
      </c>
      <c r="I49" s="487">
        <v>-2970000</v>
      </c>
      <c r="J49" s="487">
        <v>-2970000</v>
      </c>
    </row>
    <row r="50" spans="1:11" ht="61.5" customHeight="1">
      <c r="A50" s="193" t="s">
        <v>456</v>
      </c>
      <c r="B50" s="193" t="s">
        <v>457</v>
      </c>
      <c r="C50" s="193" t="s">
        <v>55</v>
      </c>
      <c r="D50" s="194" t="s">
        <v>458</v>
      </c>
      <c r="E50" s="492" t="s">
        <v>333</v>
      </c>
      <c r="F50" s="447" t="s">
        <v>424</v>
      </c>
      <c r="G50" s="195">
        <f t="shared" si="2"/>
        <v>3000000</v>
      </c>
      <c r="H50" s="353"/>
      <c r="I50" s="487">
        <v>3000000</v>
      </c>
      <c r="J50" s="487">
        <v>3000000</v>
      </c>
    </row>
    <row r="51" spans="1:11" s="384" customFormat="1" ht="78.75" customHeight="1">
      <c r="A51" s="182" t="s">
        <v>24</v>
      </c>
      <c r="B51" s="182"/>
      <c r="C51" s="182"/>
      <c r="D51" s="183" t="s">
        <v>95</v>
      </c>
      <c r="E51" s="495"/>
      <c r="F51" s="496"/>
      <c r="G51" s="281">
        <f>SUM(G52)</f>
        <v>2114451</v>
      </c>
      <c r="H51" s="281">
        <f t="shared" ref="H51:J51" si="3">SUM(H52)</f>
        <v>0</v>
      </c>
      <c r="I51" s="281">
        <f t="shared" si="3"/>
        <v>2114451</v>
      </c>
      <c r="J51" s="281">
        <f t="shared" si="3"/>
        <v>2114451</v>
      </c>
    </row>
    <row r="52" spans="1:11" s="384" customFormat="1" ht="76.5" customHeight="1">
      <c r="A52" s="182" t="s">
        <v>25</v>
      </c>
      <c r="B52" s="182"/>
      <c r="C52" s="182"/>
      <c r="D52" s="183" t="s">
        <v>95</v>
      </c>
      <c r="E52" s="495"/>
      <c r="F52" s="496"/>
      <c r="G52" s="281">
        <f>SUM(G53:G62)</f>
        <v>2114451</v>
      </c>
      <c r="H52" s="281">
        <f t="shared" ref="H52:J52" si="4">SUM(H53:H62)</f>
        <v>0</v>
      </c>
      <c r="I52" s="281">
        <f t="shared" si="4"/>
        <v>2114451</v>
      </c>
      <c r="J52" s="281">
        <f t="shared" si="4"/>
        <v>2114451</v>
      </c>
      <c r="K52" s="186">
        <f>SUM(H51:I51)</f>
        <v>2114451</v>
      </c>
    </row>
    <row r="53" spans="1:11" s="499" customFormat="1" ht="110.25" customHeight="1">
      <c r="A53" s="355" t="s">
        <v>288</v>
      </c>
      <c r="B53" s="193" t="s">
        <v>289</v>
      </c>
      <c r="C53" s="193" t="s">
        <v>50</v>
      </c>
      <c r="D53" s="330" t="s">
        <v>290</v>
      </c>
      <c r="E53" s="492" t="s">
        <v>336</v>
      </c>
      <c r="F53" s="373" t="s">
        <v>337</v>
      </c>
      <c r="G53" s="195">
        <f t="shared" ref="G53:G62" si="5">SUM(H53:I53)</f>
        <v>1864451</v>
      </c>
      <c r="H53" s="497"/>
      <c r="I53" s="353">
        <v>1864451</v>
      </c>
      <c r="J53" s="353">
        <v>1864451</v>
      </c>
      <c r="K53" s="498"/>
    </row>
    <row r="54" spans="1:11" s="499" customFormat="1" ht="99.75" hidden="1" customHeight="1">
      <c r="A54" s="355" t="s">
        <v>425</v>
      </c>
      <c r="B54" s="193" t="s">
        <v>274</v>
      </c>
      <c r="C54" s="193" t="s">
        <v>273</v>
      </c>
      <c r="D54" s="439" t="s">
        <v>272</v>
      </c>
      <c r="E54" s="492" t="s">
        <v>336</v>
      </c>
      <c r="F54" s="373" t="s">
        <v>337</v>
      </c>
      <c r="G54" s="195">
        <f t="shared" si="5"/>
        <v>0</v>
      </c>
      <c r="H54" s="497"/>
      <c r="I54" s="353"/>
      <c r="J54" s="353"/>
      <c r="K54" s="498"/>
    </row>
    <row r="55" spans="1:11" ht="96" hidden="1" customHeight="1">
      <c r="A55" s="355" t="s">
        <v>186</v>
      </c>
      <c r="B55" s="355" t="s">
        <v>187</v>
      </c>
      <c r="C55" s="355" t="s">
        <v>238</v>
      </c>
      <c r="D55" s="356" t="s">
        <v>188</v>
      </c>
      <c r="E55" s="492" t="s">
        <v>336</v>
      </c>
      <c r="F55" s="373" t="s">
        <v>337</v>
      </c>
      <c r="G55" s="195">
        <f t="shared" si="5"/>
        <v>0</v>
      </c>
      <c r="H55" s="353"/>
      <c r="I55" s="487"/>
      <c r="J55" s="487"/>
      <c r="K55" s="384"/>
    </row>
    <row r="56" spans="1:11" s="490" customFormat="1" ht="96.75" hidden="1" customHeight="1">
      <c r="A56" s="355" t="s">
        <v>224</v>
      </c>
      <c r="B56" s="355" t="s">
        <v>225</v>
      </c>
      <c r="C56" s="355" t="s">
        <v>53</v>
      </c>
      <c r="D56" s="356" t="s">
        <v>226</v>
      </c>
      <c r="E56" s="492" t="s">
        <v>336</v>
      </c>
      <c r="F56" s="373" t="s">
        <v>337</v>
      </c>
      <c r="G56" s="195">
        <f t="shared" si="5"/>
        <v>0</v>
      </c>
      <c r="H56" s="353"/>
      <c r="I56" s="487"/>
      <c r="J56" s="487"/>
      <c r="K56" s="500"/>
    </row>
    <row r="57" spans="1:11" s="490" customFormat="1" ht="95.25" hidden="1" customHeight="1">
      <c r="A57" s="355" t="s">
        <v>276</v>
      </c>
      <c r="B57" s="355" t="s">
        <v>277</v>
      </c>
      <c r="C57" s="355" t="s">
        <v>53</v>
      </c>
      <c r="D57" s="356" t="s">
        <v>278</v>
      </c>
      <c r="E57" s="492" t="s">
        <v>336</v>
      </c>
      <c r="F57" s="373" t="s">
        <v>337</v>
      </c>
      <c r="G57" s="195">
        <f t="shared" si="5"/>
        <v>0</v>
      </c>
      <c r="H57" s="353"/>
      <c r="I57" s="487"/>
      <c r="J57" s="487"/>
      <c r="K57" s="500"/>
    </row>
    <row r="58" spans="1:11" s="490" customFormat="1" ht="112.5" customHeight="1">
      <c r="A58" s="440" t="s">
        <v>189</v>
      </c>
      <c r="B58" s="440" t="s">
        <v>87</v>
      </c>
      <c r="C58" s="440" t="s">
        <v>191</v>
      </c>
      <c r="D58" s="426" t="s">
        <v>190</v>
      </c>
      <c r="E58" s="492" t="s">
        <v>336</v>
      </c>
      <c r="F58" s="373" t="s">
        <v>337</v>
      </c>
      <c r="G58" s="195">
        <f t="shared" si="5"/>
        <v>2200000</v>
      </c>
      <c r="H58" s="353"/>
      <c r="I58" s="487">
        <v>2200000</v>
      </c>
      <c r="J58" s="487">
        <v>2200000</v>
      </c>
      <c r="K58" s="500"/>
    </row>
    <row r="59" spans="1:11" ht="92.25" hidden="1" customHeight="1">
      <c r="A59" s="440" t="s">
        <v>189</v>
      </c>
      <c r="B59" s="440" t="s">
        <v>87</v>
      </c>
      <c r="C59" s="440" t="s">
        <v>191</v>
      </c>
      <c r="D59" s="426" t="s">
        <v>190</v>
      </c>
      <c r="E59" s="492" t="s">
        <v>338</v>
      </c>
      <c r="F59" s="373" t="s">
        <v>339</v>
      </c>
      <c r="G59" s="195">
        <f t="shared" si="5"/>
        <v>0</v>
      </c>
      <c r="H59" s="353"/>
      <c r="I59" s="487"/>
      <c r="J59" s="487"/>
      <c r="K59" s="384"/>
    </row>
    <row r="60" spans="1:11" ht="110.25" customHeight="1">
      <c r="A60" s="193" t="s">
        <v>305</v>
      </c>
      <c r="B60" s="193" t="s">
        <v>306</v>
      </c>
      <c r="C60" s="193" t="s">
        <v>191</v>
      </c>
      <c r="D60" s="330" t="s">
        <v>426</v>
      </c>
      <c r="E60" s="492" t="s">
        <v>336</v>
      </c>
      <c r="F60" s="373" t="s">
        <v>337</v>
      </c>
      <c r="G60" s="195">
        <f t="shared" si="5"/>
        <v>-1950000</v>
      </c>
      <c r="H60" s="353"/>
      <c r="I60" s="487">
        <v>-1950000</v>
      </c>
      <c r="J60" s="487">
        <v>-1950000</v>
      </c>
      <c r="K60" s="384"/>
    </row>
    <row r="61" spans="1:11" s="175" customFormat="1" ht="70.5" hidden="1" customHeight="1">
      <c r="A61" s="122" t="s">
        <v>211</v>
      </c>
      <c r="B61" s="122" t="s">
        <v>210</v>
      </c>
      <c r="C61" s="122" t="s">
        <v>191</v>
      </c>
      <c r="D61" s="125" t="s">
        <v>209</v>
      </c>
      <c r="E61" s="187" t="s">
        <v>427</v>
      </c>
      <c r="F61" s="234" t="s">
        <v>428</v>
      </c>
      <c r="G61" s="189">
        <f t="shared" si="5"/>
        <v>0</v>
      </c>
      <c r="H61" s="198"/>
      <c r="I61" s="202"/>
      <c r="J61" s="202"/>
      <c r="K61" s="225"/>
    </row>
    <row r="62" spans="1:11" s="175" customFormat="1" ht="97.5" hidden="1" customHeight="1">
      <c r="A62" s="226" t="s">
        <v>281</v>
      </c>
      <c r="B62" s="122" t="s">
        <v>145</v>
      </c>
      <c r="C62" s="122" t="s">
        <v>55</v>
      </c>
      <c r="D62" s="206" t="s">
        <v>146</v>
      </c>
      <c r="E62" s="187" t="s">
        <v>336</v>
      </c>
      <c r="F62" s="234" t="s">
        <v>337</v>
      </c>
      <c r="G62" s="189">
        <f t="shared" si="5"/>
        <v>0</v>
      </c>
      <c r="H62" s="202"/>
      <c r="I62" s="202"/>
      <c r="J62" s="202"/>
      <c r="K62" s="225"/>
    </row>
    <row r="63" spans="1:11" s="77" customFormat="1" ht="47.25" hidden="1" customHeight="1">
      <c r="A63" s="124" t="s">
        <v>162</v>
      </c>
      <c r="B63" s="228"/>
      <c r="C63" s="228"/>
      <c r="D63" s="127" t="s">
        <v>92</v>
      </c>
      <c r="E63" s="229"/>
      <c r="F63" s="374"/>
      <c r="G63" s="230">
        <f>SUM(G64)</f>
        <v>0</v>
      </c>
      <c r="H63" s="230">
        <f t="shared" ref="H63:J63" si="6">SUM(H64)</f>
        <v>0</v>
      </c>
      <c r="I63" s="230">
        <f t="shared" si="6"/>
        <v>0</v>
      </c>
      <c r="J63" s="230">
        <f t="shared" si="6"/>
        <v>0</v>
      </c>
    </row>
    <row r="64" spans="1:11" s="77" customFormat="1" ht="45.75" hidden="1" customHeight="1">
      <c r="A64" s="124" t="s">
        <v>161</v>
      </c>
      <c r="B64" s="228"/>
      <c r="C64" s="228"/>
      <c r="D64" s="127" t="s">
        <v>92</v>
      </c>
      <c r="E64" s="229"/>
      <c r="F64" s="374"/>
      <c r="G64" s="230">
        <f>SUM(G65:G67)</f>
        <v>0</v>
      </c>
      <c r="H64" s="230">
        <f t="shared" ref="H64:J64" si="7">SUM(H65:H67)</f>
        <v>0</v>
      </c>
      <c r="I64" s="230">
        <f t="shared" si="7"/>
        <v>0</v>
      </c>
      <c r="J64" s="230">
        <f t="shared" si="7"/>
        <v>0</v>
      </c>
      <c r="K64" s="231">
        <f>SUM(H64:I64)</f>
        <v>0</v>
      </c>
    </row>
    <row r="65" spans="1:11" s="77" customFormat="1" ht="45.75" hidden="1" customHeight="1">
      <c r="A65" s="209" t="s">
        <v>386</v>
      </c>
      <c r="B65" s="209" t="s">
        <v>429</v>
      </c>
      <c r="C65" s="232" t="s">
        <v>47</v>
      </c>
      <c r="D65" s="214" t="s">
        <v>430</v>
      </c>
      <c r="E65" s="187" t="s">
        <v>340</v>
      </c>
      <c r="F65" s="234" t="s">
        <v>341</v>
      </c>
      <c r="G65" s="198">
        <f t="shared" ref="G65" si="8">SUM(H65:I65)</f>
        <v>0</v>
      </c>
      <c r="H65" s="198"/>
      <c r="I65" s="190"/>
      <c r="J65" s="233"/>
      <c r="K65" s="91"/>
    </row>
    <row r="66" spans="1:11" s="77" customFormat="1" ht="42" hidden="1" customHeight="1">
      <c r="A66" s="209"/>
      <c r="B66" s="209"/>
      <c r="C66" s="232"/>
      <c r="D66" s="214"/>
      <c r="E66" s="187"/>
      <c r="F66" s="234"/>
      <c r="G66" s="198"/>
      <c r="H66" s="198"/>
      <c r="I66" s="190"/>
      <c r="J66" s="233"/>
      <c r="K66" s="106"/>
    </row>
    <row r="67" spans="1:11" s="175" customFormat="1" ht="42" hidden="1" customHeight="1">
      <c r="A67" s="196" t="s">
        <v>342</v>
      </c>
      <c r="B67" s="196" t="s">
        <v>134</v>
      </c>
      <c r="C67" s="196" t="s">
        <v>64</v>
      </c>
      <c r="D67" s="235" t="s">
        <v>18</v>
      </c>
      <c r="E67" s="188" t="s">
        <v>343</v>
      </c>
      <c r="F67" s="236"/>
      <c r="G67" s="236"/>
      <c r="H67" s="202"/>
      <c r="I67" s="202"/>
      <c r="J67" s="213"/>
    </row>
    <row r="68" spans="1:11" s="68" customFormat="1" ht="60" customHeight="1">
      <c r="A68" s="109" t="s">
        <v>158</v>
      </c>
      <c r="B68" s="109"/>
      <c r="C68" s="109"/>
      <c r="D68" s="153" t="s">
        <v>93</v>
      </c>
      <c r="E68" s="501"/>
      <c r="F68" s="502"/>
      <c r="G68" s="281">
        <f>SUM(G69)</f>
        <v>500000</v>
      </c>
      <c r="H68" s="281">
        <f t="shared" ref="H68:J68" si="9">SUM(H69)</f>
        <v>500000</v>
      </c>
      <c r="I68" s="281">
        <f t="shared" si="9"/>
        <v>0</v>
      </c>
      <c r="J68" s="281">
        <f t="shared" si="9"/>
        <v>0</v>
      </c>
    </row>
    <row r="69" spans="1:11" s="68" customFormat="1" ht="57.75" customHeight="1">
      <c r="A69" s="109" t="s">
        <v>157</v>
      </c>
      <c r="B69" s="109"/>
      <c r="C69" s="109"/>
      <c r="D69" s="153" t="s">
        <v>93</v>
      </c>
      <c r="E69" s="501"/>
      <c r="F69" s="502"/>
      <c r="G69" s="185">
        <f>SUM(G71:G77)</f>
        <v>500000</v>
      </c>
      <c r="H69" s="185">
        <f>SUM(H71:H77)</f>
        <v>500000</v>
      </c>
      <c r="I69" s="185">
        <f>SUM(I71:I77)</f>
        <v>0</v>
      </c>
      <c r="J69" s="185">
        <f>SUM(J71:J77)</f>
        <v>0</v>
      </c>
      <c r="K69" s="237">
        <f>SUM(H69:I69)</f>
        <v>500000</v>
      </c>
    </row>
    <row r="70" spans="1:11" s="68" customFormat="1" ht="102" hidden="1" customHeight="1">
      <c r="A70" s="453" t="s">
        <v>344</v>
      </c>
      <c r="B70" s="453" t="s">
        <v>345</v>
      </c>
      <c r="C70" s="169"/>
      <c r="D70" s="438" t="s">
        <v>346</v>
      </c>
      <c r="E70" s="194" t="s">
        <v>347</v>
      </c>
      <c r="F70" s="447"/>
      <c r="G70" s="447"/>
      <c r="H70" s="487"/>
      <c r="I70" s="487"/>
      <c r="J70" s="494"/>
    </row>
    <row r="71" spans="1:11" s="68" customFormat="1" ht="55.5" hidden="1" customHeight="1">
      <c r="A71" s="453" t="s">
        <v>348</v>
      </c>
      <c r="B71" s="453" t="s">
        <v>349</v>
      </c>
      <c r="C71" s="169" t="s">
        <v>21</v>
      </c>
      <c r="D71" s="438" t="s">
        <v>350</v>
      </c>
      <c r="E71" s="194" t="s">
        <v>431</v>
      </c>
      <c r="F71" s="373" t="s">
        <v>432</v>
      </c>
      <c r="G71" s="195">
        <f>SUM(H71:I71)</f>
        <v>0</v>
      </c>
      <c r="H71" s="487"/>
      <c r="I71" s="487"/>
      <c r="J71" s="494"/>
    </row>
    <row r="72" spans="1:11" s="68" customFormat="1" ht="58.5" hidden="1" customHeight="1">
      <c r="A72" s="453" t="s">
        <v>351</v>
      </c>
      <c r="B72" s="503" t="s">
        <v>352</v>
      </c>
      <c r="C72" s="504" t="s">
        <v>58</v>
      </c>
      <c r="D72" s="438" t="s">
        <v>353</v>
      </c>
      <c r="E72" s="194" t="s">
        <v>431</v>
      </c>
      <c r="F72" s="373" t="s">
        <v>432</v>
      </c>
      <c r="G72" s="195">
        <f t="shared" ref="G72:G81" si="10">SUM(H72:I72)</f>
        <v>0</v>
      </c>
      <c r="H72" s="487"/>
      <c r="I72" s="487"/>
      <c r="J72" s="494"/>
    </row>
    <row r="73" spans="1:11" s="506" customFormat="1" ht="61.5" hidden="1" customHeight="1">
      <c r="A73" s="453" t="s">
        <v>354</v>
      </c>
      <c r="B73" s="453" t="s">
        <v>355</v>
      </c>
      <c r="C73" s="169" t="s">
        <v>58</v>
      </c>
      <c r="D73" s="438" t="s">
        <v>356</v>
      </c>
      <c r="E73" s="194" t="s">
        <v>431</v>
      </c>
      <c r="F73" s="373" t="s">
        <v>432</v>
      </c>
      <c r="G73" s="195">
        <f t="shared" si="10"/>
        <v>0</v>
      </c>
      <c r="H73" s="487"/>
      <c r="I73" s="487"/>
      <c r="J73" s="505"/>
    </row>
    <row r="74" spans="1:11" s="506" customFormat="1" ht="52.5" hidden="1" customHeight="1">
      <c r="A74" s="462" t="s">
        <v>357</v>
      </c>
      <c r="B74" s="462" t="s">
        <v>358</v>
      </c>
      <c r="C74" s="151"/>
      <c r="D74" s="463" t="s">
        <v>359</v>
      </c>
      <c r="E74" s="194" t="s">
        <v>431</v>
      </c>
      <c r="F74" s="373" t="s">
        <v>432</v>
      </c>
      <c r="G74" s="195">
        <f t="shared" si="10"/>
        <v>0</v>
      </c>
      <c r="H74" s="487"/>
      <c r="I74" s="487"/>
      <c r="J74" s="505"/>
    </row>
    <row r="75" spans="1:11" s="506" customFormat="1" ht="62.25" hidden="1" customHeight="1">
      <c r="A75" s="462" t="s">
        <v>167</v>
      </c>
      <c r="B75" s="462" t="s">
        <v>168</v>
      </c>
      <c r="C75" s="151" t="s">
        <v>21</v>
      </c>
      <c r="D75" s="463" t="s">
        <v>433</v>
      </c>
      <c r="E75" s="194" t="s">
        <v>431</v>
      </c>
      <c r="F75" s="373" t="s">
        <v>432</v>
      </c>
      <c r="G75" s="195">
        <f t="shared" si="10"/>
        <v>0</v>
      </c>
      <c r="H75" s="487"/>
      <c r="I75" s="487"/>
      <c r="J75" s="505"/>
    </row>
    <row r="76" spans="1:11" s="506" customFormat="1" ht="0.75" hidden="1" customHeight="1">
      <c r="A76" s="507" t="s">
        <v>360</v>
      </c>
      <c r="B76" s="507" t="s">
        <v>361</v>
      </c>
      <c r="C76" s="508"/>
      <c r="D76" s="509" t="s">
        <v>362</v>
      </c>
      <c r="E76" s="194" t="s">
        <v>431</v>
      </c>
      <c r="F76" s="373" t="s">
        <v>432</v>
      </c>
      <c r="G76" s="195">
        <f t="shared" si="10"/>
        <v>0</v>
      </c>
      <c r="H76" s="487"/>
      <c r="I76" s="487"/>
      <c r="J76" s="505"/>
    </row>
    <row r="77" spans="1:11" s="506" customFormat="1" ht="61.5" customHeight="1">
      <c r="A77" s="453" t="s">
        <v>169</v>
      </c>
      <c r="B77" s="453" t="s">
        <v>125</v>
      </c>
      <c r="C77" s="151" t="s">
        <v>51</v>
      </c>
      <c r="D77" s="463" t="s">
        <v>126</v>
      </c>
      <c r="E77" s="194" t="s">
        <v>431</v>
      </c>
      <c r="F77" s="373" t="s">
        <v>432</v>
      </c>
      <c r="G77" s="195">
        <f t="shared" si="10"/>
        <v>500000</v>
      </c>
      <c r="H77" s="487">
        <v>500000</v>
      </c>
      <c r="I77" s="487"/>
      <c r="J77" s="505"/>
    </row>
    <row r="78" spans="1:11" s="68" customFormat="1" ht="50.25" customHeight="1">
      <c r="A78" s="109" t="s">
        <v>22</v>
      </c>
      <c r="B78" s="109"/>
      <c r="C78" s="109"/>
      <c r="D78" s="466" t="s">
        <v>204</v>
      </c>
      <c r="E78" s="510"/>
      <c r="F78" s="511"/>
      <c r="G78" s="281">
        <f>SUM(G79)</f>
        <v>12000</v>
      </c>
      <c r="H78" s="281">
        <f t="shared" ref="H78:J78" si="11">SUM(H79)</f>
        <v>12000</v>
      </c>
      <c r="I78" s="281">
        <f t="shared" si="11"/>
        <v>0</v>
      </c>
      <c r="J78" s="281">
        <f t="shared" si="11"/>
        <v>0</v>
      </c>
    </row>
    <row r="79" spans="1:11" s="68" customFormat="1" ht="51" customHeight="1">
      <c r="A79" s="109" t="s">
        <v>23</v>
      </c>
      <c r="B79" s="109"/>
      <c r="C79" s="109"/>
      <c r="D79" s="466" t="s">
        <v>204</v>
      </c>
      <c r="E79" s="510"/>
      <c r="F79" s="511"/>
      <c r="G79" s="281">
        <f>SUM(G80:G81)</f>
        <v>12000</v>
      </c>
      <c r="H79" s="281">
        <f t="shared" ref="H79:J79" si="12">SUM(H80:H81)</f>
        <v>12000</v>
      </c>
      <c r="I79" s="281">
        <f t="shared" si="12"/>
        <v>0</v>
      </c>
      <c r="J79" s="281">
        <f t="shared" si="12"/>
        <v>0</v>
      </c>
      <c r="K79" s="237">
        <f>SUM(H79:I79)</f>
        <v>12000</v>
      </c>
    </row>
    <row r="80" spans="1:11" s="68" customFormat="1" ht="45.75" customHeight="1">
      <c r="A80" s="440" t="s">
        <v>460</v>
      </c>
      <c r="B80" s="440" t="s">
        <v>461</v>
      </c>
      <c r="C80" s="440" t="s">
        <v>57</v>
      </c>
      <c r="D80" s="465" t="s">
        <v>459</v>
      </c>
      <c r="E80" s="194" t="s">
        <v>434</v>
      </c>
      <c r="F80" s="373" t="s">
        <v>435</v>
      </c>
      <c r="G80" s="195">
        <f t="shared" si="10"/>
        <v>12000</v>
      </c>
      <c r="H80" s="487">
        <v>12000</v>
      </c>
      <c r="I80" s="487"/>
      <c r="J80" s="512"/>
    </row>
    <row r="81" spans="1:11" s="77" customFormat="1" ht="44.25" hidden="1" customHeight="1">
      <c r="A81" s="226" t="s">
        <v>181</v>
      </c>
      <c r="B81" s="226" t="s">
        <v>182</v>
      </c>
      <c r="C81" s="226" t="s">
        <v>63</v>
      </c>
      <c r="D81" s="239" t="s">
        <v>180</v>
      </c>
      <c r="E81" s="188" t="s">
        <v>434</v>
      </c>
      <c r="F81" s="234" t="s">
        <v>435</v>
      </c>
      <c r="G81" s="189">
        <f t="shared" si="10"/>
        <v>0</v>
      </c>
      <c r="H81" s="202"/>
      <c r="I81" s="202"/>
      <c r="J81" s="238"/>
    </row>
    <row r="82" spans="1:11" s="379" customFormat="1" ht="42.75" customHeight="1">
      <c r="A82" s="375" t="s">
        <v>436</v>
      </c>
      <c r="B82" s="375" t="s">
        <v>436</v>
      </c>
      <c r="C82" s="376" t="s">
        <v>436</v>
      </c>
      <c r="D82" s="377" t="s">
        <v>230</v>
      </c>
      <c r="E82" s="377" t="s">
        <v>436</v>
      </c>
      <c r="F82" s="377" t="s">
        <v>436</v>
      </c>
      <c r="G82" s="378">
        <f>SUM(G15,G52,G64,G69,G79)</f>
        <v>25340251</v>
      </c>
      <c r="H82" s="378">
        <f>SUM(H15,H52,H64,H69,H79)</f>
        <v>11072213</v>
      </c>
      <c r="I82" s="378">
        <f>SUM(I15,I52,I64,I69,I79)</f>
        <v>14268038</v>
      </c>
      <c r="J82" s="378">
        <f>SUM(J15,J52,J64,J69,J79)</f>
        <v>14268038</v>
      </c>
      <c r="K82" s="383">
        <f>SUM(H82:I82)</f>
        <v>25340251</v>
      </c>
    </row>
    <row r="83" spans="1:11" ht="28.9" customHeight="1">
      <c r="A83" s="240"/>
      <c r="B83" s="240"/>
      <c r="C83" s="240"/>
      <c r="D83" s="240"/>
      <c r="E83" s="240"/>
      <c r="F83" s="380"/>
      <c r="G83" s="241"/>
      <c r="H83" s="242"/>
      <c r="I83" s="242"/>
    </row>
    <row r="84" spans="1:11" ht="101.25" customHeight="1">
      <c r="A84" s="240"/>
      <c r="B84" s="240"/>
      <c r="C84" s="240"/>
      <c r="D84" s="240"/>
      <c r="E84" s="240"/>
      <c r="F84" s="380"/>
      <c r="G84" s="241"/>
      <c r="H84" s="242"/>
      <c r="I84" s="242"/>
    </row>
    <row r="85" spans="1:11" ht="18.75">
      <c r="A85" s="240"/>
      <c r="B85" s="240"/>
      <c r="C85" s="240"/>
      <c r="D85" s="243"/>
      <c r="E85" s="243"/>
      <c r="F85" s="381"/>
      <c r="G85" s="244"/>
      <c r="I85" s="242"/>
    </row>
    <row r="86" spans="1:11" ht="18.75">
      <c r="A86" s="240"/>
      <c r="B86" s="240"/>
      <c r="C86" s="240"/>
      <c r="D86" s="240"/>
      <c r="E86" s="240"/>
      <c r="F86" s="380"/>
      <c r="G86" s="241"/>
      <c r="H86" s="242"/>
      <c r="I86" s="242"/>
    </row>
    <row r="87" spans="1:11" ht="18.75">
      <c r="A87" s="240"/>
      <c r="B87" s="240"/>
      <c r="C87" s="240"/>
      <c r="D87" s="240"/>
      <c r="E87" s="240"/>
      <c r="F87" s="380"/>
      <c r="G87" s="241"/>
      <c r="H87" s="242"/>
      <c r="I87" s="242"/>
    </row>
    <row r="88" spans="1:11">
      <c r="A88" s="243"/>
      <c r="B88" s="243"/>
      <c r="C88" s="243"/>
      <c r="D88" s="243"/>
      <c r="E88" s="243"/>
      <c r="F88" s="381"/>
      <c r="G88" s="244"/>
    </row>
    <row r="89" spans="1:11" ht="18">
      <c r="A89" s="243"/>
      <c r="B89" s="243"/>
      <c r="C89" s="243"/>
      <c r="D89" s="243"/>
      <c r="E89" s="243"/>
      <c r="F89" s="381"/>
      <c r="G89" s="244"/>
      <c r="H89" s="237"/>
      <c r="I89" s="237"/>
    </row>
    <row r="90" spans="1:11">
      <c r="A90" s="243"/>
      <c r="B90" s="243"/>
      <c r="C90" s="243"/>
      <c r="D90" s="243"/>
      <c r="E90" s="243"/>
      <c r="F90" s="381"/>
      <c r="G90" s="244"/>
    </row>
  </sheetData>
  <mergeCells count="11">
    <mergeCell ref="I11:J11"/>
    <mergeCell ref="D5:I5"/>
    <mergeCell ref="D6:J6"/>
    <mergeCell ref="A11:A12"/>
    <mergeCell ref="B11:B12"/>
    <mergeCell ref="C11:C12"/>
    <mergeCell ref="D11:D12"/>
    <mergeCell ref="E11:E12"/>
    <mergeCell ref="F11:F12"/>
    <mergeCell ref="G11:G12"/>
    <mergeCell ref="H11:H12"/>
  </mergeCells>
  <pageMargins left="0.74803149606299213" right="0.19685039370078741" top="0.86614173228346458" bottom="0.6692913385826772" header="0" footer="0"/>
  <pageSetup paperSize="9" scale="60" orientation="landscape" r:id="rId1"/>
  <headerFooter differentFirst="1" alignWithMargins="0">
    <oddHeader>&amp;C&amp;P&amp;Rпродовження додатку 5</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8</vt:i4>
      </vt:variant>
    </vt:vector>
  </HeadingPairs>
  <TitlesOfParts>
    <vt:vector size="13" baseType="lpstr">
      <vt:lpstr>дод1</vt:lpstr>
      <vt:lpstr>дод2</vt:lpstr>
      <vt:lpstr>дод3</vt:lpstr>
      <vt:lpstr>дод4</vt:lpstr>
      <vt:lpstr>дод5</vt:lpstr>
      <vt:lpstr>дод2!Заголовки_для_печати</vt:lpstr>
      <vt:lpstr>дод4!Заголовки_для_печати</vt:lpstr>
      <vt:lpstr>дод5!Заголовки_для_печати</vt:lpstr>
      <vt:lpstr>дод1!Область_печати</vt:lpstr>
      <vt:lpstr>дод2!Область_печати</vt:lpstr>
      <vt:lpstr>дод3!Область_печати</vt:lpstr>
      <vt:lpstr>дод4!Область_печати</vt:lpstr>
      <vt:lpstr>дод5!Область_печати</vt:lpstr>
    </vt:vector>
  </TitlesOfParts>
  <Company>Відділ доходів</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Лена</dc:creator>
  <cp:lastModifiedBy>Userr</cp:lastModifiedBy>
  <cp:lastPrinted>2021-03-10T09:12:49Z</cp:lastPrinted>
  <dcterms:created xsi:type="dcterms:W3CDTF">2004-12-22T07:46:33Z</dcterms:created>
  <dcterms:modified xsi:type="dcterms:W3CDTF">2021-03-10T10:26:44Z</dcterms:modified>
</cp:coreProperties>
</file>