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525" windowWidth="15375" windowHeight="6360" tabRatio="601"/>
  </bookViews>
  <sheets>
    <sheet name="дод1" sheetId="56" r:id="rId1"/>
    <sheet name="дод2" sheetId="50" r:id="rId2"/>
    <sheet name="дод3" sheetId="49" r:id="rId3"/>
    <sheet name="дод4" sheetId="57" r:id="rId4"/>
    <sheet name="дод5 " sheetId="58" r:id="rId5"/>
    <sheet name="дод6" sheetId="59" r:id="rId6"/>
  </sheets>
  <definedNames>
    <definedName name="_xlnm.Print_Titles" localSheetId="2">дод3!$8:$12</definedName>
    <definedName name="_xlnm.Print_Titles" localSheetId="4">'дод5 '!$11:$12</definedName>
    <definedName name="_xlnm.Print_Titles" localSheetId="5">дод6!$11:$13</definedName>
    <definedName name="_xlnm.Print_Area" localSheetId="0">дод1!$A$1:$F$119</definedName>
    <definedName name="_xlnm.Print_Area" localSheetId="1">дод2!$A$1:$F$39</definedName>
    <definedName name="_xlnm.Print_Area" localSheetId="2">дод3!$A$1:$R$187</definedName>
    <definedName name="_xlnm.Print_Area" localSheetId="3">дод4!$A$1:$D$49</definedName>
    <definedName name="_xlnm.Print_Area" localSheetId="4">'дод5 '!$A$1:$J$92</definedName>
    <definedName name="_xlnm.Print_Area" localSheetId="5">дод6!$A$1:$J$106</definedName>
  </definedNames>
  <calcPr calcId="162913"/>
</workbook>
</file>

<file path=xl/calcChain.xml><?xml version="1.0" encoding="utf-8"?>
<calcChain xmlns="http://schemas.openxmlformats.org/spreadsheetml/2006/main">
  <c r="G80" i="59" l="1"/>
  <c r="G77" i="59"/>
  <c r="G103" i="59" l="1"/>
  <c r="G102" i="59"/>
  <c r="G101" i="59"/>
  <c r="G100" i="59"/>
  <c r="G99" i="59"/>
  <c r="J98" i="59"/>
  <c r="J97" i="59" s="1"/>
  <c r="I98" i="59"/>
  <c r="I97" i="59" s="1"/>
  <c r="H98" i="59"/>
  <c r="H97" i="59" s="1"/>
  <c r="G96" i="59"/>
  <c r="G95" i="59"/>
  <c r="J94" i="59"/>
  <c r="J93" i="59" s="1"/>
  <c r="I94" i="59"/>
  <c r="I93" i="59" s="1"/>
  <c r="H94" i="59"/>
  <c r="H93" i="59" s="1"/>
  <c r="G92" i="59"/>
  <c r="G91" i="59"/>
  <c r="G90" i="59"/>
  <c r="G89" i="59"/>
  <c r="G88" i="59"/>
  <c r="G87" i="59"/>
  <c r="G86" i="59"/>
  <c r="G85" i="59"/>
  <c r="G84" i="59"/>
  <c r="J83" i="59"/>
  <c r="J82" i="59" s="1"/>
  <c r="I83" i="59"/>
  <c r="I82" i="59" s="1"/>
  <c r="H83" i="59"/>
  <c r="H82" i="59" s="1"/>
  <c r="G81" i="59"/>
  <c r="G79" i="59"/>
  <c r="G78" i="59"/>
  <c r="G76" i="59"/>
  <c r="J75" i="59"/>
  <c r="J74" i="59" s="1"/>
  <c r="I75" i="59"/>
  <c r="I74" i="59" s="1"/>
  <c r="H75" i="59"/>
  <c r="K75" i="59" s="1"/>
  <c r="G73" i="59"/>
  <c r="G72" i="59"/>
  <c r="G71" i="59"/>
  <c r="J70" i="59"/>
  <c r="I70" i="59"/>
  <c r="I69" i="59" s="1"/>
  <c r="H70" i="59"/>
  <c r="H69" i="59" s="1"/>
  <c r="J69" i="59"/>
  <c r="G68" i="59"/>
  <c r="G67" i="59"/>
  <c r="G66" i="59"/>
  <c r="G65" i="59"/>
  <c r="G64" i="59"/>
  <c r="G63" i="59"/>
  <c r="J62" i="59"/>
  <c r="J61" i="59" s="1"/>
  <c r="I62" i="59"/>
  <c r="I61" i="59" s="1"/>
  <c r="H62" i="59"/>
  <c r="H61" i="59" s="1"/>
  <c r="G59" i="59"/>
  <c r="G58" i="59"/>
  <c r="G57" i="59" s="1"/>
  <c r="G56" i="59" s="1"/>
  <c r="J57" i="59"/>
  <c r="J56" i="59" s="1"/>
  <c r="I57" i="59"/>
  <c r="H57" i="59"/>
  <c r="K57" i="59" s="1"/>
  <c r="I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J15" i="59"/>
  <c r="J104" i="59" s="1"/>
  <c r="I15" i="59"/>
  <c r="H15" i="59"/>
  <c r="I88" i="58"/>
  <c r="I87" i="58" s="1"/>
  <c r="I82" i="58"/>
  <c r="I81" i="58" s="1"/>
  <c r="I79" i="58"/>
  <c r="L79" i="58" s="1"/>
  <c r="I76" i="58"/>
  <c r="I75" i="58" s="1"/>
  <c r="I64" i="58"/>
  <c r="I63" i="58" s="1"/>
  <c r="I51" i="58"/>
  <c r="I50" i="58" s="1"/>
  <c r="I43" i="58"/>
  <c r="I42" i="58" s="1"/>
  <c r="I39" i="58"/>
  <c r="L39" i="58" s="1"/>
  <c r="I33" i="58"/>
  <c r="I32" i="58" s="1"/>
  <c r="I24" i="58"/>
  <c r="I23" i="58" s="1"/>
  <c r="I14" i="58"/>
  <c r="I13" i="58" s="1"/>
  <c r="L24" i="58" l="1"/>
  <c r="I38" i="58"/>
  <c r="L43" i="58"/>
  <c r="I78" i="58"/>
  <c r="J14" i="59"/>
  <c r="H74" i="59"/>
  <c r="G74" i="59" s="1"/>
  <c r="G75" i="59"/>
  <c r="G83" i="59"/>
  <c r="G98" i="59"/>
  <c r="G97" i="59" s="1"/>
  <c r="G94" i="59"/>
  <c r="G93" i="59" s="1"/>
  <c r="G82" i="59"/>
  <c r="I104" i="59"/>
  <c r="G70" i="59"/>
  <c r="G69" i="59" s="1"/>
  <c r="K70" i="59"/>
  <c r="G62" i="59"/>
  <c r="G61" i="59" s="1"/>
  <c r="H104" i="59"/>
  <c r="H14" i="59"/>
  <c r="G15" i="59"/>
  <c r="G14" i="59" s="1"/>
  <c r="K98" i="59"/>
  <c r="K62" i="59"/>
  <c r="K83" i="59"/>
  <c r="I14" i="59"/>
  <c r="H56" i="59"/>
  <c r="L14" i="58"/>
  <c r="L82" i="58"/>
  <c r="I90" i="58"/>
  <c r="L51" i="58"/>
  <c r="T184" i="49"/>
  <c r="T153" i="49"/>
  <c r="P152" i="49"/>
  <c r="O152" i="49"/>
  <c r="N152" i="49"/>
  <c r="K152" i="49"/>
  <c r="H152" i="49"/>
  <c r="G152" i="49"/>
  <c r="F152" i="49"/>
  <c r="Q153" i="49"/>
  <c r="Q152" i="49" s="1"/>
  <c r="P153" i="49"/>
  <c r="O153" i="49"/>
  <c r="N153" i="49"/>
  <c r="M153" i="49"/>
  <c r="M152" i="49" s="1"/>
  <c r="L153" i="49"/>
  <c r="L152" i="49" s="1"/>
  <c r="K153" i="49"/>
  <c r="I153" i="49"/>
  <c r="I152" i="49" s="1"/>
  <c r="H153" i="49"/>
  <c r="G153" i="49"/>
  <c r="F153" i="49"/>
  <c r="Q113" i="49"/>
  <c r="P113" i="49"/>
  <c r="O113" i="49"/>
  <c r="N113" i="49"/>
  <c r="M113" i="49"/>
  <c r="L113" i="49"/>
  <c r="K113" i="49"/>
  <c r="I113" i="49"/>
  <c r="H113" i="49"/>
  <c r="G113" i="49"/>
  <c r="F113" i="49"/>
  <c r="J117" i="49"/>
  <c r="E117" i="49"/>
  <c r="K104" i="59" l="1"/>
  <c r="K15" i="59"/>
  <c r="G104" i="59"/>
  <c r="L90" i="58"/>
  <c r="R117" i="49"/>
  <c r="D15" i="57" l="1"/>
  <c r="D20" i="57"/>
  <c r="D28" i="57" s="1"/>
  <c r="D27" i="57" s="1"/>
  <c r="D23" i="57"/>
  <c r="C115" i="56"/>
  <c r="C114" i="56"/>
  <c r="C112" i="56"/>
  <c r="C110" i="56"/>
  <c r="C109" i="56"/>
  <c r="C108" i="56"/>
  <c r="C107" i="56"/>
  <c r="C105" i="56"/>
  <c r="C104" i="56"/>
  <c r="C103" i="56"/>
  <c r="D102" i="56"/>
  <c r="D92" i="56" s="1"/>
  <c r="C92" i="56" s="1"/>
  <c r="C101" i="56"/>
  <c r="D100" i="56"/>
  <c r="C100" i="56"/>
  <c r="C99" i="56"/>
  <c r="C98" i="56"/>
  <c r="C97" i="56"/>
  <c r="C96" i="56"/>
  <c r="C95" i="56"/>
  <c r="C94" i="56"/>
  <c r="D93" i="56"/>
  <c r="C93" i="56"/>
  <c r="E89" i="56"/>
  <c r="C89" i="56" s="1"/>
  <c r="E88" i="56"/>
  <c r="C88" i="56"/>
  <c r="F87" i="56"/>
  <c r="E87" i="56" s="1"/>
  <c r="C87" i="56" s="1"/>
  <c r="C84" i="56"/>
  <c r="C83" i="56"/>
  <c r="C82" i="56"/>
  <c r="E81" i="56"/>
  <c r="C81" i="56" s="1"/>
  <c r="E80" i="56"/>
  <c r="C80" i="56" s="1"/>
  <c r="E79" i="56"/>
  <c r="C79" i="56" s="1"/>
  <c r="C78" i="56"/>
  <c r="C77" i="56"/>
  <c r="D76" i="56"/>
  <c r="C76" i="56" s="1"/>
  <c r="D75" i="56"/>
  <c r="C75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/>
  <c r="C60" i="56"/>
  <c r="C59" i="56"/>
  <c r="D58" i="56"/>
  <c r="C58" i="56"/>
  <c r="D57" i="56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/>
  <c r="C18" i="56"/>
  <c r="C17" i="56"/>
  <c r="C16" i="56"/>
  <c r="C15" i="56"/>
  <c r="D14" i="56"/>
  <c r="D13" i="56" s="1"/>
  <c r="C13" i="56" s="1"/>
  <c r="C14" i="56"/>
  <c r="C102" i="56" l="1"/>
  <c r="D33" i="56"/>
  <c r="C33" i="56" s="1"/>
  <c r="D65" i="56"/>
  <c r="C65" i="56" s="1"/>
  <c r="F86" i="56"/>
  <c r="E86" i="56" s="1"/>
  <c r="C86" i="56" s="1"/>
  <c r="D91" i="56"/>
  <c r="C91" i="56" s="1"/>
  <c r="D12" i="56"/>
  <c r="D56" i="56"/>
  <c r="C56" i="56" s="1"/>
  <c r="D90" i="56" l="1"/>
  <c r="D116" i="56" s="1"/>
  <c r="C116" i="56" s="1"/>
  <c r="C12" i="56"/>
  <c r="C90" i="56" s="1"/>
  <c r="J175" i="49" l="1"/>
  <c r="R175" i="49" s="1"/>
  <c r="E166" i="49"/>
  <c r="R166" i="49" s="1"/>
  <c r="Q160" i="49"/>
  <c r="P160" i="49"/>
  <c r="O160" i="49"/>
  <c r="N160" i="49"/>
  <c r="M160" i="49"/>
  <c r="L160" i="49"/>
  <c r="K160" i="49"/>
  <c r="I160" i="49"/>
  <c r="H160" i="49"/>
  <c r="G160" i="49"/>
  <c r="F160" i="49"/>
  <c r="J176" i="49"/>
  <c r="R176" i="49" s="1"/>
  <c r="J165" i="49" l="1"/>
  <c r="E165" i="49"/>
  <c r="J118" i="49"/>
  <c r="E118" i="49"/>
  <c r="O90" i="49"/>
  <c r="N90" i="49"/>
  <c r="M90" i="49"/>
  <c r="L90" i="49"/>
  <c r="K90" i="49"/>
  <c r="J91" i="49"/>
  <c r="J90" i="49" s="1"/>
  <c r="F79" i="49"/>
  <c r="Q14" i="49"/>
  <c r="P14" i="49"/>
  <c r="O14" i="49"/>
  <c r="N14" i="49"/>
  <c r="M14" i="49"/>
  <c r="L14" i="49"/>
  <c r="K14" i="49"/>
  <c r="I14" i="49"/>
  <c r="H14" i="49"/>
  <c r="G14" i="49"/>
  <c r="F14" i="49"/>
  <c r="R165" i="49" l="1"/>
  <c r="R118" i="49"/>
  <c r="J46" i="49" l="1"/>
  <c r="E43" i="49"/>
  <c r="E44" i="49"/>
  <c r="E45" i="49"/>
  <c r="E46" i="49"/>
  <c r="E47" i="49"/>
  <c r="E48" i="49"/>
  <c r="E49" i="49"/>
  <c r="R46" i="49" l="1"/>
  <c r="J106" i="49" l="1"/>
  <c r="J107" i="49"/>
  <c r="J108" i="49"/>
  <c r="J109" i="49"/>
  <c r="J43" i="49"/>
  <c r="R43" i="49" s="1"/>
  <c r="J44" i="49"/>
  <c r="R44" i="49" s="1"/>
  <c r="J45" i="49"/>
  <c r="R45" i="49" s="1"/>
  <c r="J47" i="49"/>
  <c r="J48" i="49"/>
  <c r="R48" i="49" s="1"/>
  <c r="J49" i="49"/>
  <c r="J50" i="49"/>
  <c r="J51" i="49"/>
  <c r="J52" i="49"/>
  <c r="J53" i="49"/>
  <c r="J54" i="49"/>
  <c r="J55" i="49"/>
  <c r="J56" i="49"/>
  <c r="J57" i="49"/>
  <c r="J58" i="49"/>
  <c r="J173" i="49"/>
  <c r="J172" i="49"/>
  <c r="J171" i="49"/>
  <c r="J170" i="49"/>
  <c r="J169" i="49"/>
  <c r="J168" i="49"/>
  <c r="J167" i="49"/>
  <c r="J164" i="49"/>
  <c r="J163" i="49"/>
  <c r="J162" i="49"/>
  <c r="E172" i="49"/>
  <c r="E161" i="49"/>
  <c r="E162" i="49"/>
  <c r="E163" i="49"/>
  <c r="E164" i="49"/>
  <c r="E167" i="49"/>
  <c r="E168" i="49"/>
  <c r="E169" i="49"/>
  <c r="E170" i="49"/>
  <c r="E171" i="49"/>
  <c r="E173" i="49"/>
  <c r="E93" i="49"/>
  <c r="R93" i="49" s="1"/>
  <c r="E94" i="49"/>
  <c r="J155" i="49"/>
  <c r="R155" i="49" s="1"/>
  <c r="Q127" i="49"/>
  <c r="P127" i="49"/>
  <c r="O127" i="49"/>
  <c r="N127" i="49"/>
  <c r="M127" i="49"/>
  <c r="L127" i="49"/>
  <c r="K127" i="49"/>
  <c r="I127" i="49"/>
  <c r="H127" i="49"/>
  <c r="G127" i="49"/>
  <c r="F127" i="49"/>
  <c r="E135" i="49"/>
  <c r="J135" i="49"/>
  <c r="J131" i="49"/>
  <c r="E131" i="49"/>
  <c r="J130" i="49"/>
  <c r="J129" i="49"/>
  <c r="J128" i="49"/>
  <c r="J136" i="49"/>
  <c r="J134" i="49"/>
  <c r="J133" i="49"/>
  <c r="E130" i="49"/>
  <c r="E132" i="49"/>
  <c r="E133" i="49"/>
  <c r="E134" i="49"/>
  <c r="E136" i="49"/>
  <c r="E116" i="49"/>
  <c r="J116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J32" i="49"/>
  <c r="E50" i="49"/>
  <c r="E51" i="49"/>
  <c r="E52" i="49"/>
  <c r="E53" i="49"/>
  <c r="E54" i="49"/>
  <c r="R54" i="49" l="1"/>
  <c r="R172" i="49"/>
  <c r="R168" i="49"/>
  <c r="R170" i="49"/>
  <c r="R162" i="49"/>
  <c r="E160" i="49"/>
  <c r="R169" i="49"/>
  <c r="R171" i="49"/>
  <c r="R53" i="49"/>
  <c r="R173" i="49"/>
  <c r="R167" i="49"/>
  <c r="R163" i="49"/>
  <c r="R134" i="49"/>
  <c r="R47" i="49"/>
  <c r="R49" i="49"/>
  <c r="R164" i="49"/>
  <c r="R94" i="49"/>
  <c r="R131" i="49"/>
  <c r="R133" i="49"/>
  <c r="R130" i="49"/>
  <c r="R135" i="49"/>
  <c r="R116" i="49"/>
  <c r="E84" i="49"/>
  <c r="R84" i="49" s="1"/>
  <c r="P66" i="49"/>
  <c r="O66" i="49"/>
  <c r="N66" i="49"/>
  <c r="M66" i="49"/>
  <c r="L66" i="49"/>
  <c r="K66" i="49"/>
  <c r="H66" i="49"/>
  <c r="G66" i="49"/>
  <c r="F66" i="49"/>
  <c r="O82" i="49" l="1"/>
  <c r="J82" i="49" s="1"/>
  <c r="E129" i="49" l="1"/>
  <c r="R129" i="49" l="1"/>
  <c r="J174" i="49"/>
  <c r="E123" i="49"/>
  <c r="E122" i="49"/>
  <c r="E121" i="49"/>
  <c r="E120" i="49"/>
  <c r="E119" i="49"/>
  <c r="E115" i="49"/>
  <c r="J123" i="49"/>
  <c r="J122" i="49"/>
  <c r="J121" i="49"/>
  <c r="J120" i="49"/>
  <c r="J119" i="49"/>
  <c r="J115" i="49"/>
  <c r="J132" i="49"/>
  <c r="R136" i="49"/>
  <c r="R174" i="49" l="1"/>
  <c r="R132" i="49"/>
  <c r="J127" i="49"/>
  <c r="R121" i="49"/>
  <c r="R122" i="49"/>
  <c r="R123" i="49"/>
  <c r="R115" i="49"/>
  <c r="R119" i="49"/>
  <c r="R120" i="49"/>
  <c r="K82" i="49" l="1"/>
  <c r="O79" i="49"/>
  <c r="N79" i="49"/>
  <c r="M79" i="49"/>
  <c r="L79" i="49"/>
  <c r="K79" i="49"/>
  <c r="I79" i="49"/>
  <c r="H79" i="49"/>
  <c r="E81" i="49"/>
  <c r="R81" i="49" s="1"/>
  <c r="E80" i="49"/>
  <c r="R80" i="49" s="1"/>
  <c r="J79" i="49" l="1"/>
  <c r="E79" i="49"/>
  <c r="R79" i="49" l="1"/>
  <c r="C17" i="50" l="1"/>
  <c r="E128" i="49" l="1"/>
  <c r="E127" i="49" s="1"/>
  <c r="J158" i="49" l="1"/>
  <c r="E158" i="49"/>
  <c r="C34" i="50" l="1"/>
  <c r="C33" i="50"/>
  <c r="F32" i="50"/>
  <c r="F31" i="50" s="1"/>
  <c r="E32" i="50"/>
  <c r="E31" i="50" s="1"/>
  <c r="D32" i="50"/>
  <c r="C30" i="50"/>
  <c r="D29" i="50"/>
  <c r="C29" i="50" s="1"/>
  <c r="F28" i="50"/>
  <c r="E28" i="50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E24" i="50" l="1"/>
  <c r="D25" i="50"/>
  <c r="D24" i="50" s="1"/>
  <c r="C24" i="50" s="1"/>
  <c r="C32" i="50"/>
  <c r="D31" i="50"/>
  <c r="D35" i="50" s="1"/>
  <c r="C19" i="50"/>
  <c r="C25" i="50"/>
  <c r="F22" i="50"/>
  <c r="E22" i="50"/>
  <c r="D18" i="50"/>
  <c r="C18" i="50" s="1"/>
  <c r="D28" i="50"/>
  <c r="C28" i="50" s="1"/>
  <c r="F24" i="50"/>
  <c r="F35" i="50" s="1"/>
  <c r="C15" i="50"/>
  <c r="E35" i="50"/>
  <c r="C14" i="50"/>
  <c r="C31" i="50" l="1"/>
  <c r="C35" i="50" s="1"/>
  <c r="C22" i="50"/>
  <c r="D22" i="50"/>
  <c r="E77" i="49" l="1"/>
  <c r="R77" i="49" s="1"/>
  <c r="E114" i="49" l="1"/>
  <c r="E113" i="49" s="1"/>
  <c r="J114" i="49"/>
  <c r="J113" i="49" s="1"/>
  <c r="R114" i="49" l="1"/>
  <c r="R201" i="49"/>
  <c r="R200" i="49"/>
  <c r="J199" i="49"/>
  <c r="E199" i="49"/>
  <c r="R199" i="49" s="1"/>
  <c r="R198" i="49"/>
  <c r="K197" i="49"/>
  <c r="K196" i="49"/>
  <c r="I196" i="49"/>
  <c r="H196" i="49"/>
  <c r="G196" i="49"/>
  <c r="F196" i="49"/>
  <c r="J161" i="49"/>
  <c r="J160" i="49" s="1"/>
  <c r="T160" i="49" s="1"/>
  <c r="R125" i="49"/>
  <c r="P112" i="49"/>
  <c r="O112" i="49"/>
  <c r="N112" i="49"/>
  <c r="M112" i="49"/>
  <c r="L112" i="49"/>
  <c r="K112" i="49"/>
  <c r="J112" i="49"/>
  <c r="I112" i="49"/>
  <c r="H112" i="49"/>
  <c r="G112" i="49"/>
  <c r="F112" i="49"/>
  <c r="Q112" i="49"/>
  <c r="E112" i="49"/>
  <c r="R158" i="49"/>
  <c r="Q157" i="49"/>
  <c r="Q156" i="49" s="1"/>
  <c r="P157" i="49"/>
  <c r="P156" i="49" s="1"/>
  <c r="O157" i="49"/>
  <c r="O156" i="49" s="1"/>
  <c r="N157" i="49"/>
  <c r="N156" i="49" s="1"/>
  <c r="M157" i="49"/>
  <c r="M156" i="49" s="1"/>
  <c r="L157" i="49"/>
  <c r="L156" i="49" s="1"/>
  <c r="K157" i="49"/>
  <c r="K156" i="49" s="1"/>
  <c r="J157" i="49"/>
  <c r="J156" i="49" s="1"/>
  <c r="I157" i="49"/>
  <c r="I156" i="49" s="1"/>
  <c r="H157" i="49"/>
  <c r="H156" i="49" s="1"/>
  <c r="G157" i="49"/>
  <c r="G156" i="49" s="1"/>
  <c r="F157" i="49"/>
  <c r="F156" i="49" s="1"/>
  <c r="E157" i="49"/>
  <c r="E156" i="49" s="1"/>
  <c r="R128" i="49"/>
  <c r="R127" i="49" s="1"/>
  <c r="Q126" i="49"/>
  <c r="N126" i="49"/>
  <c r="M126" i="49"/>
  <c r="L126" i="49"/>
  <c r="K126" i="49"/>
  <c r="I126" i="49"/>
  <c r="H126" i="49"/>
  <c r="G126" i="49"/>
  <c r="F126" i="49"/>
  <c r="P126" i="49"/>
  <c r="O126" i="49"/>
  <c r="J154" i="49"/>
  <c r="J153" i="49" s="1"/>
  <c r="J152" i="49" s="1"/>
  <c r="E154" i="49"/>
  <c r="E153" i="49" s="1"/>
  <c r="E152" i="49" s="1"/>
  <c r="J183" i="49"/>
  <c r="E183" i="49"/>
  <c r="J182" i="49"/>
  <c r="R182" i="49" s="1"/>
  <c r="J181" i="49"/>
  <c r="E181" i="49"/>
  <c r="J180" i="49"/>
  <c r="R180" i="49" s="1"/>
  <c r="J179" i="49"/>
  <c r="E179" i="49"/>
  <c r="Q178" i="49"/>
  <c r="Q177" i="49" s="1"/>
  <c r="P178" i="49"/>
  <c r="P177" i="49" s="1"/>
  <c r="O178" i="49"/>
  <c r="O177" i="49" s="1"/>
  <c r="N178" i="49"/>
  <c r="N177" i="49" s="1"/>
  <c r="M178" i="49"/>
  <c r="M177" i="49" s="1"/>
  <c r="L178" i="49"/>
  <c r="L177" i="49" s="1"/>
  <c r="K178" i="49"/>
  <c r="K177" i="49" s="1"/>
  <c r="I178" i="49"/>
  <c r="I177" i="49" s="1"/>
  <c r="H178" i="49"/>
  <c r="H177" i="49" s="1"/>
  <c r="G178" i="49"/>
  <c r="G177" i="49" s="1"/>
  <c r="F178" i="49"/>
  <c r="F177" i="49" s="1"/>
  <c r="J111" i="49"/>
  <c r="E111" i="49"/>
  <c r="J110" i="49"/>
  <c r="E110" i="49"/>
  <c r="E109" i="49"/>
  <c r="E108" i="49"/>
  <c r="E107" i="49"/>
  <c r="E106" i="49"/>
  <c r="J105" i="49"/>
  <c r="E105" i="49"/>
  <c r="E104" i="49"/>
  <c r="Q103" i="49"/>
  <c r="Q102" i="49" s="1"/>
  <c r="P103" i="49"/>
  <c r="P102" i="49" s="1"/>
  <c r="O103" i="49"/>
  <c r="O102" i="49" s="1"/>
  <c r="N103" i="49"/>
  <c r="N102" i="49" s="1"/>
  <c r="M103" i="49"/>
  <c r="M102" i="49" s="1"/>
  <c r="L103" i="49"/>
  <c r="L102" i="49" s="1"/>
  <c r="K103" i="49"/>
  <c r="K102" i="49" s="1"/>
  <c r="I103" i="49"/>
  <c r="I102" i="49" s="1"/>
  <c r="H103" i="49"/>
  <c r="H102" i="49" s="1"/>
  <c r="G103" i="49"/>
  <c r="G102" i="49" s="1"/>
  <c r="F103" i="49"/>
  <c r="F102" i="49" s="1"/>
  <c r="E101" i="49"/>
  <c r="E100" i="49"/>
  <c r="E99" i="49"/>
  <c r="Q98" i="49"/>
  <c r="Q90" i="49" s="1"/>
  <c r="Q89" i="49" s="1"/>
  <c r="J89" i="49"/>
  <c r="E98" i="49"/>
  <c r="E97" i="49"/>
  <c r="E96" i="49"/>
  <c r="E95" i="49"/>
  <c r="E92" i="49"/>
  <c r="E91" i="49"/>
  <c r="P90" i="49"/>
  <c r="I90" i="49"/>
  <c r="I89" i="49" s="1"/>
  <c r="H90" i="49"/>
  <c r="G90" i="49"/>
  <c r="F90" i="49"/>
  <c r="J87" i="49"/>
  <c r="E87" i="49"/>
  <c r="J86" i="49"/>
  <c r="E86" i="49"/>
  <c r="Q88" i="49"/>
  <c r="Q66" i="49" s="1"/>
  <c r="J88" i="49"/>
  <c r="I88" i="49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R69" i="49" s="1"/>
  <c r="J68" i="49"/>
  <c r="E68" i="49"/>
  <c r="J67" i="49"/>
  <c r="E67" i="49"/>
  <c r="P65" i="49"/>
  <c r="O65" i="49"/>
  <c r="N65" i="49"/>
  <c r="M65" i="49"/>
  <c r="L65" i="49"/>
  <c r="K65" i="49"/>
  <c r="H65" i="49"/>
  <c r="G65" i="49"/>
  <c r="F65" i="49"/>
  <c r="J151" i="49"/>
  <c r="E151" i="49"/>
  <c r="E150" i="49"/>
  <c r="R150" i="49" s="1"/>
  <c r="E149" i="49"/>
  <c r="R149" i="49" s="1"/>
  <c r="J148" i="49"/>
  <c r="E148" i="49"/>
  <c r="J147" i="49"/>
  <c r="E147" i="49"/>
  <c r="J146" i="49"/>
  <c r="E146" i="49"/>
  <c r="J145" i="49"/>
  <c r="E145" i="49"/>
  <c r="J144" i="49"/>
  <c r="E144" i="49"/>
  <c r="J143" i="49"/>
  <c r="E143" i="49"/>
  <c r="J142" i="49"/>
  <c r="E142" i="49"/>
  <c r="J141" i="49"/>
  <c r="E141" i="49"/>
  <c r="J140" i="49"/>
  <c r="E140" i="49"/>
  <c r="J139" i="49"/>
  <c r="E139" i="49"/>
  <c r="Q138" i="49"/>
  <c r="P138" i="49"/>
  <c r="O138" i="49"/>
  <c r="N138" i="49"/>
  <c r="M138" i="49"/>
  <c r="L138" i="49"/>
  <c r="K138" i="49"/>
  <c r="I138" i="49"/>
  <c r="H138" i="49"/>
  <c r="G138" i="49"/>
  <c r="F138" i="49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M137" i="49" l="1"/>
  <c r="M184" i="49"/>
  <c r="K137" i="49"/>
  <c r="K184" i="49"/>
  <c r="N137" i="49"/>
  <c r="N184" i="49"/>
  <c r="L137" i="49"/>
  <c r="L184" i="49"/>
  <c r="F137" i="49"/>
  <c r="F184" i="49"/>
  <c r="O137" i="49"/>
  <c r="O184" i="49"/>
  <c r="G137" i="49"/>
  <c r="G184" i="49"/>
  <c r="P137" i="49"/>
  <c r="P184" i="49"/>
  <c r="Q137" i="49"/>
  <c r="Q184" i="49"/>
  <c r="H137" i="49"/>
  <c r="H184" i="49"/>
  <c r="I137" i="49"/>
  <c r="I184" i="49"/>
  <c r="R113" i="49"/>
  <c r="H89" i="49"/>
  <c r="K89" i="49"/>
  <c r="M89" i="49"/>
  <c r="O89" i="49"/>
  <c r="L89" i="49"/>
  <c r="N89" i="49"/>
  <c r="P89" i="49"/>
  <c r="I66" i="49"/>
  <c r="E88" i="49"/>
  <c r="E66" i="49" s="1"/>
  <c r="E14" i="49"/>
  <c r="J14" i="49"/>
  <c r="I65" i="49"/>
  <c r="Q65" i="49"/>
  <c r="R59" i="49"/>
  <c r="J66" i="49"/>
  <c r="J159" i="49"/>
  <c r="G159" i="49"/>
  <c r="P159" i="49"/>
  <c r="H159" i="49"/>
  <c r="Q159" i="49"/>
  <c r="I159" i="49"/>
  <c r="K159" i="49"/>
  <c r="L159" i="49"/>
  <c r="M159" i="49"/>
  <c r="N159" i="49"/>
  <c r="F159" i="49"/>
  <c r="O159" i="49"/>
  <c r="I13" i="49"/>
  <c r="M13" i="49"/>
  <c r="K13" i="49"/>
  <c r="N13" i="49"/>
  <c r="H13" i="49"/>
  <c r="O13" i="49"/>
  <c r="F89" i="49"/>
  <c r="R141" i="49"/>
  <c r="R143" i="49"/>
  <c r="R145" i="49"/>
  <c r="R147" i="49"/>
  <c r="R41" i="49"/>
  <c r="R62" i="49"/>
  <c r="K204" i="49"/>
  <c r="R96" i="49"/>
  <c r="R107" i="49"/>
  <c r="R111" i="49"/>
  <c r="R67" i="49"/>
  <c r="R104" i="49"/>
  <c r="R108" i="49"/>
  <c r="T113" i="49"/>
  <c r="R40" i="49"/>
  <c r="R61" i="49"/>
  <c r="R85" i="49"/>
  <c r="J138" i="49"/>
  <c r="R140" i="49"/>
  <c r="R142" i="49"/>
  <c r="R16" i="49"/>
  <c r="R112" i="49"/>
  <c r="R19" i="49"/>
  <c r="R27" i="49"/>
  <c r="R28" i="49"/>
  <c r="R34" i="49"/>
  <c r="R55" i="49"/>
  <c r="R57" i="49"/>
  <c r="R144" i="49"/>
  <c r="R148" i="49"/>
  <c r="R151" i="49"/>
  <c r="R68" i="49"/>
  <c r="R86" i="49"/>
  <c r="R98" i="49"/>
  <c r="R181" i="49"/>
  <c r="R183" i="49"/>
  <c r="R64" i="49"/>
  <c r="R99" i="49"/>
  <c r="R101" i="49"/>
  <c r="R106" i="49"/>
  <c r="R56" i="49"/>
  <c r="R60" i="49"/>
  <c r="R33" i="49"/>
  <c r="R42" i="49"/>
  <c r="R63" i="49"/>
  <c r="R17" i="49"/>
  <c r="R31" i="49"/>
  <c r="R18" i="49"/>
  <c r="R25" i="49"/>
  <c r="R15" i="49"/>
  <c r="J196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R100" i="49"/>
  <c r="R95" i="49"/>
  <c r="E178" i="49"/>
  <c r="E177" i="49" s="1"/>
  <c r="J103" i="49"/>
  <c r="J102" i="49" s="1"/>
  <c r="R156" i="49"/>
  <c r="J126" i="49"/>
  <c r="T112" i="49"/>
  <c r="R154" i="49"/>
  <c r="R153" i="49" s="1"/>
  <c r="R152" i="49" s="1"/>
  <c r="R39" i="49"/>
  <c r="R179" i="49"/>
  <c r="J178" i="49"/>
  <c r="R139" i="49"/>
  <c r="R91" i="49"/>
  <c r="E90" i="49"/>
  <c r="P13" i="49"/>
  <c r="R157" i="49"/>
  <c r="E138" i="49"/>
  <c r="E184" i="49" s="1"/>
  <c r="R105" i="49"/>
  <c r="E103" i="49"/>
  <c r="T156" i="49"/>
  <c r="R161" i="49"/>
  <c r="R160" i="49" s="1"/>
  <c r="E197" i="49"/>
  <c r="R110" i="49"/>
  <c r="E196" i="49"/>
  <c r="L13" i="49"/>
  <c r="Q13" i="49"/>
  <c r="R20" i="49"/>
  <c r="R22" i="49"/>
  <c r="R37" i="49"/>
  <c r="R58" i="49"/>
  <c r="J197" i="49"/>
  <c r="R146" i="49"/>
  <c r="G89" i="49"/>
  <c r="R92" i="49"/>
  <c r="R97" i="49"/>
  <c r="R109" i="49"/>
  <c r="E202" i="49"/>
  <c r="R202" i="49" s="1"/>
  <c r="T127" i="49"/>
  <c r="E126" i="49"/>
  <c r="T157" i="49"/>
  <c r="J137" i="49" l="1"/>
  <c r="J184" i="49"/>
  <c r="R14" i="49"/>
  <c r="E65" i="49"/>
  <c r="J65" i="49"/>
  <c r="R66" i="49"/>
  <c r="J13" i="49"/>
  <c r="R126" i="49"/>
  <c r="T178" i="49"/>
  <c r="J204" i="49"/>
  <c r="T126" i="49"/>
  <c r="R103" i="49"/>
  <c r="R102" i="49" s="1"/>
  <c r="T138" i="49"/>
  <c r="E137" i="49"/>
  <c r="R90" i="49"/>
  <c r="E89" i="49"/>
  <c r="T90" i="49"/>
  <c r="J177" i="49"/>
  <c r="R177" i="49" s="1"/>
  <c r="R178" i="49"/>
  <c r="R197" i="49"/>
  <c r="R196" i="49"/>
  <c r="E204" i="49"/>
  <c r="R138" i="49"/>
  <c r="R184" i="49" s="1"/>
  <c r="E159" i="49"/>
  <c r="E102" i="49"/>
  <c r="T102" i="49" s="1"/>
  <c r="T103" i="49"/>
  <c r="T14" i="49"/>
  <c r="E13" i="49"/>
  <c r="T66" i="49"/>
  <c r="T65" i="49" l="1"/>
  <c r="R65" i="49"/>
  <c r="T13" i="49"/>
  <c r="R13" i="49"/>
  <c r="R204" i="49"/>
  <c r="V184" i="49"/>
  <c r="U184" i="49"/>
  <c r="R159" i="49"/>
  <c r="R137" i="49"/>
  <c r="T137" i="49"/>
  <c r="R89" i="49"/>
  <c r="T89" i="49"/>
  <c r="T177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<sst xmlns="http://schemas.openxmlformats.org/spreadsheetml/2006/main" count="1540" uniqueCount="696">
  <si>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</si>
  <si>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</si>
  <si>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</si>
  <si>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</si>
  <si>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</si>
  <si>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</si>
  <si>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</si>
  <si>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</si>
  <si>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</si>
  <si>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</si>
  <si>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</si>
  <si>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</si>
  <si>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</si>
  <si>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</si>
  <si>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</si>
  <si>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</si>
  <si>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</si>
  <si>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</si>
  <si>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</si>
  <si>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</si>
  <si>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</si>
  <si>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</si>
  <si>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</si>
  <si>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</si>
  <si>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</si>
  <si>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</si>
  <si>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</si>
  <si>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</si>
  <si>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</si>
  <si>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</si>
  <si>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</si>
  <si>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</si>
  <si>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</si>
  <si>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</si>
  <si>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</si>
  <si>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</si>
  <si>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</si>
  <si>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</si>
  <si>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</si>
  <si>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</si>
  <si>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</si>
  <si>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</si>
  <si>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</si>
  <si>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</si>
  <si>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</si>
  <si>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</si>
  <si>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</si>
  <si>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</si>
  <si>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</si>
  <si>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</si>
  <si>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</si>
  <si>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</si>
  <si>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</si>
  <si>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</si>
  <si>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</si>
  <si>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</si>
  <si>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</si>
  <si>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</si>
  <si>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</si>
  <si>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</si>
  <si>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</si>
  <si>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</si>
  <si>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</si>
  <si>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</si>
  <si>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</si>
  <si>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</si>
  <si>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</si>
  <si>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</si>
  <si>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</si>
  <si>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</si>
  <si>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</si>
  <si>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</si>
  <si>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</si>
  <si>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</si>
  <si>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</si>
  <si>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</si>
  <si>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</si>
  <si>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</si>
  <si>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</si>
  <si>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</si>
  <si>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</si>
  <si>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</si>
  <si>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</si>
  <si>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</si>
  <si>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</si>
  <si>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</si>
  <si>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</si>
  <si>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</si>
  <si>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</si>
  <si>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</si>
  <si>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</si>
  <si>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</si>
  <si>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</si>
  <si>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</si>
  <si>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</si>
  <si>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</si>
  <si>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</si>
  <si>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</si>
  <si>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</si>
  <si>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</si>
  <si>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</si>
  <si>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</si>
  <si>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</si>
  <si>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</si>
  <si>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</si>
  <si>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</si>
  <si>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</si>
  <si>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</si>
  <si>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</si>
  <si>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</si>
  <si>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</si>
  <si>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</si>
  <si>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</si>
  <si>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</si>
  <si>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</si>
  <si>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</si>
  <si>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</si>
  <si>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</si>
  <si>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</si>
  <si>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</si>
  <si>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</si>
  <si>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</si>
  <si>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</si>
  <si>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</si>
  <si>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</si>
  <si>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</si>
  <si>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</si>
  <si>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</si>
  <si>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</si>
  <si>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</si>
  <si>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</si>
  <si>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</si>
  <si>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</si>
  <si>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</si>
  <si>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</si>
  <si>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</si>
  <si>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</si>
  <si>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</si>
  <si>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</si>
  <si>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</si>
  <si>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</si>
  <si>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</si>
  <si>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</si>
  <si>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</si>
  <si>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</si>
  <si>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</si>
  <si>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</si>
  <si>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</si>
  <si>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</si>
  <si>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</si>
  <si>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</si>
  <si>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</si>
  <si>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</si>
  <si>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</si>
  <si>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</si>
  <si>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</si>
  <si>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</si>
  <si>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</si>
  <si>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</si>
  <si>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</si>
  <si>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</si>
  <si>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</si>
  <si>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</si>
  <si>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</si>
  <si>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</si>
  <si>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</si>
  <si>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</si>
  <si>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</si>
  <si>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</si>
  <si>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</si>
  <si>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</si>
  <si>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</si>
  <si>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</si>
  <si>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</si>
  <si>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</si>
  <si>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</si>
  <si>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</si>
  <si>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</si>
  <si>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</si>
  <si>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</si>
  <si>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</si>
  <si>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</si>
  <si>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</si>
  <si>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</si>
  <si>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</si>
  <si>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</si>
  <si>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</si>
  <si>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</si>
  <si>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</si>
  <si>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</si>
  <si>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</si>
  <si>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</si>
  <si>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</si>
  <si>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</si>
  <si>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</si>
  <si>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</si>
  <si>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</si>
  <si>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</si>
  <si>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</si>
  <si>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</si>
  <si>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</si>
  <si>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</si>
  <si>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</si>
  <si>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</si>
  <si>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</si>
  <si>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</si>
  <si>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</si>
  <si>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</si>
  <si>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</si>
  <si>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</si>
  <si>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</si>
  <si>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</si>
  <si>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</si>
  <si>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</si>
  <si>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</si>
  <si>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</si>
  <si>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</si>
  <si>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</si>
  <si>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</si>
  <si>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</si>
  <si>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</si>
  <si>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</si>
  <si>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</si>
  <si>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</si>
  <si>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</si>
  <si>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</si>
  <si>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</si>
  <si>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</si>
  <si>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</si>
  <si>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</si>
  <si>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</si>
  <si>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</si>
  <si>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</si>
  <si>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</si>
  <si>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</si>
  <si>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</si>
  <si>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</si>
  <si>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</si>
  <si>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</si>
  <si>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</si>
  <si>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</si>
  <si>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</si>
  <si>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</si>
  <si>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</si>
  <si>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</si>
  <si>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</si>
  <si>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</si>
  <si>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</si>
  <si>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</si>
  <si>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</si>
  <si>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</si>
  <si>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</si>
  <si>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</si>
  <si>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</si>
  <si>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</si>
  <si>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</si>
  <si>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</si>
  <si>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</si>
  <si>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</si>
  <si>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</si>
  <si>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</si>
  <si>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</si>
  <si>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</si>
  <si>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</si>
  <si>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</si>
  <si>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</si>
  <si>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</si>
  <si>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</si>
  <si>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</si>
  <si>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</si>
  <si>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</si>
  <si>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</si>
  <si>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</si>
  <si>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</si>
  <si>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</si>
  <si>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</si>
  <si>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</si>
  <si>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</si>
  <si>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</si>
  <si>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</si>
  <si>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</si>
  <si>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</si>
  <si>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</si>
  <si>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</si>
  <si>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</si>
  <si>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</si>
  <si>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</si>
  <si>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</si>
  <si>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</si>
  <si>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</si>
  <si>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</si>
  <si>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</si>
  <si>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</si>
  <si>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</si>
  <si>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</si>
  <si>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</si>
  <si>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</si>
  <si>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</si>
  <si>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</si>
  <si>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</si>
  <si>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</si>
  <si>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</si>
  <si>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</si>
  <si>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</si>
  <si>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</si>
  <si>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</si>
  <si>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</si>
  <si>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</si>
  <si>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</si>
  <si>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</si>
  <si>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</si>
  <si>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</si>
  <si>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</si>
  <si>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</si>
  <si>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</si>
  <si>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</si>
  <si>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</si>
  <si>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</si>
  <si>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</si>
  <si>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</si>
  <si>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</si>
  <si>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</si>
  <si>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</si>
  <si>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</si>
  <si>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</si>
  <si>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</si>
  <si>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</si>
  <si>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</si>
  <si>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</si>
  <si>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</si>
  <si>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</si>
  <si>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</si>
  <si>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</si>
  <si>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</si>
  <si>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</si>
  <si>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</si>
  <si>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</si>
  <si>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</si>
  <si>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</si>
  <si>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</si>
  <si>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</si>
  <si>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</si>
  <si>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</si>
  <si>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</si>
  <si>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</si>
  <si>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</si>
  <si>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</si>
  <si>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</si>
  <si>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</si>
  <si>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</si>
  <si>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</si>
  <si>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</si>
  <si>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</si>
  <si>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</si>
  <si>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</si>
  <si>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</si>
  <si>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</si>
  <si>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</si>
  <si>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</si>
  <si>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</si>
  <si>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</si>
  <si>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</si>
  <si>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</si>
  <si>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</si>
  <si>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</si>
  <si>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</si>
  <si>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</si>
  <si>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</si>
  <si>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</si>
  <si>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</si>
  <si>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</si>
  <si>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</si>
  <si>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</si>
  <si>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</si>
  <si>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</si>
  <si>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</si>
  <si>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</si>
  <si>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</si>
  <si>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</si>
  <si>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</si>
  <si>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</si>
  <si>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</si>
  <si>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</si>
  <si>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</si>
  <si>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</si>
  <si>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</si>
  <si>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</si>
  <si>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</si>
  <si>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</si>
  <si>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</si>
  <si>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</si>
  <si>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</si>
  <si>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</si>
  <si>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</si>
  <si>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</si>
  <si>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</si>
  <si>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</si>
  <si>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</si>
  <si>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</si>
  <si>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</si>
  <si>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</si>
  <si>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</si>
  <si>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</si>
  <si>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</si>
  <si>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</si>
  <si>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</si>
  <si>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</si>
  <si>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</si>
  <si>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</si>
  <si>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</si>
  <si>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</si>
  <si>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</si>
  <si>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</si>
  <si>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</si>
  <si>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</si>
  <si>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</si>
  <si>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</si>
  <si>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</si>
  <si>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</si>
  <si>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</si>
  <si>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</si>
  <si>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</si>
  <si>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</si>
  <si>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</si>
  <si>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</si>
  <si>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</si>
  <si>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</si>
  <si>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</si>
  <si>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</si>
  <si>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</si>
  <si>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</si>
  <si>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</si>
  <si>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</si>
  <si>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</si>
  <si>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</si>
  <si>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</si>
  <si>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</si>
  <si>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</si>
  <si>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</si>
  <si>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</si>
  <si>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</si>
  <si>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</si>
  <si>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</si>
  <si>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</si>
  <si>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</si>
  <si>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</si>
  <si>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</si>
  <si>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</si>
  <si>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</si>
  <si>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</si>
  <si>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</si>
  <si>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</si>
  <si>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</si>
  <si>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</si>
  <si>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</si>
  <si>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</si>
  <si>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</si>
  <si>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</si>
  <si>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</si>
  <si>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</si>
  <si>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</si>
  <si>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</si>
  <si>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</si>
  <si>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</si>
  <si>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</si>
  <si>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</si>
  <si>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</si>
  <si>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</si>
  <si>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</si>
  <si>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</si>
  <si>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</si>
  <si>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</si>
  <si>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</si>
  <si>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</si>
  <si>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</si>
  <si>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</si>
  <si>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</si>
  <si>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</si>
  <si>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</si>
  <si>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</si>
  <si>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</si>
  <si>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</si>
  <si>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</si>
  <si>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</si>
  <si>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</si>
  <si>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</si>
  <si>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</si>
  <si>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</si>
  <si>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</si>
  <si>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</si>
  <si>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</si>
  <si>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</si>
  <si>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</si>
  <si>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</si>
  <si>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</si>
  <si>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</si>
  <si>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</si>
  <si>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</si>
  <si>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</si>
  <si>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</si>
  <si>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</si>
  <si>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</si>
  <si>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</si>
  <si>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</si>
  <si>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</si>
  <si>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</si>
  <si>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</si>
  <si>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</si>
  <si>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</si>
  <si>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</si>
  <si>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</si>
  <si>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</si>
  <si>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</si>
  <si>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</si>
  <si>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</si>
  <si>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</si>
  <si>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</si>
  <si>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</si>
  <si>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</si>
  <si>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</si>
  <si>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</si>
  <si>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</si>
  <si>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</si>
  <si>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</si>
  <si>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</si>
  <si>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</si>
  <si>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</si>
  <si>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</si>
  <si>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</si>
  <si>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</si>
  <si>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</si>
  <si>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</si>
  <si>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</si>
  <si>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</si>
  <si>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</si>
  <si>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</si>
  <si>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</si>
  <si>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</si>
  <si>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</si>
  <si>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</si>
  <si>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</si>
  <si>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</si>
  <si>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</si>
  <si>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</si>
  <si>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Керівництво і управління у відповідній сфері у містах (місті Києві), селищах, селах, об’єднаних територіальних громадах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</si>
  <si>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</si>
  <si>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</si>
  <si>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</si>
  <si>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</si>
  <si>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</si>
  <si>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</si>
  <si>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</si>
  <si>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</si>
  <si>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</si>
  <si>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</si>
  <si>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</si>
  <si>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</si>
  <si>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</si>
  <si>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</si>
  <si>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</si>
  <si>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</si>
  <si>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</si>
  <si>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</si>
  <si>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</si>
  <si>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</si>
  <si>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</si>
  <si>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</si>
  <si>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</si>
  <si>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</si>
  <si>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</si>
  <si>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</si>
  <si>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</si>
  <si>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</si>
  <si>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</si>
  <si>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</si>
  <si>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</si>
  <si>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</si>
  <si>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</si>
  <si>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</si>
  <si>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</si>
  <si>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</si>
  <si>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</si>
  <si>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</si>
  <si>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</si>
  <si>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</si>
  <si>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</si>
  <si>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</si>
  <si>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</si>
  <si>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</si>
  <si>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</si>
  <si>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</si>
  <si>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</si>
  <si>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</si>
  <si>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</si>
  <si>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</si>
  <si>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</si>
  <si>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</si>
  <si>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</si>
  <si>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</si>
  <si>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</si>
  <si>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</si>
  <si>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</si>
  <si>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</si>
  <si>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</si>
  <si>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</si>
  <si>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</si>
  <si>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</si>
  <si>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</si>
  <si>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</si>
  <si>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</si>
  <si>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</si>
  <si>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</si>
  <si>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</si>
  <si>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</si>
  <si>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</si>
  <si>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</si>
  <si>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</si>
  <si>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</si>
  <si>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</si>
  <si>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</si>
  <si>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</si>
  <si>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Секретар міської ради                                                  Геннадій ДЕРЕВ'ЯНЧУК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</si>
  <si>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</si>
  <si>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</si>
  <si>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</si>
  <si>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</si>
  <si>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</si>
  <si>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</si>
  <si>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</si>
  <si>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</si>
  <si>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</si>
  <si>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</si>
  <si>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</si>
  <si>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</si>
  <si>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</si>
  <si>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</si>
  <si>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</si>
  <si>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</si>
  <si>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</si>
  <si>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</si>
  <si>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</si>
  <si>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</si>
  <si>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</si>
  <si>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</si>
  <si>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</si>
  <si>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</si>
  <si>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</si>
  <si>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</si>
  <si>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</si>
  <si>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</si>
  <si>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</si>
  <si>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</si>
  <si>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</si>
  <si>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</si>
  <si>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t>Зміни до доходів бюджету Вараської міської  територіальної громади   на 2021 рік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</si>
  <si>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</si>
  <si>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</si>
  <si>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Секретар міської ради                                              Геннадій ДЕРЕВ'ЯНЧУК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</si>
  <si>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</si>
  <si>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</si>
  <si>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</si>
  <si>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</si>
  <si>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 xml:space="preserve"> Капітальний ремонт частини відділення дорослого стаціонару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 (в т.ч. розробка проектно-кошторисної документації)</t>
  </si>
  <si>
    <t xml:space="preserve">                                                          Додаток 4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</si>
  <si>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</si>
  <si>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</si>
  <si>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</si>
  <si>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Розробка проектно-кошторисної документації на капітальний ремонт інфекційного відділення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 </t>
  </si>
  <si>
    <t>Капітальний ремонт (влаштування пандуса та ремонт приміщень басейну) будівлі Дошкільного навчального закладу (ясла-садок) №4 комбінованого типу Вараської міської ради Рівненської області за адресою: Рівненська область, м.Вараш, м-р. Будівельників, 54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</si>
  <si>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</si>
  <si>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3104</t>
  </si>
  <si>
    <t>1020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</si>
  <si>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</si>
  <si>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</si>
  <si>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</si>
  <si>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</si>
  <si>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</si>
  <si>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</si>
  <si>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</si>
  <si>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</si>
  <si>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</si>
  <si>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</si>
  <si>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</si>
  <si>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</si>
  <si>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</si>
  <si>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</si>
  <si>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</si>
  <si>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>Програма «Громадський бюджет Вараської міської територіальної громади на 2021-2025 роки»</t>
  </si>
  <si>
    <t>Рішення міської ради від 04.06.2021 №430</t>
  </si>
  <si>
    <t>0380</t>
  </si>
  <si>
    <t>0810180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</si>
  <si>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</si>
  <si>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</si>
  <si>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Реконструкція об'єктів інфраструктури парку (громадського туалету з благоустроєм території) в м.Вараші Рівненської області (коригування проєктно-кошторисної документації)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</si>
  <si>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проєктно-кошторисної документації)</t>
  </si>
  <si>
    <t xml:space="preserve">                                             18 жовтня  2021 року  № 999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</si>
</sst>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2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13.5"/>
      <color theme="1"/>
      <name val="Times New Roman"/>
      <family val="1"/>
    </font>
    <font>
      <sz val="13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850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8" xfId="0" applyNumberFormat="1" applyFont="1" applyBorder="1"/>
    <xf numFmtId="0" fontId="37" fillId="0" borderId="8" xfId="0" applyFont="1" applyBorder="1"/>
    <xf numFmtId="0" fontId="0" fillId="0" borderId="8" xfId="0" applyBorder="1"/>
    <xf numFmtId="3" fontId="37" fillId="0" borderId="8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3" fillId="0" borderId="0" xfId="0" applyFont="1" applyAlignment="1">
      <alignment horizontal="center"/>
    </xf>
    <xf numFmtId="49" fontId="7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2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9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3" fillId="0" borderId="0" xfId="0" applyFont="1"/>
    <xf numFmtId="0" fontId="2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20" fillId="0" borderId="0" xfId="0" applyFont="1"/>
    <xf numFmtId="0" fontId="84" fillId="0" borderId="0" xfId="0" applyFont="1"/>
    <xf numFmtId="0" fontId="1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9" fontId="32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2" fillId="0" borderId="1" xfId="0" applyFont="1" applyBorder="1"/>
    <xf numFmtId="0" fontId="12" fillId="5" borderId="1" xfId="0" applyFont="1" applyFill="1" applyBorder="1" applyAlignment="1">
      <alignment horizontal="left" wrapText="1"/>
    </xf>
    <xf numFmtId="49" fontId="3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5" fillId="0" borderId="0" xfId="0" applyFont="1" applyAlignment="1">
      <alignment wrapText="1"/>
    </xf>
    <xf numFmtId="0" fontId="36" fillId="0" borderId="0" xfId="0" applyFont="1"/>
    <xf numFmtId="0" fontId="36" fillId="0" borderId="0" xfId="0" applyFont="1" applyBorder="1"/>
    <xf numFmtId="0" fontId="5" fillId="0" borderId="5" xfId="0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7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90" fillId="0" borderId="0" xfId="0" applyFont="1"/>
    <xf numFmtId="0" fontId="91" fillId="0" borderId="0" xfId="0" applyFont="1"/>
    <xf numFmtId="3" fontId="3" fillId="0" borderId="0" xfId="0" applyNumberFormat="1" applyFont="1"/>
    <xf numFmtId="3" fontId="97" fillId="0" borderId="0" xfId="0" applyNumberFormat="1" applyFont="1"/>
    <xf numFmtId="0" fontId="97" fillId="0" borderId="0" xfId="0" applyFont="1"/>
    <xf numFmtId="0" fontId="96" fillId="0" borderId="0" xfId="0" applyFont="1"/>
    <xf numFmtId="0" fontId="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90" fillId="0" borderId="0" xfId="0" applyFont="1" applyBorder="1" applyAlignment="1">
      <alignment horizontal="center"/>
    </xf>
    <xf numFmtId="0" fontId="90" fillId="0" borderId="0" xfId="0" applyNumberFormat="1" applyFont="1" applyBorder="1" applyAlignment="1" applyProtection="1">
      <alignment horizontal="left" vertical="center" wrapText="1"/>
    </xf>
    <xf numFmtId="164" fontId="100" fillId="0" borderId="0" xfId="0" applyNumberFormat="1" applyFont="1" applyBorder="1" applyAlignment="1">
      <alignment horizontal="right" wrapText="1"/>
    </xf>
    <xf numFmtId="0" fontId="100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2" fillId="0" borderId="0" xfId="0" applyFont="1"/>
    <xf numFmtId="0" fontId="100" fillId="0" borderId="0" xfId="0" applyFont="1" applyBorder="1" applyAlignment="1" applyProtection="1">
      <alignment horizontal="center" vertical="top" wrapText="1"/>
    </xf>
    <xf numFmtId="0" fontId="100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09" fillId="0" borderId="0" xfId="30" applyFont="1"/>
    <xf numFmtId="0" fontId="110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09" fillId="0" borderId="1" xfId="30" applyFont="1" applyBorder="1" applyAlignment="1">
      <alignment horizontal="center" vertical="center" wrapText="1"/>
    </xf>
    <xf numFmtId="0" fontId="110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1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12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3" fontId="28" fillId="0" borderId="1" xfId="30" applyNumberFormat="1" applyFont="1" applyBorder="1" applyAlignment="1">
      <alignment horizontal="center" wrapText="1"/>
    </xf>
    <xf numFmtId="0" fontId="113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Alignment="1">
      <alignment wrapText="1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13" fillId="0" borderId="0" xfId="30" applyFont="1" applyFill="1" applyAlignment="1">
      <alignment wrapText="1"/>
    </xf>
    <xf numFmtId="0" fontId="113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114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7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12" fillId="0" borderId="0" xfId="30" applyFont="1"/>
    <xf numFmtId="49" fontId="110" fillId="0" borderId="0" xfId="30" applyNumberFormat="1" applyFont="1"/>
    <xf numFmtId="0" fontId="116" fillId="0" borderId="0" xfId="30" applyFont="1"/>
    <xf numFmtId="49" fontId="117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10" fillId="0" borderId="0" xfId="30" applyFont="1" applyBorder="1"/>
    <xf numFmtId="49" fontId="117" fillId="0" borderId="0" xfId="30" applyNumberFormat="1" applyFont="1" applyFill="1" applyBorder="1" applyAlignment="1" applyProtection="1">
      <alignment vertical="top" wrapText="1"/>
      <protection locked="0"/>
    </xf>
    <xf numFmtId="4" fontId="53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9" fontId="118" fillId="0" borderId="1" xfId="0" applyNumberFormat="1" applyFont="1" applyBorder="1" applyAlignment="1">
      <alignment horizontal="center" wrapText="1"/>
    </xf>
    <xf numFmtId="49" fontId="118" fillId="0" borderId="1" xfId="0" applyNumberFormat="1" applyFont="1" applyFill="1" applyBorder="1" applyAlignment="1">
      <alignment horizontal="center" wrapText="1"/>
    </xf>
    <xf numFmtId="49" fontId="119" fillId="0" borderId="1" xfId="0" applyNumberFormat="1" applyFont="1" applyBorder="1" applyAlignment="1">
      <alignment horizontal="left" wrapText="1"/>
    </xf>
    <xf numFmtId="49" fontId="121" fillId="2" borderId="1" xfId="0" applyNumberFormat="1" applyFont="1" applyFill="1" applyBorder="1" applyAlignment="1">
      <alignment horizont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 applyProtection="1">
      <alignment horizontal="left" wrapText="1"/>
      <protection locked="0"/>
    </xf>
    <xf numFmtId="4" fontId="122" fillId="2" borderId="1" xfId="0" applyNumberFormat="1" applyFont="1" applyFill="1" applyBorder="1" applyAlignment="1">
      <alignment horizontal="center" wrapText="1"/>
    </xf>
    <xf numFmtId="0" fontId="124" fillId="0" borderId="0" xfId="0" applyFont="1"/>
    <xf numFmtId="3" fontId="125" fillId="0" borderId="0" xfId="0" applyNumberFormat="1" applyFont="1" applyFill="1"/>
    <xf numFmtId="49" fontId="118" fillId="0" borderId="1" xfId="0" applyNumberFormat="1" applyFont="1" applyFill="1" applyBorder="1" applyAlignment="1">
      <alignment horizontal="center" vertical="center" wrapText="1"/>
    </xf>
    <xf numFmtId="0" fontId="119" fillId="0" borderId="0" xfId="0" applyFont="1" applyAlignment="1">
      <alignment wrapText="1"/>
    </xf>
    <xf numFmtId="4" fontId="119" fillId="0" borderId="1" xfId="0" applyNumberFormat="1" applyFont="1" applyBorder="1" applyAlignment="1">
      <alignment horizontal="center" wrapText="1"/>
    </xf>
    <xf numFmtId="49" fontId="118" fillId="0" borderId="4" xfId="0" applyNumberFormat="1" applyFont="1" applyBorder="1" applyAlignment="1">
      <alignment horizontal="center" wrapText="1"/>
    </xf>
    <xf numFmtId="49" fontId="118" fillId="0" borderId="4" xfId="0" applyNumberFormat="1" applyFont="1" applyBorder="1" applyAlignment="1">
      <alignment horizontal="center" vertical="center" wrapText="1"/>
    </xf>
    <xf numFmtId="49" fontId="120" fillId="0" borderId="1" xfId="0" applyNumberFormat="1" applyFont="1" applyBorder="1" applyAlignment="1" applyProtection="1">
      <alignment horizontal="left" wrapText="1"/>
      <protection locked="0"/>
    </xf>
    <xf numFmtId="0" fontId="124" fillId="0" borderId="0" xfId="0" applyFont="1" applyBorder="1"/>
    <xf numFmtId="0" fontId="124" fillId="0" borderId="1" xfId="0" applyFont="1" applyBorder="1"/>
    <xf numFmtId="49" fontId="118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26" fillId="0" borderId="1" xfId="0" applyFont="1" applyBorder="1" applyAlignment="1">
      <alignment wrapText="1"/>
    </xf>
    <xf numFmtId="4" fontId="110" fillId="0" borderId="0" xfId="30" applyNumberFormat="1" applyFont="1"/>
    <xf numFmtId="4" fontId="20" fillId="0" borderId="0" xfId="30" applyNumberFormat="1" applyFont="1"/>
    <xf numFmtId="4" fontId="109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09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40" fillId="0" borderId="1" xfId="0" applyNumberFormat="1" applyFont="1" applyBorder="1"/>
    <xf numFmtId="4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8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27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28" fillId="0" borderId="1" xfId="0" applyNumberFormat="1" applyFont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49" fontId="16" fillId="0" borderId="9" xfId="0" applyNumberFormat="1" applyFont="1" applyBorder="1" applyAlignment="1">
      <alignment horizontal="center" wrapText="1"/>
    </xf>
    <xf numFmtId="0" fontId="104" fillId="0" borderId="1" xfId="0" applyFont="1" applyBorder="1" applyAlignment="1">
      <alignment horizontal="left" wrapText="1"/>
    </xf>
    <xf numFmtId="0" fontId="129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30" fillId="0" borderId="1" xfId="0" applyFont="1" applyBorder="1" applyAlignment="1">
      <alignment horizontal="left" wrapText="1"/>
    </xf>
    <xf numFmtId="0" fontId="50" fillId="0" borderId="0" xfId="0" applyFont="1" applyBorder="1"/>
    <xf numFmtId="49" fontId="13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left" wrapText="1"/>
    </xf>
    <xf numFmtId="0" fontId="49" fillId="0" borderId="0" xfId="0" applyFont="1" applyBorder="1"/>
    <xf numFmtId="0" fontId="12" fillId="0" borderId="5" xfId="0" applyFont="1" applyBorder="1" applyAlignment="1">
      <alignment horizontal="center" wrapText="1"/>
    </xf>
    <xf numFmtId="0" fontId="42" fillId="0" borderId="0" xfId="0" applyFont="1" applyBorder="1"/>
    <xf numFmtId="4" fontId="87" fillId="0" borderId="1" xfId="0" applyNumberFormat="1" applyFont="1" applyBorder="1" applyAlignment="1">
      <alignment horizontal="center" wrapText="1"/>
    </xf>
    <xf numFmtId="0" fontId="131" fillId="0" borderId="0" xfId="0" applyFont="1"/>
    <xf numFmtId="0" fontId="131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4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45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5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2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5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20" fillId="0" borderId="3" xfId="0" applyNumberFormat="1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 wrapText="1"/>
    </xf>
    <xf numFmtId="4" fontId="16" fillId="0" borderId="3" xfId="0" applyNumberFormat="1" applyFont="1" applyFill="1" applyBorder="1" applyAlignment="1">
      <alignment horizontal="center" wrapText="1"/>
    </xf>
    <xf numFmtId="4" fontId="28" fillId="0" borderId="3" xfId="0" applyNumberFormat="1" applyFont="1" applyBorder="1" applyAlignment="1">
      <alignment horizontal="center" wrapText="1"/>
    </xf>
    <xf numFmtId="4" fontId="32" fillId="0" borderId="4" xfId="0" applyNumberFormat="1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85" fillId="0" borderId="1" xfId="0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 wrapText="1"/>
    </xf>
    <xf numFmtId="4" fontId="123" fillId="2" borderId="1" xfId="0" applyNumberFormat="1" applyFont="1" applyFill="1" applyBorder="1" applyAlignment="1">
      <alignment horizontal="center" wrapText="1"/>
    </xf>
    <xf numFmtId="4" fontId="120" fillId="0" borderId="1" xfId="0" applyNumberFormat="1" applyFont="1" applyBorder="1" applyAlignment="1">
      <alignment horizontal="center" wrapText="1"/>
    </xf>
    <xf numFmtId="4" fontId="120" fillId="0" borderId="3" xfId="0" applyNumberFormat="1" applyFont="1" applyFill="1" applyBorder="1" applyAlignment="1">
      <alignment horizontal="center" wrapText="1"/>
    </xf>
    <xf numFmtId="4" fontId="120" fillId="0" borderId="3" xfId="0" applyNumberFormat="1" applyFont="1" applyBorder="1" applyAlignment="1">
      <alignment horizontal="center" wrapText="1"/>
    </xf>
    <xf numFmtId="4" fontId="119" fillId="0" borderId="3" xfId="0" applyNumberFormat="1" applyFont="1" applyBorder="1" applyAlignment="1">
      <alignment horizontal="center" wrapText="1"/>
    </xf>
    <xf numFmtId="4" fontId="120" fillId="0" borderId="1" xfId="0" applyNumberFormat="1" applyFont="1" applyFill="1" applyBorder="1" applyAlignment="1">
      <alignment horizontal="center" wrapText="1"/>
    </xf>
    <xf numFmtId="4" fontId="123" fillId="0" borderId="1" xfId="0" applyNumberFormat="1" applyFont="1" applyBorder="1" applyAlignment="1">
      <alignment horizontal="center" wrapText="1"/>
    </xf>
    <xf numFmtId="49" fontId="132" fillId="0" borderId="1" xfId="0" applyNumberFormat="1" applyFont="1" applyBorder="1" applyAlignment="1">
      <alignment horizontal="center" wrapText="1"/>
    </xf>
    <xf numFmtId="49" fontId="132" fillId="0" borderId="1" xfId="0" applyNumberFormat="1" applyFont="1" applyFill="1" applyBorder="1" applyAlignment="1">
      <alignment horizontal="center" wrapText="1"/>
    </xf>
    <xf numFmtId="4" fontId="133" fillId="0" borderId="1" xfId="0" applyNumberFormat="1" applyFont="1" applyBorder="1" applyAlignment="1">
      <alignment horizontal="center" wrapText="1"/>
    </xf>
    <xf numFmtId="0" fontId="134" fillId="0" borderId="0" xfId="0" applyFont="1"/>
    <xf numFmtId="49" fontId="135" fillId="0" borderId="1" xfId="0" applyNumberFormat="1" applyFont="1" applyBorder="1" applyAlignment="1">
      <alignment horizontal="center" wrapText="1"/>
    </xf>
    <xf numFmtId="49" fontId="135" fillId="0" borderId="1" xfId="0" applyNumberFormat="1" applyFont="1" applyFill="1" applyBorder="1" applyAlignment="1">
      <alignment horizontal="center" wrapText="1"/>
    </xf>
    <xf numFmtId="0" fontId="105" fillId="0" borderId="0" xfId="0" applyFont="1"/>
    <xf numFmtId="4" fontId="104" fillId="0" borderId="1" xfId="0" applyNumberFormat="1" applyFont="1" applyBorder="1" applyAlignment="1">
      <alignment horizontal="center" wrapText="1"/>
    </xf>
    <xf numFmtId="4" fontId="126" fillId="0" borderId="1" xfId="0" applyNumberFormat="1" applyFont="1" applyBorder="1" applyAlignment="1">
      <alignment horizontal="center" wrapText="1"/>
    </xf>
    <xf numFmtId="4" fontId="136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7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7" fillId="0" borderId="1" xfId="0" applyNumberFormat="1" applyFont="1" applyBorder="1" applyAlignment="1">
      <alignment horizontal="center"/>
    </xf>
    <xf numFmtId="49" fontId="87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37" fillId="0" borderId="1" xfId="0" applyNumberFormat="1" applyFont="1" applyBorder="1" applyAlignment="1">
      <alignment horizontal="left" wrapText="1"/>
    </xf>
    <xf numFmtId="0" fontId="107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38" fillId="0" borderId="13" xfId="0" applyFont="1" applyBorder="1" applyAlignment="1">
      <alignment horizontal="center" vertical="center"/>
    </xf>
    <xf numFmtId="0" fontId="138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106" fillId="0" borderId="15" xfId="0" applyFont="1" applyBorder="1" applyAlignment="1">
      <alignment horizontal="left"/>
    </xf>
    <xf numFmtId="0" fontId="92" fillId="0" borderId="13" xfId="0" applyFont="1" applyBorder="1" applyAlignment="1">
      <alignment horizontal="center"/>
    </xf>
    <xf numFmtId="3" fontId="5" fillId="0" borderId="17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5" fillId="0" borderId="14" xfId="0" applyFont="1" applyBorder="1"/>
    <xf numFmtId="0" fontId="92" fillId="0" borderId="16" xfId="0" applyFont="1" applyBorder="1" applyAlignment="1">
      <alignment horizontal="center"/>
    </xf>
    <xf numFmtId="0" fontId="5" fillId="0" borderId="16" xfId="0" applyFont="1" applyBorder="1"/>
    <xf numFmtId="0" fontId="99" fillId="0" borderId="0" xfId="0" applyFont="1"/>
    <xf numFmtId="0" fontId="93" fillId="0" borderId="0" xfId="0" applyFont="1" applyBorder="1" applyAlignment="1">
      <alignment horizontal="center"/>
    </xf>
    <xf numFmtId="49" fontId="93" fillId="0" borderId="0" xfId="0" applyNumberFormat="1" applyFont="1" applyBorder="1" applyAlignment="1" applyProtection="1">
      <alignment vertical="top"/>
      <protection locked="0"/>
    </xf>
    <xf numFmtId="0" fontId="93" fillId="0" borderId="0" xfId="0" applyFont="1" applyBorder="1"/>
    <xf numFmtId="0" fontId="140" fillId="0" borderId="0" xfId="0" applyFont="1" applyBorder="1" applyAlignment="1">
      <alignment horizontal="left"/>
    </xf>
    <xf numFmtId="0" fontId="94" fillId="0" borderId="0" xfId="0" applyFont="1" applyBorder="1" applyAlignment="1">
      <alignment horizontal="left" wrapText="1"/>
    </xf>
    <xf numFmtId="0" fontId="142" fillId="0" borderId="0" xfId="0" applyFont="1" applyBorder="1" applyAlignment="1">
      <alignment horizontal="justify" wrapText="1"/>
    </xf>
    <xf numFmtId="3" fontId="142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104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43" fillId="0" borderId="0" xfId="0" applyFont="1"/>
    <xf numFmtId="3" fontId="40" fillId="0" borderId="0" xfId="0" applyNumberFormat="1" applyFont="1" applyFill="1"/>
    <xf numFmtId="0" fontId="3" fillId="0" borderId="0" xfId="0" applyFont="1" applyFill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04" fillId="0" borderId="1" xfId="0" applyFont="1" applyBorder="1" applyAlignment="1">
      <alignment wrapText="1"/>
    </xf>
    <xf numFmtId="49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justify" wrapText="1"/>
    </xf>
    <xf numFmtId="0" fontId="55" fillId="2" borderId="1" xfId="0" applyFont="1" applyFill="1" applyBorder="1" applyAlignment="1">
      <alignment horizontal="center" wrapText="1"/>
    </xf>
    <xf numFmtId="4" fontId="55" fillId="2" borderId="1" xfId="0" applyNumberFormat="1" applyFont="1" applyFill="1" applyBorder="1" applyAlignment="1">
      <alignment horizontal="center"/>
    </xf>
    <xf numFmtId="3" fontId="144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3" fontId="145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0" fontId="146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7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47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47" fillId="3" borderId="1" xfId="30" applyNumberFormat="1" applyFont="1" applyFill="1" applyBorder="1" applyAlignment="1" applyProtection="1">
      <alignment horizontal="center" wrapText="1"/>
      <protection locked="0"/>
    </xf>
    <xf numFmtId="3" fontId="147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12" fillId="0" borderId="0" xfId="3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07" fillId="0" borderId="13" xfId="0" applyNumberFormat="1" applyFont="1" applyBorder="1" applyAlignment="1">
      <alignment horizontal="center"/>
    </xf>
    <xf numFmtId="3" fontId="107" fillId="0" borderId="15" xfId="0" applyNumberFormat="1" applyFont="1" applyBorder="1" applyAlignment="1">
      <alignment horizontal="center"/>
    </xf>
    <xf numFmtId="3" fontId="148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107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92" fillId="0" borderId="40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49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115" fillId="0" borderId="1" xfId="0" applyNumberFormat="1" applyFont="1" applyBorder="1" applyAlignment="1">
      <alignment horizontal="center" wrapText="1"/>
    </xf>
    <xf numFmtId="0" fontId="85" fillId="5" borderId="1" xfId="0" applyFont="1" applyFill="1" applyBorder="1" applyAlignment="1">
      <alignment horizontal="center" wrapText="1"/>
    </xf>
    <xf numFmtId="0" fontId="85" fillId="5" borderId="1" xfId="0" applyFont="1" applyFill="1" applyBorder="1" applyAlignment="1">
      <alignment horizontal="left" wrapText="1"/>
    </xf>
    <xf numFmtId="4" fontId="85" fillId="0" borderId="2" xfId="0" applyNumberFormat="1" applyFont="1" applyBorder="1" applyAlignment="1">
      <alignment horizontal="center" wrapText="1"/>
    </xf>
    <xf numFmtId="49" fontId="86" fillId="0" borderId="4" xfId="0" applyNumberFormat="1" applyFont="1" applyBorder="1" applyAlignment="1">
      <alignment horizontal="center" wrapText="1"/>
    </xf>
    <xf numFmtId="49" fontId="86" fillId="0" borderId="9" xfId="0" applyNumberFormat="1" applyFont="1" applyBorder="1" applyAlignment="1">
      <alignment horizontal="center" wrapText="1"/>
    </xf>
    <xf numFmtId="49" fontId="27" fillId="0" borderId="4" xfId="0" applyNumberFormat="1" applyFont="1" applyBorder="1" applyAlignment="1">
      <alignment horizontal="center" wrapText="1"/>
    </xf>
    <xf numFmtId="49" fontId="27" fillId="0" borderId="9" xfId="0" applyNumberFormat="1" applyFont="1" applyBorder="1" applyAlignment="1">
      <alignment horizontal="center" wrapText="1"/>
    </xf>
    <xf numFmtId="4" fontId="27" fillId="0" borderId="7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92" fillId="0" borderId="0" xfId="0" applyFont="1" applyBorder="1" applyAlignment="1">
      <alignment horizontal="center"/>
    </xf>
    <xf numFmtId="0" fontId="107" fillId="0" borderId="0" xfId="0" applyFont="1" applyAlignment="1"/>
    <xf numFmtId="49" fontId="10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64" fillId="0" borderId="0" xfId="0" applyFont="1" applyBorder="1"/>
    <xf numFmtId="0" fontId="59" fillId="0" borderId="2" xfId="0" applyFont="1" applyBorder="1" applyAlignment="1">
      <alignment horizontal="center" vertical="center" wrapText="1"/>
    </xf>
    <xf numFmtId="0" fontId="150" fillId="0" borderId="4" xfId="0" applyFont="1" applyBorder="1" applyAlignment="1">
      <alignment horizontal="center" vertical="center" wrapText="1"/>
    </xf>
    <xf numFmtId="49" fontId="150" fillId="0" borderId="27" xfId="0" applyNumberFormat="1" applyFont="1" applyBorder="1" applyAlignment="1" applyProtection="1">
      <alignment horizontal="center" vertical="center" wrapText="1"/>
      <protection locked="0"/>
    </xf>
    <xf numFmtId="0" fontId="150" fillId="0" borderId="1" xfId="0" applyFont="1" applyBorder="1" applyAlignment="1">
      <alignment horizontal="center" vertical="center" wrapText="1"/>
    </xf>
    <xf numFmtId="0" fontId="150" fillId="0" borderId="27" xfId="0" applyFont="1" applyBorder="1" applyAlignment="1">
      <alignment horizontal="center" vertical="center" wrapText="1"/>
    </xf>
    <xf numFmtId="0" fontId="151" fillId="0" borderId="10" xfId="0" applyFont="1" applyBorder="1" applyAlignment="1">
      <alignment horizontal="right" wrapText="1"/>
    </xf>
    <xf numFmtId="49" fontId="151" fillId="0" borderId="11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 applyProtection="1">
      <alignment wrapText="1"/>
      <protection locked="0"/>
    </xf>
    <xf numFmtId="3" fontId="18" fillId="0" borderId="11" xfId="0" applyNumberFormat="1" applyFont="1" applyBorder="1" applyAlignment="1">
      <alignment wrapText="1"/>
    </xf>
    <xf numFmtId="3" fontId="18" fillId="0" borderId="11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0" fontId="151" fillId="0" borderId="13" xfId="0" applyFont="1" applyBorder="1" applyAlignment="1">
      <alignment horizontal="right" wrapText="1"/>
    </xf>
    <xf numFmtId="49" fontId="151" fillId="0" borderId="14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50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right" wrapText="1"/>
    </xf>
    <xf numFmtId="0" fontId="18" fillId="0" borderId="14" xfId="0" applyFont="1" applyBorder="1"/>
    <xf numFmtId="3" fontId="18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52" fillId="0" borderId="14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3" fontId="18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53" fillId="0" borderId="0" xfId="0" applyFont="1" applyBorder="1" applyAlignment="1">
      <alignment wrapText="1"/>
    </xf>
    <xf numFmtId="0" fontId="153" fillId="0" borderId="14" xfId="0" applyFont="1" applyBorder="1" applyAlignment="1">
      <alignment wrapText="1"/>
    </xf>
    <xf numFmtId="3" fontId="18" fillId="0" borderId="15" xfId="0" applyNumberFormat="1" applyFont="1" applyBorder="1" applyAlignment="1">
      <alignment horizontal="right" wrapText="1"/>
    </xf>
    <xf numFmtId="0" fontId="18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50" fillId="0" borderId="41" xfId="0" applyFont="1" applyBorder="1" applyAlignment="1">
      <alignment horizontal="right" wrapText="1"/>
    </xf>
    <xf numFmtId="49" fontId="150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8" fillId="0" borderId="29" xfId="0" applyFont="1" applyBorder="1" applyAlignment="1">
      <alignment horizontal="right" wrapText="1"/>
    </xf>
    <xf numFmtId="0" fontId="18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8" fillId="0" borderId="14" xfId="0" applyNumberFormat="1" applyFont="1" applyBorder="1" applyAlignment="1">
      <alignment horizontal="center" wrapText="1"/>
    </xf>
    <xf numFmtId="3" fontId="18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9" fontId="150" fillId="0" borderId="36" xfId="0" applyNumberFormat="1" applyFont="1" applyBorder="1" applyAlignment="1" applyProtection="1">
      <alignment horizontal="left" wrapText="1"/>
      <protection locked="0"/>
    </xf>
    <xf numFmtId="0" fontId="153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horizontal="right" wrapText="1"/>
    </xf>
    <xf numFmtId="0" fontId="5" fillId="0" borderId="35" xfId="0" applyFont="1" applyBorder="1"/>
    <xf numFmtId="3" fontId="18" fillId="0" borderId="14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53" fillId="0" borderId="1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right"/>
    </xf>
    <xf numFmtId="0" fontId="152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153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3" fontId="5" fillId="0" borderId="19" xfId="0" applyNumberFormat="1" applyFont="1" applyBorder="1" applyAlignment="1">
      <alignment horizontal="right" wrapText="1"/>
    </xf>
    <xf numFmtId="0" fontId="140" fillId="0" borderId="19" xfId="0" applyFont="1" applyBorder="1" applyAlignment="1">
      <alignment horizontal="right" wrapText="1"/>
    </xf>
    <xf numFmtId="49" fontId="153" fillId="0" borderId="36" xfId="0" applyNumberFormat="1" applyFont="1" applyBorder="1" applyAlignment="1">
      <alignment horizontal="left" wrapText="1"/>
    </xf>
    <xf numFmtId="0" fontId="140" fillId="0" borderId="40" xfId="0" applyFont="1" applyBorder="1" applyAlignment="1">
      <alignment horizontal="left"/>
    </xf>
    <xf numFmtId="0" fontId="151" fillId="0" borderId="16" xfId="0" applyFont="1" applyBorder="1" applyAlignment="1">
      <alignment horizontal="left" wrapText="1"/>
    </xf>
    <xf numFmtId="3" fontId="18" fillId="0" borderId="16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49" fontId="100" fillId="0" borderId="0" xfId="0" applyNumberFormat="1" applyFont="1" applyBorder="1" applyAlignment="1" applyProtection="1">
      <protection locked="0"/>
    </xf>
    <xf numFmtId="3" fontId="18" fillId="0" borderId="15" xfId="0" applyNumberFormat="1" applyFont="1" applyBorder="1"/>
    <xf numFmtId="0" fontId="28" fillId="0" borderId="1" xfId="30" applyFont="1" applyFill="1" applyBorder="1" applyAlignment="1">
      <alignment wrapText="1"/>
    </xf>
    <xf numFmtId="4" fontId="32" fillId="0" borderId="1" xfId="30" applyNumberFormat="1" applyFont="1" applyFill="1" applyBorder="1" applyAlignment="1" applyProtection="1">
      <alignment horizontal="center" wrapText="1"/>
      <protection locked="0"/>
    </xf>
    <xf numFmtId="49" fontId="114" fillId="2" borderId="1" xfId="0" applyNumberFormat="1" applyFont="1" applyFill="1" applyBorder="1" applyAlignment="1" applyProtection="1">
      <alignment horizontal="left" wrapText="1"/>
      <protection locked="0"/>
    </xf>
    <xf numFmtId="49" fontId="3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59" fillId="0" borderId="3" xfId="0" applyFont="1" applyBorder="1" applyAlignment="1">
      <alignment horizontal="center" vertical="center" wrapText="1"/>
    </xf>
    <xf numFmtId="0" fontId="155" fillId="0" borderId="1" xfId="30" applyFont="1" applyBorder="1" applyAlignment="1">
      <alignment wrapText="1"/>
    </xf>
    <xf numFmtId="4" fontId="87" fillId="0" borderId="1" xfId="3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>
      <alignment horizontal="center" wrapText="1"/>
    </xf>
    <xf numFmtId="0" fontId="154" fillId="0" borderId="1" xfId="30" applyFont="1" applyFill="1" applyBorder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Fill="1" applyAlignment="1">
      <alignment wrapText="1"/>
    </xf>
    <xf numFmtId="49" fontId="16" fillId="7" borderId="1" xfId="0" applyNumberFormat="1" applyFont="1" applyFill="1" applyBorder="1" applyAlignment="1">
      <alignment horizontal="center" wrapText="1"/>
    </xf>
    <xf numFmtId="49" fontId="12" fillId="7" borderId="1" xfId="0" applyNumberFormat="1" applyFont="1" applyFill="1" applyBorder="1" applyAlignment="1">
      <alignment horizontal="left" wrapText="1"/>
    </xf>
    <xf numFmtId="49" fontId="32" fillId="7" borderId="1" xfId="30" applyNumberFormat="1" applyFont="1" applyFill="1" applyBorder="1" applyAlignment="1" applyProtection="1">
      <alignment wrapText="1"/>
      <protection locked="0"/>
    </xf>
    <xf numFmtId="49" fontId="31" fillId="7" borderId="1" xfId="30" applyNumberFormat="1" applyFont="1" applyFill="1" applyBorder="1" applyAlignment="1" applyProtection="1">
      <alignment horizontal="center" wrapText="1"/>
      <protection locked="0"/>
    </xf>
    <xf numFmtId="4" fontId="32" fillId="7" borderId="1" xfId="30" applyNumberFormat="1" applyFont="1" applyFill="1" applyBorder="1" applyAlignment="1" applyProtection="1">
      <alignment horizontal="center" wrapText="1"/>
      <protection locked="0"/>
    </xf>
    <xf numFmtId="3" fontId="32" fillId="7" borderId="1" xfId="30" applyNumberFormat="1" applyFont="1" applyFill="1" applyBorder="1" applyAlignment="1" applyProtection="1">
      <alignment horizontal="center" wrapText="1"/>
      <protection locked="0"/>
    </xf>
    <xf numFmtId="0" fontId="113" fillId="7" borderId="0" xfId="30" applyFont="1" applyFill="1" applyAlignment="1">
      <alignment wrapText="1"/>
    </xf>
    <xf numFmtId="4" fontId="115" fillId="0" borderId="1" xfId="30" applyNumberFormat="1" applyFont="1" applyFill="1" applyBorder="1" applyAlignment="1" applyProtection="1">
      <alignment horizontal="center" wrapText="1"/>
      <protection locked="0"/>
    </xf>
    <xf numFmtId="4" fontId="31" fillId="2" borderId="1" xfId="30" applyNumberFormat="1" applyFont="1" applyFill="1" applyBorder="1" applyAlignment="1" applyProtection="1">
      <alignment horizontal="center" wrapText="1"/>
      <protection locked="0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9" fontId="12" fillId="0" borderId="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32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30" applyNumberFormat="1" applyFont="1" applyBorder="1" applyAlignment="1">
      <alignment horizontal="center" wrapText="1"/>
    </xf>
    <xf numFmtId="4" fontId="5" fillId="0" borderId="1" xfId="30" applyNumberFormat="1" applyFont="1" applyBorder="1" applyAlignment="1">
      <alignment horizontal="center" wrapText="1"/>
    </xf>
    <xf numFmtId="0" fontId="20" fillId="2" borderId="1" xfId="30" applyFont="1" applyFill="1" applyBorder="1" applyAlignment="1">
      <alignment wrapText="1"/>
    </xf>
    <xf numFmtId="3" fontId="20" fillId="2" borderId="1" xfId="30" applyNumberFormat="1" applyFont="1" applyFill="1" applyBorder="1" applyAlignment="1">
      <alignment horizontal="center" wrapText="1"/>
    </xf>
    <xf numFmtId="4" fontId="20" fillId="2" borderId="1" xfId="30" applyNumberFormat="1" applyFont="1" applyFill="1" applyBorder="1" applyAlignment="1">
      <alignment horizontal="center" wrapText="1"/>
    </xf>
    <xf numFmtId="3" fontId="27" fillId="2" borderId="1" xfId="30" applyNumberFormat="1" applyFont="1" applyFill="1" applyBorder="1" applyAlignment="1">
      <alignment horizontal="center" wrapText="1"/>
    </xf>
    <xf numFmtId="3" fontId="27" fillId="0" borderId="1" xfId="30" applyNumberFormat="1" applyFont="1" applyFill="1" applyBorder="1" applyAlignment="1">
      <alignment horizontal="center" wrapText="1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56" fillId="0" borderId="1" xfId="30" applyNumberFormat="1" applyFont="1" applyFill="1" applyBorder="1" applyAlignment="1" applyProtection="1">
      <alignment horizontal="center" wrapText="1"/>
      <protection locked="0"/>
    </xf>
    <xf numFmtId="0" fontId="157" fillId="0" borderId="0" xfId="30" applyFont="1" applyAlignment="1">
      <alignment wrapText="1"/>
    </xf>
    <xf numFmtId="0" fontId="20" fillId="0" borderId="1" xfId="30" applyFont="1" applyFill="1" applyBorder="1" applyAlignment="1">
      <alignment horizontal="left" wrapText="1"/>
    </xf>
    <xf numFmtId="49" fontId="31" fillId="2" borderId="1" xfId="25" applyNumberFormat="1" applyFont="1" applyFill="1" applyBorder="1" applyAlignment="1" applyProtection="1">
      <alignment horizontal="left" wrapText="1"/>
      <protection locked="0"/>
    </xf>
    <xf numFmtId="0" fontId="28" fillId="2" borderId="1" xfId="30" applyFont="1" applyFill="1" applyBorder="1" applyAlignment="1">
      <alignment horizontal="center" wrapText="1"/>
    </xf>
    <xf numFmtId="3" fontId="55" fillId="2" borderId="1" xfId="30" applyNumberFormat="1" applyFont="1" applyFill="1" applyBorder="1" applyAlignment="1">
      <alignment horizontal="center" wrapText="1"/>
    </xf>
    <xf numFmtId="4" fontId="55" fillId="2" borderId="1" xfId="30" applyNumberFormat="1" applyFont="1" applyFill="1" applyBorder="1" applyAlignment="1">
      <alignment horizontal="center" wrapText="1"/>
    </xf>
    <xf numFmtId="0" fontId="113" fillId="2" borderId="1" xfId="30" applyFont="1" applyFill="1" applyBorder="1" applyAlignment="1">
      <alignment horizontal="center" vertical="center" wrapText="1"/>
    </xf>
    <xf numFmtId="0" fontId="158" fillId="0" borderId="1" xfId="30" applyFont="1" applyBorder="1" applyAlignment="1">
      <alignment horizontal="center" vertical="center" wrapText="1"/>
    </xf>
    <xf numFmtId="4" fontId="12" fillId="0" borderId="1" xfId="30" applyNumberFormat="1" applyFont="1" applyBorder="1" applyAlignment="1">
      <alignment horizontal="center" wrapText="1"/>
    </xf>
    <xf numFmtId="0" fontId="159" fillId="0" borderId="0" xfId="30" applyFont="1" applyAlignment="1">
      <alignment horizontal="center" vertical="center" wrapText="1"/>
    </xf>
    <xf numFmtId="0" fontId="28" fillId="0" borderId="1" xfId="30" applyFont="1" applyFill="1" applyBorder="1" applyAlignment="1">
      <alignment horizontal="left" wrapText="1"/>
    </xf>
    <xf numFmtId="0" fontId="12" fillId="0" borderId="1" xfId="30" applyFont="1" applyBorder="1" applyAlignment="1">
      <alignment horizontal="center" wrapText="1"/>
    </xf>
    <xf numFmtId="0" fontId="113" fillId="0" borderId="0" xfId="30" applyFont="1" applyAlignment="1">
      <alignment horizontal="center" wrapText="1"/>
    </xf>
    <xf numFmtId="49" fontId="16" fillId="2" borderId="1" xfId="0" applyNumberFormat="1" applyFont="1" applyFill="1" applyBorder="1" applyAlignment="1">
      <alignment horizontal="center" wrapText="1"/>
    </xf>
    <xf numFmtId="49" fontId="160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left" wrapText="1"/>
    </xf>
    <xf numFmtId="3" fontId="120" fillId="0" borderId="1" xfId="30" applyNumberFormat="1" applyFont="1" applyBorder="1" applyAlignment="1">
      <alignment horizontal="center" wrapText="1"/>
    </xf>
    <xf numFmtId="4" fontId="120" fillId="0" borderId="1" xfId="30" applyNumberFormat="1" applyFont="1" applyBorder="1" applyAlignment="1">
      <alignment horizontal="center" wrapText="1"/>
    </xf>
    <xf numFmtId="0" fontId="161" fillId="0" borderId="1" xfId="30" applyFont="1" applyBorder="1" applyAlignment="1">
      <alignment wrapText="1"/>
    </xf>
    <xf numFmtId="0" fontId="162" fillId="0" borderId="1" xfId="30" applyFont="1" applyBorder="1" applyAlignment="1">
      <alignment wrapText="1"/>
    </xf>
    <xf numFmtId="3" fontId="82" fillId="0" borderId="0" xfId="0" applyNumberFormat="1" applyFont="1" applyAlignment="1"/>
    <xf numFmtId="0" fontId="5" fillId="0" borderId="37" xfId="0" applyFont="1" applyBorder="1" applyAlignment="1">
      <alignment horizontal="center" wrapText="1"/>
    </xf>
    <xf numFmtId="0" fontId="140" fillId="0" borderId="42" xfId="0" applyFont="1" applyBorder="1" applyAlignment="1">
      <alignment horizontal="center" wrapText="1"/>
    </xf>
    <xf numFmtId="0" fontId="107" fillId="0" borderId="0" xfId="0" applyFont="1" applyAlignment="1"/>
    <xf numFmtId="49" fontId="101" fillId="0" borderId="0" xfId="0" applyNumberFormat="1" applyFont="1" applyBorder="1" applyAlignment="1" applyProtection="1">
      <alignment horizontal="center" vertical="center" wrapText="1"/>
      <protection locked="0"/>
    </xf>
    <xf numFmtId="0" fontId="141" fillId="0" borderId="0" xfId="0" applyFont="1" applyBorder="1" applyAlignment="1">
      <alignment horizontal="left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60" fillId="0" borderId="3" xfId="0" applyNumberFormat="1" applyFont="1" applyBorder="1" applyAlignment="1">
      <alignment horizontal="center" vertical="center" wrapText="1"/>
    </xf>
    <xf numFmtId="49" fontId="60" fillId="0" borderId="4" xfId="0" applyNumberFormat="1" applyFon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49" fontId="60" fillId="0" borderId="2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140" fillId="0" borderId="41" xfId="0" applyFont="1" applyBorder="1" applyAlignment="1">
      <alignment horizontal="right"/>
    </xf>
    <xf numFmtId="0" fontId="153" fillId="0" borderId="36" xfId="0" applyFont="1" applyBorder="1" applyAlignment="1">
      <alignment horizontal="left" wrapText="1"/>
    </xf>
    <xf numFmtId="0" fontId="140" fillId="0" borderId="35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140" fillId="0" borderId="35" xfId="0" applyFont="1" applyBorder="1" applyAlignment="1">
      <alignment horizontal="right" wrapText="1"/>
    </xf>
    <xf numFmtId="49" fontId="10" fillId="0" borderId="0" xfId="0" applyNumberFormat="1" applyFont="1" applyBorder="1" applyAlignment="1" applyProtection="1">
      <alignment horizontal="left"/>
      <protection locked="0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textRotation="255"/>
    </xf>
    <xf numFmtId="0" fontId="39" fillId="0" borderId="7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7" fillId="0" borderId="11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48" fillId="0" borderId="13" xfId="0" applyNumberFormat="1" applyFont="1" applyBorder="1" applyAlignment="1">
      <alignment horizontal="center" wrapText="1"/>
    </xf>
    <xf numFmtId="0" fontId="89" fillId="0" borderId="14" xfId="0" applyFont="1" applyBorder="1" applyAlignment="1">
      <alignment wrapText="1"/>
    </xf>
    <xf numFmtId="0" fontId="104" fillId="0" borderId="20" xfId="0" applyFont="1" applyBorder="1" applyAlignment="1">
      <alignment wrapText="1"/>
    </xf>
    <xf numFmtId="0" fontId="105" fillId="0" borderId="21" xfId="0" applyFont="1" applyBorder="1" applyAlignment="1">
      <alignment wrapText="1"/>
    </xf>
    <xf numFmtId="0" fontId="104" fillId="0" borderId="20" xfId="0" applyFont="1" applyBorder="1" applyAlignment="1"/>
    <xf numFmtId="0" fontId="105" fillId="0" borderId="21" xfId="0" applyFont="1" applyBorder="1" applyAlignment="1"/>
    <xf numFmtId="0" fontId="107" fillId="0" borderId="10" xfId="0" applyFont="1" applyBorder="1" applyAlignment="1">
      <alignment horizontal="center" vertical="center" wrapText="1"/>
    </xf>
    <xf numFmtId="0" fontId="10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40" fillId="0" borderId="14" xfId="0" applyFont="1" applyBorder="1" applyAlignment="1">
      <alignment horizontal="left"/>
    </xf>
    <xf numFmtId="0" fontId="140" fillId="0" borderId="15" xfId="0" applyFont="1" applyBorder="1" applyAlignment="1">
      <alignment horizontal="left"/>
    </xf>
    <xf numFmtId="0" fontId="92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0" xfId="0" applyFont="1" applyBorder="1" applyAlignment="1"/>
    <xf numFmtId="0" fontId="140" fillId="0" borderId="21" xfId="0" applyFont="1" applyBorder="1" applyAlignment="1"/>
    <xf numFmtId="49" fontId="104" fillId="0" borderId="20" xfId="0" applyNumberFormat="1" applyFont="1" applyBorder="1" applyAlignment="1">
      <alignment wrapText="1"/>
    </xf>
    <xf numFmtId="49" fontId="104" fillId="0" borderId="21" xfId="0" applyNumberFormat="1" applyFont="1" applyBorder="1" applyAlignment="1">
      <alignment wrapText="1"/>
    </xf>
    <xf numFmtId="0" fontId="95" fillId="0" borderId="0" xfId="0" applyFont="1" applyAlignment="1">
      <alignment horizontal="center"/>
    </xf>
    <xf numFmtId="0" fontId="141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7" fillId="0" borderId="12" xfId="0" applyFont="1" applyBorder="1" applyAlignment="1">
      <alignment horizontal="center" vertical="center"/>
    </xf>
    <xf numFmtId="0" fontId="108" fillId="0" borderId="15" xfId="0" applyFont="1" applyBorder="1" applyAlignment="1">
      <alignment horizontal="center" vertical="center"/>
    </xf>
    <xf numFmtId="0" fontId="138" fillId="0" borderId="20" xfId="0" applyFont="1" applyBorder="1" applyAlignment="1">
      <alignment horizontal="center" vertical="center"/>
    </xf>
    <xf numFmtId="0" fontId="139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104" fillId="0" borderId="20" xfId="0" applyFont="1" applyBorder="1" applyAlignment="1">
      <alignment horizontal="left"/>
    </xf>
    <xf numFmtId="0" fontId="105" fillId="0" borderId="2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40" fillId="0" borderId="43" xfId="0" applyFont="1" applyBorder="1" applyAlignment="1"/>
    <xf numFmtId="0" fontId="107" fillId="0" borderId="20" xfId="0" applyFont="1" applyBorder="1" applyAlignment="1">
      <alignment wrapText="1"/>
    </xf>
    <xf numFmtId="0" fontId="108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40" fillId="0" borderId="21" xfId="0" applyFont="1" applyBorder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до рішення Вараської  міської ради   18 жовтня  2021 року  № 999</a:t>
          </a:r>
        </a:p>
        <a:p>
          <a:endParaRPr lang="uk-U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177258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18 жовтня  2021 року  № 999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147639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18 жовтня  2021 року  № 999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186</xdr:row>
      <xdr:rowOff>257175</xdr:rowOff>
    </xdr:from>
    <xdr:to>
      <xdr:col>13</xdr:col>
      <xdr:colOff>333375</xdr:colOff>
      <xdr:row>186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1405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18 жовтня  2021 року  № 999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8026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90</xdr:row>
      <xdr:rowOff>228600</xdr:rowOff>
    </xdr:from>
    <xdr:to>
      <xdr:col>6</xdr:col>
      <xdr:colOff>1104902</xdr:colOff>
      <xdr:row>92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45700950"/>
          <a:ext cx="97403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</a:t>
          </a: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6964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1603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105</xdr:row>
      <xdr:rowOff>447675</xdr:rowOff>
    </xdr:from>
    <xdr:to>
      <xdr:col>10</xdr:col>
      <xdr:colOff>28575</xdr:colOff>
      <xdr:row>105</xdr:row>
      <xdr:rowOff>1066799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2668250"/>
          <a:ext cx="13677900" cy="619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</a:t>
          </a: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                 Геннадій ДЕРЕВ'ЯНЧУК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23937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18 жовтня  2021 року  № 999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view="pageBreakPreview" topLeftCell="A92" zoomScale="96" zoomScaleNormal="100" zoomScaleSheetLayoutView="96" zoomScalePageLayoutView="62" workbookViewId="0">
      <selection activeCell="H5" sqref="H5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0.7109375" style="1" customWidth="1"/>
    <col min="4" max="4" width="13.28515625" style="1" customWidth="1"/>
    <col min="5" max="5" width="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269"/>
      <c r="B1" s="270"/>
      <c r="C1" s="724"/>
      <c r="D1" s="724"/>
      <c r="E1" s="724"/>
      <c r="F1" s="724"/>
    </row>
    <row r="2" spans="1:6" ht="15.75" customHeight="1" x14ac:dyDescent="0.35">
      <c r="A2" s="269"/>
      <c r="C2" s="724"/>
      <c r="D2" s="724"/>
      <c r="E2" s="724"/>
      <c r="F2" s="724"/>
    </row>
    <row r="3" spans="1:6" ht="14.25" customHeight="1" x14ac:dyDescent="0.35">
      <c r="A3" s="269"/>
      <c r="C3" s="568"/>
      <c r="D3" s="724"/>
      <c r="E3" s="724"/>
      <c r="F3" s="724"/>
    </row>
    <row r="4" spans="1:6" ht="17.25" customHeight="1" x14ac:dyDescent="0.35">
      <c r="A4" s="269"/>
      <c r="B4" s="269"/>
      <c r="C4" s="269"/>
      <c r="D4" s="269"/>
      <c r="E4" s="269"/>
      <c r="F4" s="269"/>
    </row>
    <row r="5" spans="1:6" ht="49.5" customHeight="1" x14ac:dyDescent="0.2">
      <c r="A5" s="725" t="s">
        <v>654</v>
      </c>
      <c r="B5" s="725"/>
      <c r="C5" s="725"/>
      <c r="D5" s="725"/>
      <c r="E5" s="725"/>
      <c r="F5" s="725"/>
    </row>
    <row r="6" spans="1:6" ht="15" customHeight="1" x14ac:dyDescent="0.3">
      <c r="A6" s="726">
        <v>17532000000</v>
      </c>
      <c r="B6" s="726"/>
      <c r="C6" s="569"/>
      <c r="D6" s="569"/>
      <c r="E6" s="569"/>
      <c r="F6" s="569"/>
    </row>
    <row r="7" spans="1:6" ht="12.75" customHeight="1" x14ac:dyDescent="0.25">
      <c r="A7" s="570" t="s">
        <v>5</v>
      </c>
      <c r="C7" s="569"/>
      <c r="D7" s="569"/>
      <c r="E7" s="569"/>
      <c r="F7" s="569"/>
    </row>
    <row r="8" spans="1:6" ht="15" customHeight="1" x14ac:dyDescent="0.25">
      <c r="A8" s="502"/>
      <c r="B8" s="503"/>
      <c r="C8" s="503"/>
      <c r="D8" s="504"/>
      <c r="E8" s="504"/>
      <c r="F8" s="571" t="s">
        <v>0</v>
      </c>
    </row>
    <row r="9" spans="1:6" ht="33" customHeight="1" x14ac:dyDescent="0.2">
      <c r="A9" s="727" t="s">
        <v>438</v>
      </c>
      <c r="B9" s="729" t="s">
        <v>439</v>
      </c>
      <c r="C9" s="729" t="s">
        <v>4</v>
      </c>
      <c r="D9" s="731" t="s">
        <v>1</v>
      </c>
      <c r="E9" s="733" t="s">
        <v>2</v>
      </c>
      <c r="F9" s="734"/>
    </row>
    <row r="10" spans="1:6" ht="61.5" customHeight="1" x14ac:dyDescent="0.2">
      <c r="A10" s="728"/>
      <c r="B10" s="730"/>
      <c r="C10" s="730"/>
      <c r="D10" s="732"/>
      <c r="E10" s="182" t="s">
        <v>4</v>
      </c>
      <c r="F10" s="572" t="s">
        <v>440</v>
      </c>
    </row>
    <row r="11" spans="1:6" ht="17.25" customHeight="1" x14ac:dyDescent="0.2">
      <c r="A11" s="573">
        <v>1</v>
      </c>
      <c r="B11" s="574">
        <v>2</v>
      </c>
      <c r="C11" s="574" t="s">
        <v>441</v>
      </c>
      <c r="D11" s="575">
        <v>4</v>
      </c>
      <c r="E11" s="576">
        <v>5</v>
      </c>
      <c r="F11" s="573">
        <v>6</v>
      </c>
    </row>
    <row r="12" spans="1:6" ht="30" hidden="1" customHeight="1" x14ac:dyDescent="0.3">
      <c r="A12" s="577">
        <v>10000000</v>
      </c>
      <c r="B12" s="578" t="s">
        <v>442</v>
      </c>
      <c r="C12" s="579">
        <f>SUM(D12:E12)</f>
        <v>0</v>
      </c>
      <c r="D12" s="580">
        <f>SUM(D51,D33,D27,D13,D21)</f>
        <v>0</v>
      </c>
      <c r="E12" s="581"/>
      <c r="F12" s="582"/>
    </row>
    <row r="13" spans="1:6" ht="48" hidden="1" customHeight="1" x14ac:dyDescent="0.3">
      <c r="A13" s="583">
        <v>11000000</v>
      </c>
      <c r="B13" s="584" t="s">
        <v>443</v>
      </c>
      <c r="C13" s="579">
        <f>SUM(D13)</f>
        <v>0</v>
      </c>
      <c r="D13" s="585">
        <f>SUM(D14,D19)</f>
        <v>0</v>
      </c>
      <c r="E13" s="586"/>
      <c r="F13" s="587"/>
    </row>
    <row r="14" spans="1:6" ht="30" hidden="1" customHeight="1" x14ac:dyDescent="0.3">
      <c r="A14" s="583">
        <v>11010000</v>
      </c>
      <c r="B14" s="584" t="s">
        <v>444</v>
      </c>
      <c r="C14" s="579">
        <f>SUM(D14)</f>
        <v>0</v>
      </c>
      <c r="D14" s="585">
        <f>SUM(D15:D18)</f>
        <v>0</v>
      </c>
      <c r="E14" s="586"/>
      <c r="F14" s="587"/>
    </row>
    <row r="15" spans="1:6" ht="78" hidden="1" customHeight="1" x14ac:dyDescent="0.3">
      <c r="A15" s="588">
        <v>11010100</v>
      </c>
      <c r="B15" s="589" t="s">
        <v>445</v>
      </c>
      <c r="C15" s="590">
        <f>SUM(D15)</f>
        <v>0</v>
      </c>
      <c r="D15" s="590"/>
      <c r="E15" s="586"/>
      <c r="F15" s="587"/>
    </row>
    <row r="16" spans="1:6" ht="101.25" hidden="1" customHeight="1" x14ac:dyDescent="0.3">
      <c r="A16" s="588">
        <v>11010200</v>
      </c>
      <c r="B16" s="589" t="s">
        <v>446</v>
      </c>
      <c r="C16" s="590">
        <f t="shared" ref="C16:C32" si="0">SUM(D16)</f>
        <v>0</v>
      </c>
      <c r="D16" s="590"/>
      <c r="E16" s="586"/>
      <c r="F16" s="587"/>
    </row>
    <row r="17" spans="1:7" ht="83.25" hidden="1" customHeight="1" x14ac:dyDescent="0.3">
      <c r="A17" s="588">
        <v>11010400</v>
      </c>
      <c r="B17" s="589" t="s">
        <v>447</v>
      </c>
      <c r="C17" s="590">
        <f t="shared" si="0"/>
        <v>0</v>
      </c>
      <c r="D17" s="590"/>
      <c r="E17" s="586"/>
      <c r="F17" s="587"/>
    </row>
    <row r="18" spans="1:7" ht="53.25" hidden="1" customHeight="1" x14ac:dyDescent="0.3">
      <c r="A18" s="588">
        <v>11010500</v>
      </c>
      <c r="B18" s="589" t="s">
        <v>448</v>
      </c>
      <c r="C18" s="590">
        <f t="shared" si="0"/>
        <v>0</v>
      </c>
      <c r="D18" s="590"/>
      <c r="E18" s="586"/>
      <c r="F18" s="587"/>
    </row>
    <row r="19" spans="1:7" ht="27.75" hidden="1" customHeight="1" x14ac:dyDescent="0.3">
      <c r="A19" s="591">
        <v>11020000</v>
      </c>
      <c r="B19" s="592" t="s">
        <v>449</v>
      </c>
      <c r="C19" s="593">
        <f>SUM(D19)</f>
        <v>0</v>
      </c>
      <c r="D19" s="593">
        <f>SUM(D20)</f>
        <v>0</v>
      </c>
      <c r="E19" s="586"/>
      <c r="F19" s="587"/>
    </row>
    <row r="20" spans="1:7" ht="52.5" hidden="1" customHeight="1" x14ac:dyDescent="0.3">
      <c r="A20" s="594">
        <v>11020200</v>
      </c>
      <c r="B20" s="595" t="s">
        <v>450</v>
      </c>
      <c r="C20" s="590">
        <f t="shared" si="0"/>
        <v>0</v>
      </c>
      <c r="D20" s="590"/>
      <c r="E20" s="586"/>
      <c r="F20" s="587"/>
    </row>
    <row r="21" spans="1:7" ht="52.5" hidden="1" customHeight="1" x14ac:dyDescent="0.3">
      <c r="A21" s="591">
        <v>13000000</v>
      </c>
      <c r="B21" s="596" t="s">
        <v>451</v>
      </c>
      <c r="C21" s="593">
        <f t="shared" si="0"/>
        <v>0</v>
      </c>
      <c r="D21" s="593">
        <f>SUM(D22,D25)</f>
        <v>0</v>
      </c>
      <c r="E21" s="586"/>
      <c r="F21" s="587"/>
    </row>
    <row r="22" spans="1:7" ht="47.45" hidden="1" customHeight="1" x14ac:dyDescent="0.3">
      <c r="A22" s="591">
        <v>13010000</v>
      </c>
      <c r="B22" s="596" t="s">
        <v>630</v>
      </c>
      <c r="C22" s="593">
        <f t="shared" si="0"/>
        <v>0</v>
      </c>
      <c r="D22" s="593">
        <f>SUM(D23:D24)</f>
        <v>0</v>
      </c>
      <c r="E22" s="586"/>
      <c r="F22" s="587"/>
    </row>
    <row r="23" spans="1:7" ht="78.75" hidden="1" customHeight="1" x14ac:dyDescent="0.3">
      <c r="A23" s="594">
        <v>13010100</v>
      </c>
      <c r="B23" s="595" t="s">
        <v>452</v>
      </c>
      <c r="C23" s="590">
        <f t="shared" si="0"/>
        <v>0</v>
      </c>
      <c r="D23" s="590"/>
      <c r="E23" s="586"/>
      <c r="F23" s="587"/>
    </row>
    <row r="24" spans="1:7" ht="99.75" hidden="1" customHeight="1" x14ac:dyDescent="0.3">
      <c r="A24" s="594">
        <v>13010200</v>
      </c>
      <c r="B24" s="595" t="s">
        <v>453</v>
      </c>
      <c r="C24" s="590">
        <f t="shared" si="0"/>
        <v>0</v>
      </c>
      <c r="D24" s="590"/>
      <c r="E24" s="586"/>
      <c r="F24" s="587"/>
    </row>
    <row r="25" spans="1:7" ht="30" hidden="1" customHeight="1" x14ac:dyDescent="0.3">
      <c r="A25" s="591">
        <v>13030000</v>
      </c>
      <c r="B25" s="597" t="s">
        <v>622</v>
      </c>
      <c r="C25" s="593">
        <f t="shared" si="0"/>
        <v>0</v>
      </c>
      <c r="D25" s="593">
        <f>SUM(D26)</f>
        <v>0</v>
      </c>
      <c r="E25" s="586"/>
      <c r="F25" s="587"/>
    </row>
    <row r="26" spans="1:7" ht="52.9" hidden="1" customHeight="1" x14ac:dyDescent="0.3">
      <c r="A26" s="594">
        <v>13030100</v>
      </c>
      <c r="B26" s="595" t="s">
        <v>623</v>
      </c>
      <c r="C26" s="590">
        <f t="shared" si="0"/>
        <v>0</v>
      </c>
      <c r="D26" s="590"/>
      <c r="E26" s="586"/>
      <c r="F26" s="587"/>
    </row>
    <row r="27" spans="1:7" ht="30" hidden="1" customHeight="1" x14ac:dyDescent="0.3">
      <c r="A27" s="583">
        <v>14000000</v>
      </c>
      <c r="B27" s="598" t="s">
        <v>454</v>
      </c>
      <c r="C27" s="599">
        <f t="shared" si="0"/>
        <v>0</v>
      </c>
      <c r="D27" s="593">
        <f>SUM(D32,D28,D30)</f>
        <v>0</v>
      </c>
      <c r="E27" s="590"/>
      <c r="F27" s="600"/>
    </row>
    <row r="28" spans="1:7" ht="51.75" hidden="1" customHeight="1" x14ac:dyDescent="0.3">
      <c r="A28" s="588">
        <v>14020000</v>
      </c>
      <c r="B28" s="601" t="s">
        <v>455</v>
      </c>
      <c r="C28" s="590">
        <f>SUM(C29)</f>
        <v>0</v>
      </c>
      <c r="D28" s="590"/>
      <c r="E28" s="590"/>
      <c r="F28" s="600"/>
      <c r="G28" s="271"/>
    </row>
    <row r="29" spans="1:7" ht="30" hidden="1" customHeight="1" x14ac:dyDescent="0.3">
      <c r="A29" s="588">
        <v>14021900</v>
      </c>
      <c r="B29" s="589" t="s">
        <v>456</v>
      </c>
      <c r="C29" s="590">
        <f>SUM(D29)</f>
        <v>0</v>
      </c>
      <c r="D29" s="590"/>
      <c r="E29" s="590"/>
      <c r="F29" s="600"/>
    </row>
    <row r="30" spans="1:7" ht="49.5" hidden="1" customHeight="1" x14ac:dyDescent="0.3">
      <c r="A30" s="588">
        <v>14030000</v>
      </c>
      <c r="B30" s="602" t="s">
        <v>457</v>
      </c>
      <c r="C30" s="590">
        <f>SUM(C31)</f>
        <v>0</v>
      </c>
      <c r="D30" s="590"/>
      <c r="E30" s="590"/>
      <c r="F30" s="600"/>
    </row>
    <row r="31" spans="1:7" ht="30" hidden="1" customHeight="1" x14ac:dyDescent="0.3">
      <c r="A31" s="588">
        <v>14031900</v>
      </c>
      <c r="B31" s="589" t="s">
        <v>456</v>
      </c>
      <c r="C31" s="590">
        <f>SUM(D31)</f>
        <v>0</v>
      </c>
      <c r="D31" s="590"/>
      <c r="E31" s="590"/>
      <c r="F31" s="600"/>
    </row>
    <row r="32" spans="1:7" ht="47.25" hidden="1" customHeight="1" x14ac:dyDescent="0.3">
      <c r="A32" s="588">
        <v>14040000</v>
      </c>
      <c r="B32" s="589" t="s">
        <v>458</v>
      </c>
      <c r="C32" s="590">
        <f t="shared" si="0"/>
        <v>0</v>
      </c>
      <c r="D32" s="590"/>
      <c r="E32" s="590"/>
      <c r="F32" s="600"/>
    </row>
    <row r="33" spans="1:7" ht="27" hidden="1" customHeight="1" x14ac:dyDescent="0.3">
      <c r="A33" s="583">
        <v>18000000</v>
      </c>
      <c r="B33" s="584" t="s">
        <v>459</v>
      </c>
      <c r="C33" s="599">
        <f>SUM(D33)</f>
        <v>0</v>
      </c>
      <c r="D33" s="593">
        <f>SUM(D47,D44,D34)</f>
        <v>0</v>
      </c>
      <c r="E33" s="593"/>
      <c r="F33" s="603"/>
    </row>
    <row r="34" spans="1:7" ht="26.25" hidden="1" customHeight="1" x14ac:dyDescent="0.3">
      <c r="A34" s="583">
        <v>18010000</v>
      </c>
      <c r="B34" s="604" t="s">
        <v>460</v>
      </c>
      <c r="C34" s="599">
        <f>SUM(D34)</f>
        <v>0</v>
      </c>
      <c r="D34" s="593">
        <f>SUM(D35:D43)</f>
        <v>0</v>
      </c>
      <c r="E34" s="593"/>
      <c r="F34" s="603"/>
    </row>
    <row r="35" spans="1:7" ht="75.75" hidden="1" customHeight="1" x14ac:dyDescent="0.3">
      <c r="A35" s="588">
        <v>18010100</v>
      </c>
      <c r="B35" s="605" t="s">
        <v>461</v>
      </c>
      <c r="C35" s="590">
        <f t="shared" ref="C35:C50" si="1">SUM(D35)</f>
        <v>0</v>
      </c>
      <c r="D35" s="590"/>
      <c r="E35" s="590"/>
      <c r="F35" s="606"/>
      <c r="G35" s="272"/>
    </row>
    <row r="36" spans="1:7" ht="75" hidden="1" customHeight="1" x14ac:dyDescent="0.3">
      <c r="A36" s="588">
        <v>18010200</v>
      </c>
      <c r="B36" s="607" t="s">
        <v>462</v>
      </c>
      <c r="C36" s="590">
        <f t="shared" si="1"/>
        <v>0</v>
      </c>
      <c r="D36" s="590"/>
      <c r="E36" s="590"/>
      <c r="F36" s="606"/>
      <c r="G36" s="273"/>
    </row>
    <row r="37" spans="1:7" ht="81" hidden="1" customHeight="1" x14ac:dyDescent="0.3">
      <c r="A37" s="608">
        <v>18010300</v>
      </c>
      <c r="B37" s="605" t="s">
        <v>463</v>
      </c>
      <c r="C37" s="590">
        <f t="shared" si="1"/>
        <v>0</v>
      </c>
      <c r="D37" s="590"/>
      <c r="E37" s="590"/>
      <c r="F37" s="606"/>
      <c r="G37" s="273"/>
    </row>
    <row r="38" spans="1:7" ht="76.5" hidden="1" customHeight="1" x14ac:dyDescent="0.3">
      <c r="A38" s="588">
        <v>18010400</v>
      </c>
      <c r="B38" s="605" t="s">
        <v>464</v>
      </c>
      <c r="C38" s="590">
        <f t="shared" si="1"/>
        <v>0</v>
      </c>
      <c r="D38" s="590"/>
      <c r="E38" s="590"/>
      <c r="F38" s="606"/>
      <c r="G38" s="273"/>
    </row>
    <row r="39" spans="1:7" ht="30" hidden="1" customHeight="1" x14ac:dyDescent="0.3">
      <c r="A39" s="588">
        <v>18010500</v>
      </c>
      <c r="B39" s="609" t="s">
        <v>465</v>
      </c>
      <c r="C39" s="590">
        <f t="shared" si="1"/>
        <v>0</v>
      </c>
      <c r="D39" s="590"/>
      <c r="E39" s="610"/>
      <c r="F39" s="600"/>
      <c r="G39" s="272"/>
    </row>
    <row r="40" spans="1:7" ht="30" hidden="1" customHeight="1" x14ac:dyDescent="0.3">
      <c r="A40" s="588">
        <v>18010600</v>
      </c>
      <c r="B40" s="609" t="s">
        <v>466</v>
      </c>
      <c r="C40" s="590">
        <f t="shared" si="1"/>
        <v>0</v>
      </c>
      <c r="D40" s="590"/>
      <c r="E40" s="610"/>
      <c r="F40" s="600"/>
    </row>
    <row r="41" spans="1:7" ht="30" hidden="1" customHeight="1" x14ac:dyDescent="0.3">
      <c r="A41" s="588">
        <v>18010700</v>
      </c>
      <c r="B41" s="609" t="s">
        <v>467</v>
      </c>
      <c r="C41" s="590">
        <f t="shared" si="1"/>
        <v>0</v>
      </c>
      <c r="D41" s="590"/>
      <c r="E41" s="610"/>
      <c r="F41" s="600"/>
    </row>
    <row r="42" spans="1:7" ht="30" hidden="1" customHeight="1" x14ac:dyDescent="0.3">
      <c r="A42" s="588">
        <v>18010900</v>
      </c>
      <c r="B42" s="609" t="s">
        <v>468</v>
      </c>
      <c r="C42" s="590">
        <f t="shared" si="1"/>
        <v>0</v>
      </c>
      <c r="D42" s="590"/>
      <c r="E42" s="610"/>
      <c r="F42" s="600"/>
    </row>
    <row r="43" spans="1:7" ht="30" hidden="1" customHeight="1" x14ac:dyDescent="0.3">
      <c r="A43" s="588">
        <v>18011000</v>
      </c>
      <c r="B43" s="609" t="s">
        <v>469</v>
      </c>
      <c r="C43" s="590">
        <f t="shared" si="1"/>
        <v>0</v>
      </c>
      <c r="D43" s="590"/>
      <c r="E43" s="610"/>
      <c r="F43" s="600"/>
    </row>
    <row r="44" spans="1:7" ht="30" hidden="1" customHeight="1" x14ac:dyDescent="0.3">
      <c r="A44" s="611">
        <v>18030000</v>
      </c>
      <c r="B44" s="612" t="s">
        <v>655</v>
      </c>
      <c r="C44" s="585"/>
      <c r="D44" s="593"/>
      <c r="E44" s="610"/>
      <c r="F44" s="600"/>
    </row>
    <row r="45" spans="1:7" ht="27" hidden="1" customHeight="1" x14ac:dyDescent="0.3">
      <c r="A45" s="613">
        <v>18030100</v>
      </c>
      <c r="B45" s="614" t="s">
        <v>470</v>
      </c>
      <c r="C45" s="590">
        <f t="shared" si="1"/>
        <v>0</v>
      </c>
      <c r="D45" s="590"/>
      <c r="E45" s="610"/>
      <c r="F45" s="600"/>
    </row>
    <row r="46" spans="1:7" ht="25.9" hidden="1" customHeight="1" x14ac:dyDescent="0.3">
      <c r="A46" s="615" t="s">
        <v>471</v>
      </c>
      <c r="B46" s="616" t="s">
        <v>472</v>
      </c>
      <c r="C46" s="590">
        <f t="shared" si="1"/>
        <v>0</v>
      </c>
      <c r="D46" s="590"/>
      <c r="E46" s="610"/>
      <c r="F46" s="600"/>
    </row>
    <row r="47" spans="1:7" ht="24.75" hidden="1" customHeight="1" x14ac:dyDescent="0.3">
      <c r="A47" s="583">
        <v>18050000</v>
      </c>
      <c r="B47" s="584" t="s">
        <v>473</v>
      </c>
      <c r="C47" s="585">
        <f>SUM(D47)</f>
        <v>0</v>
      </c>
      <c r="D47" s="593">
        <f>SUM(D48:D50)</f>
        <v>0</v>
      </c>
      <c r="E47" s="593"/>
      <c r="F47" s="603"/>
    </row>
    <row r="48" spans="1:7" ht="30" hidden="1" customHeight="1" x14ac:dyDescent="0.3">
      <c r="A48" s="588">
        <v>18050300</v>
      </c>
      <c r="B48" s="566" t="s">
        <v>474</v>
      </c>
      <c r="C48" s="590">
        <f t="shared" si="1"/>
        <v>0</v>
      </c>
      <c r="D48" s="590"/>
      <c r="E48" s="590"/>
      <c r="F48" s="606"/>
    </row>
    <row r="49" spans="1:7" ht="30" hidden="1" customHeight="1" x14ac:dyDescent="0.3">
      <c r="A49" s="588">
        <v>18050400</v>
      </c>
      <c r="B49" s="566" t="s">
        <v>475</v>
      </c>
      <c r="C49" s="590">
        <f t="shared" si="1"/>
        <v>0</v>
      </c>
      <c r="D49" s="590"/>
      <c r="E49" s="590"/>
      <c r="F49" s="606"/>
    </row>
    <row r="50" spans="1:7" ht="105.75" hidden="1" customHeight="1" x14ac:dyDescent="0.3">
      <c r="A50" s="588">
        <v>18050500</v>
      </c>
      <c r="B50" s="589" t="s">
        <v>624</v>
      </c>
      <c r="C50" s="590">
        <f t="shared" si="1"/>
        <v>0</v>
      </c>
      <c r="D50" s="590"/>
      <c r="E50" s="590"/>
      <c r="F50" s="606"/>
    </row>
    <row r="51" spans="1:7" ht="25.9" hidden="1" customHeight="1" x14ac:dyDescent="0.3">
      <c r="A51" s="583">
        <v>19000000</v>
      </c>
      <c r="B51" s="617" t="s">
        <v>476</v>
      </c>
      <c r="C51" s="585"/>
      <c r="D51" s="593"/>
      <c r="E51" s="593"/>
      <c r="F51" s="603"/>
    </row>
    <row r="52" spans="1:7" ht="27" hidden="1" customHeight="1" x14ac:dyDescent="0.3">
      <c r="A52" s="583">
        <v>19010000</v>
      </c>
      <c r="B52" s="617" t="s">
        <v>477</v>
      </c>
      <c r="C52" s="585"/>
      <c r="D52" s="593"/>
      <c r="E52" s="593"/>
      <c r="F52" s="603"/>
    </row>
    <row r="53" spans="1:7" ht="102" hidden="1" customHeight="1" x14ac:dyDescent="0.3">
      <c r="A53" s="588">
        <v>19010100</v>
      </c>
      <c r="B53" s="618" t="s">
        <v>625</v>
      </c>
      <c r="C53" s="619">
        <f>SUM(E53)</f>
        <v>0</v>
      </c>
      <c r="D53" s="590"/>
      <c r="E53" s="590"/>
      <c r="F53" s="606"/>
    </row>
    <row r="54" spans="1:7" ht="50.25" hidden="1" customHeight="1" x14ac:dyDescent="0.3">
      <c r="A54" s="588">
        <v>19010200</v>
      </c>
      <c r="B54" s="589" t="s">
        <v>478</v>
      </c>
      <c r="C54" s="619">
        <f>SUM(E54)</f>
        <v>0</v>
      </c>
      <c r="D54" s="590"/>
      <c r="E54" s="590"/>
      <c r="F54" s="606"/>
    </row>
    <row r="55" spans="1:7" ht="78" hidden="1" customHeight="1" x14ac:dyDescent="0.3">
      <c r="A55" s="588">
        <v>19010300</v>
      </c>
      <c r="B55" s="620" t="s">
        <v>479</v>
      </c>
      <c r="C55" s="619">
        <f>SUM(E55)</f>
        <v>0</v>
      </c>
      <c r="D55" s="590"/>
      <c r="E55" s="590"/>
      <c r="F55" s="606"/>
    </row>
    <row r="56" spans="1:7" ht="30" hidden="1" customHeight="1" x14ac:dyDescent="0.3">
      <c r="A56" s="583">
        <v>20000000</v>
      </c>
      <c r="B56" s="584" t="s">
        <v>480</v>
      </c>
      <c r="C56" s="599">
        <f>SUM(D56,E56)</f>
        <v>0</v>
      </c>
      <c r="D56" s="593">
        <f>SUM(D75,D65,D57)</f>
        <v>0</v>
      </c>
      <c r="E56" s="593"/>
      <c r="F56" s="600"/>
      <c r="G56" s="272"/>
    </row>
    <row r="57" spans="1:7" ht="26.25" hidden="1" customHeight="1" x14ac:dyDescent="0.3">
      <c r="A57" s="583">
        <v>21000000</v>
      </c>
      <c r="B57" s="584" t="s">
        <v>481</v>
      </c>
      <c r="C57" s="599">
        <f t="shared" ref="C57:C66" si="2">SUM(D57)</f>
        <v>0</v>
      </c>
      <c r="D57" s="593">
        <f>SUM(D58,D60,D61)</f>
        <v>0</v>
      </c>
      <c r="E57" s="610"/>
      <c r="F57" s="600"/>
    </row>
    <row r="58" spans="1:7" ht="150" hidden="1" customHeight="1" x14ac:dyDescent="0.4">
      <c r="A58" s="583">
        <v>21010000</v>
      </c>
      <c r="B58" s="584" t="s">
        <v>482</v>
      </c>
      <c r="C58" s="599">
        <f t="shared" si="2"/>
        <v>0</v>
      </c>
      <c r="D58" s="593">
        <f>SUM(D59)</f>
        <v>0</v>
      </c>
      <c r="E58" s="610"/>
      <c r="F58" s="600"/>
      <c r="G58" s="274"/>
    </row>
    <row r="59" spans="1:7" s="275" customFormat="1" ht="76.900000000000006" hidden="1" customHeight="1" x14ac:dyDescent="0.3">
      <c r="A59" s="588">
        <v>21010300</v>
      </c>
      <c r="B59" s="609" t="s">
        <v>483</v>
      </c>
      <c r="C59" s="590">
        <f>SUM(D59)</f>
        <v>0</v>
      </c>
      <c r="D59" s="590"/>
      <c r="E59" s="610"/>
      <c r="F59" s="600"/>
    </row>
    <row r="60" spans="1:7" s="275" customFormat="1" ht="55.9" hidden="1" customHeight="1" x14ac:dyDescent="0.3">
      <c r="A60" s="588">
        <v>21050000</v>
      </c>
      <c r="B60" s="609" t="s">
        <v>484</v>
      </c>
      <c r="C60" s="590">
        <f>SUM(D60)</f>
        <v>0</v>
      </c>
      <c r="D60" s="590"/>
      <c r="E60" s="610"/>
      <c r="F60" s="600"/>
    </row>
    <row r="61" spans="1:7" ht="27.75" hidden="1" customHeight="1" x14ac:dyDescent="0.3">
      <c r="A61" s="583">
        <v>21080000</v>
      </c>
      <c r="B61" s="584" t="s">
        <v>485</v>
      </c>
      <c r="C61" s="599">
        <f t="shared" si="2"/>
        <v>0</v>
      </c>
      <c r="D61" s="593">
        <f>SUM(D62:D64)</f>
        <v>0</v>
      </c>
      <c r="E61" s="621"/>
      <c r="F61" s="622"/>
    </row>
    <row r="62" spans="1:7" ht="28.5" hidden="1" customHeight="1" x14ac:dyDescent="0.3">
      <c r="A62" s="588">
        <v>21081100</v>
      </c>
      <c r="B62" s="609" t="s">
        <v>486</v>
      </c>
      <c r="C62" s="590">
        <f>SUM(D62)</f>
        <v>0</v>
      </c>
      <c r="D62" s="590"/>
      <c r="E62" s="610"/>
      <c r="F62" s="600"/>
    </row>
    <row r="63" spans="1:7" ht="75.75" hidden="1" customHeight="1" x14ac:dyDescent="0.3">
      <c r="A63" s="588">
        <v>21081500</v>
      </c>
      <c r="B63" s="609" t="s">
        <v>487</v>
      </c>
      <c r="C63" s="590">
        <f>SUM(D63)</f>
        <v>0</v>
      </c>
      <c r="D63" s="590"/>
      <c r="E63" s="610"/>
      <c r="F63" s="600"/>
    </row>
    <row r="64" spans="1:7" ht="118.9" hidden="1" customHeight="1" x14ac:dyDescent="0.3">
      <c r="A64" s="588">
        <v>21082400</v>
      </c>
      <c r="B64" s="609" t="s">
        <v>626</v>
      </c>
      <c r="C64" s="590">
        <f>SUM(D64)</f>
        <v>0</v>
      </c>
      <c r="D64" s="590"/>
      <c r="E64" s="610"/>
      <c r="F64" s="600"/>
    </row>
    <row r="65" spans="1:6" ht="52.5" hidden="1" customHeight="1" x14ac:dyDescent="0.3">
      <c r="A65" s="583">
        <v>22000000</v>
      </c>
      <c r="B65" s="584" t="s">
        <v>488</v>
      </c>
      <c r="C65" s="599">
        <f t="shared" si="2"/>
        <v>0</v>
      </c>
      <c r="D65" s="593">
        <f>SUM(D72,D70,D66)</f>
        <v>0</v>
      </c>
      <c r="E65" s="610"/>
      <c r="F65" s="600"/>
    </row>
    <row r="66" spans="1:6" ht="30" hidden="1" customHeight="1" x14ac:dyDescent="0.3">
      <c r="A66" s="583">
        <v>22010000</v>
      </c>
      <c r="B66" s="584" t="s">
        <v>489</v>
      </c>
      <c r="C66" s="599">
        <f t="shared" si="2"/>
        <v>0</v>
      </c>
      <c r="D66" s="593">
        <f>SUM(D67:D69)</f>
        <v>0</v>
      </c>
      <c r="E66" s="610"/>
      <c r="F66" s="600"/>
    </row>
    <row r="67" spans="1:6" ht="76.5" hidden="1" customHeight="1" x14ac:dyDescent="0.3">
      <c r="A67" s="588">
        <v>22010300</v>
      </c>
      <c r="B67" s="623" t="s">
        <v>490</v>
      </c>
      <c r="C67" s="590">
        <f>SUM(D67)</f>
        <v>0</v>
      </c>
      <c r="D67" s="590"/>
      <c r="E67" s="610"/>
      <c r="F67" s="600"/>
    </row>
    <row r="68" spans="1:6" ht="28.5" hidden="1" customHeight="1" x14ac:dyDescent="0.3">
      <c r="A68" s="588">
        <v>22012500</v>
      </c>
      <c r="B68" s="609" t="s">
        <v>491</v>
      </c>
      <c r="C68" s="590">
        <f>SUM(D68)</f>
        <v>0</v>
      </c>
      <c r="D68" s="590"/>
      <c r="E68" s="610"/>
      <c r="F68" s="600"/>
    </row>
    <row r="69" spans="1:6" ht="54" hidden="1" customHeight="1" x14ac:dyDescent="0.3">
      <c r="A69" s="588">
        <v>22012600</v>
      </c>
      <c r="B69" s="551" t="s">
        <v>492</v>
      </c>
      <c r="C69" s="590">
        <f>SUM(D69)</f>
        <v>0</v>
      </c>
      <c r="D69" s="590"/>
      <c r="E69" s="610"/>
      <c r="F69" s="600"/>
    </row>
    <row r="70" spans="1:6" ht="76.900000000000006" hidden="1" customHeight="1" x14ac:dyDescent="0.3">
      <c r="A70" s="583">
        <v>22080000</v>
      </c>
      <c r="B70" s="624" t="s">
        <v>493</v>
      </c>
      <c r="C70" s="599">
        <f>SUM(D70)</f>
        <v>0</v>
      </c>
      <c r="D70" s="593">
        <f>SUM(D71)</f>
        <v>0</v>
      </c>
      <c r="E70" s="621"/>
      <c r="F70" s="622"/>
    </row>
    <row r="71" spans="1:6" ht="79.150000000000006" hidden="1" customHeight="1" x14ac:dyDescent="0.3">
      <c r="A71" s="588">
        <v>22080400</v>
      </c>
      <c r="B71" s="609" t="s">
        <v>494</v>
      </c>
      <c r="C71" s="590">
        <f>SUM(D71)</f>
        <v>0</v>
      </c>
      <c r="D71" s="590"/>
      <c r="E71" s="610"/>
      <c r="F71" s="600"/>
    </row>
    <row r="72" spans="1:6" ht="27" hidden="1" customHeight="1" x14ac:dyDescent="0.3">
      <c r="A72" s="583">
        <v>22090000</v>
      </c>
      <c r="B72" s="584" t="s">
        <v>495</v>
      </c>
      <c r="C72" s="599">
        <f t="shared" ref="C72:C78" si="3">SUM(D72)</f>
        <v>0</v>
      </c>
      <c r="D72" s="593">
        <f>SUM(D73:D74)</f>
        <v>0</v>
      </c>
      <c r="E72" s="621"/>
      <c r="F72" s="622"/>
    </row>
    <row r="73" spans="1:6" ht="73.5" hidden="1" customHeight="1" x14ac:dyDescent="0.3">
      <c r="A73" s="588">
        <v>22090100</v>
      </c>
      <c r="B73" s="609" t="s">
        <v>496</v>
      </c>
      <c r="C73" s="590">
        <f t="shared" si="3"/>
        <v>0</v>
      </c>
      <c r="D73" s="590"/>
      <c r="E73" s="610"/>
      <c r="F73" s="600"/>
    </row>
    <row r="74" spans="1:6" ht="75.75" hidden="1" customHeight="1" x14ac:dyDescent="0.3">
      <c r="A74" s="588">
        <v>22090400</v>
      </c>
      <c r="B74" s="609" t="s">
        <v>497</v>
      </c>
      <c r="C74" s="590">
        <f t="shared" si="3"/>
        <v>0</v>
      </c>
      <c r="D74" s="590"/>
      <c r="E74" s="610"/>
      <c r="F74" s="600"/>
    </row>
    <row r="75" spans="1:6" ht="25.5" hidden="1" customHeight="1" x14ac:dyDescent="0.3">
      <c r="A75" s="583">
        <v>24000000</v>
      </c>
      <c r="B75" s="584" t="s">
        <v>498</v>
      </c>
      <c r="C75" s="599">
        <f>SUM(D75:E75)</f>
        <v>0</v>
      </c>
      <c r="D75" s="593">
        <f>SUM(D76)</f>
        <v>0</v>
      </c>
      <c r="E75" s="593"/>
      <c r="F75" s="622"/>
    </row>
    <row r="76" spans="1:6" ht="18.75" hidden="1" x14ac:dyDescent="0.3">
      <c r="A76" s="583">
        <v>24060000</v>
      </c>
      <c r="B76" s="584" t="s">
        <v>499</v>
      </c>
      <c r="C76" s="599">
        <f t="shared" si="3"/>
        <v>0</v>
      </c>
      <c r="D76" s="593">
        <f>SUM(D77,D78)</f>
        <v>0</v>
      </c>
      <c r="E76" s="593"/>
      <c r="F76" s="600"/>
    </row>
    <row r="77" spans="1:6" ht="18.75" hidden="1" x14ac:dyDescent="0.3">
      <c r="A77" s="588">
        <v>24060300</v>
      </c>
      <c r="B77" s="609" t="s">
        <v>499</v>
      </c>
      <c r="C77" s="590">
        <f t="shared" si="3"/>
        <v>0</v>
      </c>
      <c r="D77" s="590"/>
      <c r="E77" s="610"/>
      <c r="F77" s="600" t="s">
        <v>437</v>
      </c>
    </row>
    <row r="78" spans="1:6" ht="229.15" hidden="1" customHeight="1" x14ac:dyDescent="0.3">
      <c r="A78" s="588">
        <v>24062200</v>
      </c>
      <c r="B78" s="625" t="s">
        <v>627</v>
      </c>
      <c r="C78" s="590">
        <f t="shared" si="3"/>
        <v>0</v>
      </c>
      <c r="D78" s="590"/>
      <c r="E78" s="610"/>
      <c r="F78" s="600"/>
    </row>
    <row r="79" spans="1:6" ht="52.5" hidden="1" customHeight="1" x14ac:dyDescent="0.3">
      <c r="A79" s="588">
        <v>24170000</v>
      </c>
      <c r="B79" s="626" t="s">
        <v>500</v>
      </c>
      <c r="C79" s="590">
        <f t="shared" ref="C79:C84" si="4">SUM(E79)</f>
        <v>0</v>
      </c>
      <c r="D79" s="590"/>
      <c r="E79" s="590">
        <f>SUM(F79)</f>
        <v>0</v>
      </c>
      <c r="F79" s="600"/>
    </row>
    <row r="80" spans="1:6" ht="28.5" hidden="1" customHeight="1" x14ac:dyDescent="0.3">
      <c r="A80" s="583">
        <v>25000000</v>
      </c>
      <c r="B80" s="584" t="s">
        <v>501</v>
      </c>
      <c r="C80" s="593">
        <f t="shared" si="4"/>
        <v>0</v>
      </c>
      <c r="D80" s="610"/>
      <c r="E80" s="593">
        <f>SUM(E81)</f>
        <v>0</v>
      </c>
      <c r="F80" s="600"/>
    </row>
    <row r="81" spans="1:7" ht="51" hidden="1" customHeight="1" x14ac:dyDescent="0.3">
      <c r="A81" s="583">
        <v>25010000</v>
      </c>
      <c r="B81" s="584" t="s">
        <v>502</v>
      </c>
      <c r="C81" s="593">
        <f t="shared" si="4"/>
        <v>0</v>
      </c>
      <c r="D81" s="627"/>
      <c r="E81" s="593">
        <f>SUM(E82:E85)</f>
        <v>0</v>
      </c>
      <c r="F81" s="600"/>
    </row>
    <row r="82" spans="1:7" ht="51" hidden="1" customHeight="1" x14ac:dyDescent="0.3">
      <c r="A82" s="588">
        <v>25010100</v>
      </c>
      <c r="B82" s="609" t="s">
        <v>503</v>
      </c>
      <c r="C82" s="590">
        <f t="shared" si="4"/>
        <v>0</v>
      </c>
      <c r="D82" s="627"/>
      <c r="E82" s="628"/>
      <c r="F82" s="629"/>
    </row>
    <row r="83" spans="1:7" ht="51" hidden="1" customHeight="1" x14ac:dyDescent="0.3">
      <c r="A83" s="588">
        <v>25010200</v>
      </c>
      <c r="B83" s="609" t="s">
        <v>504</v>
      </c>
      <c r="C83" s="590">
        <f t="shared" si="4"/>
        <v>0</v>
      </c>
      <c r="D83" s="627"/>
      <c r="E83" s="628"/>
      <c r="F83" s="629"/>
    </row>
    <row r="84" spans="1:7" ht="76.150000000000006" hidden="1" customHeight="1" x14ac:dyDescent="0.3">
      <c r="A84" s="588">
        <v>25010300</v>
      </c>
      <c r="B84" s="609" t="s">
        <v>628</v>
      </c>
      <c r="C84" s="590">
        <f t="shared" si="4"/>
        <v>0</v>
      </c>
      <c r="D84" s="627"/>
      <c r="E84" s="628"/>
      <c r="F84" s="629"/>
    </row>
    <row r="85" spans="1:7" ht="47.45" hidden="1" customHeight="1" x14ac:dyDescent="0.3">
      <c r="A85" s="588">
        <v>25010400</v>
      </c>
      <c r="B85" s="551" t="s">
        <v>505</v>
      </c>
      <c r="C85" s="590"/>
      <c r="D85" s="630"/>
      <c r="E85" s="590"/>
      <c r="F85" s="606"/>
    </row>
    <row r="86" spans="1:7" ht="26.25" hidden="1" customHeight="1" x14ac:dyDescent="0.3">
      <c r="A86" s="591">
        <v>30000000</v>
      </c>
      <c r="B86" s="592" t="s">
        <v>506</v>
      </c>
      <c r="C86" s="593">
        <f>SUM(E86)</f>
        <v>0</v>
      </c>
      <c r="D86" s="630"/>
      <c r="E86" s="593">
        <f>SUM(F86)</f>
        <v>0</v>
      </c>
      <c r="F86" s="603">
        <f>SUM(F87)</f>
        <v>0</v>
      </c>
    </row>
    <row r="87" spans="1:7" ht="27" hidden="1" customHeight="1" x14ac:dyDescent="0.3">
      <c r="A87" s="591">
        <v>33000000</v>
      </c>
      <c r="B87" s="631" t="s">
        <v>507</v>
      </c>
      <c r="C87" s="593">
        <f>SUM(E87)</f>
        <v>0</v>
      </c>
      <c r="D87" s="632"/>
      <c r="E87" s="593">
        <f>SUM(F87)</f>
        <v>0</v>
      </c>
      <c r="F87" s="603">
        <f>SUM(F88)</f>
        <v>0</v>
      </c>
    </row>
    <row r="88" spans="1:7" ht="26.25" hidden="1" customHeight="1" x14ac:dyDescent="0.3">
      <c r="A88" s="594">
        <v>33010000</v>
      </c>
      <c r="B88" s="633" t="s">
        <v>508</v>
      </c>
      <c r="C88" s="590">
        <f>SUM(E88)</f>
        <v>0</v>
      </c>
      <c r="D88" s="630"/>
      <c r="E88" s="590">
        <f>SUM(F88)</f>
        <v>0</v>
      </c>
      <c r="F88" s="606"/>
    </row>
    <row r="89" spans="1:7" ht="99" hidden="1" customHeight="1" x14ac:dyDescent="0.3">
      <c r="A89" s="588">
        <v>33010100</v>
      </c>
      <c r="B89" s="623" t="s">
        <v>509</v>
      </c>
      <c r="C89" s="590">
        <f>SUM(E89)</f>
        <v>0</v>
      </c>
      <c r="D89" s="630"/>
      <c r="E89" s="590">
        <f>SUM(F89)</f>
        <v>0</v>
      </c>
      <c r="F89" s="606"/>
    </row>
    <row r="90" spans="1:7" ht="48.75" hidden="1" customHeight="1" x14ac:dyDescent="0.3">
      <c r="A90" s="588"/>
      <c r="B90" s="584" t="s">
        <v>510</v>
      </c>
      <c r="C90" s="593">
        <f>SUM(C12,C56,C86)</f>
        <v>0</v>
      </c>
      <c r="D90" s="593">
        <f>SUM(D12,D56)</f>
        <v>0</v>
      </c>
      <c r="E90" s="593"/>
      <c r="F90" s="603"/>
      <c r="G90" s="276"/>
    </row>
    <row r="91" spans="1:7" ht="30" customHeight="1" x14ac:dyDescent="0.3">
      <c r="A91" s="583">
        <v>40000000</v>
      </c>
      <c r="B91" s="584" t="s">
        <v>511</v>
      </c>
      <c r="C91" s="599">
        <f>SUM(D91,E91)</f>
        <v>32612</v>
      </c>
      <c r="D91" s="593">
        <f>SUM(D92)</f>
        <v>32612</v>
      </c>
      <c r="E91" s="634"/>
      <c r="F91" s="635"/>
    </row>
    <row r="92" spans="1:7" ht="24" customHeight="1" x14ac:dyDescent="0.3">
      <c r="A92" s="583">
        <v>41000000</v>
      </c>
      <c r="B92" s="584" t="s">
        <v>512</v>
      </c>
      <c r="C92" s="599">
        <f>SUM(D92,E92)</f>
        <v>32612</v>
      </c>
      <c r="D92" s="593">
        <f>SUM(D102,D100,D93)</f>
        <v>32612</v>
      </c>
      <c r="E92" s="593"/>
      <c r="F92" s="622"/>
    </row>
    <row r="93" spans="1:7" ht="32.25" hidden="1" customHeight="1" x14ac:dyDescent="0.3">
      <c r="A93" s="583">
        <v>41030000</v>
      </c>
      <c r="B93" s="584" t="s">
        <v>513</v>
      </c>
      <c r="C93" s="599">
        <f>SUM(D93)</f>
        <v>0</v>
      </c>
      <c r="D93" s="593">
        <f>SUM(D94:D99)</f>
        <v>0</v>
      </c>
      <c r="E93" s="634"/>
      <c r="F93" s="636"/>
    </row>
    <row r="94" spans="1:7" ht="49.5" hidden="1" customHeight="1" x14ac:dyDescent="0.3">
      <c r="A94" s="637">
        <v>41033900</v>
      </c>
      <c r="B94" s="589" t="s">
        <v>514</v>
      </c>
      <c r="C94" s="590">
        <f>SUM(D94)</f>
        <v>0</v>
      </c>
      <c r="D94" s="590"/>
      <c r="E94" s="619"/>
      <c r="F94" s="638"/>
    </row>
    <row r="95" spans="1:7" ht="51" hidden="1" customHeight="1" x14ac:dyDescent="0.3">
      <c r="A95" s="637">
        <v>41034200</v>
      </c>
      <c r="B95" s="589" t="s">
        <v>629</v>
      </c>
      <c r="C95" s="590">
        <f>SUM(D95)</f>
        <v>0</v>
      </c>
      <c r="D95" s="590"/>
      <c r="E95" s="619"/>
      <c r="F95" s="638"/>
    </row>
    <row r="96" spans="1:7" ht="106.5" hidden="1" customHeight="1" x14ac:dyDescent="0.3">
      <c r="A96" s="637">
        <v>41035100</v>
      </c>
      <c r="B96" s="639" t="s">
        <v>516</v>
      </c>
      <c r="C96" s="590">
        <f t="shared" ref="C96" si="5">SUM(D96)</f>
        <v>0</v>
      </c>
      <c r="D96" s="590"/>
      <c r="E96" s="610"/>
      <c r="F96" s="600"/>
    </row>
    <row r="97" spans="1:6" ht="85.9" hidden="1" customHeight="1" x14ac:dyDescent="0.3">
      <c r="A97" s="637">
        <v>41034500</v>
      </c>
      <c r="B97" s="639" t="s">
        <v>515</v>
      </c>
      <c r="C97" s="590">
        <f>SUM(D97)</f>
        <v>0</v>
      </c>
      <c r="D97" s="590"/>
      <c r="E97" s="610"/>
      <c r="F97" s="600"/>
    </row>
    <row r="98" spans="1:6" ht="106.5" hidden="1" customHeight="1" x14ac:dyDescent="0.3">
      <c r="A98" s="637">
        <v>41035500</v>
      </c>
      <c r="B98" s="639" t="s">
        <v>616</v>
      </c>
      <c r="C98" s="590">
        <f>SUM(D98)</f>
        <v>0</v>
      </c>
      <c r="D98" s="590"/>
      <c r="E98" s="610"/>
      <c r="F98" s="600"/>
    </row>
    <row r="99" spans="1:6" ht="106.5" hidden="1" customHeight="1" x14ac:dyDescent="0.3">
      <c r="A99" s="637">
        <v>41035600</v>
      </c>
      <c r="B99" s="639" t="s">
        <v>617</v>
      </c>
      <c r="C99" s="590">
        <f>SUM(D99)</f>
        <v>0</v>
      </c>
      <c r="D99" s="590"/>
      <c r="E99" s="610"/>
      <c r="F99" s="600"/>
    </row>
    <row r="100" spans="1:6" ht="47.45" hidden="1" customHeight="1" x14ac:dyDescent="0.3">
      <c r="A100" s="640">
        <v>41040000</v>
      </c>
      <c r="B100" s="641" t="s">
        <v>517</v>
      </c>
      <c r="C100" s="593">
        <f>SUM(D100)</f>
        <v>0</v>
      </c>
      <c r="D100" s="593">
        <f>SUM(D101)</f>
        <v>0</v>
      </c>
      <c r="E100" s="610"/>
      <c r="F100" s="600"/>
    </row>
    <row r="101" spans="1:6" ht="102.75" hidden="1" customHeight="1" x14ac:dyDescent="0.3">
      <c r="A101" s="637">
        <v>41040200</v>
      </c>
      <c r="B101" s="639" t="s">
        <v>518</v>
      </c>
      <c r="C101" s="590">
        <f>SUM(D101)</f>
        <v>0</v>
      </c>
      <c r="D101" s="590"/>
      <c r="E101" s="610"/>
      <c r="F101" s="600"/>
    </row>
    <row r="102" spans="1:6" ht="40.15" customHeight="1" x14ac:dyDescent="0.3">
      <c r="A102" s="642">
        <v>41050000</v>
      </c>
      <c r="B102" s="598" t="s">
        <v>519</v>
      </c>
      <c r="C102" s="593">
        <f>SUM(C103:C115)</f>
        <v>32612</v>
      </c>
      <c r="D102" s="593">
        <f>SUM(D103:D115)</f>
        <v>32612</v>
      </c>
      <c r="E102" s="621"/>
      <c r="F102" s="622"/>
    </row>
    <row r="103" spans="1:6" ht="395.45" customHeight="1" x14ac:dyDescent="0.3">
      <c r="A103" s="637">
        <v>41050400</v>
      </c>
      <c r="B103" s="589" t="s">
        <v>618</v>
      </c>
      <c r="C103" s="590">
        <f>SUM(D103)</f>
        <v>32612</v>
      </c>
      <c r="D103" s="590">
        <v>32612</v>
      </c>
      <c r="E103" s="627"/>
      <c r="F103" s="643"/>
    </row>
    <row r="104" spans="1:6" ht="79.5" hidden="1" customHeight="1" x14ac:dyDescent="0.3">
      <c r="A104" s="637">
        <v>41051000</v>
      </c>
      <c r="B104" s="589" t="s">
        <v>520</v>
      </c>
      <c r="C104" s="590">
        <f>SUM(D104)</f>
        <v>0</v>
      </c>
      <c r="D104" s="590"/>
      <c r="E104" s="644"/>
      <c r="F104" s="645"/>
    </row>
    <row r="105" spans="1:6" ht="72.75" hidden="1" customHeight="1" x14ac:dyDescent="0.3">
      <c r="A105" s="637">
        <v>41051200</v>
      </c>
      <c r="B105" s="602" t="s">
        <v>521</v>
      </c>
      <c r="C105" s="590">
        <f>SUM(D105)</f>
        <v>0</v>
      </c>
      <c r="D105" s="590"/>
      <c r="E105" s="644"/>
      <c r="F105" s="645"/>
    </row>
    <row r="106" spans="1:6" ht="96.75" hidden="1" customHeight="1" x14ac:dyDescent="0.3">
      <c r="A106" s="637">
        <v>41051400</v>
      </c>
      <c r="B106" s="602" t="s">
        <v>656</v>
      </c>
      <c r="C106" s="590"/>
      <c r="D106" s="590"/>
      <c r="E106" s="644"/>
      <c r="F106" s="645"/>
    </row>
    <row r="107" spans="1:6" ht="80.25" hidden="1" customHeight="1" x14ac:dyDescent="0.3">
      <c r="A107" s="637">
        <v>41051500</v>
      </c>
      <c r="B107" s="589" t="s">
        <v>522</v>
      </c>
      <c r="C107" s="590">
        <f>SUM(D107)</f>
        <v>0</v>
      </c>
      <c r="D107" s="590"/>
      <c r="E107" s="627"/>
      <c r="F107" s="643"/>
    </row>
    <row r="108" spans="1:6" ht="106.5" hidden="1" customHeight="1" x14ac:dyDescent="0.3">
      <c r="A108" s="637">
        <v>41052000</v>
      </c>
      <c r="B108" s="639" t="s">
        <v>523</v>
      </c>
      <c r="C108" s="590">
        <f t="shared" ref="C108:C109" si="6">SUM(D108)</f>
        <v>0</v>
      </c>
      <c r="D108" s="590"/>
      <c r="E108" s="590"/>
      <c r="F108" s="643"/>
    </row>
    <row r="109" spans="1:6" ht="34.5" hidden="1" customHeight="1" x14ac:dyDescent="0.3">
      <c r="A109" s="646">
        <v>41053900</v>
      </c>
      <c r="B109" s="647" t="s">
        <v>524</v>
      </c>
      <c r="C109" s="590">
        <f t="shared" si="6"/>
        <v>0</v>
      </c>
      <c r="D109" s="648"/>
      <c r="E109" s="648"/>
      <c r="F109" s="645"/>
    </row>
    <row r="110" spans="1:6" ht="34.5" hidden="1" customHeight="1" x14ac:dyDescent="0.2">
      <c r="A110" s="735">
        <v>41050400</v>
      </c>
      <c r="B110" s="737" t="s">
        <v>618</v>
      </c>
      <c r="C110" s="739">
        <f>SUM(D110)</f>
        <v>0</v>
      </c>
      <c r="D110" s="739"/>
      <c r="E110" s="739"/>
      <c r="F110" s="722"/>
    </row>
    <row r="111" spans="1:6" ht="390" hidden="1" customHeight="1" x14ac:dyDescent="0.2">
      <c r="A111" s="736"/>
      <c r="B111" s="738"/>
      <c r="C111" s="740"/>
      <c r="D111" s="740"/>
      <c r="E111" s="740"/>
      <c r="F111" s="723"/>
    </row>
    <row r="112" spans="1:6" ht="408.6" hidden="1" customHeight="1" x14ac:dyDescent="0.2">
      <c r="A112" s="735">
        <v>41050600</v>
      </c>
      <c r="B112" s="737" t="s">
        <v>619</v>
      </c>
      <c r="C112" s="739">
        <f>SUM(D112)</f>
        <v>0</v>
      </c>
      <c r="D112" s="739"/>
      <c r="E112" s="739"/>
      <c r="F112" s="722"/>
    </row>
    <row r="113" spans="1:7" ht="84" hidden="1" customHeight="1" x14ac:dyDescent="0.2">
      <c r="A113" s="736"/>
      <c r="B113" s="738"/>
      <c r="C113" s="740"/>
      <c r="D113" s="740"/>
      <c r="E113" s="740"/>
      <c r="F113" s="723"/>
    </row>
    <row r="114" spans="1:7" ht="29.45" hidden="1" customHeight="1" x14ac:dyDescent="0.3">
      <c r="A114" s="649">
        <v>41053900</v>
      </c>
      <c r="B114" s="650" t="s">
        <v>524</v>
      </c>
      <c r="C114" s="651">
        <f>SUM(E114)</f>
        <v>0</v>
      </c>
      <c r="D114" s="652"/>
      <c r="E114" s="651"/>
      <c r="F114" s="651"/>
    </row>
    <row r="115" spans="1:7" ht="75.599999999999994" hidden="1" customHeight="1" x14ac:dyDescent="0.3">
      <c r="A115" s="646">
        <v>41055000</v>
      </c>
      <c r="B115" s="653" t="s">
        <v>525</v>
      </c>
      <c r="C115" s="648">
        <f>SUM(D115)</f>
        <v>0</v>
      </c>
      <c r="D115" s="648"/>
      <c r="E115" s="648"/>
      <c r="F115" s="645"/>
    </row>
    <row r="116" spans="1:7" ht="25.5" customHeight="1" x14ac:dyDescent="0.3">
      <c r="A116" s="654"/>
      <c r="B116" s="655" t="s">
        <v>526</v>
      </c>
      <c r="C116" s="656">
        <f>SUM(D116:E116)</f>
        <v>32612</v>
      </c>
      <c r="D116" s="656">
        <f>SUM(D90:D91)</f>
        <v>32612</v>
      </c>
      <c r="E116" s="656"/>
      <c r="F116" s="657"/>
      <c r="G116" s="271"/>
    </row>
    <row r="117" spans="1:7" ht="61.5" customHeight="1" x14ac:dyDescent="0.35">
      <c r="A117" s="505"/>
      <c r="B117" s="506"/>
      <c r="C117" s="507"/>
      <c r="D117" s="508"/>
      <c r="E117" s="508"/>
      <c r="F117" s="509"/>
      <c r="G117" s="271"/>
    </row>
    <row r="118" spans="1:7" ht="32.25" customHeight="1" x14ac:dyDescent="0.3">
      <c r="A118" s="741" t="s">
        <v>657</v>
      </c>
      <c r="B118" s="741"/>
      <c r="C118" s="741"/>
      <c r="D118" s="741"/>
      <c r="E118" s="741"/>
      <c r="F118" s="741"/>
      <c r="G118" s="271"/>
    </row>
    <row r="119" spans="1:7" ht="33.75" customHeight="1" x14ac:dyDescent="0.35">
      <c r="A119" s="277"/>
      <c r="B119" s="278"/>
      <c r="C119" s="278"/>
      <c r="D119" s="279"/>
      <c r="E119" s="279"/>
      <c r="F119" s="279"/>
    </row>
    <row r="120" spans="1:7" ht="24.75" customHeight="1" x14ac:dyDescent="0.3">
      <c r="A120" s="280"/>
      <c r="B120" s="281"/>
      <c r="C120" s="281"/>
      <c r="D120" s="282"/>
      <c r="E120" s="282"/>
      <c r="F120" s="282"/>
    </row>
    <row r="121" spans="1:7" ht="23.25" x14ac:dyDescent="0.35">
      <c r="A121" s="283"/>
      <c r="B121" s="283"/>
      <c r="C121" s="283"/>
      <c r="D121" s="283"/>
      <c r="E121" s="283"/>
      <c r="F121" s="283"/>
    </row>
    <row r="122" spans="1:7" ht="23.25" x14ac:dyDescent="0.35">
      <c r="A122" s="284"/>
      <c r="B122" s="285"/>
      <c r="C122" s="285"/>
      <c r="D122" s="279"/>
      <c r="E122" s="279"/>
      <c r="F122" s="279"/>
    </row>
    <row r="123" spans="1:7" ht="21.75" customHeight="1" x14ac:dyDescent="0.35">
      <c r="A123" s="283"/>
      <c r="B123" s="283"/>
      <c r="C123" s="283"/>
      <c r="D123" s="283"/>
      <c r="E123" s="283"/>
      <c r="F123" s="283"/>
    </row>
    <row r="124" spans="1:7" ht="23.25" x14ac:dyDescent="0.35">
      <c r="A124" s="269"/>
      <c r="B124" s="269"/>
      <c r="C124" s="269"/>
      <c r="D124" s="269"/>
      <c r="E124" s="269"/>
      <c r="F124" s="269"/>
    </row>
    <row r="125" spans="1:7" ht="23.25" x14ac:dyDescent="0.35">
      <c r="A125" s="283"/>
      <c r="B125" s="283"/>
      <c r="C125" s="283"/>
      <c r="D125" s="283"/>
      <c r="E125" s="283"/>
      <c r="F125" s="283"/>
    </row>
    <row r="126" spans="1:7" ht="23.25" x14ac:dyDescent="0.35">
      <c r="A126" s="269"/>
      <c r="B126" s="269"/>
      <c r="C126" s="269"/>
      <c r="D126" s="269"/>
      <c r="E126" s="269"/>
      <c r="F126" s="269"/>
    </row>
    <row r="127" spans="1:7" ht="23.25" x14ac:dyDescent="0.35">
      <c r="A127" s="269"/>
      <c r="B127" s="269"/>
      <c r="C127" s="269"/>
      <c r="D127" s="269"/>
      <c r="E127" s="269"/>
      <c r="F127" s="269"/>
    </row>
    <row r="128" spans="1:7" ht="23.25" x14ac:dyDescent="0.35">
      <c r="A128" s="269"/>
      <c r="B128" s="269"/>
      <c r="C128" s="269"/>
      <c r="D128" s="269"/>
      <c r="E128" s="269"/>
      <c r="F128" s="269"/>
    </row>
    <row r="129" spans="1:6" ht="23.25" x14ac:dyDescent="0.35">
      <c r="A129" s="269"/>
      <c r="B129" s="269"/>
      <c r="C129" s="269"/>
      <c r="D129" s="269"/>
      <c r="E129" s="269"/>
      <c r="F129" s="269"/>
    </row>
    <row r="130" spans="1:6" ht="23.25" x14ac:dyDescent="0.35">
      <c r="A130" s="269"/>
      <c r="B130" s="269"/>
      <c r="C130" s="269"/>
      <c r="D130" s="269"/>
      <c r="E130" s="269"/>
      <c r="F130" s="269"/>
    </row>
    <row r="131" spans="1:6" ht="23.25" x14ac:dyDescent="0.35">
      <c r="A131" s="269"/>
      <c r="B131" s="269"/>
      <c r="C131" s="269"/>
      <c r="D131" s="269"/>
      <c r="E131" s="269"/>
      <c r="F131" s="269"/>
    </row>
    <row r="132" spans="1:6" ht="23.25" x14ac:dyDescent="0.35">
      <c r="A132" s="269"/>
      <c r="B132" s="269"/>
      <c r="C132" s="269"/>
      <c r="D132" s="269"/>
      <c r="E132" s="269"/>
      <c r="F132" s="269"/>
    </row>
    <row r="133" spans="1:6" ht="23.25" x14ac:dyDescent="0.35">
      <c r="A133" s="269"/>
      <c r="B133" s="269"/>
      <c r="C133" s="269"/>
      <c r="D133" s="269"/>
      <c r="E133" s="269"/>
      <c r="F133" s="269"/>
    </row>
    <row r="134" spans="1:6" ht="23.25" x14ac:dyDescent="0.35">
      <c r="A134" s="269"/>
      <c r="B134" s="269"/>
      <c r="C134" s="269"/>
      <c r="D134" s="269"/>
      <c r="E134" s="269"/>
      <c r="F134" s="269"/>
    </row>
    <row r="135" spans="1:6" ht="23.25" x14ac:dyDescent="0.35">
      <c r="A135" s="269"/>
      <c r="B135" s="269"/>
      <c r="C135" s="269"/>
      <c r="D135" s="269"/>
      <c r="E135" s="269"/>
      <c r="F135" s="269"/>
    </row>
    <row r="136" spans="1:6" ht="23.25" x14ac:dyDescent="0.35">
      <c r="A136" s="269"/>
      <c r="B136" s="269"/>
      <c r="C136" s="269"/>
      <c r="D136" s="269"/>
      <c r="E136" s="269"/>
      <c r="F136" s="269"/>
    </row>
    <row r="137" spans="1:6" ht="23.25" x14ac:dyDescent="0.35">
      <c r="A137" s="283"/>
      <c r="B137" s="283"/>
      <c r="C137" s="283"/>
      <c r="D137" s="283"/>
      <c r="E137" s="283"/>
      <c r="F137" s="283"/>
    </row>
    <row r="138" spans="1:6" ht="23.25" x14ac:dyDescent="0.35">
      <c r="A138" s="283"/>
      <c r="B138" s="283"/>
      <c r="C138" s="283"/>
      <c r="D138" s="283"/>
      <c r="E138" s="283"/>
      <c r="F138" s="283"/>
    </row>
    <row r="139" spans="1:6" ht="23.25" x14ac:dyDescent="0.35">
      <c r="A139" s="283"/>
      <c r="B139" s="283"/>
      <c r="C139" s="283"/>
      <c r="D139" s="283"/>
      <c r="E139" s="283"/>
      <c r="F139" s="283"/>
    </row>
    <row r="140" spans="1:6" ht="23.25" x14ac:dyDescent="0.35">
      <c r="A140" s="283"/>
      <c r="B140" s="283"/>
      <c r="C140" s="283"/>
      <c r="D140" s="283"/>
      <c r="E140" s="283"/>
      <c r="F140" s="283"/>
    </row>
    <row r="141" spans="1:6" ht="23.25" x14ac:dyDescent="0.35">
      <c r="A141" s="283"/>
      <c r="B141" s="283"/>
      <c r="C141" s="283"/>
      <c r="D141" s="283"/>
      <c r="E141" s="283"/>
      <c r="F141" s="283"/>
    </row>
    <row r="142" spans="1:6" ht="23.25" x14ac:dyDescent="0.35">
      <c r="A142" s="283"/>
      <c r="B142" s="283"/>
      <c r="C142" s="283"/>
      <c r="D142" s="283"/>
      <c r="E142" s="283"/>
      <c r="F142" s="283"/>
    </row>
    <row r="143" spans="1:6" ht="23.25" x14ac:dyDescent="0.35">
      <c r="A143" s="283"/>
      <c r="B143" s="283"/>
      <c r="C143" s="283"/>
      <c r="D143" s="283"/>
      <c r="E143" s="283"/>
      <c r="F143" s="283"/>
    </row>
    <row r="144" spans="1:6" ht="23.25" x14ac:dyDescent="0.35">
      <c r="A144" s="283"/>
      <c r="B144" s="283"/>
      <c r="C144" s="283"/>
      <c r="D144" s="283"/>
      <c r="E144" s="283"/>
      <c r="F144" s="283"/>
    </row>
    <row r="145" spans="1:6" ht="23.25" x14ac:dyDescent="0.35">
      <c r="A145" s="283"/>
      <c r="B145" s="283"/>
      <c r="C145" s="283"/>
      <c r="D145" s="283"/>
      <c r="E145" s="283"/>
      <c r="F145" s="283"/>
    </row>
    <row r="146" spans="1:6" ht="23.25" x14ac:dyDescent="0.35">
      <c r="A146" s="283"/>
      <c r="B146" s="283"/>
      <c r="C146" s="283"/>
      <c r="D146" s="283"/>
      <c r="E146" s="283"/>
      <c r="F146" s="283"/>
    </row>
    <row r="147" spans="1:6" ht="23.25" x14ac:dyDescent="0.35">
      <c r="A147" s="283"/>
      <c r="B147" s="283"/>
      <c r="C147" s="283"/>
      <c r="D147" s="283"/>
      <c r="E147" s="283"/>
      <c r="F147" s="283"/>
    </row>
    <row r="148" spans="1:6" ht="23.25" x14ac:dyDescent="0.35">
      <c r="A148" s="283"/>
      <c r="B148" s="283"/>
      <c r="C148" s="283"/>
      <c r="D148" s="283"/>
      <c r="E148" s="283"/>
      <c r="F148" s="283"/>
    </row>
    <row r="149" spans="1:6" ht="23.25" x14ac:dyDescent="0.35">
      <c r="A149" s="283"/>
      <c r="B149" s="283"/>
      <c r="C149" s="283"/>
      <c r="D149" s="283"/>
      <c r="E149" s="283"/>
      <c r="F149" s="283"/>
    </row>
    <row r="150" spans="1:6" ht="23.25" x14ac:dyDescent="0.35">
      <c r="A150" s="283"/>
      <c r="B150" s="283"/>
      <c r="C150" s="283"/>
      <c r="D150" s="283"/>
      <c r="E150" s="283"/>
      <c r="F150" s="283"/>
    </row>
    <row r="151" spans="1:6" ht="23.25" x14ac:dyDescent="0.35">
      <c r="A151" s="283"/>
      <c r="B151" s="283"/>
      <c r="C151" s="283"/>
      <c r="D151" s="283"/>
      <c r="E151" s="283"/>
      <c r="F151" s="283"/>
    </row>
    <row r="152" spans="1:6" ht="23.25" x14ac:dyDescent="0.35">
      <c r="A152" s="283"/>
      <c r="B152" s="283"/>
      <c r="C152" s="283"/>
      <c r="D152" s="283"/>
      <c r="E152" s="283"/>
      <c r="F152" s="283"/>
    </row>
    <row r="153" spans="1:6" ht="23.25" x14ac:dyDescent="0.35">
      <c r="A153" s="283"/>
      <c r="B153" s="283"/>
      <c r="C153" s="283"/>
      <c r="D153" s="283"/>
      <c r="E153" s="283"/>
      <c r="F153" s="283"/>
    </row>
    <row r="154" spans="1:6" ht="23.25" x14ac:dyDescent="0.35">
      <c r="A154" s="283"/>
      <c r="B154" s="283"/>
      <c r="C154" s="283"/>
      <c r="D154" s="283"/>
      <c r="E154" s="283"/>
      <c r="F154" s="283"/>
    </row>
    <row r="155" spans="1:6" ht="23.25" x14ac:dyDescent="0.35">
      <c r="A155" s="283"/>
      <c r="B155" s="283"/>
      <c r="C155" s="283"/>
      <c r="D155" s="283"/>
      <c r="E155" s="283"/>
      <c r="F155" s="283"/>
    </row>
    <row r="156" spans="1:6" ht="23.25" x14ac:dyDescent="0.35">
      <c r="A156" s="283"/>
      <c r="B156" s="283"/>
      <c r="C156" s="283"/>
      <c r="D156" s="283"/>
      <c r="E156" s="283"/>
      <c r="F156" s="283"/>
    </row>
    <row r="157" spans="1:6" ht="23.25" x14ac:dyDescent="0.35">
      <c r="A157" s="283"/>
      <c r="B157" s="283"/>
      <c r="C157" s="283"/>
      <c r="D157" s="283"/>
      <c r="E157" s="283"/>
      <c r="F157" s="283"/>
    </row>
    <row r="158" spans="1:6" ht="23.25" x14ac:dyDescent="0.35">
      <c r="A158" s="283"/>
      <c r="B158" s="283"/>
      <c r="C158" s="283"/>
      <c r="D158" s="283"/>
      <c r="E158" s="283"/>
      <c r="F158" s="283"/>
    </row>
    <row r="159" spans="1:6" ht="23.25" x14ac:dyDescent="0.35">
      <c r="A159" s="283"/>
      <c r="B159" s="283"/>
      <c r="C159" s="283"/>
      <c r="D159" s="283"/>
      <c r="E159" s="283"/>
      <c r="F159" s="283"/>
    </row>
    <row r="160" spans="1:6" ht="23.25" x14ac:dyDescent="0.35">
      <c r="A160" s="283"/>
      <c r="B160" s="283"/>
      <c r="C160" s="283"/>
      <c r="D160" s="283"/>
      <c r="E160" s="283"/>
      <c r="F160" s="283"/>
    </row>
    <row r="161" spans="1:6" ht="23.25" x14ac:dyDescent="0.35">
      <c r="A161" s="283"/>
      <c r="B161" s="283"/>
      <c r="C161" s="283"/>
      <c r="D161" s="283"/>
      <c r="E161" s="283"/>
      <c r="F161" s="283"/>
    </row>
    <row r="162" spans="1:6" ht="23.25" x14ac:dyDescent="0.35">
      <c r="A162" s="283"/>
      <c r="B162" s="283"/>
      <c r="C162" s="283"/>
      <c r="D162" s="283"/>
      <c r="E162" s="283"/>
      <c r="F162" s="283"/>
    </row>
  </sheetData>
  <mergeCells count="23">
    <mergeCell ref="A118:F118"/>
    <mergeCell ref="A112:A113"/>
    <mergeCell ref="B112:B113"/>
    <mergeCell ref="C112:C113"/>
    <mergeCell ref="D112:D113"/>
    <mergeCell ref="E112:E113"/>
    <mergeCell ref="F112:F113"/>
    <mergeCell ref="F110:F111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  <mergeCell ref="A110:A111"/>
    <mergeCell ref="B110:B111"/>
    <mergeCell ref="C110:C111"/>
    <mergeCell ref="D110:D111"/>
    <mergeCell ref="E110:E111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opLeftCell="A34" zoomScaleNormal="100" zoomScaleSheetLayoutView="82" workbookViewId="0">
      <selection activeCell="E7" sqref="E7"/>
    </sheetView>
  </sheetViews>
  <sheetFormatPr defaultColWidth="8" defaultRowHeight="12.75" x14ac:dyDescent="0.2"/>
  <cols>
    <col min="1" max="1" width="14.28515625" style="169" customWidth="1"/>
    <col min="2" max="2" width="45.28515625" style="164" customWidth="1"/>
    <col min="3" max="3" width="17.42578125" style="164" customWidth="1"/>
    <col min="4" max="4" width="16.140625" style="155" customWidth="1"/>
    <col min="5" max="5" width="16.5703125" style="155" customWidth="1"/>
    <col min="6" max="6" width="16" style="132" customWidth="1"/>
    <col min="7" max="8" width="8" style="132"/>
    <col min="9" max="9" width="12.140625" style="132" bestFit="1" customWidth="1"/>
    <col min="10" max="16384" width="8" style="132"/>
  </cols>
  <sheetData>
    <row r="1" spans="1:9" ht="16.5" customHeight="1" x14ac:dyDescent="0.3">
      <c r="A1" s="129"/>
      <c r="B1" s="130"/>
      <c r="C1" s="130"/>
      <c r="D1" s="131"/>
      <c r="E1" s="748"/>
      <c r="F1" s="748"/>
    </row>
    <row r="2" spans="1:9" ht="17.25" customHeight="1" x14ac:dyDescent="0.3">
      <c r="A2" s="129"/>
      <c r="B2" s="130"/>
      <c r="C2" s="130"/>
      <c r="D2" s="131"/>
      <c r="E2" s="749"/>
      <c r="F2" s="749"/>
    </row>
    <row r="3" spans="1:9" ht="18" customHeight="1" x14ac:dyDescent="0.3">
      <c r="A3" s="129"/>
      <c r="B3" s="130"/>
      <c r="C3" s="130"/>
      <c r="D3" s="131"/>
      <c r="E3" s="749"/>
      <c r="F3" s="749"/>
    </row>
    <row r="4" spans="1:9" ht="19.5" customHeight="1" x14ac:dyDescent="0.3">
      <c r="A4" s="129"/>
      <c r="B4" s="130"/>
      <c r="C4" s="130"/>
      <c r="D4" s="131"/>
      <c r="E4" s="133"/>
      <c r="F4" s="133"/>
    </row>
    <row r="5" spans="1:9" ht="27.75" customHeight="1" x14ac:dyDescent="0.25">
      <c r="A5" s="134" t="s">
        <v>6</v>
      </c>
      <c r="B5" s="130"/>
      <c r="C5" s="130"/>
      <c r="D5" s="131"/>
      <c r="E5" s="131"/>
      <c r="F5" s="131"/>
    </row>
    <row r="6" spans="1:9" ht="27.75" customHeight="1" x14ac:dyDescent="0.25">
      <c r="A6" s="135" t="s">
        <v>5</v>
      </c>
      <c r="B6" s="130"/>
      <c r="C6" s="130"/>
      <c r="D6" s="131"/>
      <c r="E6" s="131"/>
      <c r="F6" s="131"/>
    </row>
    <row r="7" spans="1:9" ht="21.75" customHeight="1" x14ac:dyDescent="0.25">
      <c r="A7" s="129"/>
      <c r="B7" s="130"/>
      <c r="C7" s="130"/>
      <c r="D7" s="131"/>
      <c r="E7" s="131"/>
      <c r="F7" s="131"/>
    </row>
    <row r="8" spans="1:9" ht="110.25" customHeight="1" x14ac:dyDescent="0.2">
      <c r="A8" s="750" t="s">
        <v>315</v>
      </c>
      <c r="B8" s="750"/>
      <c r="C8" s="750"/>
      <c r="D8" s="750"/>
      <c r="E8" s="750"/>
      <c r="F8" s="750"/>
    </row>
    <row r="9" spans="1:9" ht="45" customHeight="1" x14ac:dyDescent="0.25">
      <c r="A9" s="129"/>
      <c r="B9" s="130"/>
      <c r="C9" s="130"/>
      <c r="D9" s="136"/>
      <c r="E9" s="136"/>
      <c r="F9" s="137" t="s">
        <v>0</v>
      </c>
    </row>
    <row r="10" spans="1:9" ht="39" customHeight="1" x14ac:dyDescent="0.2">
      <c r="A10" s="751" t="s">
        <v>316</v>
      </c>
      <c r="B10" s="752" t="s">
        <v>317</v>
      </c>
      <c r="C10" s="753" t="s">
        <v>318</v>
      </c>
      <c r="D10" s="754" t="s">
        <v>1</v>
      </c>
      <c r="E10" s="753" t="s">
        <v>2</v>
      </c>
      <c r="F10" s="753"/>
    </row>
    <row r="11" spans="1:9" ht="51.75" customHeight="1" x14ac:dyDescent="0.2">
      <c r="A11" s="751"/>
      <c r="B11" s="752"/>
      <c r="C11" s="753"/>
      <c r="D11" s="754"/>
      <c r="E11" s="138" t="s">
        <v>319</v>
      </c>
      <c r="F11" s="139" t="s">
        <v>93</v>
      </c>
    </row>
    <row r="12" spans="1:9" s="142" customFormat="1" ht="16.5" customHeight="1" x14ac:dyDescent="0.2">
      <c r="A12" s="140">
        <v>1</v>
      </c>
      <c r="B12" s="140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9" ht="28.5" customHeight="1" x14ac:dyDescent="0.25">
      <c r="A13" s="742" t="s">
        <v>320</v>
      </c>
      <c r="B13" s="743"/>
      <c r="C13" s="743"/>
      <c r="D13" s="743"/>
      <c r="E13" s="743"/>
      <c r="F13" s="744"/>
      <c r="G13" s="143"/>
    </row>
    <row r="14" spans="1:9" s="148" customFormat="1" ht="33.75" customHeight="1" x14ac:dyDescent="0.25">
      <c r="A14" s="144" t="s">
        <v>321</v>
      </c>
      <c r="B14" s="145" t="s">
        <v>322</v>
      </c>
      <c r="C14" s="146">
        <f t="shared" ref="C14:C33" si="0">SUM(D14:E14)</f>
        <v>24713</v>
      </c>
      <c r="D14" s="146">
        <f>D15</f>
        <v>9108</v>
      </c>
      <c r="E14" s="146">
        <f>E15</f>
        <v>15605</v>
      </c>
      <c r="F14" s="146">
        <f>F15</f>
        <v>15605</v>
      </c>
      <c r="G14" s="147"/>
    </row>
    <row r="15" spans="1:9" s="148" customFormat="1" ht="38.25" customHeight="1" x14ac:dyDescent="0.25">
      <c r="A15" s="144">
        <v>208000</v>
      </c>
      <c r="B15" s="145" t="s">
        <v>323</v>
      </c>
      <c r="C15" s="146">
        <f t="shared" si="0"/>
        <v>24713</v>
      </c>
      <c r="D15" s="146">
        <f>D16+D17</f>
        <v>9108</v>
      </c>
      <c r="E15" s="146">
        <f>E16+E17</f>
        <v>15605</v>
      </c>
      <c r="F15" s="146">
        <f>F16+F17</f>
        <v>15605</v>
      </c>
      <c r="G15" s="147"/>
    </row>
    <row r="16" spans="1:9" s="148" customFormat="1" ht="26.25" customHeight="1" x14ac:dyDescent="0.25">
      <c r="A16" s="149">
        <v>208100</v>
      </c>
      <c r="B16" s="150" t="s">
        <v>324</v>
      </c>
      <c r="C16" s="247">
        <f t="shared" si="0"/>
        <v>24713</v>
      </c>
      <c r="D16" s="248">
        <v>24713</v>
      </c>
      <c r="E16" s="247">
        <v>0</v>
      </c>
      <c r="F16" s="247">
        <v>0</v>
      </c>
      <c r="G16" s="147"/>
      <c r="I16" s="151"/>
    </row>
    <row r="17" spans="1:7" ht="50.25" customHeight="1" x14ac:dyDescent="0.25">
      <c r="A17" s="149" t="s">
        <v>325</v>
      </c>
      <c r="B17" s="152" t="s">
        <v>326</v>
      </c>
      <c r="C17" s="247">
        <f>SUM(D17:E17)</f>
        <v>0</v>
      </c>
      <c r="D17" s="153">
        <v>-15605</v>
      </c>
      <c r="E17" s="153">
        <v>15605</v>
      </c>
      <c r="F17" s="153">
        <v>15605</v>
      </c>
      <c r="G17" s="143"/>
    </row>
    <row r="18" spans="1:7" ht="27.75" hidden="1" customHeight="1" x14ac:dyDescent="0.25">
      <c r="A18" s="144" t="s">
        <v>327</v>
      </c>
      <c r="B18" s="145" t="s">
        <v>328</v>
      </c>
      <c r="C18" s="146">
        <f t="shared" ref="C18:C27" si="1">SUM(D18:E18)</f>
        <v>0</v>
      </c>
      <c r="D18" s="146">
        <f t="shared" ref="D18:F19" si="2">D19</f>
        <v>0</v>
      </c>
      <c r="E18" s="146">
        <f t="shared" si="2"/>
        <v>0</v>
      </c>
      <c r="F18" s="146">
        <f t="shared" si="2"/>
        <v>0</v>
      </c>
      <c r="G18" s="143"/>
    </row>
    <row r="19" spans="1:7" ht="34.5" hidden="1" customHeight="1" x14ac:dyDescent="0.25">
      <c r="A19" s="144">
        <v>301000</v>
      </c>
      <c r="B19" s="145" t="s">
        <v>329</v>
      </c>
      <c r="C19" s="146">
        <f t="shared" si="1"/>
        <v>0</v>
      </c>
      <c r="D19" s="146">
        <f t="shared" si="2"/>
        <v>0</v>
      </c>
      <c r="E19" s="146">
        <f>SUM(E20:E21)</f>
        <v>0</v>
      </c>
      <c r="F19" s="146">
        <f>SUM(F20:F21)</f>
        <v>0</v>
      </c>
      <c r="G19" s="143"/>
    </row>
    <row r="20" spans="1:7" ht="30" hidden="1" customHeight="1" x14ac:dyDescent="0.25">
      <c r="A20" s="149">
        <v>301100</v>
      </c>
      <c r="B20" s="150" t="s">
        <v>330</v>
      </c>
      <c r="C20" s="247">
        <f t="shared" si="1"/>
        <v>0</v>
      </c>
      <c r="D20" s="248">
        <v>0</v>
      </c>
      <c r="E20" s="247"/>
      <c r="F20" s="247"/>
      <c r="G20" s="143"/>
    </row>
    <row r="21" spans="1:7" ht="27.75" hidden="1" customHeight="1" x14ac:dyDescent="0.25">
      <c r="A21" s="149" t="s">
        <v>331</v>
      </c>
      <c r="B21" s="150" t="s">
        <v>332</v>
      </c>
      <c r="C21" s="247">
        <f t="shared" si="1"/>
        <v>0</v>
      </c>
      <c r="D21" s="248">
        <v>0</v>
      </c>
      <c r="E21" s="153"/>
      <c r="F21" s="153"/>
      <c r="G21" s="143"/>
    </row>
    <row r="22" spans="1:7" s="155" customFormat="1" ht="26.25" customHeight="1" x14ac:dyDescent="0.25">
      <c r="A22" s="144"/>
      <c r="B22" s="145" t="s">
        <v>333</v>
      </c>
      <c r="C22" s="146">
        <f>SUM(C14,C18)</f>
        <v>24713</v>
      </c>
      <c r="D22" s="146">
        <f t="shared" ref="D22:F22" si="3">SUM(D14,D18)</f>
        <v>9108</v>
      </c>
      <c r="E22" s="146">
        <f t="shared" si="3"/>
        <v>15605</v>
      </c>
      <c r="F22" s="146">
        <f t="shared" si="3"/>
        <v>15605</v>
      </c>
      <c r="G22" s="154"/>
    </row>
    <row r="23" spans="1:7" ht="28.5" customHeight="1" x14ac:dyDescent="0.25">
      <c r="A23" s="742" t="s">
        <v>334</v>
      </c>
      <c r="B23" s="743"/>
      <c r="C23" s="743"/>
      <c r="D23" s="743"/>
      <c r="E23" s="743"/>
      <c r="F23" s="744"/>
      <c r="G23" s="143"/>
    </row>
    <row r="24" spans="1:7" ht="35.25" hidden="1" customHeight="1" x14ac:dyDescent="0.25">
      <c r="A24" s="144" t="s">
        <v>335</v>
      </c>
      <c r="B24" s="145" t="s">
        <v>336</v>
      </c>
      <c r="C24" s="156">
        <f t="shared" si="1"/>
        <v>0</v>
      </c>
      <c r="D24" s="156">
        <f>D25</f>
        <v>0</v>
      </c>
      <c r="E24" s="156">
        <f>SUM(E25,E28)</f>
        <v>0</v>
      </c>
      <c r="F24" s="156">
        <f>SUM(F25,F28)</f>
        <v>0</v>
      </c>
      <c r="G24" s="143"/>
    </row>
    <row r="25" spans="1:7" ht="28.5" hidden="1" customHeight="1" x14ac:dyDescent="0.25">
      <c r="A25" s="144" t="s">
        <v>337</v>
      </c>
      <c r="B25" s="145" t="s">
        <v>338</v>
      </c>
      <c r="C25" s="156">
        <f t="shared" si="1"/>
        <v>0</v>
      </c>
      <c r="D25" s="156">
        <f>D26+D27</f>
        <v>0</v>
      </c>
      <c r="E25" s="156">
        <f>E26</f>
        <v>0</v>
      </c>
      <c r="F25" s="156">
        <f>F26</f>
        <v>0</v>
      </c>
      <c r="G25" s="143"/>
    </row>
    <row r="26" spans="1:7" ht="28.5" hidden="1" customHeight="1" x14ac:dyDescent="0.25">
      <c r="A26" s="149" t="s">
        <v>339</v>
      </c>
      <c r="B26" s="150" t="s">
        <v>340</v>
      </c>
      <c r="C26" s="157">
        <f t="shared" si="1"/>
        <v>0</v>
      </c>
      <c r="D26" s="158">
        <f>D20</f>
        <v>0</v>
      </c>
      <c r="E26" s="159"/>
      <c r="F26" s="159"/>
      <c r="G26" s="143"/>
    </row>
    <row r="27" spans="1:7" ht="24.75" hidden="1" customHeight="1" x14ac:dyDescent="0.25">
      <c r="A27" s="149" t="s">
        <v>341</v>
      </c>
      <c r="B27" s="160" t="s">
        <v>342</v>
      </c>
      <c r="C27" s="157">
        <f t="shared" si="1"/>
        <v>0</v>
      </c>
      <c r="D27" s="159">
        <v>0</v>
      </c>
      <c r="E27" s="159"/>
      <c r="F27" s="159"/>
      <c r="G27" s="143"/>
    </row>
    <row r="28" spans="1:7" ht="24.75" hidden="1" customHeight="1" x14ac:dyDescent="0.25">
      <c r="A28" s="144" t="s">
        <v>343</v>
      </c>
      <c r="B28" s="145" t="s">
        <v>344</v>
      </c>
      <c r="C28" s="156">
        <f t="shared" ref="C28:C30" si="4">SUM(D28:E28)</f>
        <v>0</v>
      </c>
      <c r="D28" s="161">
        <f t="shared" ref="D28:F29" si="5">SUM(D29)</f>
        <v>0</v>
      </c>
      <c r="E28" s="161">
        <f t="shared" si="5"/>
        <v>0</v>
      </c>
      <c r="F28" s="161">
        <f t="shared" si="5"/>
        <v>0</v>
      </c>
      <c r="G28" s="143"/>
    </row>
    <row r="29" spans="1:7" ht="26.25" hidden="1" customHeight="1" x14ac:dyDescent="0.25">
      <c r="A29" s="149" t="s">
        <v>345</v>
      </c>
      <c r="B29" s="160" t="s">
        <v>346</v>
      </c>
      <c r="C29" s="157">
        <f t="shared" si="4"/>
        <v>0</v>
      </c>
      <c r="D29" s="153">
        <f t="shared" si="5"/>
        <v>0</v>
      </c>
      <c r="E29" s="159"/>
      <c r="F29" s="159"/>
      <c r="G29" s="143"/>
    </row>
    <row r="30" spans="1:7" ht="29.25" hidden="1" customHeight="1" x14ac:dyDescent="0.25">
      <c r="A30" s="149" t="s">
        <v>347</v>
      </c>
      <c r="B30" s="160" t="s">
        <v>342</v>
      </c>
      <c r="C30" s="157">
        <f t="shared" si="4"/>
        <v>0</v>
      </c>
      <c r="D30" s="153">
        <v>0</v>
      </c>
      <c r="E30" s="159"/>
      <c r="F30" s="159"/>
      <c r="G30" s="143"/>
    </row>
    <row r="31" spans="1:7" ht="28.5" customHeight="1" x14ac:dyDescent="0.25">
      <c r="A31" s="144" t="s">
        <v>348</v>
      </c>
      <c r="B31" s="145" t="s">
        <v>349</v>
      </c>
      <c r="C31" s="146">
        <f t="shared" si="0"/>
        <v>24713</v>
      </c>
      <c r="D31" s="146">
        <f>D32</f>
        <v>9108</v>
      </c>
      <c r="E31" s="146">
        <f>E32</f>
        <v>15605</v>
      </c>
      <c r="F31" s="146">
        <f>F32</f>
        <v>15605</v>
      </c>
      <c r="G31" s="143"/>
    </row>
    <row r="32" spans="1:7" ht="26.25" customHeight="1" x14ac:dyDescent="0.25">
      <c r="A32" s="144" t="s">
        <v>350</v>
      </c>
      <c r="B32" s="145" t="s">
        <v>351</v>
      </c>
      <c r="C32" s="146">
        <f t="shared" si="0"/>
        <v>24713</v>
      </c>
      <c r="D32" s="146">
        <f>D33+D34</f>
        <v>9108</v>
      </c>
      <c r="E32" s="146">
        <f>E33+E34</f>
        <v>15605</v>
      </c>
      <c r="F32" s="146">
        <f>F33+F34</f>
        <v>15605</v>
      </c>
      <c r="G32" s="143"/>
    </row>
    <row r="33" spans="1:8" ht="24.75" customHeight="1" x14ac:dyDescent="0.25">
      <c r="A33" s="149" t="s">
        <v>352</v>
      </c>
      <c r="B33" s="160" t="s">
        <v>353</v>
      </c>
      <c r="C33" s="247">
        <f t="shared" si="0"/>
        <v>24713</v>
      </c>
      <c r="D33" s="248">
        <v>24713</v>
      </c>
      <c r="E33" s="247">
        <v>0</v>
      </c>
      <c r="F33" s="247">
        <v>0</v>
      </c>
    </row>
    <row r="34" spans="1:8" ht="56.25" customHeight="1" x14ac:dyDescent="0.25">
      <c r="A34" s="149" t="s">
        <v>354</v>
      </c>
      <c r="B34" s="162" t="s">
        <v>355</v>
      </c>
      <c r="C34" s="247">
        <f t="shared" ref="C34" si="6">SUM(D34:E34)</f>
        <v>0</v>
      </c>
      <c r="D34" s="153">
        <v>-15605</v>
      </c>
      <c r="E34" s="153">
        <v>15605</v>
      </c>
      <c r="F34" s="153">
        <v>15605</v>
      </c>
    </row>
    <row r="35" spans="1:8" ht="30.75" customHeight="1" x14ac:dyDescent="0.25">
      <c r="A35" s="146"/>
      <c r="B35" s="163" t="s">
        <v>333</v>
      </c>
      <c r="C35" s="146">
        <f>SUM(C24,C31)</f>
        <v>24713</v>
      </c>
      <c r="D35" s="146">
        <f>SUM(D24,D31)</f>
        <v>9108</v>
      </c>
      <c r="E35" s="146">
        <f>SUM(E24,E31)</f>
        <v>15605</v>
      </c>
      <c r="F35" s="146">
        <f>SUM(F24,F31)</f>
        <v>15605</v>
      </c>
      <c r="G35" s="745"/>
      <c r="H35" s="745"/>
    </row>
    <row r="36" spans="1:8" x14ac:dyDescent="0.2">
      <c r="A36" s="164"/>
    </row>
    <row r="37" spans="1:8" ht="15.75" x14ac:dyDescent="0.25">
      <c r="A37" s="164"/>
      <c r="D37" s="165"/>
      <c r="E37" s="165"/>
      <c r="F37" s="148"/>
    </row>
    <row r="38" spans="1:8" ht="112.5" customHeight="1" x14ac:dyDescent="0.4">
      <c r="A38" s="746" t="s">
        <v>436</v>
      </c>
      <c r="B38" s="746"/>
      <c r="C38" s="746"/>
      <c r="D38" s="746"/>
      <c r="E38" s="746"/>
      <c r="F38" s="747"/>
    </row>
    <row r="39" spans="1:8" ht="15" x14ac:dyDescent="0.2">
      <c r="A39" s="164"/>
      <c r="B39" s="166"/>
      <c r="C39" s="166"/>
      <c r="D39" s="167"/>
    </row>
    <row r="40" spans="1:8" ht="15" x14ac:dyDescent="0.2">
      <c r="A40" s="164"/>
      <c r="B40" s="166"/>
      <c r="C40" s="166"/>
      <c r="D40" s="167"/>
    </row>
    <row r="41" spans="1:8" ht="15" x14ac:dyDescent="0.2">
      <c r="A41" s="164"/>
      <c r="B41" s="166"/>
      <c r="C41" s="166"/>
      <c r="D41" s="167"/>
    </row>
    <row r="42" spans="1:8" ht="15" x14ac:dyDescent="0.2">
      <c r="A42" s="164"/>
      <c r="B42" s="166"/>
      <c r="C42" s="166"/>
      <c r="D42" s="167"/>
    </row>
    <row r="43" spans="1:8" x14ac:dyDescent="0.2">
      <c r="A43" s="164"/>
    </row>
    <row r="44" spans="1:8" x14ac:dyDescent="0.2">
      <c r="A44" s="164"/>
      <c r="D44" s="167"/>
      <c r="E44" s="167"/>
    </row>
    <row r="45" spans="1:8" x14ac:dyDescent="0.2">
      <c r="A45" s="164"/>
      <c r="D45" s="168"/>
    </row>
    <row r="46" spans="1:8" x14ac:dyDescent="0.2">
      <c r="A46" s="164"/>
    </row>
    <row r="47" spans="1:8" x14ac:dyDescent="0.2">
      <c r="A47" s="164"/>
      <c r="E47" s="167"/>
    </row>
    <row r="51" spans="4:4" x14ac:dyDescent="0.2">
      <c r="D51" s="167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47"/>
  <sheetViews>
    <sheetView showZeros="0" view="pageBreakPreview" topLeftCell="A208" zoomScale="80" zoomScaleNormal="80" zoomScaleSheetLayoutView="80" workbookViewId="0">
      <selection activeCell="AB217" sqref="AB217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5" customWidth="1"/>
    <col min="4" max="4" width="45.42578125" style="36" customWidth="1"/>
    <col min="5" max="5" width="17.28515625" style="33" customWidth="1"/>
    <col min="6" max="6" width="16.7109375" style="34" customWidth="1"/>
    <col min="7" max="7" width="17.5703125" customWidth="1"/>
    <col min="8" max="8" width="15" customWidth="1"/>
    <col min="9" max="9" width="8.7109375" customWidth="1"/>
    <col min="10" max="10" width="17.28515625" style="35" customWidth="1"/>
    <col min="11" max="11" width="16.140625" style="35" customWidth="1"/>
    <col min="12" max="12" width="14.5703125" customWidth="1"/>
    <col min="13" max="13" width="9.140625" customWidth="1"/>
    <col min="14" max="14" width="10.7109375" customWidth="1"/>
    <col min="15" max="15" width="15.7109375" customWidth="1"/>
    <col min="16" max="16" width="13.42578125" hidden="1" customWidth="1"/>
    <col min="17" max="17" width="0.42578125" hidden="1" customWidth="1"/>
    <col min="18" max="18" width="17.28515625" style="34" customWidth="1"/>
    <col min="20" max="20" width="20" hidden="1" customWidth="1"/>
    <col min="21" max="21" width="14.7109375" hidden="1" customWidth="1"/>
    <col min="22" max="22" width="14.140625" hidden="1" customWidth="1"/>
    <col min="23" max="23" width="0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65" t="s">
        <v>6</v>
      </c>
      <c r="C4" s="766"/>
    </row>
    <row r="5" spans="1:20" ht="21" customHeight="1" x14ac:dyDescent="0.2">
      <c r="B5" s="767" t="s">
        <v>5</v>
      </c>
      <c r="C5" s="766"/>
    </row>
    <row r="6" spans="1:20" ht="12" customHeight="1" x14ac:dyDescent="0.2">
      <c r="C6" s="31"/>
      <c r="D6" s="32"/>
    </row>
    <row r="7" spans="1:20" ht="96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55" t="s">
        <v>9</v>
      </c>
      <c r="B8" s="757" t="s">
        <v>10</v>
      </c>
      <c r="C8" s="757" t="s">
        <v>11</v>
      </c>
      <c r="D8" s="762" t="s">
        <v>12</v>
      </c>
      <c r="E8" s="768" t="s">
        <v>1</v>
      </c>
      <c r="F8" s="769"/>
      <c r="G8" s="769"/>
      <c r="H8" s="769"/>
      <c r="I8" s="770"/>
      <c r="J8" s="768" t="s">
        <v>2</v>
      </c>
      <c r="K8" s="769"/>
      <c r="L8" s="769"/>
      <c r="M8" s="769"/>
      <c r="N8" s="769"/>
      <c r="O8" s="769"/>
      <c r="P8" s="769"/>
      <c r="Q8" s="771"/>
      <c r="R8" s="772" t="s">
        <v>89</v>
      </c>
    </row>
    <row r="9" spans="1:20" ht="19.5" customHeight="1" x14ac:dyDescent="0.2">
      <c r="A9" s="756"/>
      <c r="B9" s="758"/>
      <c r="C9" s="758"/>
      <c r="D9" s="763"/>
      <c r="E9" s="775" t="s">
        <v>4</v>
      </c>
      <c r="F9" s="778" t="s">
        <v>90</v>
      </c>
      <c r="G9" s="780" t="s">
        <v>91</v>
      </c>
      <c r="H9" s="781"/>
      <c r="I9" s="778" t="s">
        <v>92</v>
      </c>
      <c r="J9" s="783" t="s">
        <v>4</v>
      </c>
      <c r="K9" s="760" t="s">
        <v>93</v>
      </c>
      <c r="L9" s="778" t="s">
        <v>90</v>
      </c>
      <c r="M9" s="780" t="s">
        <v>91</v>
      </c>
      <c r="N9" s="781"/>
      <c r="O9" s="778" t="s">
        <v>92</v>
      </c>
      <c r="P9" s="788" t="s">
        <v>91</v>
      </c>
      <c r="Q9" s="789"/>
      <c r="R9" s="773"/>
    </row>
    <row r="10" spans="1:20" ht="12.75" customHeight="1" x14ac:dyDescent="0.2">
      <c r="A10" s="756"/>
      <c r="B10" s="758"/>
      <c r="C10" s="758"/>
      <c r="D10" s="763"/>
      <c r="E10" s="776"/>
      <c r="F10" s="779"/>
      <c r="G10" s="760" t="s">
        <v>94</v>
      </c>
      <c r="H10" s="760" t="s">
        <v>95</v>
      </c>
      <c r="I10" s="782"/>
      <c r="J10" s="784"/>
      <c r="K10" s="786"/>
      <c r="L10" s="779"/>
      <c r="M10" s="760" t="s">
        <v>96</v>
      </c>
      <c r="N10" s="760" t="s">
        <v>97</v>
      </c>
      <c r="O10" s="782"/>
      <c r="P10" s="760" t="s">
        <v>98</v>
      </c>
      <c r="Q10" s="44" t="s">
        <v>91</v>
      </c>
      <c r="R10" s="773"/>
    </row>
    <row r="11" spans="1:20" ht="109.5" customHeight="1" x14ac:dyDescent="0.2">
      <c r="A11" s="756"/>
      <c r="B11" s="759"/>
      <c r="C11" s="759"/>
      <c r="D11" s="764"/>
      <c r="E11" s="777"/>
      <c r="F11" s="779"/>
      <c r="G11" s="761"/>
      <c r="H11" s="761"/>
      <c r="I11" s="782"/>
      <c r="J11" s="785"/>
      <c r="K11" s="787"/>
      <c r="L11" s="779"/>
      <c r="M11" s="761"/>
      <c r="N11" s="761"/>
      <c r="O11" s="782"/>
      <c r="P11" s="761"/>
      <c r="Q11" s="45" t="s">
        <v>99</v>
      </c>
      <c r="R11" s="774"/>
    </row>
    <row r="12" spans="1:20" s="2" customFormat="1" ht="15.75" customHeight="1" x14ac:dyDescent="0.2">
      <c r="A12" s="46">
        <v>1</v>
      </c>
      <c r="B12" s="46" t="s">
        <v>100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hidden="1" customHeight="1" x14ac:dyDescent="0.3">
      <c r="A13" s="5" t="s">
        <v>13</v>
      </c>
      <c r="B13" s="5"/>
      <c r="C13" s="5"/>
      <c r="D13" s="6" t="s">
        <v>14</v>
      </c>
      <c r="E13" s="359">
        <f>SUM(E14)</f>
        <v>0</v>
      </c>
      <c r="F13" s="260">
        <f t="shared" ref="F13:R13" si="0">SUM(F14)</f>
        <v>0</v>
      </c>
      <c r="G13" s="50">
        <f t="shared" si="0"/>
        <v>0</v>
      </c>
      <c r="H13" s="50">
        <f t="shared" si="0"/>
        <v>0</v>
      </c>
      <c r="I13" s="50">
        <f t="shared" si="0"/>
        <v>0</v>
      </c>
      <c r="J13" s="260">
        <f t="shared" si="0"/>
        <v>0</v>
      </c>
      <c r="K13" s="26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260">
        <f t="shared" si="0"/>
        <v>0</v>
      </c>
      <c r="P13" s="50">
        <f t="shared" si="0"/>
        <v>0</v>
      </c>
      <c r="Q13" s="50">
        <f t="shared" si="0"/>
        <v>0</v>
      </c>
      <c r="R13" s="260">
        <f t="shared" si="0"/>
        <v>0</v>
      </c>
      <c r="T13" s="51">
        <f t="shared" ref="T13:T14" si="1">SUM(E13,J13)</f>
        <v>0</v>
      </c>
    </row>
    <row r="14" spans="1:20" s="52" customFormat="1" ht="45.75" hidden="1" customHeight="1" x14ac:dyDescent="0.3">
      <c r="A14" s="5" t="s">
        <v>15</v>
      </c>
      <c r="B14" s="5"/>
      <c r="C14" s="5"/>
      <c r="D14" s="6" t="s">
        <v>14</v>
      </c>
      <c r="E14" s="359">
        <f>SUM(E16:E24,E26,E27,E28,E31,E32,E34:E48,E53,E58:E64)</f>
        <v>0</v>
      </c>
      <c r="F14" s="359">
        <f t="shared" ref="F14:R14" si="2">SUM(F16:F24,F26,F27,F28,F31,F32,F34:F48,F53,F58:F64)</f>
        <v>0</v>
      </c>
      <c r="G14" s="359">
        <f t="shared" si="2"/>
        <v>0</v>
      </c>
      <c r="H14" s="359">
        <f t="shared" si="2"/>
        <v>0</v>
      </c>
      <c r="I14" s="359">
        <f t="shared" si="2"/>
        <v>0</v>
      </c>
      <c r="J14" s="359">
        <f t="shared" si="2"/>
        <v>0</v>
      </c>
      <c r="K14" s="359">
        <f t="shared" si="2"/>
        <v>0</v>
      </c>
      <c r="L14" s="359">
        <f t="shared" si="2"/>
        <v>0</v>
      </c>
      <c r="M14" s="359">
        <f t="shared" si="2"/>
        <v>0</v>
      </c>
      <c r="N14" s="359">
        <f t="shared" si="2"/>
        <v>0</v>
      </c>
      <c r="O14" s="359">
        <f t="shared" si="2"/>
        <v>0</v>
      </c>
      <c r="P14" s="359">
        <f t="shared" si="2"/>
        <v>0</v>
      </c>
      <c r="Q14" s="359">
        <f t="shared" si="2"/>
        <v>0</v>
      </c>
      <c r="R14" s="359">
        <f t="shared" si="2"/>
        <v>0</v>
      </c>
      <c r="T14" s="51">
        <f t="shared" si="1"/>
        <v>0</v>
      </c>
    </row>
    <row r="15" spans="1:20" s="58" customFormat="1" ht="90.75" hidden="1" customHeight="1" x14ac:dyDescent="0.3">
      <c r="A15" s="53" t="s">
        <v>101</v>
      </c>
      <c r="B15" s="53" t="s">
        <v>102</v>
      </c>
      <c r="C15" s="53" t="s">
        <v>64</v>
      </c>
      <c r="D15" s="171" t="s">
        <v>103</v>
      </c>
      <c r="E15" s="54">
        <f t="shared" ref="E15:E64" si="3">SUM(F15,I15)</f>
        <v>0</v>
      </c>
      <c r="F15" s="55"/>
      <c r="G15" s="55"/>
      <c r="H15" s="55"/>
      <c r="I15" s="236"/>
      <c r="J15" s="56">
        <f t="shared" ref="J15:J64" si="4">SUM(L15,O15)</f>
        <v>0</v>
      </c>
      <c r="K15" s="56"/>
      <c r="L15" s="57"/>
      <c r="M15" s="57"/>
      <c r="N15" s="57"/>
      <c r="O15" s="56"/>
      <c r="P15" s="55"/>
      <c r="Q15" s="55"/>
      <c r="R15" s="60">
        <f t="shared" ref="R15:R151" si="5">SUM(E15,J15)</f>
        <v>0</v>
      </c>
      <c r="T15" s="59"/>
    </row>
    <row r="16" spans="1:20" s="52" customFormat="1" ht="60" hidden="1" customHeight="1" x14ac:dyDescent="0.3">
      <c r="A16" s="394" t="s">
        <v>104</v>
      </c>
      <c r="B16" s="394" t="s">
        <v>63</v>
      </c>
      <c r="C16" s="394" t="s">
        <v>64</v>
      </c>
      <c r="D16" s="392" t="s">
        <v>84</v>
      </c>
      <c r="E16" s="336">
        <f t="shared" si="3"/>
        <v>0</v>
      </c>
      <c r="F16" s="336"/>
      <c r="G16" s="339"/>
      <c r="H16" s="339"/>
      <c r="I16" s="339"/>
      <c r="J16" s="338">
        <f t="shared" si="4"/>
        <v>0</v>
      </c>
      <c r="K16" s="338"/>
      <c r="L16" s="337"/>
      <c r="M16" s="337"/>
      <c r="N16" s="337"/>
      <c r="O16" s="338"/>
      <c r="P16" s="339"/>
      <c r="Q16" s="339"/>
      <c r="R16" s="266">
        <f t="shared" si="5"/>
        <v>0</v>
      </c>
      <c r="T16" s="67"/>
    </row>
    <row r="17" spans="1:20" s="52" customFormat="1" ht="42" hidden="1" customHeight="1" x14ac:dyDescent="0.3">
      <c r="A17" s="8" t="s">
        <v>105</v>
      </c>
      <c r="B17" s="8" t="s">
        <v>29</v>
      </c>
      <c r="C17" s="8" t="s">
        <v>106</v>
      </c>
      <c r="D17" s="9" t="s">
        <v>107</v>
      </c>
      <c r="E17" s="336">
        <f t="shared" si="3"/>
        <v>0</v>
      </c>
      <c r="F17" s="336"/>
      <c r="G17" s="339"/>
      <c r="H17" s="339"/>
      <c r="I17" s="339"/>
      <c r="J17" s="338">
        <f t="shared" si="4"/>
        <v>0</v>
      </c>
      <c r="K17" s="338"/>
      <c r="L17" s="337"/>
      <c r="M17" s="337"/>
      <c r="N17" s="337"/>
      <c r="O17" s="338"/>
      <c r="P17" s="339"/>
      <c r="Q17" s="339"/>
      <c r="R17" s="266">
        <f t="shared" si="5"/>
        <v>0</v>
      </c>
      <c r="T17" s="67"/>
    </row>
    <row r="18" spans="1:20" s="58" customFormat="1" ht="33" hidden="1" customHeight="1" x14ac:dyDescent="0.3">
      <c r="A18" s="61" t="s">
        <v>108</v>
      </c>
      <c r="B18" s="61" t="s">
        <v>109</v>
      </c>
      <c r="C18" s="61" t="s">
        <v>63</v>
      </c>
      <c r="D18" s="62" t="s">
        <v>110</v>
      </c>
      <c r="E18" s="421">
        <f t="shared" si="3"/>
        <v>0</v>
      </c>
      <c r="F18" s="421"/>
      <c r="G18" s="422"/>
      <c r="H18" s="422"/>
      <c r="I18" s="422"/>
      <c r="J18" s="421">
        <f t="shared" si="4"/>
        <v>0</v>
      </c>
      <c r="K18" s="423"/>
      <c r="L18" s="422"/>
      <c r="M18" s="422"/>
      <c r="N18" s="422"/>
      <c r="O18" s="422"/>
      <c r="P18" s="422"/>
      <c r="Q18" s="422"/>
      <c r="R18" s="60">
        <f t="shared" si="5"/>
        <v>0</v>
      </c>
      <c r="T18" s="59"/>
    </row>
    <row r="19" spans="1:20" s="65" customFormat="1" ht="66" hidden="1" customHeight="1" x14ac:dyDescent="0.35">
      <c r="A19" s="63"/>
      <c r="B19" s="63"/>
      <c r="C19" s="63"/>
      <c r="D19" s="64" t="s">
        <v>111</v>
      </c>
      <c r="E19" s="424">
        <f t="shared" si="3"/>
        <v>0</v>
      </c>
      <c r="F19" s="424"/>
      <c r="G19" s="425"/>
      <c r="H19" s="425"/>
      <c r="I19" s="425"/>
      <c r="J19" s="424">
        <f t="shared" si="4"/>
        <v>0</v>
      </c>
      <c r="K19" s="426"/>
      <c r="L19" s="425"/>
      <c r="M19" s="425"/>
      <c r="N19" s="425"/>
      <c r="O19" s="425"/>
      <c r="P19" s="425"/>
      <c r="Q19" s="425"/>
      <c r="R19" s="391">
        <f t="shared" si="5"/>
        <v>0</v>
      </c>
      <c r="T19" s="66"/>
    </row>
    <row r="20" spans="1:20" s="58" customFormat="1" ht="54" hidden="1" customHeight="1" x14ac:dyDescent="0.3">
      <c r="A20" s="13" t="s">
        <v>112</v>
      </c>
      <c r="B20" s="13" t="s">
        <v>113</v>
      </c>
      <c r="C20" s="13" t="s">
        <v>114</v>
      </c>
      <c r="D20" s="24" t="s">
        <v>115</v>
      </c>
      <c r="E20" s="373">
        <f t="shared" si="3"/>
        <v>0</v>
      </c>
      <c r="F20" s="373"/>
      <c r="G20" s="427"/>
      <c r="H20" s="427"/>
      <c r="I20" s="427"/>
      <c r="J20" s="421">
        <f t="shared" si="4"/>
        <v>0</v>
      </c>
      <c r="K20" s="421"/>
      <c r="L20" s="428"/>
      <c r="M20" s="428"/>
      <c r="N20" s="428"/>
      <c r="O20" s="421"/>
      <c r="P20" s="427"/>
      <c r="Q20" s="427"/>
      <c r="R20" s="60">
        <f t="shared" si="5"/>
        <v>0</v>
      </c>
      <c r="T20" s="59"/>
    </row>
    <row r="21" spans="1:20" s="58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5" t="s">
        <v>24</v>
      </c>
      <c r="E21" s="373">
        <f t="shared" si="3"/>
        <v>0</v>
      </c>
      <c r="F21" s="373"/>
      <c r="G21" s="373"/>
      <c r="H21" s="373"/>
      <c r="I21" s="427"/>
      <c r="J21" s="421">
        <f t="shared" si="4"/>
        <v>0</v>
      </c>
      <c r="K21" s="421"/>
      <c r="L21" s="428"/>
      <c r="M21" s="428"/>
      <c r="N21" s="428"/>
      <c r="O21" s="421"/>
      <c r="P21" s="427"/>
      <c r="Q21" s="427"/>
      <c r="R21" s="60">
        <f t="shared" si="5"/>
        <v>0</v>
      </c>
      <c r="T21" s="59"/>
    </row>
    <row r="22" spans="1:20" s="70" customFormat="1" ht="66" hidden="1" customHeight="1" x14ac:dyDescent="0.3">
      <c r="A22" s="68"/>
      <c r="B22" s="68"/>
      <c r="C22" s="68"/>
      <c r="D22" s="69" t="s">
        <v>116</v>
      </c>
      <c r="E22" s="379">
        <f t="shared" si="3"/>
        <v>0</v>
      </c>
      <c r="F22" s="379"/>
      <c r="G22" s="379"/>
      <c r="H22" s="379"/>
      <c r="I22" s="429"/>
      <c r="J22" s="424">
        <f t="shared" si="4"/>
        <v>0</v>
      </c>
      <c r="K22" s="424"/>
      <c r="L22" s="430"/>
      <c r="M22" s="430"/>
      <c r="N22" s="430"/>
      <c r="O22" s="424"/>
      <c r="P22" s="429"/>
      <c r="Q22" s="429"/>
      <c r="R22" s="391">
        <f t="shared" si="5"/>
        <v>0</v>
      </c>
      <c r="T22" s="71"/>
    </row>
    <row r="23" spans="1:20" s="73" customFormat="1" ht="45" hidden="1" customHeight="1" x14ac:dyDescent="0.3">
      <c r="A23" s="13" t="s">
        <v>117</v>
      </c>
      <c r="B23" s="13" t="s">
        <v>118</v>
      </c>
      <c r="C23" s="13" t="s">
        <v>119</v>
      </c>
      <c r="D23" s="72" t="s">
        <v>120</v>
      </c>
      <c r="E23" s="373">
        <f t="shared" si="3"/>
        <v>0</v>
      </c>
      <c r="F23" s="428"/>
      <c r="G23" s="428"/>
      <c r="H23" s="428"/>
      <c r="I23" s="428"/>
      <c r="J23" s="421">
        <f t="shared" si="4"/>
        <v>0</v>
      </c>
      <c r="K23" s="421"/>
      <c r="L23" s="428"/>
      <c r="M23" s="428"/>
      <c r="N23" s="428"/>
      <c r="O23" s="421"/>
      <c r="P23" s="428"/>
      <c r="Q23" s="428"/>
      <c r="R23" s="60">
        <f t="shared" si="5"/>
        <v>0</v>
      </c>
      <c r="T23" s="74"/>
    </row>
    <row r="24" spans="1:20" s="395" customFormat="1" ht="55.5" hidden="1" customHeight="1" x14ac:dyDescent="0.3">
      <c r="A24" s="8" t="s">
        <v>121</v>
      </c>
      <c r="B24" s="8" t="s">
        <v>122</v>
      </c>
      <c r="C24" s="8" t="s">
        <v>119</v>
      </c>
      <c r="D24" s="9" t="s">
        <v>123</v>
      </c>
      <c r="E24" s="336">
        <f t="shared" si="3"/>
        <v>0</v>
      </c>
      <c r="F24" s="336"/>
      <c r="G24" s="337"/>
      <c r="H24" s="337"/>
      <c r="I24" s="337"/>
      <c r="J24" s="431">
        <f t="shared" si="4"/>
        <v>0</v>
      </c>
      <c r="K24" s="336"/>
      <c r="L24" s="337"/>
      <c r="M24" s="337"/>
      <c r="N24" s="337"/>
      <c r="O24" s="336"/>
      <c r="P24" s="337"/>
      <c r="Q24" s="337"/>
      <c r="R24" s="266">
        <f t="shared" si="5"/>
        <v>0</v>
      </c>
      <c r="T24" s="396"/>
    </row>
    <row r="25" spans="1:20" s="397" customFormat="1" ht="59.25" hidden="1" customHeight="1" x14ac:dyDescent="0.3">
      <c r="A25" s="264"/>
      <c r="B25" s="264"/>
      <c r="C25" s="264"/>
      <c r="D25" s="400" t="s">
        <v>124</v>
      </c>
      <c r="E25" s="432">
        <f t="shared" si="3"/>
        <v>0</v>
      </c>
      <c r="F25" s="432"/>
      <c r="G25" s="433"/>
      <c r="H25" s="433"/>
      <c r="I25" s="433"/>
      <c r="J25" s="431">
        <f t="shared" si="4"/>
        <v>0</v>
      </c>
      <c r="K25" s="432"/>
      <c r="L25" s="433"/>
      <c r="M25" s="433"/>
      <c r="N25" s="433"/>
      <c r="O25" s="432"/>
      <c r="P25" s="433"/>
      <c r="Q25" s="433"/>
      <c r="R25" s="340">
        <f t="shared" si="5"/>
        <v>0</v>
      </c>
    </row>
    <row r="26" spans="1:20" s="73" customFormat="1" ht="48" hidden="1" customHeight="1" x14ac:dyDescent="0.3">
      <c r="A26" s="8" t="s">
        <v>125</v>
      </c>
      <c r="B26" s="8" t="s">
        <v>126</v>
      </c>
      <c r="C26" s="8" t="s">
        <v>119</v>
      </c>
      <c r="D26" s="18" t="s">
        <v>127</v>
      </c>
      <c r="E26" s="336">
        <f t="shared" si="3"/>
        <v>0</v>
      </c>
      <c r="F26" s="336"/>
      <c r="G26" s="336"/>
      <c r="H26" s="336"/>
      <c r="I26" s="339"/>
      <c r="J26" s="431">
        <f t="shared" si="4"/>
        <v>0</v>
      </c>
      <c r="K26" s="338"/>
      <c r="L26" s="337"/>
      <c r="M26" s="337"/>
      <c r="N26" s="337"/>
      <c r="O26" s="338"/>
      <c r="P26" s="339"/>
      <c r="Q26" s="339"/>
      <c r="R26" s="266">
        <f t="shared" si="5"/>
        <v>0</v>
      </c>
      <c r="T26" s="74"/>
    </row>
    <row r="27" spans="1:20" s="253" customFormat="1" ht="42.75" hidden="1" customHeight="1" x14ac:dyDescent="0.3">
      <c r="A27" s="8" t="s">
        <v>128</v>
      </c>
      <c r="B27" s="8" t="s">
        <v>129</v>
      </c>
      <c r="C27" s="8" t="s">
        <v>119</v>
      </c>
      <c r="D27" s="18" t="s">
        <v>130</v>
      </c>
      <c r="E27" s="336">
        <f t="shared" si="3"/>
        <v>0</v>
      </c>
      <c r="F27" s="336"/>
      <c r="G27" s="336"/>
      <c r="H27" s="336"/>
      <c r="I27" s="339"/>
      <c r="J27" s="336">
        <f t="shared" si="4"/>
        <v>0</v>
      </c>
      <c r="K27" s="338"/>
      <c r="L27" s="337"/>
      <c r="M27" s="337"/>
      <c r="N27" s="337"/>
      <c r="O27" s="338"/>
      <c r="P27" s="339"/>
      <c r="Q27" s="339"/>
      <c r="R27" s="266">
        <f t="shared" si="5"/>
        <v>0</v>
      </c>
      <c r="T27" s="398"/>
    </row>
    <row r="28" spans="1:20" s="261" customFormat="1" ht="42" hidden="1" customHeight="1" x14ac:dyDescent="0.3">
      <c r="A28" s="8" t="s">
        <v>131</v>
      </c>
      <c r="B28" s="8" t="s">
        <v>132</v>
      </c>
      <c r="C28" s="8" t="s">
        <v>133</v>
      </c>
      <c r="D28" s="399" t="s">
        <v>134</v>
      </c>
      <c r="E28" s="336">
        <f t="shared" si="3"/>
        <v>0</v>
      </c>
      <c r="F28" s="335"/>
      <c r="G28" s="337"/>
      <c r="H28" s="337"/>
      <c r="I28" s="337"/>
      <c r="J28" s="431">
        <f t="shared" si="4"/>
        <v>0</v>
      </c>
      <c r="K28" s="338"/>
      <c r="L28" s="337"/>
      <c r="M28" s="337"/>
      <c r="N28" s="337"/>
      <c r="O28" s="338"/>
      <c r="P28" s="337"/>
      <c r="Q28" s="337"/>
      <c r="R28" s="266">
        <f t="shared" si="5"/>
        <v>0</v>
      </c>
    </row>
    <row r="29" spans="1:20" s="78" customFormat="1" ht="51" hidden="1" customHeight="1" x14ac:dyDescent="0.3">
      <c r="A29" s="13" t="s">
        <v>135</v>
      </c>
      <c r="B29" s="13" t="s">
        <v>136</v>
      </c>
      <c r="C29" s="13" t="s">
        <v>133</v>
      </c>
      <c r="D29" s="77" t="s">
        <v>137</v>
      </c>
      <c r="E29" s="373">
        <f t="shared" si="3"/>
        <v>0</v>
      </c>
      <c r="F29" s="242"/>
      <c r="G29" s="242"/>
      <c r="H29" s="242"/>
      <c r="I29" s="242"/>
      <c r="J29" s="424">
        <f t="shared" si="4"/>
        <v>0</v>
      </c>
      <c r="K29" s="421"/>
      <c r="L29" s="242"/>
      <c r="M29" s="242"/>
      <c r="N29" s="242"/>
      <c r="O29" s="421"/>
      <c r="P29" s="242"/>
      <c r="Q29" s="242"/>
      <c r="R29" s="60">
        <f t="shared" si="5"/>
        <v>0</v>
      </c>
      <c r="T29" s="79"/>
    </row>
    <row r="30" spans="1:20" s="80" customFormat="1" ht="66" hidden="1" customHeight="1" x14ac:dyDescent="0.3">
      <c r="A30" s="13" t="s">
        <v>138</v>
      </c>
      <c r="B30" s="13" t="s">
        <v>139</v>
      </c>
      <c r="C30" s="13" t="s">
        <v>133</v>
      </c>
      <c r="D30" s="77" t="s">
        <v>140</v>
      </c>
      <c r="E30" s="373">
        <f t="shared" si="3"/>
        <v>0</v>
      </c>
      <c r="F30" s="242"/>
      <c r="G30" s="242"/>
      <c r="H30" s="242"/>
      <c r="I30" s="242"/>
      <c r="J30" s="424">
        <f t="shared" si="4"/>
        <v>0</v>
      </c>
      <c r="K30" s="373"/>
      <c r="L30" s="242"/>
      <c r="M30" s="242"/>
      <c r="N30" s="242"/>
      <c r="O30" s="373"/>
      <c r="P30" s="242"/>
      <c r="Q30" s="242"/>
      <c r="R30" s="60">
        <f t="shared" si="5"/>
        <v>0</v>
      </c>
      <c r="T30" s="81"/>
    </row>
    <row r="31" spans="1:20" s="253" customFormat="1" ht="40.5" hidden="1" customHeight="1" x14ac:dyDescent="0.3">
      <c r="A31" s="8" t="s">
        <v>141</v>
      </c>
      <c r="B31" s="8" t="s">
        <v>142</v>
      </c>
      <c r="C31" s="8" t="s">
        <v>133</v>
      </c>
      <c r="D31" s="126" t="s">
        <v>143</v>
      </c>
      <c r="E31" s="336">
        <f t="shared" si="3"/>
        <v>0</v>
      </c>
      <c r="F31" s="335"/>
      <c r="G31" s="337"/>
      <c r="H31" s="266"/>
      <c r="I31" s="266"/>
      <c r="J31" s="336">
        <f t="shared" si="4"/>
        <v>0</v>
      </c>
      <c r="K31" s="338"/>
      <c r="L31" s="337"/>
      <c r="M31" s="337"/>
      <c r="N31" s="337"/>
      <c r="O31" s="338"/>
      <c r="P31" s="337"/>
      <c r="Q31" s="337"/>
      <c r="R31" s="266">
        <f t="shared" si="5"/>
        <v>0</v>
      </c>
      <c r="T31" s="398"/>
    </row>
    <row r="32" spans="1:20" s="52" customFormat="1" ht="96.75" hidden="1" customHeight="1" x14ac:dyDescent="0.3">
      <c r="A32" s="22" t="s">
        <v>570</v>
      </c>
      <c r="B32" s="8" t="s">
        <v>571</v>
      </c>
      <c r="C32" s="22" t="s">
        <v>133</v>
      </c>
      <c r="D32" s="127" t="s">
        <v>572</v>
      </c>
      <c r="E32" s="336">
        <f t="shared" si="3"/>
        <v>0</v>
      </c>
      <c r="F32" s="336"/>
      <c r="G32" s="434"/>
      <c r="H32" s="434"/>
      <c r="I32" s="434"/>
      <c r="J32" s="336">
        <f t="shared" ref="J32" si="6">SUM(L32,O32)</f>
        <v>0</v>
      </c>
      <c r="K32" s="336"/>
      <c r="L32" s="434"/>
      <c r="M32" s="434"/>
      <c r="N32" s="434"/>
      <c r="O32" s="336"/>
      <c r="P32" s="337"/>
      <c r="Q32" s="337"/>
      <c r="R32" s="266">
        <f t="shared" si="5"/>
        <v>0</v>
      </c>
      <c r="T32" s="67"/>
    </row>
    <row r="33" spans="1:20" s="78" customFormat="1" ht="81.75" hidden="1" customHeight="1" x14ac:dyDescent="0.3">
      <c r="A33" s="82"/>
      <c r="B33" s="82"/>
      <c r="C33" s="196"/>
      <c r="D33" s="400" t="s">
        <v>573</v>
      </c>
      <c r="E33" s="432">
        <f t="shared" si="3"/>
        <v>0</v>
      </c>
      <c r="F33" s="432"/>
      <c r="G33" s="435"/>
      <c r="H33" s="435"/>
      <c r="I33" s="435"/>
      <c r="J33" s="432">
        <f t="shared" si="4"/>
        <v>0</v>
      </c>
      <c r="K33" s="432"/>
      <c r="L33" s="435"/>
      <c r="M33" s="435"/>
      <c r="N33" s="435"/>
      <c r="O33" s="432"/>
      <c r="P33" s="435"/>
      <c r="Q33" s="435"/>
      <c r="R33" s="340">
        <f t="shared" si="5"/>
        <v>0</v>
      </c>
      <c r="T33" s="79"/>
    </row>
    <row r="34" spans="1:20" s="253" customFormat="1" ht="54" hidden="1" customHeight="1" x14ac:dyDescent="0.3">
      <c r="A34" s="17" t="s">
        <v>151</v>
      </c>
      <c r="B34" s="8" t="s">
        <v>152</v>
      </c>
      <c r="C34" s="401" t="s">
        <v>37</v>
      </c>
      <c r="D34" s="91" t="s">
        <v>153</v>
      </c>
      <c r="E34" s="436">
        <f t="shared" si="3"/>
        <v>0</v>
      </c>
      <c r="F34" s="336"/>
      <c r="G34" s="437"/>
      <c r="H34" s="437"/>
      <c r="I34" s="437"/>
      <c r="J34" s="336">
        <f t="shared" si="4"/>
        <v>0</v>
      </c>
      <c r="K34" s="338"/>
      <c r="L34" s="437"/>
      <c r="M34" s="437"/>
      <c r="N34" s="437"/>
      <c r="O34" s="338"/>
      <c r="P34" s="437"/>
      <c r="Q34" s="437"/>
      <c r="R34" s="266">
        <f t="shared" si="5"/>
        <v>0</v>
      </c>
      <c r="T34" s="398"/>
    </row>
    <row r="35" spans="1:20" s="253" customFormat="1" ht="54" hidden="1" customHeight="1" x14ac:dyDescent="0.3">
      <c r="A35" s="8" t="s">
        <v>154</v>
      </c>
      <c r="B35" s="8" t="s">
        <v>155</v>
      </c>
      <c r="C35" s="84" t="s">
        <v>37</v>
      </c>
      <c r="D35" s="91" t="s">
        <v>156</v>
      </c>
      <c r="E35" s="436">
        <f t="shared" si="3"/>
        <v>0</v>
      </c>
      <c r="F35" s="335"/>
      <c r="G35" s="337"/>
      <c r="H35" s="337"/>
      <c r="I35" s="337"/>
      <c r="J35" s="336">
        <f t="shared" si="4"/>
        <v>0</v>
      </c>
      <c r="K35" s="338"/>
      <c r="L35" s="434"/>
      <c r="M35" s="434"/>
      <c r="N35" s="434"/>
      <c r="O35" s="338"/>
      <c r="P35" s="434"/>
      <c r="Q35" s="434"/>
      <c r="R35" s="266">
        <f t="shared" si="5"/>
        <v>0</v>
      </c>
      <c r="T35" s="398"/>
    </row>
    <row r="36" spans="1:20" s="78" customFormat="1" ht="59.25" hidden="1" customHeight="1" x14ac:dyDescent="0.3">
      <c r="A36" s="13" t="s">
        <v>157</v>
      </c>
      <c r="B36" s="13" t="s">
        <v>158</v>
      </c>
      <c r="C36" s="203" t="s">
        <v>37</v>
      </c>
      <c r="D36" s="171" t="s">
        <v>159</v>
      </c>
      <c r="E36" s="438">
        <f t="shared" si="3"/>
        <v>0</v>
      </c>
      <c r="F36" s="242"/>
      <c r="G36" s="428"/>
      <c r="H36" s="428"/>
      <c r="I36" s="428"/>
      <c r="J36" s="373">
        <f t="shared" si="4"/>
        <v>0</v>
      </c>
      <c r="K36" s="421"/>
      <c r="L36" s="439"/>
      <c r="M36" s="439"/>
      <c r="N36" s="439"/>
      <c r="O36" s="421"/>
      <c r="P36" s="439"/>
      <c r="Q36" s="439"/>
      <c r="R36" s="60">
        <f t="shared" si="5"/>
        <v>0</v>
      </c>
      <c r="T36" s="79"/>
    </row>
    <row r="37" spans="1:20" s="78" customFormat="1" ht="66" hidden="1" customHeight="1" x14ac:dyDescent="0.3">
      <c r="A37" s="19" t="s">
        <v>160</v>
      </c>
      <c r="B37" s="19" t="s">
        <v>161</v>
      </c>
      <c r="C37" s="19" t="s">
        <v>60</v>
      </c>
      <c r="D37" s="20" t="s">
        <v>162</v>
      </c>
      <c r="E37" s="438">
        <f t="shared" si="3"/>
        <v>0</v>
      </c>
      <c r="F37" s="242"/>
      <c r="G37" s="428"/>
      <c r="H37" s="428"/>
      <c r="I37" s="428"/>
      <c r="J37" s="424">
        <f t="shared" si="4"/>
        <v>0</v>
      </c>
      <c r="K37" s="421"/>
      <c r="L37" s="439"/>
      <c r="M37" s="439"/>
      <c r="N37" s="439"/>
      <c r="O37" s="421"/>
      <c r="P37" s="439"/>
      <c r="Q37" s="439"/>
      <c r="R37" s="60">
        <f t="shared" si="5"/>
        <v>0</v>
      </c>
      <c r="T37" s="79"/>
    </row>
    <row r="38" spans="1:20" s="78" customFormat="1" ht="55.5" hidden="1" customHeight="1" x14ac:dyDescent="0.3">
      <c r="A38" s="19" t="s">
        <v>163</v>
      </c>
      <c r="B38" s="19" t="s">
        <v>164</v>
      </c>
      <c r="C38" s="19" t="s">
        <v>165</v>
      </c>
      <c r="D38" s="20" t="s">
        <v>166</v>
      </c>
      <c r="E38" s="438">
        <f t="shared" si="3"/>
        <v>0</v>
      </c>
      <c r="F38" s="242"/>
      <c r="G38" s="428"/>
      <c r="H38" s="428"/>
      <c r="I38" s="428"/>
      <c r="J38" s="373">
        <f t="shared" si="4"/>
        <v>0</v>
      </c>
      <c r="K38" s="421"/>
      <c r="L38" s="439"/>
      <c r="M38" s="439"/>
      <c r="N38" s="439"/>
      <c r="O38" s="421"/>
      <c r="P38" s="439"/>
      <c r="Q38" s="439"/>
      <c r="R38" s="60">
        <f t="shared" si="5"/>
        <v>0</v>
      </c>
      <c r="T38" s="79"/>
    </row>
    <row r="39" spans="1:20" s="78" customFormat="1" ht="37.5" hidden="1" customHeight="1" x14ac:dyDescent="0.3">
      <c r="A39" s="19" t="s">
        <v>167</v>
      </c>
      <c r="B39" s="19" t="s">
        <v>168</v>
      </c>
      <c r="C39" s="19" t="s">
        <v>165</v>
      </c>
      <c r="D39" s="20" t="s">
        <v>169</v>
      </c>
      <c r="E39" s="438">
        <f t="shared" si="3"/>
        <v>0</v>
      </c>
      <c r="F39" s="242"/>
      <c r="G39" s="428"/>
      <c r="H39" s="428"/>
      <c r="I39" s="428"/>
      <c r="J39" s="373">
        <f t="shared" si="4"/>
        <v>0</v>
      </c>
      <c r="K39" s="421"/>
      <c r="L39" s="439"/>
      <c r="M39" s="439"/>
      <c r="N39" s="439"/>
      <c r="O39" s="421"/>
      <c r="P39" s="439"/>
      <c r="Q39" s="439"/>
      <c r="R39" s="60">
        <f t="shared" si="5"/>
        <v>0</v>
      </c>
      <c r="T39" s="79"/>
    </row>
    <row r="40" spans="1:20" s="78" customFormat="1" ht="23.25" hidden="1" customHeight="1" x14ac:dyDescent="0.3">
      <c r="A40" s="19" t="s">
        <v>170</v>
      </c>
      <c r="B40" s="19" t="s">
        <v>171</v>
      </c>
      <c r="C40" s="19" t="s">
        <v>165</v>
      </c>
      <c r="D40" s="20" t="s">
        <v>172</v>
      </c>
      <c r="E40" s="438">
        <f t="shared" si="3"/>
        <v>0</v>
      </c>
      <c r="F40" s="242"/>
      <c r="G40" s="428"/>
      <c r="H40" s="428"/>
      <c r="I40" s="428"/>
      <c r="J40" s="373">
        <f t="shared" si="4"/>
        <v>0</v>
      </c>
      <c r="K40" s="421"/>
      <c r="L40" s="439"/>
      <c r="M40" s="439"/>
      <c r="N40" s="439"/>
      <c r="O40" s="421"/>
      <c r="P40" s="439"/>
      <c r="Q40" s="439"/>
      <c r="R40" s="60">
        <f t="shared" si="5"/>
        <v>0</v>
      </c>
      <c r="T40" s="79"/>
    </row>
    <row r="41" spans="1:20" s="253" customFormat="1" ht="75.75" hidden="1" customHeight="1" x14ac:dyDescent="0.3">
      <c r="A41" s="8" t="s">
        <v>173</v>
      </c>
      <c r="B41" s="8" t="s">
        <v>174</v>
      </c>
      <c r="C41" s="84" t="s">
        <v>165</v>
      </c>
      <c r="D41" s="402" t="s">
        <v>175</v>
      </c>
      <c r="E41" s="436">
        <f t="shared" si="3"/>
        <v>0</v>
      </c>
      <c r="F41" s="335"/>
      <c r="G41" s="337"/>
      <c r="H41" s="337"/>
      <c r="I41" s="337"/>
      <c r="J41" s="336">
        <f t="shared" si="4"/>
        <v>0</v>
      </c>
      <c r="K41" s="338"/>
      <c r="L41" s="434"/>
      <c r="M41" s="434"/>
      <c r="N41" s="434"/>
      <c r="O41" s="338"/>
      <c r="P41" s="434"/>
      <c r="Q41" s="434"/>
      <c r="R41" s="266">
        <f t="shared" si="5"/>
        <v>0</v>
      </c>
      <c r="T41" s="398"/>
    </row>
    <row r="42" spans="1:20" s="52" customFormat="1" ht="44.45" hidden="1" customHeight="1" x14ac:dyDescent="0.3">
      <c r="A42" s="8" t="s">
        <v>176</v>
      </c>
      <c r="B42" s="8" t="s">
        <v>177</v>
      </c>
      <c r="C42" s="8" t="s">
        <v>165</v>
      </c>
      <c r="D42" s="10" t="s">
        <v>178</v>
      </c>
      <c r="E42" s="336">
        <f t="shared" si="3"/>
        <v>0</v>
      </c>
      <c r="F42" s="336"/>
      <c r="G42" s="337"/>
      <c r="H42" s="337"/>
      <c r="I42" s="337"/>
      <c r="J42" s="336">
        <f t="shared" si="4"/>
        <v>0</v>
      </c>
      <c r="K42" s="338"/>
      <c r="L42" s="337"/>
      <c r="M42" s="337"/>
      <c r="N42" s="337"/>
      <c r="O42" s="338"/>
      <c r="P42" s="337"/>
      <c r="Q42" s="337"/>
      <c r="R42" s="266">
        <f t="shared" si="5"/>
        <v>0</v>
      </c>
      <c r="T42" s="67"/>
    </row>
    <row r="43" spans="1:20" s="58" customFormat="1" ht="44.45" hidden="1" customHeight="1" x14ac:dyDescent="0.3">
      <c r="A43" s="13" t="s">
        <v>179</v>
      </c>
      <c r="B43" s="13" t="s">
        <v>180</v>
      </c>
      <c r="C43" s="13" t="s">
        <v>60</v>
      </c>
      <c r="D43" s="14" t="s">
        <v>181</v>
      </c>
      <c r="E43" s="336">
        <f t="shared" si="3"/>
        <v>0</v>
      </c>
      <c r="F43" s="373"/>
      <c r="G43" s="428"/>
      <c r="H43" s="428"/>
      <c r="I43" s="428"/>
      <c r="J43" s="336">
        <f t="shared" si="4"/>
        <v>0</v>
      </c>
      <c r="K43" s="421"/>
      <c r="L43" s="428"/>
      <c r="M43" s="428"/>
      <c r="N43" s="428"/>
      <c r="O43" s="421"/>
      <c r="P43" s="428"/>
      <c r="Q43" s="428"/>
      <c r="R43" s="266">
        <f t="shared" si="5"/>
        <v>0</v>
      </c>
      <c r="T43" s="59"/>
    </row>
    <row r="44" spans="1:20" s="58" customFormat="1" ht="44.45" hidden="1" customHeight="1" x14ac:dyDescent="0.3">
      <c r="A44" s="61" t="s">
        <v>182</v>
      </c>
      <c r="B44" s="61" t="s">
        <v>183</v>
      </c>
      <c r="C44" s="61" t="s">
        <v>184</v>
      </c>
      <c r="D44" s="75" t="s">
        <v>185</v>
      </c>
      <c r="E44" s="336">
        <f t="shared" si="3"/>
        <v>0</v>
      </c>
      <c r="F44" s="373"/>
      <c r="G44" s="428"/>
      <c r="H44" s="428"/>
      <c r="I44" s="428"/>
      <c r="J44" s="336">
        <f t="shared" si="4"/>
        <v>0</v>
      </c>
      <c r="K44" s="421"/>
      <c r="L44" s="428"/>
      <c r="M44" s="428"/>
      <c r="N44" s="428"/>
      <c r="O44" s="421"/>
      <c r="P44" s="428"/>
      <c r="Q44" s="428"/>
      <c r="R44" s="266">
        <f t="shared" si="5"/>
        <v>0</v>
      </c>
      <c r="T44" s="59"/>
    </row>
    <row r="45" spans="1:20" s="58" customFormat="1" ht="44.45" hidden="1" customHeight="1" x14ac:dyDescent="0.3">
      <c r="A45" s="17" t="s">
        <v>186</v>
      </c>
      <c r="B45" s="17" t="s">
        <v>40</v>
      </c>
      <c r="C45" s="17" t="s">
        <v>16</v>
      </c>
      <c r="D45" s="18" t="s">
        <v>41</v>
      </c>
      <c r="E45" s="336">
        <f t="shared" si="3"/>
        <v>0</v>
      </c>
      <c r="F45" s="336"/>
      <c r="G45" s="337"/>
      <c r="H45" s="337"/>
      <c r="I45" s="337"/>
      <c r="J45" s="336">
        <f t="shared" si="4"/>
        <v>0</v>
      </c>
      <c r="K45" s="338"/>
      <c r="L45" s="337"/>
      <c r="M45" s="337"/>
      <c r="N45" s="337"/>
      <c r="O45" s="338"/>
      <c r="P45" s="337"/>
      <c r="Q45" s="337"/>
      <c r="R45" s="266">
        <f t="shared" si="5"/>
        <v>0</v>
      </c>
      <c r="T45" s="59"/>
    </row>
    <row r="46" spans="1:20" s="52" customFormat="1" ht="44.45" hidden="1" customHeight="1" x14ac:dyDescent="0.3">
      <c r="A46" s="17" t="s">
        <v>356</v>
      </c>
      <c r="B46" s="17" t="s">
        <v>357</v>
      </c>
      <c r="C46" s="17" t="s">
        <v>16</v>
      </c>
      <c r="D46" s="18" t="s">
        <v>358</v>
      </c>
      <c r="E46" s="336">
        <f t="shared" si="3"/>
        <v>0</v>
      </c>
      <c r="F46" s="336"/>
      <c r="G46" s="337"/>
      <c r="H46" s="337"/>
      <c r="I46" s="337"/>
      <c r="J46" s="336">
        <f t="shared" si="4"/>
        <v>0</v>
      </c>
      <c r="K46" s="338"/>
      <c r="L46" s="337"/>
      <c r="M46" s="337"/>
      <c r="N46" s="337"/>
      <c r="O46" s="338"/>
      <c r="P46" s="337"/>
      <c r="Q46" s="337"/>
      <c r="R46" s="266">
        <f t="shared" si="5"/>
        <v>0</v>
      </c>
      <c r="T46" s="67"/>
    </row>
    <row r="47" spans="1:20" s="87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336">
        <f t="shared" si="3"/>
        <v>0</v>
      </c>
      <c r="F47" s="373"/>
      <c r="G47" s="421"/>
      <c r="H47" s="421"/>
      <c r="I47" s="421"/>
      <c r="J47" s="336">
        <f t="shared" si="4"/>
        <v>0</v>
      </c>
      <c r="K47" s="373"/>
      <c r="L47" s="422"/>
      <c r="M47" s="422"/>
      <c r="N47" s="422"/>
      <c r="O47" s="373"/>
      <c r="P47" s="440"/>
      <c r="Q47" s="422"/>
      <c r="R47" s="266">
        <f t="shared" si="5"/>
        <v>0</v>
      </c>
    </row>
    <row r="48" spans="1:20" s="2" customFormat="1" ht="76.5" hidden="1" customHeight="1" x14ac:dyDescent="0.3">
      <c r="A48" s="8" t="s">
        <v>576</v>
      </c>
      <c r="B48" s="8" t="s">
        <v>431</v>
      </c>
      <c r="C48" s="8" t="s">
        <v>19</v>
      </c>
      <c r="D48" s="10" t="s">
        <v>432</v>
      </c>
      <c r="E48" s="336">
        <f t="shared" si="3"/>
        <v>0</v>
      </c>
      <c r="F48" s="336"/>
      <c r="G48" s="338"/>
      <c r="H48" s="338"/>
      <c r="I48" s="338"/>
      <c r="J48" s="336">
        <f t="shared" si="4"/>
        <v>0</v>
      </c>
      <c r="K48" s="336"/>
      <c r="L48" s="441"/>
      <c r="M48" s="441"/>
      <c r="N48" s="441"/>
      <c r="O48" s="336"/>
      <c r="P48" s="442"/>
      <c r="Q48" s="441"/>
      <c r="R48" s="266">
        <f t="shared" si="5"/>
        <v>0</v>
      </c>
    </row>
    <row r="49" spans="1:20" s="2" customFormat="1" ht="63.75" hidden="1" customHeight="1" x14ac:dyDescent="0.3">
      <c r="A49" s="8"/>
      <c r="B49" s="8"/>
      <c r="C49" s="8"/>
      <c r="D49" s="405" t="s">
        <v>433</v>
      </c>
      <c r="E49" s="336">
        <f t="shared" si="3"/>
        <v>0</v>
      </c>
      <c r="F49" s="432"/>
      <c r="G49" s="432"/>
      <c r="H49" s="432"/>
      <c r="I49" s="432"/>
      <c r="J49" s="432">
        <f t="shared" si="4"/>
        <v>0</v>
      </c>
      <c r="K49" s="432"/>
      <c r="L49" s="443"/>
      <c r="M49" s="443"/>
      <c r="N49" s="443"/>
      <c r="O49" s="432"/>
      <c r="P49" s="443"/>
      <c r="Q49" s="443"/>
      <c r="R49" s="340">
        <f t="shared" si="5"/>
        <v>0</v>
      </c>
    </row>
    <row r="50" spans="1:20" s="58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336">
        <f t="shared" si="3"/>
        <v>0</v>
      </c>
      <c r="F50" s="373"/>
      <c r="G50" s="428"/>
      <c r="H50" s="428"/>
      <c r="I50" s="428"/>
      <c r="J50" s="336">
        <f t="shared" si="4"/>
        <v>0</v>
      </c>
      <c r="K50" s="421"/>
      <c r="L50" s="428"/>
      <c r="M50" s="428"/>
      <c r="N50" s="428"/>
      <c r="O50" s="421"/>
      <c r="P50" s="428"/>
      <c r="Q50" s="428"/>
      <c r="R50" s="266">
        <f t="shared" si="5"/>
        <v>0</v>
      </c>
      <c r="T50" s="59"/>
    </row>
    <row r="51" spans="1:20" s="58" customFormat="1" ht="43.5" hidden="1" customHeight="1" x14ac:dyDescent="0.3">
      <c r="A51" s="13" t="s">
        <v>187</v>
      </c>
      <c r="B51" s="13" t="s">
        <v>188</v>
      </c>
      <c r="C51" s="13" t="s">
        <v>189</v>
      </c>
      <c r="D51" s="24" t="s">
        <v>190</v>
      </c>
      <c r="E51" s="336">
        <f t="shared" si="3"/>
        <v>0</v>
      </c>
      <c r="F51" s="242"/>
      <c r="G51" s="428"/>
      <c r="H51" s="428"/>
      <c r="I51" s="428"/>
      <c r="J51" s="336">
        <f t="shared" si="4"/>
        <v>0</v>
      </c>
      <c r="K51" s="421"/>
      <c r="L51" s="428"/>
      <c r="M51" s="428"/>
      <c r="N51" s="428"/>
      <c r="O51" s="421"/>
      <c r="P51" s="428"/>
      <c r="Q51" s="428"/>
      <c r="R51" s="266">
        <f t="shared" si="5"/>
        <v>0</v>
      </c>
      <c r="T51" s="59"/>
    </row>
    <row r="52" spans="1:20" s="58" customFormat="1" ht="19.5" hidden="1" customHeight="1" x14ac:dyDescent="0.3">
      <c r="A52" s="13" t="s">
        <v>191</v>
      </c>
      <c r="B52" s="13" t="s">
        <v>192</v>
      </c>
      <c r="C52" s="13" t="s">
        <v>193</v>
      </c>
      <c r="D52" s="234" t="s">
        <v>194</v>
      </c>
      <c r="E52" s="336">
        <f t="shared" si="3"/>
        <v>0</v>
      </c>
      <c r="F52" s="242"/>
      <c r="G52" s="428"/>
      <c r="H52" s="428"/>
      <c r="I52" s="428"/>
      <c r="J52" s="336">
        <f t="shared" si="4"/>
        <v>0</v>
      </c>
      <c r="K52" s="421"/>
      <c r="L52" s="428"/>
      <c r="M52" s="428"/>
      <c r="N52" s="428"/>
      <c r="O52" s="421"/>
      <c r="P52" s="428"/>
      <c r="Q52" s="428"/>
      <c r="R52" s="266">
        <f t="shared" si="5"/>
        <v>0</v>
      </c>
      <c r="T52" s="59"/>
    </row>
    <row r="53" spans="1:20" s="52" customFormat="1" ht="75" hidden="1" customHeight="1" x14ac:dyDescent="0.3">
      <c r="A53" s="8" t="s">
        <v>577</v>
      </c>
      <c r="B53" s="8" t="s">
        <v>578</v>
      </c>
      <c r="C53" s="8" t="s">
        <v>193</v>
      </c>
      <c r="D53" s="404" t="s">
        <v>579</v>
      </c>
      <c r="E53" s="336">
        <f t="shared" si="3"/>
        <v>0</v>
      </c>
      <c r="F53" s="335"/>
      <c r="G53" s="337"/>
      <c r="H53" s="337"/>
      <c r="I53" s="337"/>
      <c r="J53" s="336">
        <f t="shared" si="4"/>
        <v>0</v>
      </c>
      <c r="K53" s="338"/>
      <c r="L53" s="337"/>
      <c r="M53" s="337"/>
      <c r="N53" s="337"/>
      <c r="O53" s="338"/>
      <c r="P53" s="337"/>
      <c r="Q53" s="337"/>
      <c r="R53" s="266">
        <f t="shared" si="5"/>
        <v>0</v>
      </c>
      <c r="T53" s="67"/>
    </row>
    <row r="54" spans="1:20" s="58" customFormat="1" ht="76.5" hidden="1" customHeight="1" x14ac:dyDescent="0.3">
      <c r="A54" s="13"/>
      <c r="B54" s="13"/>
      <c r="C54" s="13"/>
      <c r="D54" s="485" t="s">
        <v>580</v>
      </c>
      <c r="E54" s="432">
        <f t="shared" si="3"/>
        <v>0</v>
      </c>
      <c r="F54" s="340"/>
      <c r="G54" s="430"/>
      <c r="H54" s="430"/>
      <c r="I54" s="430"/>
      <c r="J54" s="336">
        <f t="shared" si="4"/>
        <v>0</v>
      </c>
      <c r="K54" s="424"/>
      <c r="L54" s="430"/>
      <c r="M54" s="430"/>
      <c r="N54" s="430"/>
      <c r="O54" s="424"/>
      <c r="P54" s="430"/>
      <c r="Q54" s="430"/>
      <c r="R54" s="418">
        <f t="shared" si="5"/>
        <v>0</v>
      </c>
      <c r="T54" s="59"/>
    </row>
    <row r="55" spans="1:20" s="58" customFormat="1" ht="35.25" hidden="1" customHeight="1" x14ac:dyDescent="0.3">
      <c r="A55" s="13" t="s">
        <v>195</v>
      </c>
      <c r="B55" s="13" t="s">
        <v>196</v>
      </c>
      <c r="C55" s="13" t="s">
        <v>197</v>
      </c>
      <c r="D55" s="24" t="s">
        <v>198</v>
      </c>
      <c r="E55" s="373">
        <f t="shared" si="3"/>
        <v>0</v>
      </c>
      <c r="F55" s="373"/>
      <c r="G55" s="373"/>
      <c r="H55" s="373"/>
      <c r="I55" s="373"/>
      <c r="J55" s="336">
        <f t="shared" si="4"/>
        <v>0</v>
      </c>
      <c r="K55" s="421"/>
      <c r="L55" s="373"/>
      <c r="M55" s="373"/>
      <c r="N55" s="373"/>
      <c r="O55" s="421"/>
      <c r="P55" s="373"/>
      <c r="Q55" s="373"/>
      <c r="R55" s="60">
        <f t="shared" si="5"/>
        <v>0</v>
      </c>
      <c r="T55" s="59"/>
    </row>
    <row r="56" spans="1:20" s="58" customFormat="1" ht="24.75" hidden="1" customHeight="1" x14ac:dyDescent="0.3">
      <c r="A56" s="13" t="s">
        <v>199</v>
      </c>
      <c r="B56" s="13" t="s">
        <v>200</v>
      </c>
      <c r="C56" s="13" t="s">
        <v>201</v>
      </c>
      <c r="D56" s="24" t="s">
        <v>202</v>
      </c>
      <c r="E56" s="373">
        <f t="shared" si="3"/>
        <v>0</v>
      </c>
      <c r="F56" s="373"/>
      <c r="G56" s="373"/>
      <c r="H56" s="373"/>
      <c r="I56" s="373"/>
      <c r="J56" s="336">
        <f t="shared" si="4"/>
        <v>0</v>
      </c>
      <c r="K56" s="421"/>
      <c r="L56" s="373"/>
      <c r="M56" s="373"/>
      <c r="N56" s="373"/>
      <c r="O56" s="421"/>
      <c r="P56" s="373"/>
      <c r="Q56" s="373"/>
      <c r="R56" s="60">
        <f t="shared" si="5"/>
        <v>0</v>
      </c>
      <c r="T56" s="59"/>
    </row>
    <row r="57" spans="1:20" s="58" customFormat="1" ht="28.5" hidden="1" customHeight="1" x14ac:dyDescent="0.3">
      <c r="A57" s="13" t="s">
        <v>203</v>
      </c>
      <c r="B57" s="13" t="s">
        <v>204</v>
      </c>
      <c r="C57" s="13" t="s">
        <v>19</v>
      </c>
      <c r="D57" s="77" t="s">
        <v>205</v>
      </c>
      <c r="E57" s="373">
        <f t="shared" si="3"/>
        <v>0</v>
      </c>
      <c r="F57" s="242"/>
      <c r="G57" s="428"/>
      <c r="H57" s="428"/>
      <c r="I57" s="428"/>
      <c r="J57" s="336">
        <f t="shared" si="4"/>
        <v>0</v>
      </c>
      <c r="K57" s="421"/>
      <c r="L57" s="428"/>
      <c r="M57" s="428"/>
      <c r="N57" s="428"/>
      <c r="O57" s="421"/>
      <c r="P57" s="428"/>
      <c r="Q57" s="428"/>
      <c r="R57" s="60">
        <f t="shared" si="5"/>
        <v>0</v>
      </c>
      <c r="T57" s="59"/>
    </row>
    <row r="58" spans="1:20" s="419" customFormat="1" ht="40.5" hidden="1" customHeight="1" x14ac:dyDescent="0.3">
      <c r="A58" s="128" t="s">
        <v>206</v>
      </c>
      <c r="B58" s="128" t="s">
        <v>207</v>
      </c>
      <c r="C58" s="128" t="s">
        <v>19</v>
      </c>
      <c r="D58" s="126" t="s">
        <v>208</v>
      </c>
      <c r="E58" s="336">
        <f t="shared" si="3"/>
        <v>0</v>
      </c>
      <c r="F58" s="335"/>
      <c r="G58" s="433"/>
      <c r="H58" s="433"/>
      <c r="I58" s="433"/>
      <c r="J58" s="336">
        <f t="shared" si="4"/>
        <v>0</v>
      </c>
      <c r="K58" s="338"/>
      <c r="L58" s="433"/>
      <c r="M58" s="433"/>
      <c r="N58" s="433"/>
      <c r="O58" s="338"/>
      <c r="P58" s="433"/>
      <c r="Q58" s="433"/>
      <c r="R58" s="266">
        <f t="shared" si="5"/>
        <v>0</v>
      </c>
      <c r="T58" s="420"/>
    </row>
    <row r="59" spans="1:20" s="2" customFormat="1" ht="55.5" hidden="1" customHeight="1" x14ac:dyDescent="0.3">
      <c r="A59" s="17" t="s">
        <v>209</v>
      </c>
      <c r="B59" s="8" t="s">
        <v>210</v>
      </c>
      <c r="C59" s="11" t="s">
        <v>211</v>
      </c>
      <c r="D59" s="12" t="s">
        <v>212</v>
      </c>
      <c r="E59" s="336">
        <f t="shared" si="3"/>
        <v>0</v>
      </c>
      <c r="F59" s="336"/>
      <c r="G59" s="442"/>
      <c r="H59" s="442"/>
      <c r="I59" s="442"/>
      <c r="J59" s="336">
        <f t="shared" si="4"/>
        <v>0</v>
      </c>
      <c r="K59" s="338"/>
      <c r="L59" s="442"/>
      <c r="M59" s="442"/>
      <c r="N59" s="442"/>
      <c r="O59" s="338"/>
      <c r="P59" s="442"/>
      <c r="Q59" s="442"/>
      <c r="R59" s="266">
        <f t="shared" si="5"/>
        <v>0</v>
      </c>
    </row>
    <row r="60" spans="1:20" s="2" customFormat="1" ht="36.75" hidden="1" customHeight="1" x14ac:dyDescent="0.3">
      <c r="A60" s="17" t="s">
        <v>581</v>
      </c>
      <c r="B60" s="8" t="s">
        <v>582</v>
      </c>
      <c r="C60" s="11"/>
      <c r="D60" s="211" t="s">
        <v>583</v>
      </c>
      <c r="E60" s="336">
        <f t="shared" si="3"/>
        <v>0</v>
      </c>
      <c r="F60" s="336"/>
      <c r="G60" s="442"/>
      <c r="H60" s="442"/>
      <c r="I60" s="442"/>
      <c r="J60" s="336">
        <f t="shared" si="4"/>
        <v>0</v>
      </c>
      <c r="K60" s="336"/>
      <c r="L60" s="442"/>
      <c r="M60" s="442"/>
      <c r="N60" s="442"/>
      <c r="O60" s="336"/>
      <c r="P60" s="442"/>
      <c r="Q60" s="442"/>
      <c r="R60" s="335">
        <f t="shared" si="5"/>
        <v>0</v>
      </c>
    </row>
    <row r="61" spans="1:20" s="87" customFormat="1" ht="65.25" hidden="1" customHeight="1" x14ac:dyDescent="0.3">
      <c r="A61" s="61"/>
      <c r="B61" s="13"/>
      <c r="C61" s="85"/>
      <c r="D61" s="88" t="s">
        <v>213</v>
      </c>
      <c r="E61" s="379">
        <f t="shared" si="3"/>
        <v>0</v>
      </c>
      <c r="F61" s="373"/>
      <c r="G61" s="440"/>
      <c r="H61" s="440"/>
      <c r="I61" s="440"/>
      <c r="J61" s="424">
        <f t="shared" si="4"/>
        <v>0</v>
      </c>
      <c r="K61" s="421"/>
      <c r="L61" s="440"/>
      <c r="M61" s="440"/>
      <c r="N61" s="440"/>
      <c r="O61" s="421"/>
      <c r="P61" s="440"/>
      <c r="Q61" s="440"/>
      <c r="R61" s="244">
        <f t="shared" si="5"/>
        <v>0</v>
      </c>
    </row>
    <row r="62" spans="1:20" s="2" customFormat="1" ht="36.75" hidden="1" customHeight="1" x14ac:dyDescent="0.3">
      <c r="A62" s="11" t="s">
        <v>214</v>
      </c>
      <c r="B62" s="8" t="s">
        <v>215</v>
      </c>
      <c r="C62" s="11" t="s">
        <v>216</v>
      </c>
      <c r="D62" s="12" t="s">
        <v>217</v>
      </c>
      <c r="E62" s="336">
        <f t="shared" si="3"/>
        <v>0</v>
      </c>
      <c r="F62" s="336"/>
      <c r="G62" s="442"/>
      <c r="H62" s="442"/>
      <c r="I62" s="442"/>
      <c r="J62" s="336">
        <f t="shared" si="4"/>
        <v>0</v>
      </c>
      <c r="K62" s="338"/>
      <c r="L62" s="442"/>
      <c r="M62" s="442"/>
      <c r="N62" s="442"/>
      <c r="O62" s="338"/>
      <c r="P62" s="442"/>
      <c r="Q62" s="442"/>
      <c r="R62" s="266">
        <f>SUM(E62,J62)</f>
        <v>0</v>
      </c>
    </row>
    <row r="63" spans="1:20" s="87" customFormat="1" ht="28.5" hidden="1" customHeight="1" x14ac:dyDescent="0.3">
      <c r="A63" s="85" t="s">
        <v>3</v>
      </c>
      <c r="B63" s="13" t="s">
        <v>28</v>
      </c>
      <c r="C63" s="85" t="s">
        <v>29</v>
      </c>
      <c r="D63" s="86" t="s">
        <v>30</v>
      </c>
      <c r="E63" s="373">
        <f t="shared" si="3"/>
        <v>0</v>
      </c>
      <c r="F63" s="373"/>
      <c r="G63" s="440"/>
      <c r="H63" s="440"/>
      <c r="I63" s="440"/>
      <c r="J63" s="373">
        <f t="shared" si="4"/>
        <v>0</v>
      </c>
      <c r="K63" s="421"/>
      <c r="L63" s="440"/>
      <c r="M63" s="440"/>
      <c r="N63" s="440"/>
      <c r="O63" s="421"/>
      <c r="P63" s="440"/>
      <c r="Q63" s="440"/>
      <c r="R63" s="60">
        <f t="shared" ref="R63:R64" si="7">SUM(E63,J63)</f>
        <v>0</v>
      </c>
    </row>
    <row r="64" spans="1:20" s="2" customFormat="1" ht="4.9000000000000004" hidden="1" customHeight="1" x14ac:dyDescent="0.3">
      <c r="A64" s="8" t="s">
        <v>7</v>
      </c>
      <c r="B64" s="8" t="s">
        <v>31</v>
      </c>
      <c r="C64" s="8" t="s">
        <v>29</v>
      </c>
      <c r="D64" s="393" t="s">
        <v>8</v>
      </c>
      <c r="E64" s="336">
        <f t="shared" si="3"/>
        <v>0</v>
      </c>
      <c r="F64" s="336"/>
      <c r="G64" s="442"/>
      <c r="H64" s="442"/>
      <c r="I64" s="442"/>
      <c r="J64" s="336">
        <f t="shared" si="4"/>
        <v>0</v>
      </c>
      <c r="K64" s="338"/>
      <c r="L64" s="442"/>
      <c r="M64" s="442"/>
      <c r="N64" s="442"/>
      <c r="O64" s="338"/>
      <c r="P64" s="442"/>
      <c r="Q64" s="442"/>
      <c r="R64" s="266">
        <f t="shared" si="7"/>
        <v>0</v>
      </c>
    </row>
    <row r="65" spans="1:20" s="2" customFormat="1" ht="43.5" hidden="1" customHeight="1" x14ac:dyDescent="0.3">
      <c r="A65" s="5" t="s">
        <v>46</v>
      </c>
      <c r="B65" s="249"/>
      <c r="C65" s="249"/>
      <c r="D65" s="21" t="s">
        <v>47</v>
      </c>
      <c r="E65" s="290">
        <f>SUM(E66)</f>
        <v>0</v>
      </c>
      <c r="F65" s="290">
        <f t="shared" ref="F65:R65" si="8">SUM(F66)</f>
        <v>0</v>
      </c>
      <c r="G65" s="290">
        <f t="shared" si="8"/>
        <v>0</v>
      </c>
      <c r="H65" s="89">
        <f t="shared" si="8"/>
        <v>0</v>
      </c>
      <c r="I65" s="89">
        <f t="shared" si="8"/>
        <v>0</v>
      </c>
      <c r="J65" s="290">
        <f t="shared" si="8"/>
        <v>0</v>
      </c>
      <c r="K65" s="290">
        <f t="shared" si="8"/>
        <v>0</v>
      </c>
      <c r="L65" s="89">
        <f t="shared" si="8"/>
        <v>0</v>
      </c>
      <c r="M65" s="89">
        <f t="shared" si="8"/>
        <v>0</v>
      </c>
      <c r="N65" s="89">
        <f t="shared" si="8"/>
        <v>0</v>
      </c>
      <c r="O65" s="290">
        <f t="shared" si="8"/>
        <v>0</v>
      </c>
      <c r="P65" s="290">
        <f t="shared" si="8"/>
        <v>0</v>
      </c>
      <c r="Q65" s="290">
        <f t="shared" si="8"/>
        <v>0</v>
      </c>
      <c r="R65" s="290">
        <f t="shared" si="8"/>
        <v>0</v>
      </c>
      <c r="T65" s="291">
        <f t="shared" ref="T65:T66" si="9">SUM(E65,J65)</f>
        <v>0</v>
      </c>
    </row>
    <row r="66" spans="1:20" s="52" customFormat="1" ht="45" hidden="1" customHeight="1" x14ac:dyDescent="0.3">
      <c r="A66" s="5" t="s">
        <v>48</v>
      </c>
      <c r="B66" s="249"/>
      <c r="C66" s="249"/>
      <c r="D66" s="21" t="s">
        <v>47</v>
      </c>
      <c r="E66" s="290">
        <f t="shared" ref="E66:R66" si="10">SUM(E67,E68,E70,E72,E73,E74,E75,E76,E80,E81,E83,E84,E85,E86,E88)</f>
        <v>0</v>
      </c>
      <c r="F66" s="290">
        <f t="shared" si="10"/>
        <v>0</v>
      </c>
      <c r="G66" s="290">
        <f t="shared" si="10"/>
        <v>0</v>
      </c>
      <c r="H66" s="89">
        <f t="shared" si="10"/>
        <v>0</v>
      </c>
      <c r="I66" s="89">
        <f t="shared" si="10"/>
        <v>0</v>
      </c>
      <c r="J66" s="290">
        <f t="shared" si="10"/>
        <v>0</v>
      </c>
      <c r="K66" s="290">
        <f t="shared" si="10"/>
        <v>0</v>
      </c>
      <c r="L66" s="89">
        <f t="shared" si="10"/>
        <v>0</v>
      </c>
      <c r="M66" s="89">
        <f t="shared" si="10"/>
        <v>0</v>
      </c>
      <c r="N66" s="89">
        <f t="shared" si="10"/>
        <v>0</v>
      </c>
      <c r="O66" s="290">
        <f t="shared" si="10"/>
        <v>0</v>
      </c>
      <c r="P66" s="290">
        <f t="shared" si="10"/>
        <v>0</v>
      </c>
      <c r="Q66" s="290">
        <f t="shared" si="10"/>
        <v>0</v>
      </c>
      <c r="R66" s="290">
        <f t="shared" si="10"/>
        <v>0</v>
      </c>
      <c r="T66" s="291">
        <f t="shared" si="9"/>
        <v>0</v>
      </c>
    </row>
    <row r="67" spans="1:20" s="58" customFormat="1" ht="45.75" hidden="1" customHeight="1" x14ac:dyDescent="0.3">
      <c r="A67" s="53" t="s">
        <v>234</v>
      </c>
      <c r="B67" s="53" t="s">
        <v>63</v>
      </c>
      <c r="C67" s="53" t="s">
        <v>64</v>
      </c>
      <c r="D67" s="235" t="s">
        <v>84</v>
      </c>
      <c r="E67" s="242">
        <f>SUM(F67,I67)</f>
        <v>0</v>
      </c>
      <c r="F67" s="242"/>
      <c r="G67" s="242"/>
      <c r="H67" s="428"/>
      <c r="I67" s="428"/>
      <c r="J67" s="60">
        <f t="shared" ref="J67:J88" si="11">SUM(L67,O67)</f>
        <v>0</v>
      </c>
      <c r="K67" s="60"/>
      <c r="L67" s="428"/>
      <c r="M67" s="428"/>
      <c r="N67" s="428"/>
      <c r="O67" s="60"/>
      <c r="P67" s="60"/>
      <c r="Q67" s="60"/>
      <c r="R67" s="60">
        <f>SUM(E67,J67)</f>
        <v>0</v>
      </c>
    </row>
    <row r="68" spans="1:20" s="2" customFormat="1" ht="28.5" hidden="1" customHeight="1" x14ac:dyDescent="0.3">
      <c r="A68" s="22" t="s">
        <v>235</v>
      </c>
      <c r="B68" s="22" t="s">
        <v>220</v>
      </c>
      <c r="C68" s="90" t="s">
        <v>221</v>
      </c>
      <c r="D68" s="91" t="s">
        <v>222</v>
      </c>
      <c r="E68" s="444">
        <f t="shared" ref="E68:E85" si="12">SUM(F68,I68)</f>
        <v>0</v>
      </c>
      <c r="F68" s="335"/>
      <c r="G68" s="335"/>
      <c r="H68" s="337"/>
      <c r="I68" s="337"/>
      <c r="J68" s="266">
        <f t="shared" si="11"/>
        <v>0</v>
      </c>
      <c r="K68" s="266"/>
      <c r="L68" s="337"/>
      <c r="M68" s="337"/>
      <c r="N68" s="337"/>
      <c r="O68" s="266"/>
      <c r="P68" s="266"/>
      <c r="Q68" s="266"/>
      <c r="R68" s="266">
        <f t="shared" ref="R68:R88" si="13">SUM(E68,J68)</f>
        <v>0</v>
      </c>
    </row>
    <row r="69" spans="1:20" s="93" customFormat="1" ht="39.75" hidden="1" customHeight="1" x14ac:dyDescent="0.3">
      <c r="A69" s="237" t="s">
        <v>236</v>
      </c>
      <c r="B69" s="238">
        <v>1020</v>
      </c>
      <c r="C69" s="239"/>
      <c r="D69" s="240" t="s">
        <v>237</v>
      </c>
      <c r="E69" s="242">
        <f t="shared" si="12"/>
        <v>0</v>
      </c>
      <c r="F69" s="242"/>
      <c r="G69" s="242"/>
      <c r="H69" s="430"/>
      <c r="I69" s="430"/>
      <c r="J69" s="266">
        <f t="shared" si="11"/>
        <v>0</v>
      </c>
      <c r="K69" s="242"/>
      <c r="L69" s="430"/>
      <c r="M69" s="430"/>
      <c r="N69" s="430"/>
      <c r="O69" s="242"/>
      <c r="P69" s="391"/>
      <c r="Q69" s="391"/>
      <c r="R69" s="266">
        <f t="shared" si="13"/>
        <v>0</v>
      </c>
    </row>
    <row r="70" spans="1:20" s="94" customFormat="1" ht="39.75" hidden="1" customHeight="1" x14ac:dyDescent="0.3">
      <c r="A70" s="237" t="s">
        <v>52</v>
      </c>
      <c r="B70" s="238">
        <v>1021</v>
      </c>
      <c r="C70" s="241" t="s">
        <v>53</v>
      </c>
      <c r="D70" s="406" t="s">
        <v>54</v>
      </c>
      <c r="E70" s="242">
        <f t="shared" si="12"/>
        <v>0</v>
      </c>
      <c r="F70" s="242"/>
      <c r="G70" s="242"/>
      <c r="H70" s="428"/>
      <c r="I70" s="430"/>
      <c r="J70" s="266">
        <f t="shared" si="11"/>
        <v>0</v>
      </c>
      <c r="K70" s="60"/>
      <c r="L70" s="428"/>
      <c r="M70" s="428"/>
      <c r="N70" s="428"/>
      <c r="O70" s="60"/>
      <c r="P70" s="391"/>
      <c r="Q70" s="391"/>
      <c r="R70" s="266">
        <f t="shared" si="13"/>
        <v>0</v>
      </c>
    </row>
    <row r="71" spans="1:20" s="94" customFormat="1" ht="182.45" hidden="1" customHeight="1" x14ac:dyDescent="0.3">
      <c r="A71" s="553" t="s">
        <v>308</v>
      </c>
      <c r="B71" s="554">
        <v>1060</v>
      </c>
      <c r="C71" s="555"/>
      <c r="D71" s="556" t="s">
        <v>307</v>
      </c>
      <c r="E71" s="335">
        <f t="shared" si="12"/>
        <v>0</v>
      </c>
      <c r="F71" s="444"/>
      <c r="G71" s="335"/>
      <c r="H71" s="433"/>
      <c r="I71" s="433"/>
      <c r="J71" s="266">
        <f t="shared" si="11"/>
        <v>0</v>
      </c>
      <c r="K71" s="266"/>
      <c r="L71" s="337"/>
      <c r="M71" s="337"/>
      <c r="N71" s="337"/>
      <c r="O71" s="266"/>
      <c r="P71" s="418"/>
      <c r="Q71" s="418"/>
      <c r="R71" s="266">
        <f t="shared" si="13"/>
        <v>0</v>
      </c>
    </row>
    <row r="72" spans="1:20" s="94" customFormat="1" ht="38.25" hidden="1" customHeight="1" x14ac:dyDescent="0.3">
      <c r="A72" s="557" t="s">
        <v>306</v>
      </c>
      <c r="B72" s="558">
        <v>1061</v>
      </c>
      <c r="C72" s="557" t="s">
        <v>53</v>
      </c>
      <c r="D72" s="559" t="s">
        <v>54</v>
      </c>
      <c r="E72" s="340">
        <f t="shared" si="12"/>
        <v>0</v>
      </c>
      <c r="F72" s="560"/>
      <c r="G72" s="340"/>
      <c r="H72" s="418"/>
      <c r="I72" s="418"/>
      <c r="J72" s="340">
        <f t="shared" si="11"/>
        <v>0</v>
      </c>
      <c r="K72" s="340"/>
      <c r="L72" s="340"/>
      <c r="M72" s="340"/>
      <c r="N72" s="340"/>
      <c r="O72" s="340"/>
      <c r="P72" s="432"/>
      <c r="Q72" s="432"/>
      <c r="R72" s="340">
        <f t="shared" si="13"/>
        <v>0</v>
      </c>
    </row>
    <row r="73" spans="1:20" s="87" customFormat="1" ht="57" hidden="1" customHeight="1" x14ac:dyDescent="0.3">
      <c r="A73" s="23" t="s">
        <v>238</v>
      </c>
      <c r="B73" s="23" t="s">
        <v>239</v>
      </c>
      <c r="C73" s="23" t="s">
        <v>76</v>
      </c>
      <c r="D73" s="30" t="s">
        <v>240</v>
      </c>
      <c r="E73" s="242">
        <f t="shared" si="12"/>
        <v>0</v>
      </c>
      <c r="F73" s="242"/>
      <c r="G73" s="242"/>
      <c r="H73" s="60"/>
      <c r="I73" s="60"/>
      <c r="J73" s="266">
        <f t="shared" si="11"/>
        <v>0</v>
      </c>
      <c r="K73" s="242"/>
      <c r="L73" s="60"/>
      <c r="M73" s="60"/>
      <c r="N73" s="60"/>
      <c r="O73" s="242"/>
      <c r="P73" s="60"/>
      <c r="Q73" s="60"/>
      <c r="R73" s="266">
        <f t="shared" si="13"/>
        <v>0</v>
      </c>
    </row>
    <row r="74" spans="1:20" s="87" customFormat="1" ht="36.75" hidden="1" customHeight="1" x14ac:dyDescent="0.3">
      <c r="A74" s="23" t="s">
        <v>241</v>
      </c>
      <c r="B74" s="23" t="s">
        <v>242</v>
      </c>
      <c r="C74" s="170" t="s">
        <v>243</v>
      </c>
      <c r="D74" s="171" t="s">
        <v>244</v>
      </c>
      <c r="E74" s="243">
        <f t="shared" si="12"/>
        <v>0</v>
      </c>
      <c r="F74" s="242"/>
      <c r="G74" s="242"/>
      <c r="H74" s="60"/>
      <c r="I74" s="60"/>
      <c r="J74" s="266">
        <f t="shared" si="11"/>
        <v>0</v>
      </c>
      <c r="K74" s="242"/>
      <c r="L74" s="60"/>
      <c r="M74" s="60"/>
      <c r="N74" s="60"/>
      <c r="O74" s="242"/>
      <c r="P74" s="60"/>
      <c r="Q74" s="60"/>
      <c r="R74" s="266">
        <f t="shared" si="13"/>
        <v>0</v>
      </c>
    </row>
    <row r="75" spans="1:20" s="87" customFormat="1" ht="27" hidden="1" customHeight="1" x14ac:dyDescent="0.3">
      <c r="A75" s="23" t="s">
        <v>245</v>
      </c>
      <c r="B75" s="23" t="s">
        <v>246</v>
      </c>
      <c r="C75" s="23" t="s">
        <v>243</v>
      </c>
      <c r="D75" s="171" t="s">
        <v>247</v>
      </c>
      <c r="E75" s="242">
        <f t="shared" si="12"/>
        <v>0</v>
      </c>
      <c r="F75" s="242"/>
      <c r="G75" s="242"/>
      <c r="H75" s="60"/>
      <c r="I75" s="60"/>
      <c r="J75" s="266">
        <f t="shared" si="11"/>
        <v>0</v>
      </c>
      <c r="K75" s="60"/>
      <c r="L75" s="60"/>
      <c r="M75" s="60"/>
      <c r="N75" s="60"/>
      <c r="O75" s="60"/>
      <c r="P75" s="60"/>
      <c r="Q75" s="60"/>
      <c r="R75" s="266">
        <f t="shared" si="13"/>
        <v>0</v>
      </c>
    </row>
    <row r="76" spans="1:20" s="87" customFormat="1" ht="46.5" hidden="1" customHeight="1" x14ac:dyDescent="0.3">
      <c r="A76" s="23" t="s">
        <v>248</v>
      </c>
      <c r="B76" s="23" t="s">
        <v>249</v>
      </c>
      <c r="C76" s="23" t="s">
        <v>243</v>
      </c>
      <c r="D76" s="30" t="s">
        <v>250</v>
      </c>
      <c r="E76" s="242">
        <f t="shared" si="12"/>
        <v>0</v>
      </c>
      <c r="F76" s="242"/>
      <c r="G76" s="242"/>
      <c r="H76" s="60"/>
      <c r="I76" s="60"/>
      <c r="J76" s="266">
        <f t="shared" si="11"/>
        <v>0</v>
      </c>
      <c r="K76" s="445"/>
      <c r="L76" s="60"/>
      <c r="M76" s="60"/>
      <c r="N76" s="60"/>
      <c r="O76" s="445"/>
      <c r="P76" s="60"/>
      <c r="Q76" s="60"/>
      <c r="R76" s="266">
        <f t="shared" si="13"/>
        <v>0</v>
      </c>
    </row>
    <row r="77" spans="1:20" s="93" customFormat="1" ht="39.75" hidden="1" customHeight="1" x14ac:dyDescent="0.35">
      <c r="A77" s="246"/>
      <c r="B77" s="246"/>
      <c r="C77" s="246"/>
      <c r="D77" s="92" t="s">
        <v>310</v>
      </c>
      <c r="E77" s="244">
        <f t="shared" si="12"/>
        <v>0</v>
      </c>
      <c r="F77" s="244"/>
      <c r="G77" s="244"/>
      <c r="H77" s="391"/>
      <c r="I77" s="391"/>
      <c r="J77" s="266">
        <f t="shared" si="11"/>
        <v>0</v>
      </c>
      <c r="K77" s="446"/>
      <c r="L77" s="391"/>
      <c r="M77" s="391"/>
      <c r="N77" s="391"/>
      <c r="O77" s="446"/>
      <c r="P77" s="391"/>
      <c r="Q77" s="391"/>
      <c r="R77" s="266">
        <f t="shared" si="13"/>
        <v>0</v>
      </c>
    </row>
    <row r="78" spans="1:20" s="87" customFormat="1" ht="0.75" hidden="1" customHeight="1" x14ac:dyDescent="0.3">
      <c r="A78" s="99" t="s">
        <v>251</v>
      </c>
      <c r="B78" s="99" t="s">
        <v>252</v>
      </c>
      <c r="C78" s="99" t="s">
        <v>243</v>
      </c>
      <c r="D78" s="235" t="s">
        <v>253</v>
      </c>
      <c r="E78" s="242">
        <f t="shared" si="12"/>
        <v>0</v>
      </c>
      <c r="F78" s="242"/>
      <c r="G78" s="242"/>
      <c r="H78" s="60"/>
      <c r="I78" s="60"/>
      <c r="J78" s="266">
        <f t="shared" si="11"/>
        <v>0</v>
      </c>
      <c r="K78" s="445"/>
      <c r="L78" s="60"/>
      <c r="M78" s="60"/>
      <c r="N78" s="60"/>
      <c r="O78" s="445"/>
      <c r="P78" s="60"/>
      <c r="Q78" s="60"/>
      <c r="R78" s="266">
        <f t="shared" si="13"/>
        <v>0</v>
      </c>
    </row>
    <row r="79" spans="1:20" s="87" customFormat="1" ht="76.5" hidden="1" customHeight="1" x14ac:dyDescent="0.3">
      <c r="A79" s="563" t="s">
        <v>554</v>
      </c>
      <c r="B79" s="563"/>
      <c r="C79" s="564"/>
      <c r="D79" s="204" t="s">
        <v>549</v>
      </c>
      <c r="E79" s="335">
        <f t="shared" si="12"/>
        <v>0</v>
      </c>
      <c r="F79" s="335">
        <f t="shared" ref="F79:O79" si="14">SUM(F80:F81)</f>
        <v>0</v>
      </c>
      <c r="G79" s="335"/>
      <c r="H79" s="335">
        <f t="shared" si="14"/>
        <v>0</v>
      </c>
      <c r="I79" s="335">
        <f t="shared" si="14"/>
        <v>0</v>
      </c>
      <c r="J79" s="266">
        <f t="shared" si="11"/>
        <v>0</v>
      </c>
      <c r="K79" s="335">
        <f t="shared" si="14"/>
        <v>0</v>
      </c>
      <c r="L79" s="335">
        <f t="shared" si="14"/>
        <v>0</v>
      </c>
      <c r="M79" s="335">
        <f t="shared" si="14"/>
        <v>0</v>
      </c>
      <c r="N79" s="335">
        <f t="shared" si="14"/>
        <v>0</v>
      </c>
      <c r="O79" s="335">
        <f t="shared" si="14"/>
        <v>0</v>
      </c>
      <c r="P79" s="266"/>
      <c r="Q79" s="266"/>
      <c r="R79" s="266">
        <f t="shared" si="13"/>
        <v>0</v>
      </c>
    </row>
    <row r="80" spans="1:20" s="87" customFormat="1" ht="103.5" hidden="1" customHeight="1" x14ac:dyDescent="0.3">
      <c r="A80" s="99" t="s">
        <v>552</v>
      </c>
      <c r="B80" s="99" t="s">
        <v>551</v>
      </c>
      <c r="C80" s="407" t="s">
        <v>243</v>
      </c>
      <c r="D80" s="409" t="s">
        <v>547</v>
      </c>
      <c r="E80" s="242">
        <f t="shared" si="12"/>
        <v>0</v>
      </c>
      <c r="F80" s="242"/>
      <c r="G80" s="242"/>
      <c r="H80" s="60"/>
      <c r="I80" s="60"/>
      <c r="J80" s="266">
        <f t="shared" si="11"/>
        <v>0</v>
      </c>
      <c r="K80" s="242"/>
      <c r="L80" s="242"/>
      <c r="M80" s="242"/>
      <c r="N80" s="242"/>
      <c r="O80" s="242"/>
      <c r="P80" s="60"/>
      <c r="Q80" s="60"/>
      <c r="R80" s="266">
        <f t="shared" si="13"/>
        <v>0</v>
      </c>
    </row>
    <row r="81" spans="1:34" s="93" customFormat="1" ht="107.25" hidden="1" customHeight="1" x14ac:dyDescent="0.3">
      <c r="A81" s="561" t="s">
        <v>553</v>
      </c>
      <c r="B81" s="561" t="s">
        <v>550</v>
      </c>
      <c r="C81" s="562" t="s">
        <v>243</v>
      </c>
      <c r="D81" s="360" t="s">
        <v>548</v>
      </c>
      <c r="E81" s="340">
        <f t="shared" si="12"/>
        <v>0</v>
      </c>
      <c r="F81" s="340"/>
      <c r="G81" s="340"/>
      <c r="H81" s="418"/>
      <c r="I81" s="418"/>
      <c r="J81" s="266">
        <f t="shared" si="11"/>
        <v>0</v>
      </c>
      <c r="K81" s="340"/>
      <c r="L81" s="418"/>
      <c r="M81" s="418"/>
      <c r="N81" s="418"/>
      <c r="O81" s="340"/>
      <c r="P81" s="418"/>
      <c r="Q81" s="418"/>
      <c r="R81" s="340">
        <f t="shared" si="13"/>
        <v>0</v>
      </c>
    </row>
    <row r="82" spans="1:34" s="93" customFormat="1" ht="93.75" hidden="1" customHeight="1" x14ac:dyDescent="0.3">
      <c r="A82" s="23" t="s">
        <v>254</v>
      </c>
      <c r="B82" s="23" t="s">
        <v>255</v>
      </c>
      <c r="C82" s="170" t="s">
        <v>243</v>
      </c>
      <c r="D82" s="30" t="s">
        <v>256</v>
      </c>
      <c r="E82" s="242">
        <f t="shared" si="12"/>
        <v>0</v>
      </c>
      <c r="F82" s="242"/>
      <c r="G82" s="242"/>
      <c r="H82" s="242"/>
      <c r="I82" s="242"/>
      <c r="J82" s="266">
        <f t="shared" si="11"/>
        <v>0</v>
      </c>
      <c r="K82" s="242">
        <f>SUM(K83)</f>
        <v>0</v>
      </c>
      <c r="L82" s="242"/>
      <c r="M82" s="244"/>
      <c r="N82" s="244"/>
      <c r="O82" s="242">
        <f>SUM(O83)</f>
        <v>0</v>
      </c>
      <c r="P82" s="391"/>
      <c r="Q82" s="391"/>
      <c r="R82" s="266">
        <f t="shared" si="13"/>
        <v>0</v>
      </c>
    </row>
    <row r="83" spans="1:34" s="93" customFormat="1" ht="21.75" hidden="1" customHeight="1" x14ac:dyDescent="0.3">
      <c r="A83" s="246" t="s">
        <v>303</v>
      </c>
      <c r="B83" s="246" t="s">
        <v>304</v>
      </c>
      <c r="C83" s="410" t="s">
        <v>243</v>
      </c>
      <c r="D83" s="411" t="s">
        <v>305</v>
      </c>
      <c r="E83" s="245">
        <f t="shared" si="12"/>
        <v>0</v>
      </c>
      <c r="F83" s="244"/>
      <c r="G83" s="244"/>
      <c r="H83" s="391"/>
      <c r="I83" s="391"/>
      <c r="J83" s="266">
        <f t="shared" si="11"/>
        <v>0</v>
      </c>
      <c r="K83" s="391"/>
      <c r="L83" s="391"/>
      <c r="M83" s="391"/>
      <c r="N83" s="391"/>
      <c r="O83" s="391"/>
      <c r="P83" s="391"/>
      <c r="Q83" s="391"/>
      <c r="R83" s="266">
        <f t="shared" si="13"/>
        <v>0</v>
      </c>
    </row>
    <row r="84" spans="1:34" s="2" customFormat="1" ht="54" hidden="1" customHeight="1" x14ac:dyDescent="0.3">
      <c r="A84" s="22" t="s">
        <v>584</v>
      </c>
      <c r="B84" s="22" t="s">
        <v>585</v>
      </c>
      <c r="C84" s="90" t="s">
        <v>37</v>
      </c>
      <c r="D84" s="408" t="s">
        <v>586</v>
      </c>
      <c r="E84" s="444">
        <f t="shared" si="12"/>
        <v>0</v>
      </c>
      <c r="F84" s="335"/>
      <c r="G84" s="335"/>
      <c r="H84" s="266"/>
      <c r="I84" s="266"/>
      <c r="J84" s="266">
        <f t="shared" si="11"/>
        <v>0</v>
      </c>
      <c r="K84" s="266"/>
      <c r="L84" s="266"/>
      <c r="M84" s="266"/>
      <c r="N84" s="266"/>
      <c r="O84" s="266"/>
      <c r="P84" s="266"/>
      <c r="Q84" s="266"/>
      <c r="R84" s="266">
        <f t="shared" si="13"/>
        <v>0</v>
      </c>
    </row>
    <row r="85" spans="1:34" s="2" customFormat="1" ht="33" hidden="1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444">
        <f t="shared" si="12"/>
        <v>0</v>
      </c>
      <c r="F85" s="335"/>
      <c r="G85" s="335"/>
      <c r="H85" s="266"/>
      <c r="I85" s="266"/>
      <c r="J85" s="266">
        <f t="shared" si="11"/>
        <v>0</v>
      </c>
      <c r="K85" s="266"/>
      <c r="L85" s="266"/>
      <c r="M85" s="266"/>
      <c r="N85" s="266"/>
      <c r="O85" s="266"/>
      <c r="P85" s="266"/>
      <c r="Q85" s="266"/>
      <c r="R85" s="266">
        <f t="shared" si="13"/>
        <v>0</v>
      </c>
    </row>
    <row r="86" spans="1:34" s="267" customFormat="1" ht="72.75" hidden="1" customHeight="1" x14ac:dyDescent="0.3">
      <c r="A86" s="210" t="s">
        <v>430</v>
      </c>
      <c r="B86" s="210" t="s">
        <v>431</v>
      </c>
      <c r="C86" s="210" t="s">
        <v>19</v>
      </c>
      <c r="D86" s="211" t="s">
        <v>432</v>
      </c>
      <c r="E86" s="335">
        <f>SUM(F86,I86)</f>
        <v>0</v>
      </c>
      <c r="F86" s="335"/>
      <c r="G86" s="335"/>
      <c r="H86" s="335"/>
      <c r="I86" s="335"/>
      <c r="J86" s="335">
        <f>SUM(L86,O86)</f>
        <v>0</v>
      </c>
      <c r="K86" s="335"/>
      <c r="L86" s="335"/>
      <c r="M86" s="335"/>
      <c r="N86" s="335"/>
      <c r="O86" s="335"/>
      <c r="P86" s="418"/>
      <c r="Q86" s="418"/>
      <c r="R86" s="335">
        <f>SUM(E86,J86)</f>
        <v>0</v>
      </c>
    </row>
    <row r="87" spans="1:34" s="267" customFormat="1" ht="66" hidden="1" customHeight="1" x14ac:dyDescent="0.3">
      <c r="A87" s="263"/>
      <c r="B87" s="263"/>
      <c r="C87" s="263"/>
      <c r="D87" s="405" t="s">
        <v>433</v>
      </c>
      <c r="E87" s="340">
        <f>SUM(F87,I87)</f>
        <v>0</v>
      </c>
      <c r="F87" s="340"/>
      <c r="G87" s="340"/>
      <c r="H87" s="418"/>
      <c r="I87" s="418"/>
      <c r="J87" s="340">
        <f>SUM(L87,O87)</f>
        <v>0</v>
      </c>
      <c r="K87" s="340"/>
      <c r="L87" s="340"/>
      <c r="M87" s="340"/>
      <c r="N87" s="340"/>
      <c r="O87" s="340"/>
      <c r="P87" s="340"/>
      <c r="Q87" s="340"/>
      <c r="R87" s="340">
        <f>SUM(E87,J87)</f>
        <v>0</v>
      </c>
    </row>
    <row r="88" spans="1:34" s="2" customFormat="1" ht="27.75" hidden="1" customHeight="1" x14ac:dyDescent="0.3">
      <c r="A88" s="22" t="s">
        <v>587</v>
      </c>
      <c r="B88" s="22" t="s">
        <v>28</v>
      </c>
      <c r="C88" s="11" t="s">
        <v>29</v>
      </c>
      <c r="D88" s="12" t="s">
        <v>30</v>
      </c>
      <c r="E88" s="335">
        <f>SUM(F88,I88)</f>
        <v>0</v>
      </c>
      <c r="F88" s="335"/>
      <c r="G88" s="335"/>
      <c r="H88" s="335"/>
      <c r="I88" s="335">
        <f>SUM(I86)</f>
        <v>0</v>
      </c>
      <c r="J88" s="266">
        <f t="shared" si="11"/>
        <v>0</v>
      </c>
      <c r="K88" s="335"/>
      <c r="L88" s="335"/>
      <c r="M88" s="335"/>
      <c r="N88" s="335"/>
      <c r="O88" s="335"/>
      <c r="P88" s="335"/>
      <c r="Q88" s="335">
        <f>SUM(Q86)</f>
        <v>0</v>
      </c>
      <c r="R88" s="335">
        <f t="shared" si="13"/>
        <v>0</v>
      </c>
    </row>
    <row r="89" spans="1:34" s="2" customFormat="1" ht="62.25" hidden="1" customHeight="1" x14ac:dyDescent="0.3">
      <c r="A89" s="5" t="s">
        <v>55</v>
      </c>
      <c r="B89" s="249"/>
      <c r="C89" s="249"/>
      <c r="D89" s="21" t="s">
        <v>56</v>
      </c>
      <c r="E89" s="290">
        <f>SUM(E90)</f>
        <v>0</v>
      </c>
      <c r="F89" s="334">
        <f t="shared" ref="F89:Q89" si="15">SUM(F90)</f>
        <v>0</v>
      </c>
      <c r="G89" s="334">
        <f t="shared" si="15"/>
        <v>0</v>
      </c>
      <c r="H89" s="334">
        <f t="shared" si="15"/>
        <v>0</v>
      </c>
      <c r="I89" s="250">
        <f t="shared" si="15"/>
        <v>0</v>
      </c>
      <c r="J89" s="334">
        <f t="shared" si="15"/>
        <v>0</v>
      </c>
      <c r="K89" s="334">
        <f t="shared" si="15"/>
        <v>0</v>
      </c>
      <c r="L89" s="334">
        <f t="shared" si="15"/>
        <v>0</v>
      </c>
      <c r="M89" s="334">
        <f t="shared" si="15"/>
        <v>0</v>
      </c>
      <c r="N89" s="334">
        <f t="shared" si="15"/>
        <v>0</v>
      </c>
      <c r="O89" s="334">
        <f t="shared" si="15"/>
        <v>0</v>
      </c>
      <c r="P89" s="334">
        <f t="shared" si="15"/>
        <v>0</v>
      </c>
      <c r="Q89" s="334">
        <f t="shared" si="15"/>
        <v>0</v>
      </c>
      <c r="R89" s="334">
        <f>SUM(E89,J89)</f>
        <v>0</v>
      </c>
      <c r="T89" s="51">
        <f t="shared" ref="T89:T90" si="16">SUM(E89,J89)</f>
        <v>0</v>
      </c>
    </row>
    <row r="90" spans="1:34" s="52" customFormat="1" ht="63.75" hidden="1" customHeight="1" x14ac:dyDescent="0.3">
      <c r="A90" s="5" t="s">
        <v>57</v>
      </c>
      <c r="B90" s="249"/>
      <c r="C90" s="249"/>
      <c r="D90" s="21" t="s">
        <v>56</v>
      </c>
      <c r="E90" s="290">
        <f>SUM(E91:E101)</f>
        <v>0</v>
      </c>
      <c r="F90" s="290">
        <f>SUM(F91:F101)</f>
        <v>0</v>
      </c>
      <c r="G90" s="290">
        <f>SUM(G91:G101)</f>
        <v>0</v>
      </c>
      <c r="H90" s="290">
        <f>SUM(H91:H101)</f>
        <v>0</v>
      </c>
      <c r="I90" s="89">
        <f>SUM(I91:I101)</f>
        <v>0</v>
      </c>
      <c r="J90" s="290">
        <f t="shared" ref="J90:O90" si="17">SUM(J91:J101)</f>
        <v>0</v>
      </c>
      <c r="K90" s="290">
        <f t="shared" si="17"/>
        <v>0</v>
      </c>
      <c r="L90" s="290">
        <f t="shared" si="17"/>
        <v>0</v>
      </c>
      <c r="M90" s="290">
        <f t="shared" si="17"/>
        <v>0</v>
      </c>
      <c r="N90" s="290">
        <f t="shared" si="17"/>
        <v>0</v>
      </c>
      <c r="O90" s="290">
        <f t="shared" si="17"/>
        <v>0</v>
      </c>
      <c r="P90" s="290">
        <f>SUM(P91:P101)</f>
        <v>0</v>
      </c>
      <c r="Q90" s="290">
        <f>SUM(Q91:Q101)</f>
        <v>0</v>
      </c>
      <c r="R90" s="334">
        <f>SUM(E90,J90)</f>
        <v>0</v>
      </c>
      <c r="T90" s="51">
        <f t="shared" si="16"/>
        <v>0</v>
      </c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</row>
    <row r="91" spans="1:34" s="253" customFormat="1" ht="60.75" hidden="1" customHeight="1" x14ac:dyDescent="0.3">
      <c r="A91" s="8" t="s">
        <v>62</v>
      </c>
      <c r="B91" s="8" t="s">
        <v>63</v>
      </c>
      <c r="C91" s="8" t="s">
        <v>64</v>
      </c>
      <c r="D91" s="252" t="s">
        <v>84</v>
      </c>
      <c r="E91" s="335">
        <f t="shared" ref="E91:E101" si="18">SUM(F91,I91)</f>
        <v>0</v>
      </c>
      <c r="F91" s="335"/>
      <c r="G91" s="337"/>
      <c r="H91" s="337"/>
      <c r="I91" s="337"/>
      <c r="J91" s="266">
        <f t="shared" ref="J91" si="19">SUM(L91,O91)</f>
        <v>0</v>
      </c>
      <c r="K91" s="266"/>
      <c r="L91" s="337"/>
      <c r="M91" s="337"/>
      <c r="N91" s="337"/>
      <c r="O91" s="337"/>
      <c r="P91" s="337"/>
      <c r="Q91" s="337"/>
      <c r="R91" s="266">
        <f>SUM(E91,J91)</f>
        <v>0</v>
      </c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</row>
    <row r="92" spans="1:34" s="52" customFormat="1" ht="56.25" hidden="1" customHeight="1" x14ac:dyDescent="0.3">
      <c r="A92" s="84" t="s">
        <v>409</v>
      </c>
      <c r="B92" s="95">
        <v>3031</v>
      </c>
      <c r="C92" s="95">
        <v>1030</v>
      </c>
      <c r="D92" s="91" t="s">
        <v>411</v>
      </c>
      <c r="E92" s="447">
        <f t="shared" si="18"/>
        <v>0</v>
      </c>
      <c r="F92" s="447"/>
      <c r="G92" s="448"/>
      <c r="H92" s="448"/>
      <c r="I92" s="448"/>
      <c r="J92" s="449"/>
      <c r="K92" s="449"/>
      <c r="L92" s="448"/>
      <c r="M92" s="448"/>
      <c r="N92" s="448"/>
      <c r="O92" s="448"/>
      <c r="P92" s="448"/>
      <c r="Q92" s="448"/>
      <c r="R92" s="266">
        <f t="shared" ref="R92:R98" si="20">SUM(E92,J92)</f>
        <v>0</v>
      </c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</row>
    <row r="93" spans="1:34" s="52" customFormat="1" ht="40.5" hidden="1" customHeight="1" x14ac:dyDescent="0.3">
      <c r="A93" s="84" t="s">
        <v>414</v>
      </c>
      <c r="B93" s="95">
        <v>3032</v>
      </c>
      <c r="C93" s="255">
        <v>1070</v>
      </c>
      <c r="D93" s="91" t="s">
        <v>416</v>
      </c>
      <c r="E93" s="447">
        <f t="shared" si="18"/>
        <v>0</v>
      </c>
      <c r="F93" s="447"/>
      <c r="G93" s="448"/>
      <c r="H93" s="448"/>
      <c r="I93" s="448"/>
      <c r="J93" s="449"/>
      <c r="K93" s="449"/>
      <c r="L93" s="448"/>
      <c r="M93" s="448"/>
      <c r="N93" s="448"/>
      <c r="O93" s="448"/>
      <c r="P93" s="448"/>
      <c r="Q93" s="448"/>
      <c r="R93" s="266">
        <f t="shared" si="20"/>
        <v>0</v>
      </c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</row>
    <row r="94" spans="1:34" s="52" customFormat="1" ht="58.5" hidden="1" customHeight="1" x14ac:dyDescent="0.3">
      <c r="A94" s="84" t="s">
        <v>417</v>
      </c>
      <c r="B94" s="95">
        <v>3033</v>
      </c>
      <c r="C94" s="255">
        <v>1070</v>
      </c>
      <c r="D94" s="91" t="s">
        <v>419</v>
      </c>
      <c r="E94" s="447">
        <f t="shared" si="18"/>
        <v>0</v>
      </c>
      <c r="F94" s="447"/>
      <c r="G94" s="448"/>
      <c r="H94" s="448"/>
      <c r="I94" s="448"/>
      <c r="J94" s="449"/>
      <c r="K94" s="449"/>
      <c r="L94" s="448"/>
      <c r="M94" s="448"/>
      <c r="N94" s="448"/>
      <c r="O94" s="448"/>
      <c r="P94" s="448"/>
      <c r="Q94" s="448"/>
      <c r="R94" s="266">
        <f t="shared" si="20"/>
        <v>0</v>
      </c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</row>
    <row r="95" spans="1:34" s="58" customFormat="1" ht="77.25" hidden="1" customHeight="1" x14ac:dyDescent="0.3">
      <c r="A95" s="203" t="s">
        <v>65</v>
      </c>
      <c r="B95" s="192">
        <v>3104</v>
      </c>
      <c r="C95" s="416">
        <v>1020</v>
      </c>
      <c r="D95" s="171" t="s">
        <v>66</v>
      </c>
      <c r="E95" s="450">
        <f t="shared" si="18"/>
        <v>0</v>
      </c>
      <c r="F95" s="450"/>
      <c r="G95" s="451"/>
      <c r="H95" s="451"/>
      <c r="I95" s="451"/>
      <c r="J95" s="452"/>
      <c r="K95" s="452"/>
      <c r="L95" s="451"/>
      <c r="M95" s="451"/>
      <c r="N95" s="451"/>
      <c r="O95" s="451"/>
      <c r="P95" s="451"/>
      <c r="Q95" s="451"/>
      <c r="R95" s="60">
        <f t="shared" si="20"/>
        <v>0</v>
      </c>
      <c r="T95" s="417"/>
      <c r="U95" s="417"/>
      <c r="V95" s="417"/>
      <c r="W95" s="417"/>
      <c r="X95" s="417"/>
      <c r="Y95" s="417"/>
      <c r="Z95" s="417"/>
      <c r="AA95" s="417"/>
      <c r="AB95" s="417"/>
      <c r="AC95" s="417"/>
      <c r="AD95" s="417"/>
      <c r="AE95" s="417"/>
      <c r="AF95" s="417"/>
      <c r="AG95" s="417"/>
      <c r="AH95" s="417"/>
    </row>
    <row r="96" spans="1:34" s="58" customFormat="1" ht="42" hidden="1" customHeight="1" x14ac:dyDescent="0.3">
      <c r="A96" s="84" t="s">
        <v>257</v>
      </c>
      <c r="B96" s="95">
        <v>3105</v>
      </c>
      <c r="C96" s="255">
        <v>1010</v>
      </c>
      <c r="D96" s="91" t="s">
        <v>258</v>
      </c>
      <c r="E96" s="335">
        <f t="shared" si="18"/>
        <v>0</v>
      </c>
      <c r="F96" s="447"/>
      <c r="G96" s="448"/>
      <c r="H96" s="448"/>
      <c r="I96" s="448"/>
      <c r="J96" s="336"/>
      <c r="K96" s="449"/>
      <c r="L96" s="448"/>
      <c r="M96" s="448"/>
      <c r="N96" s="448"/>
      <c r="O96" s="448"/>
      <c r="P96" s="565"/>
      <c r="Q96" s="565"/>
      <c r="R96" s="266">
        <f t="shared" si="20"/>
        <v>0</v>
      </c>
      <c r="T96" s="417"/>
      <c r="U96" s="417"/>
      <c r="V96" s="417"/>
      <c r="W96" s="417"/>
      <c r="X96" s="417"/>
      <c r="Y96" s="417"/>
      <c r="Z96" s="417"/>
      <c r="AA96" s="417"/>
      <c r="AB96" s="417"/>
      <c r="AC96" s="417"/>
      <c r="AD96" s="417"/>
      <c r="AE96" s="417"/>
      <c r="AF96" s="417"/>
      <c r="AG96" s="417"/>
      <c r="AH96" s="417"/>
    </row>
    <row r="97" spans="1:123" s="78" customFormat="1" ht="117.75" hidden="1" customHeight="1" x14ac:dyDescent="0.3">
      <c r="A97" s="319" t="s">
        <v>58</v>
      </c>
      <c r="B97" s="319" t="s">
        <v>59</v>
      </c>
      <c r="C97" s="170" t="s">
        <v>60</v>
      </c>
      <c r="D97" s="171" t="s">
        <v>61</v>
      </c>
      <c r="E97" s="243">
        <f t="shared" si="18"/>
        <v>0</v>
      </c>
      <c r="F97" s="242"/>
      <c r="G97" s="428"/>
      <c r="H97" s="428"/>
      <c r="I97" s="428"/>
      <c r="J97" s="60"/>
      <c r="K97" s="60"/>
      <c r="L97" s="427"/>
      <c r="M97" s="428"/>
      <c r="N97" s="428"/>
      <c r="O97" s="427"/>
      <c r="P97" s="453"/>
      <c r="Q97" s="454"/>
      <c r="R97" s="60">
        <f t="shared" si="20"/>
        <v>0</v>
      </c>
      <c r="T97" s="412"/>
      <c r="U97" s="412"/>
      <c r="V97" s="412"/>
      <c r="W97" s="412"/>
      <c r="X97" s="412"/>
      <c r="Y97" s="412"/>
      <c r="Z97" s="412"/>
      <c r="AA97" s="412"/>
      <c r="AB97" s="412"/>
      <c r="AC97" s="412"/>
      <c r="AD97" s="412"/>
      <c r="AE97" s="412"/>
      <c r="AF97" s="412"/>
      <c r="AG97" s="412"/>
      <c r="AH97" s="412"/>
    </row>
    <row r="98" spans="1:123" s="70" customFormat="1" ht="6.75" hidden="1" customHeight="1" x14ac:dyDescent="0.3">
      <c r="A98" s="413"/>
      <c r="B98" s="413"/>
      <c r="C98" s="246"/>
      <c r="D98" s="414" t="s">
        <v>67</v>
      </c>
      <c r="E98" s="245">
        <f t="shared" si="18"/>
        <v>0</v>
      </c>
      <c r="F98" s="244"/>
      <c r="G98" s="244"/>
      <c r="H98" s="244"/>
      <c r="I98" s="244"/>
      <c r="J98" s="391"/>
      <c r="K98" s="391"/>
      <c r="L98" s="244"/>
      <c r="M98" s="244"/>
      <c r="N98" s="244"/>
      <c r="O98" s="244"/>
      <c r="P98" s="244"/>
      <c r="Q98" s="244">
        <f>SUM(Q99:Q100)</f>
        <v>0</v>
      </c>
      <c r="R98" s="391">
        <f t="shared" si="20"/>
        <v>0</v>
      </c>
      <c r="T98" s="415"/>
      <c r="U98" s="415"/>
      <c r="V98" s="415"/>
      <c r="W98" s="415"/>
      <c r="X98" s="415"/>
      <c r="Y98" s="415"/>
      <c r="Z98" s="415"/>
      <c r="AA98" s="415"/>
      <c r="AB98" s="415"/>
      <c r="AC98" s="415"/>
      <c r="AD98" s="415"/>
      <c r="AE98" s="415"/>
      <c r="AF98" s="415"/>
      <c r="AG98" s="415"/>
      <c r="AH98" s="415"/>
    </row>
    <row r="99" spans="1:123" s="253" customFormat="1" ht="132" hidden="1" customHeight="1" x14ac:dyDescent="0.3">
      <c r="A99" s="97" t="s">
        <v>259</v>
      </c>
      <c r="B99" s="97" t="s">
        <v>260</v>
      </c>
      <c r="C99" s="22" t="s">
        <v>220</v>
      </c>
      <c r="D99" s="98" t="s">
        <v>261</v>
      </c>
      <c r="E99" s="444">
        <f t="shared" si="18"/>
        <v>0</v>
      </c>
      <c r="F99" s="336"/>
      <c r="G99" s="437"/>
      <c r="H99" s="437"/>
      <c r="I99" s="437"/>
      <c r="J99" s="266"/>
      <c r="K99" s="266"/>
      <c r="L99" s="437"/>
      <c r="M99" s="437"/>
      <c r="N99" s="437"/>
      <c r="O99" s="437"/>
      <c r="P99" s="437"/>
      <c r="Q99" s="437"/>
      <c r="R99" s="338">
        <f>SUM(J99,E99)</f>
        <v>0</v>
      </c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</row>
    <row r="100" spans="1:123" s="253" customFormat="1" ht="77.25" hidden="1" customHeight="1" x14ac:dyDescent="0.3">
      <c r="A100" s="97" t="s">
        <v>262</v>
      </c>
      <c r="B100" s="97" t="s">
        <v>263</v>
      </c>
      <c r="C100" s="22" t="s">
        <v>264</v>
      </c>
      <c r="D100" s="98" t="s">
        <v>265</v>
      </c>
      <c r="E100" s="444">
        <f t="shared" si="18"/>
        <v>0</v>
      </c>
      <c r="F100" s="336"/>
      <c r="G100" s="437"/>
      <c r="H100" s="437"/>
      <c r="I100" s="437"/>
      <c r="J100" s="266"/>
      <c r="K100" s="266"/>
      <c r="L100" s="437"/>
      <c r="M100" s="437"/>
      <c r="N100" s="437"/>
      <c r="O100" s="437"/>
      <c r="P100" s="437"/>
      <c r="Q100" s="437"/>
      <c r="R100" s="338">
        <f>SUM(J100,E100)</f>
        <v>0</v>
      </c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</row>
    <row r="101" spans="1:123" s="253" customFormat="1" ht="42" hidden="1" customHeight="1" x14ac:dyDescent="0.3">
      <c r="A101" s="96" t="s">
        <v>266</v>
      </c>
      <c r="B101" s="96" t="s">
        <v>148</v>
      </c>
      <c r="C101" s="22" t="s">
        <v>149</v>
      </c>
      <c r="D101" s="98" t="s">
        <v>150</v>
      </c>
      <c r="E101" s="444">
        <f t="shared" si="18"/>
        <v>0</v>
      </c>
      <c r="F101" s="335"/>
      <c r="G101" s="337"/>
      <c r="H101" s="337"/>
      <c r="I101" s="337"/>
      <c r="J101" s="266"/>
      <c r="K101" s="266"/>
      <c r="L101" s="337"/>
      <c r="M101" s="337"/>
      <c r="N101" s="337"/>
      <c r="O101" s="337"/>
      <c r="P101" s="337"/>
      <c r="Q101" s="337"/>
      <c r="R101" s="266">
        <f>SUM(E101,J101)</f>
        <v>0</v>
      </c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1:123" s="52" customFormat="1" ht="59.25" hidden="1" customHeight="1" x14ac:dyDescent="0.3">
      <c r="A102" s="5" t="s">
        <v>68</v>
      </c>
      <c r="B102" s="249"/>
      <c r="C102" s="249"/>
      <c r="D102" s="29" t="s">
        <v>69</v>
      </c>
      <c r="E102" s="290">
        <f>SUM(E103)</f>
        <v>0</v>
      </c>
      <c r="F102" s="334">
        <f t="shared" ref="F102:R102" si="21">SUM(F103)</f>
        <v>0</v>
      </c>
      <c r="G102" s="334">
        <f t="shared" si="21"/>
        <v>0</v>
      </c>
      <c r="H102" s="334">
        <f t="shared" si="21"/>
        <v>0</v>
      </c>
      <c r="I102" s="250">
        <f t="shared" si="21"/>
        <v>0</v>
      </c>
      <c r="J102" s="334">
        <f t="shared" si="21"/>
        <v>0</v>
      </c>
      <c r="K102" s="334">
        <f t="shared" si="21"/>
        <v>0</v>
      </c>
      <c r="L102" s="250">
        <f t="shared" si="21"/>
        <v>0</v>
      </c>
      <c r="M102" s="250">
        <f t="shared" si="21"/>
        <v>0</v>
      </c>
      <c r="N102" s="250">
        <f t="shared" si="21"/>
        <v>0</v>
      </c>
      <c r="O102" s="334">
        <f t="shared" si="21"/>
        <v>0</v>
      </c>
      <c r="P102" s="334">
        <f t="shared" si="21"/>
        <v>0</v>
      </c>
      <c r="Q102" s="334">
        <f t="shared" si="21"/>
        <v>0</v>
      </c>
      <c r="R102" s="334">
        <f t="shared" si="21"/>
        <v>0</v>
      </c>
      <c r="S102" s="251"/>
      <c r="T102" s="51">
        <f t="shared" ref="T102:T103" si="22">SUM(E102,J102)</f>
        <v>0</v>
      </c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  <c r="BO102" s="251"/>
      <c r="BP102" s="251"/>
      <c r="BQ102" s="251"/>
      <c r="BR102" s="251"/>
      <c r="BS102" s="251"/>
      <c r="BT102" s="251"/>
      <c r="BU102" s="251"/>
      <c r="BV102" s="251"/>
      <c r="BW102" s="251"/>
      <c r="BX102" s="251"/>
      <c r="BY102" s="251"/>
      <c r="BZ102" s="251"/>
      <c r="CA102" s="251"/>
      <c r="CB102" s="251"/>
      <c r="CC102" s="251"/>
      <c r="CD102" s="251"/>
      <c r="CE102" s="251"/>
      <c r="CF102" s="251"/>
      <c r="CG102" s="251"/>
      <c r="CH102" s="251"/>
      <c r="CI102" s="251"/>
      <c r="CJ102" s="251"/>
      <c r="CK102" s="251"/>
      <c r="CL102" s="251"/>
      <c r="CM102" s="251"/>
      <c r="CN102" s="251"/>
      <c r="CO102" s="251"/>
      <c r="CP102" s="251"/>
      <c r="CQ102" s="251"/>
      <c r="CR102" s="251"/>
      <c r="CS102" s="251"/>
      <c r="CT102" s="251"/>
      <c r="CU102" s="251"/>
      <c r="CV102" s="251"/>
      <c r="CW102" s="251"/>
      <c r="CX102" s="251"/>
      <c r="CY102" s="251"/>
      <c r="CZ102" s="251"/>
      <c r="DA102" s="251"/>
      <c r="DB102" s="251"/>
      <c r="DC102" s="251"/>
      <c r="DD102" s="251"/>
      <c r="DE102" s="251"/>
      <c r="DF102" s="251"/>
      <c r="DG102" s="251"/>
      <c r="DH102" s="251"/>
      <c r="DI102" s="251"/>
      <c r="DJ102" s="251"/>
      <c r="DK102" s="251"/>
      <c r="DL102" s="251"/>
      <c r="DM102" s="251"/>
      <c r="DN102" s="251"/>
      <c r="DO102" s="251"/>
      <c r="DP102" s="251"/>
      <c r="DQ102" s="251"/>
      <c r="DR102" s="251"/>
      <c r="DS102" s="251"/>
    </row>
    <row r="103" spans="1:123" s="52" customFormat="1" ht="58.5" hidden="1" customHeight="1" x14ac:dyDescent="0.3">
      <c r="A103" s="5" t="s">
        <v>70</v>
      </c>
      <c r="B103" s="249"/>
      <c r="C103" s="249"/>
      <c r="D103" s="29" t="s">
        <v>69</v>
      </c>
      <c r="E103" s="290">
        <f>SUM(E104:E111)</f>
        <v>0</v>
      </c>
      <c r="F103" s="290">
        <f t="shared" ref="F103:R103" si="23">SUM(F104:F111)</f>
        <v>0</v>
      </c>
      <c r="G103" s="290">
        <f t="shared" si="23"/>
        <v>0</v>
      </c>
      <c r="H103" s="290">
        <f t="shared" si="23"/>
        <v>0</v>
      </c>
      <c r="I103" s="89">
        <f t="shared" si="23"/>
        <v>0</v>
      </c>
      <c r="J103" s="290">
        <f t="shared" si="23"/>
        <v>0</v>
      </c>
      <c r="K103" s="290">
        <f t="shared" si="23"/>
        <v>0</v>
      </c>
      <c r="L103" s="89">
        <f t="shared" si="23"/>
        <v>0</v>
      </c>
      <c r="M103" s="89">
        <f t="shared" si="23"/>
        <v>0</v>
      </c>
      <c r="N103" s="89">
        <f t="shared" si="23"/>
        <v>0</v>
      </c>
      <c r="O103" s="290">
        <f t="shared" si="23"/>
        <v>0</v>
      </c>
      <c r="P103" s="290">
        <f t="shared" si="23"/>
        <v>0</v>
      </c>
      <c r="Q103" s="290">
        <f t="shared" si="23"/>
        <v>0</v>
      </c>
      <c r="R103" s="290">
        <f t="shared" si="23"/>
        <v>0</v>
      </c>
      <c r="T103" s="51">
        <f t="shared" si="22"/>
        <v>0</v>
      </c>
    </row>
    <row r="104" spans="1:123" s="52" customFormat="1" ht="59.25" hidden="1" customHeight="1" x14ac:dyDescent="0.3">
      <c r="A104" s="8" t="s">
        <v>267</v>
      </c>
      <c r="B104" s="8" t="s">
        <v>63</v>
      </c>
      <c r="C104" s="8" t="s">
        <v>64</v>
      </c>
      <c r="D104" s="204" t="s">
        <v>84</v>
      </c>
      <c r="E104" s="335">
        <f t="shared" ref="E104:E110" si="24">SUM(F104,I104)</f>
        <v>0</v>
      </c>
      <c r="F104" s="336"/>
      <c r="G104" s="337"/>
      <c r="H104" s="337"/>
      <c r="I104" s="337"/>
      <c r="J104" s="338"/>
      <c r="K104" s="337"/>
      <c r="L104" s="337"/>
      <c r="M104" s="337"/>
      <c r="N104" s="337"/>
      <c r="O104" s="337"/>
      <c r="P104" s="337"/>
      <c r="Q104" s="339"/>
      <c r="R104" s="266">
        <f>SUM(J104,E104)</f>
        <v>0</v>
      </c>
    </row>
    <row r="105" spans="1:123" s="52" customFormat="1" ht="40.5" hidden="1" customHeight="1" x14ac:dyDescent="0.3">
      <c r="A105" s="22" t="s">
        <v>74</v>
      </c>
      <c r="B105" s="22" t="s">
        <v>75</v>
      </c>
      <c r="C105" s="22" t="s">
        <v>76</v>
      </c>
      <c r="D105" s="257" t="s">
        <v>77</v>
      </c>
      <c r="E105" s="335">
        <f>SUM(F105,I105)</f>
        <v>0</v>
      </c>
      <c r="F105" s="336"/>
      <c r="G105" s="266"/>
      <c r="H105" s="266"/>
      <c r="I105" s="266"/>
      <c r="J105" s="336">
        <f>SUM(L105,O105)</f>
        <v>0</v>
      </c>
      <c r="K105" s="335"/>
      <c r="L105" s="335"/>
      <c r="M105" s="335"/>
      <c r="N105" s="335"/>
      <c r="O105" s="335"/>
      <c r="P105" s="335"/>
      <c r="Q105" s="335"/>
      <c r="R105" s="335">
        <f>SUM(J105,E105)</f>
        <v>0</v>
      </c>
    </row>
    <row r="106" spans="1:123" s="2" customFormat="1" ht="29.25" hidden="1" customHeight="1" x14ac:dyDescent="0.3">
      <c r="A106" s="22" t="s">
        <v>268</v>
      </c>
      <c r="B106" s="22" t="s">
        <v>269</v>
      </c>
      <c r="C106" s="22" t="s">
        <v>270</v>
      </c>
      <c r="D106" s="257" t="s">
        <v>271</v>
      </c>
      <c r="E106" s="335">
        <f t="shared" si="24"/>
        <v>0</v>
      </c>
      <c r="F106" s="336"/>
      <c r="G106" s="266"/>
      <c r="H106" s="266"/>
      <c r="I106" s="266"/>
      <c r="J106" s="338">
        <f t="shared" ref="J106:J111" si="25">SUM(L106,O106)</f>
        <v>0</v>
      </c>
      <c r="K106" s="266"/>
      <c r="L106" s="266"/>
      <c r="M106" s="266"/>
      <c r="N106" s="266"/>
      <c r="O106" s="266"/>
      <c r="P106" s="266"/>
      <c r="Q106" s="266"/>
      <c r="R106" s="266">
        <f t="shared" ref="R106:R110" si="26">SUM(J106,E106)</f>
        <v>0</v>
      </c>
    </row>
    <row r="107" spans="1:123" s="2" customFormat="1" ht="58.5" hidden="1" customHeight="1" x14ac:dyDescent="0.3">
      <c r="A107" s="22" t="s">
        <v>272</v>
      </c>
      <c r="B107" s="22" t="s">
        <v>273</v>
      </c>
      <c r="C107" s="22" t="s">
        <v>274</v>
      </c>
      <c r="D107" s="18" t="s">
        <v>275</v>
      </c>
      <c r="E107" s="335">
        <f t="shared" si="24"/>
        <v>0</v>
      </c>
      <c r="F107" s="336"/>
      <c r="G107" s="266"/>
      <c r="H107" s="266"/>
      <c r="I107" s="266"/>
      <c r="J107" s="338">
        <f t="shared" si="25"/>
        <v>0</v>
      </c>
      <c r="K107" s="266"/>
      <c r="L107" s="266"/>
      <c r="M107" s="266"/>
      <c r="N107" s="266"/>
      <c r="O107" s="266"/>
      <c r="P107" s="266"/>
      <c r="Q107" s="266"/>
      <c r="R107" s="266">
        <f t="shared" si="26"/>
        <v>0</v>
      </c>
    </row>
    <row r="108" spans="1:123" s="2" customFormat="1" ht="42" hidden="1" customHeight="1" x14ac:dyDescent="0.3">
      <c r="A108" s="17" t="s">
        <v>276</v>
      </c>
      <c r="B108" s="17" t="s">
        <v>277</v>
      </c>
      <c r="C108" s="17" t="s">
        <v>278</v>
      </c>
      <c r="D108" s="259" t="s">
        <v>279</v>
      </c>
      <c r="E108" s="336">
        <f t="shared" si="24"/>
        <v>0</v>
      </c>
      <c r="F108" s="336"/>
      <c r="G108" s="338"/>
      <c r="H108" s="338"/>
      <c r="I108" s="338"/>
      <c r="J108" s="338">
        <f t="shared" si="25"/>
        <v>0</v>
      </c>
      <c r="K108" s="338"/>
      <c r="L108" s="338"/>
      <c r="M108" s="338"/>
      <c r="N108" s="338"/>
      <c r="O108" s="338"/>
      <c r="P108" s="338"/>
      <c r="Q108" s="266"/>
      <c r="R108" s="266">
        <f t="shared" si="26"/>
        <v>0</v>
      </c>
    </row>
    <row r="109" spans="1:123" s="2" customFormat="1" ht="37.5" hidden="1" customHeight="1" x14ac:dyDescent="0.3">
      <c r="A109" s="17" t="s">
        <v>280</v>
      </c>
      <c r="B109" s="17" t="s">
        <v>281</v>
      </c>
      <c r="C109" s="17" t="s">
        <v>278</v>
      </c>
      <c r="D109" s="25" t="s">
        <v>282</v>
      </c>
      <c r="E109" s="335">
        <f t="shared" si="24"/>
        <v>0</v>
      </c>
      <c r="F109" s="336"/>
      <c r="G109" s="266"/>
      <c r="H109" s="266"/>
      <c r="I109" s="266"/>
      <c r="J109" s="338">
        <f t="shared" si="25"/>
        <v>0</v>
      </c>
      <c r="K109" s="338"/>
      <c r="L109" s="266"/>
      <c r="M109" s="266"/>
      <c r="N109" s="266"/>
      <c r="O109" s="338"/>
      <c r="P109" s="266"/>
      <c r="Q109" s="266"/>
      <c r="R109" s="266">
        <f t="shared" si="26"/>
        <v>0</v>
      </c>
    </row>
    <row r="110" spans="1:123" s="2" customFormat="1" ht="42" hidden="1" customHeight="1" x14ac:dyDescent="0.3">
      <c r="A110" s="17" t="s">
        <v>71</v>
      </c>
      <c r="B110" s="17" t="s">
        <v>72</v>
      </c>
      <c r="C110" s="17" t="s">
        <v>16</v>
      </c>
      <c r="D110" s="25" t="s">
        <v>73</v>
      </c>
      <c r="E110" s="335">
        <f t="shared" si="24"/>
        <v>0</v>
      </c>
      <c r="F110" s="336"/>
      <c r="G110" s="266"/>
      <c r="H110" s="266"/>
      <c r="I110" s="266"/>
      <c r="J110" s="338">
        <f t="shared" si="25"/>
        <v>0</v>
      </c>
      <c r="K110" s="338"/>
      <c r="L110" s="266"/>
      <c r="M110" s="266"/>
      <c r="N110" s="266"/>
      <c r="O110" s="338"/>
      <c r="P110" s="266"/>
      <c r="Q110" s="266"/>
      <c r="R110" s="266">
        <f t="shared" si="26"/>
        <v>0</v>
      </c>
    </row>
    <row r="111" spans="1:123" s="2" customFormat="1" ht="10.5" hidden="1" customHeight="1" x14ac:dyDescent="0.3">
      <c r="A111" s="17" t="s">
        <v>283</v>
      </c>
      <c r="B111" s="17" t="s">
        <v>284</v>
      </c>
      <c r="C111" s="17" t="s">
        <v>19</v>
      </c>
      <c r="D111" s="25" t="s">
        <v>285</v>
      </c>
      <c r="E111" s="266">
        <f>SUM(F111,I111)</f>
        <v>0</v>
      </c>
      <c r="F111" s="336"/>
      <c r="G111" s="266"/>
      <c r="H111" s="266"/>
      <c r="I111" s="266"/>
      <c r="J111" s="335">
        <f t="shared" si="25"/>
        <v>0</v>
      </c>
      <c r="K111" s="338"/>
      <c r="L111" s="266"/>
      <c r="M111" s="266"/>
      <c r="N111" s="266"/>
      <c r="O111" s="266"/>
      <c r="P111" s="266"/>
      <c r="Q111" s="266"/>
      <c r="R111" s="335">
        <f t="shared" ref="R111" si="27">SUM(E111,J111)</f>
        <v>0</v>
      </c>
    </row>
    <row r="112" spans="1:123" s="2" customFormat="1" ht="55.5" customHeight="1" x14ac:dyDescent="0.3">
      <c r="A112" s="5" t="s">
        <v>311</v>
      </c>
      <c r="B112" s="249"/>
      <c r="C112" s="249"/>
      <c r="D112" s="29" t="s">
        <v>87</v>
      </c>
      <c r="E112" s="290">
        <f>SUM(E113)</f>
        <v>41720</v>
      </c>
      <c r="F112" s="290">
        <f t="shared" ref="F112:Q112" si="28">SUM(F113)</f>
        <v>41720</v>
      </c>
      <c r="G112" s="290">
        <f t="shared" si="28"/>
        <v>108841</v>
      </c>
      <c r="H112" s="290">
        <f t="shared" si="28"/>
        <v>0</v>
      </c>
      <c r="I112" s="290">
        <f t="shared" si="28"/>
        <v>0</v>
      </c>
      <c r="J112" s="290">
        <f t="shared" si="28"/>
        <v>182993</v>
      </c>
      <c r="K112" s="290">
        <f t="shared" si="28"/>
        <v>182993</v>
      </c>
      <c r="L112" s="290">
        <f t="shared" si="28"/>
        <v>0</v>
      </c>
      <c r="M112" s="290">
        <f t="shared" si="28"/>
        <v>0</v>
      </c>
      <c r="N112" s="290">
        <f t="shared" si="28"/>
        <v>0</v>
      </c>
      <c r="O112" s="290">
        <f t="shared" si="28"/>
        <v>182993</v>
      </c>
      <c r="P112" s="290">
        <f t="shared" si="28"/>
        <v>0</v>
      </c>
      <c r="Q112" s="290">
        <f t="shared" si="28"/>
        <v>0</v>
      </c>
      <c r="R112" s="290">
        <f>SUM(J112,E112)</f>
        <v>224713</v>
      </c>
      <c r="T112" s="291">
        <f t="shared" ref="T112:T113" si="29">SUM(E112,J112)</f>
        <v>224713</v>
      </c>
    </row>
    <row r="113" spans="1:20" s="2" customFormat="1" ht="56.25" customHeight="1" x14ac:dyDescent="0.3">
      <c r="A113" s="5" t="s">
        <v>312</v>
      </c>
      <c r="B113" s="249"/>
      <c r="C113" s="249"/>
      <c r="D113" s="29" t="s">
        <v>87</v>
      </c>
      <c r="E113" s="290">
        <f>SUM(E114:E125)</f>
        <v>41720</v>
      </c>
      <c r="F113" s="290">
        <f t="shared" ref="F113:R113" si="30">SUM(F114:F125)</f>
        <v>41720</v>
      </c>
      <c r="G113" s="290">
        <f t="shared" si="30"/>
        <v>108841</v>
      </c>
      <c r="H113" s="290">
        <f t="shared" si="30"/>
        <v>0</v>
      </c>
      <c r="I113" s="290">
        <f t="shared" si="30"/>
        <v>0</v>
      </c>
      <c r="J113" s="290">
        <f t="shared" si="30"/>
        <v>182993</v>
      </c>
      <c r="K113" s="290">
        <f t="shared" si="30"/>
        <v>182993</v>
      </c>
      <c r="L113" s="290">
        <f t="shared" si="30"/>
        <v>0</v>
      </c>
      <c r="M113" s="290">
        <f t="shared" si="30"/>
        <v>0</v>
      </c>
      <c r="N113" s="290">
        <f t="shared" si="30"/>
        <v>0</v>
      </c>
      <c r="O113" s="290">
        <f t="shared" si="30"/>
        <v>182993</v>
      </c>
      <c r="P113" s="290">
        <f t="shared" si="30"/>
        <v>0</v>
      </c>
      <c r="Q113" s="290">
        <f t="shared" si="30"/>
        <v>0</v>
      </c>
      <c r="R113" s="290">
        <f t="shared" si="30"/>
        <v>224713</v>
      </c>
      <c r="T113" s="291">
        <f t="shared" si="29"/>
        <v>224713</v>
      </c>
    </row>
    <row r="114" spans="1:20" s="2" customFormat="1" ht="57.75" hidden="1" customHeight="1" x14ac:dyDescent="0.3">
      <c r="A114" s="22" t="s">
        <v>309</v>
      </c>
      <c r="B114" s="22" t="s">
        <v>63</v>
      </c>
      <c r="C114" s="22" t="s">
        <v>64</v>
      </c>
      <c r="D114" s="204" t="s">
        <v>84</v>
      </c>
      <c r="E114" s="335">
        <f>SUM(F114,I114)</f>
        <v>0</v>
      </c>
      <c r="F114" s="266"/>
      <c r="G114" s="335"/>
      <c r="H114" s="335"/>
      <c r="I114" s="418"/>
      <c r="J114" s="336">
        <f>SUM(L114,O114)</f>
        <v>0</v>
      </c>
      <c r="K114" s="335"/>
      <c r="L114" s="418"/>
      <c r="M114" s="418"/>
      <c r="N114" s="418"/>
      <c r="O114" s="335"/>
      <c r="P114" s="418"/>
      <c r="Q114" s="418"/>
      <c r="R114" s="335">
        <f t="shared" ref="R114:R123" si="31">SUM(J114,E114)</f>
        <v>0</v>
      </c>
    </row>
    <row r="115" spans="1:20" s="2" customFormat="1" ht="39.75" hidden="1" customHeight="1" x14ac:dyDescent="0.3">
      <c r="A115" s="22" t="s">
        <v>555</v>
      </c>
      <c r="B115" s="22" t="s">
        <v>75</v>
      </c>
      <c r="C115" s="22" t="s">
        <v>76</v>
      </c>
      <c r="D115" s="257" t="s">
        <v>77</v>
      </c>
      <c r="E115" s="335">
        <f t="shared" ref="E115:E123" si="32">SUM(F115,I115)</f>
        <v>0</v>
      </c>
      <c r="F115" s="266"/>
      <c r="G115" s="335"/>
      <c r="H115" s="335"/>
      <c r="I115" s="418"/>
      <c r="J115" s="336">
        <f t="shared" ref="J115:J123" si="33">SUM(L115,O115)</f>
        <v>0</v>
      </c>
      <c r="K115" s="335"/>
      <c r="L115" s="418"/>
      <c r="M115" s="418"/>
      <c r="N115" s="418"/>
      <c r="O115" s="335"/>
      <c r="P115" s="418"/>
      <c r="Q115" s="418"/>
      <c r="R115" s="335">
        <f t="shared" si="31"/>
        <v>0</v>
      </c>
    </row>
    <row r="116" spans="1:20" s="2" customFormat="1" ht="109.5" hidden="1" customHeight="1" x14ac:dyDescent="0.3">
      <c r="A116" s="22" t="s">
        <v>591</v>
      </c>
      <c r="B116" s="22" t="s">
        <v>145</v>
      </c>
      <c r="C116" s="22" t="s">
        <v>133</v>
      </c>
      <c r="D116" s="257" t="s">
        <v>146</v>
      </c>
      <c r="E116" s="335">
        <f t="shared" si="32"/>
        <v>0</v>
      </c>
      <c r="F116" s="266"/>
      <c r="G116" s="335"/>
      <c r="H116" s="335"/>
      <c r="I116" s="418"/>
      <c r="J116" s="336">
        <f t="shared" si="33"/>
        <v>0</v>
      </c>
      <c r="K116" s="335"/>
      <c r="L116" s="418"/>
      <c r="M116" s="418"/>
      <c r="N116" s="418"/>
      <c r="O116" s="335"/>
      <c r="P116" s="418"/>
      <c r="Q116" s="418"/>
      <c r="R116" s="335">
        <f t="shared" si="31"/>
        <v>0</v>
      </c>
    </row>
    <row r="117" spans="1:20" s="2" customFormat="1" ht="42.75" customHeight="1" x14ac:dyDescent="0.3">
      <c r="A117" s="22" t="s">
        <v>664</v>
      </c>
      <c r="B117" s="22" t="s">
        <v>142</v>
      </c>
      <c r="C117" s="22" t="s">
        <v>133</v>
      </c>
      <c r="D117" s="257" t="s">
        <v>143</v>
      </c>
      <c r="E117" s="335">
        <f t="shared" si="32"/>
        <v>144242</v>
      </c>
      <c r="F117" s="266">
        <v>144242</v>
      </c>
      <c r="G117" s="335">
        <v>108841</v>
      </c>
      <c r="H117" s="335"/>
      <c r="I117" s="418"/>
      <c r="J117" s="336">
        <f t="shared" si="33"/>
        <v>182993</v>
      </c>
      <c r="K117" s="335">
        <v>182993</v>
      </c>
      <c r="L117" s="418"/>
      <c r="M117" s="418"/>
      <c r="N117" s="418"/>
      <c r="O117" s="335">
        <v>182993</v>
      </c>
      <c r="P117" s="418"/>
      <c r="Q117" s="418"/>
      <c r="R117" s="335">
        <f t="shared" si="31"/>
        <v>327235</v>
      </c>
    </row>
    <row r="118" spans="1:20" s="2" customFormat="1" ht="45" hidden="1" customHeight="1" x14ac:dyDescent="0.3">
      <c r="A118" s="22" t="s">
        <v>648</v>
      </c>
      <c r="B118" s="22" t="s">
        <v>148</v>
      </c>
      <c r="C118" s="22" t="s">
        <v>149</v>
      </c>
      <c r="D118" s="257" t="s">
        <v>150</v>
      </c>
      <c r="E118" s="335">
        <f t="shared" ref="E118" si="34">SUM(F118,I118)</f>
        <v>0</v>
      </c>
      <c r="F118" s="266"/>
      <c r="G118" s="335"/>
      <c r="H118" s="335"/>
      <c r="I118" s="418"/>
      <c r="J118" s="336">
        <f t="shared" ref="J118" si="35">SUM(L118,O118)</f>
        <v>0</v>
      </c>
      <c r="K118" s="335"/>
      <c r="L118" s="418"/>
      <c r="M118" s="418"/>
      <c r="N118" s="418"/>
      <c r="O118" s="335"/>
      <c r="P118" s="418"/>
      <c r="Q118" s="418"/>
      <c r="R118" s="335">
        <f t="shared" ref="R118" si="36">SUM(J118,E118)</f>
        <v>0</v>
      </c>
    </row>
    <row r="119" spans="1:20" s="2" customFormat="1" ht="29.25" hidden="1" customHeight="1" x14ac:dyDescent="0.3">
      <c r="A119" s="22" t="s">
        <v>556</v>
      </c>
      <c r="B119" s="22" t="s">
        <v>269</v>
      </c>
      <c r="C119" s="22" t="s">
        <v>270</v>
      </c>
      <c r="D119" s="257" t="s">
        <v>271</v>
      </c>
      <c r="E119" s="335">
        <f t="shared" si="32"/>
        <v>0</v>
      </c>
      <c r="F119" s="266"/>
      <c r="G119" s="335"/>
      <c r="H119" s="335"/>
      <c r="I119" s="418"/>
      <c r="J119" s="336">
        <f t="shared" si="33"/>
        <v>0</v>
      </c>
      <c r="K119" s="335"/>
      <c r="L119" s="418"/>
      <c r="M119" s="418"/>
      <c r="N119" s="418"/>
      <c r="O119" s="335"/>
      <c r="P119" s="418"/>
      <c r="Q119" s="418"/>
      <c r="R119" s="335">
        <f t="shared" si="31"/>
        <v>0</v>
      </c>
    </row>
    <row r="120" spans="1:20" s="2" customFormat="1" ht="57.75" hidden="1" customHeight="1" x14ac:dyDescent="0.3">
      <c r="A120" s="22" t="s">
        <v>557</v>
      </c>
      <c r="B120" s="22" t="s">
        <v>273</v>
      </c>
      <c r="C120" s="22" t="s">
        <v>274</v>
      </c>
      <c r="D120" s="18" t="s">
        <v>275</v>
      </c>
      <c r="E120" s="335">
        <f t="shared" si="32"/>
        <v>0</v>
      </c>
      <c r="F120" s="266"/>
      <c r="G120" s="335"/>
      <c r="H120" s="335"/>
      <c r="I120" s="418"/>
      <c r="J120" s="336">
        <f t="shared" si="33"/>
        <v>0</v>
      </c>
      <c r="K120" s="335"/>
      <c r="L120" s="418"/>
      <c r="M120" s="418"/>
      <c r="N120" s="418"/>
      <c r="O120" s="335"/>
      <c r="P120" s="418"/>
      <c r="Q120" s="418"/>
      <c r="R120" s="335">
        <f t="shared" si="31"/>
        <v>0</v>
      </c>
    </row>
    <row r="121" spans="1:20" s="2" customFormat="1" ht="40.5" hidden="1" customHeight="1" x14ac:dyDescent="0.3">
      <c r="A121" s="17" t="s">
        <v>558</v>
      </c>
      <c r="B121" s="17" t="s">
        <v>277</v>
      </c>
      <c r="C121" s="17" t="s">
        <v>278</v>
      </c>
      <c r="D121" s="259" t="s">
        <v>279</v>
      </c>
      <c r="E121" s="335">
        <f t="shared" si="32"/>
        <v>0</v>
      </c>
      <c r="F121" s="266"/>
      <c r="G121" s="335"/>
      <c r="H121" s="335"/>
      <c r="I121" s="418"/>
      <c r="J121" s="336">
        <f t="shared" si="33"/>
        <v>0</v>
      </c>
      <c r="K121" s="335"/>
      <c r="L121" s="418"/>
      <c r="M121" s="418"/>
      <c r="N121" s="418"/>
      <c r="O121" s="335"/>
      <c r="P121" s="418"/>
      <c r="Q121" s="418"/>
      <c r="R121" s="335">
        <f t="shared" si="31"/>
        <v>0</v>
      </c>
    </row>
    <row r="122" spans="1:20" s="2" customFormat="1" ht="38.25" customHeight="1" x14ac:dyDescent="0.3">
      <c r="A122" s="17" t="s">
        <v>559</v>
      </c>
      <c r="B122" s="17" t="s">
        <v>281</v>
      </c>
      <c r="C122" s="17" t="s">
        <v>278</v>
      </c>
      <c r="D122" s="25" t="s">
        <v>282</v>
      </c>
      <c r="E122" s="335">
        <f t="shared" si="32"/>
        <v>-50000</v>
      </c>
      <c r="F122" s="266">
        <v>-50000</v>
      </c>
      <c r="G122" s="335"/>
      <c r="H122" s="335"/>
      <c r="I122" s="418"/>
      <c r="J122" s="336">
        <f t="shared" si="33"/>
        <v>0</v>
      </c>
      <c r="K122" s="335"/>
      <c r="L122" s="418"/>
      <c r="M122" s="418"/>
      <c r="N122" s="418"/>
      <c r="O122" s="335"/>
      <c r="P122" s="418"/>
      <c r="Q122" s="418"/>
      <c r="R122" s="335">
        <f t="shared" si="31"/>
        <v>-50000</v>
      </c>
    </row>
    <row r="123" spans="1:20" s="2" customFormat="1" ht="59.25" customHeight="1" x14ac:dyDescent="0.3">
      <c r="A123" s="17" t="s">
        <v>665</v>
      </c>
      <c r="B123" s="17" t="s">
        <v>152</v>
      </c>
      <c r="C123" s="17" t="s">
        <v>37</v>
      </c>
      <c r="D123" s="25" t="s">
        <v>153</v>
      </c>
      <c r="E123" s="335">
        <f t="shared" si="32"/>
        <v>-52522</v>
      </c>
      <c r="F123" s="266">
        <v>-52522</v>
      </c>
      <c r="G123" s="335"/>
      <c r="H123" s="335"/>
      <c r="I123" s="418"/>
      <c r="J123" s="336">
        <f t="shared" si="33"/>
        <v>0</v>
      </c>
      <c r="K123" s="335"/>
      <c r="L123" s="418"/>
      <c r="M123" s="418"/>
      <c r="N123" s="418"/>
      <c r="O123" s="335"/>
      <c r="P123" s="418"/>
      <c r="Q123" s="418"/>
      <c r="R123" s="335">
        <f t="shared" si="31"/>
        <v>-52522</v>
      </c>
    </row>
    <row r="124" spans="1:20" s="2" customFormat="1" ht="40.5" hidden="1" customHeight="1" x14ac:dyDescent="0.3">
      <c r="A124" s="258"/>
      <c r="B124" s="258"/>
      <c r="C124" s="258"/>
      <c r="D124" s="204"/>
      <c r="E124" s="335"/>
      <c r="F124" s="266"/>
      <c r="G124" s="335"/>
      <c r="H124" s="418"/>
      <c r="I124" s="418"/>
      <c r="J124" s="336"/>
      <c r="K124" s="455"/>
      <c r="L124" s="418"/>
      <c r="M124" s="418"/>
      <c r="N124" s="418"/>
      <c r="O124" s="418"/>
      <c r="P124" s="418"/>
      <c r="Q124" s="418"/>
      <c r="R124" s="335"/>
    </row>
    <row r="125" spans="1:20" s="2" customFormat="1" ht="39.75" hidden="1" customHeight="1" x14ac:dyDescent="0.3">
      <c r="A125" s="17" t="s">
        <v>560</v>
      </c>
      <c r="B125" s="17" t="s">
        <v>72</v>
      </c>
      <c r="C125" s="17" t="s">
        <v>16</v>
      </c>
      <c r="D125" s="25" t="s">
        <v>73</v>
      </c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  <c r="O125" s="266"/>
      <c r="P125" s="266"/>
      <c r="Q125" s="266"/>
      <c r="R125" s="335">
        <f>SUM(J125,E125)</f>
        <v>0</v>
      </c>
    </row>
    <row r="126" spans="1:20" s="2" customFormat="1" ht="78.75" hidden="1" customHeight="1" x14ac:dyDescent="0.3">
      <c r="A126" s="5" t="s">
        <v>427</v>
      </c>
      <c r="B126" s="249"/>
      <c r="C126" s="249"/>
      <c r="D126" s="29" t="s">
        <v>85</v>
      </c>
      <c r="E126" s="290">
        <f>SUM(E127)</f>
        <v>0</v>
      </c>
      <c r="F126" s="290">
        <f t="shared" ref="F126:Q126" si="37">SUM(F127)</f>
        <v>0</v>
      </c>
      <c r="G126" s="290">
        <f t="shared" si="37"/>
        <v>0</v>
      </c>
      <c r="H126" s="290">
        <f t="shared" si="37"/>
        <v>0</v>
      </c>
      <c r="I126" s="89">
        <f t="shared" si="37"/>
        <v>0</v>
      </c>
      <c r="J126" s="290">
        <f t="shared" si="37"/>
        <v>0</v>
      </c>
      <c r="K126" s="290">
        <f t="shared" si="37"/>
        <v>0</v>
      </c>
      <c r="L126" s="290">
        <f t="shared" si="37"/>
        <v>0</v>
      </c>
      <c r="M126" s="89">
        <f t="shared" si="37"/>
        <v>0</v>
      </c>
      <c r="N126" s="89">
        <f t="shared" si="37"/>
        <v>0</v>
      </c>
      <c r="O126" s="290">
        <f t="shared" si="37"/>
        <v>0</v>
      </c>
      <c r="P126" s="290">
        <f t="shared" si="37"/>
        <v>0</v>
      </c>
      <c r="Q126" s="290">
        <f t="shared" si="37"/>
        <v>0</v>
      </c>
      <c r="R126" s="290">
        <f>SUM(J126,E126)</f>
        <v>0</v>
      </c>
      <c r="T126" s="51">
        <f t="shared" ref="T126:T127" si="38">SUM(E126,J126)</f>
        <v>0</v>
      </c>
    </row>
    <row r="127" spans="1:20" s="2" customFormat="1" ht="78" hidden="1" customHeight="1" x14ac:dyDescent="0.3">
      <c r="A127" s="5" t="s">
        <v>428</v>
      </c>
      <c r="B127" s="249"/>
      <c r="C127" s="249"/>
      <c r="D127" s="29" t="s">
        <v>85</v>
      </c>
      <c r="E127" s="290">
        <f>SUM(E128:E133,E135,E136)</f>
        <v>0</v>
      </c>
      <c r="F127" s="290">
        <f t="shared" ref="F127:R127" si="39">SUM(F128:F133,F135,F136)</f>
        <v>0</v>
      </c>
      <c r="G127" s="290">
        <f t="shared" si="39"/>
        <v>0</v>
      </c>
      <c r="H127" s="290">
        <f t="shared" si="39"/>
        <v>0</v>
      </c>
      <c r="I127" s="89">
        <f t="shared" si="39"/>
        <v>0</v>
      </c>
      <c r="J127" s="290">
        <f t="shared" si="39"/>
        <v>0</v>
      </c>
      <c r="K127" s="290">
        <f t="shared" si="39"/>
        <v>0</v>
      </c>
      <c r="L127" s="290">
        <f t="shared" si="39"/>
        <v>0</v>
      </c>
      <c r="M127" s="89">
        <f t="shared" si="39"/>
        <v>0</v>
      </c>
      <c r="N127" s="89">
        <f t="shared" si="39"/>
        <v>0</v>
      </c>
      <c r="O127" s="290">
        <f t="shared" si="39"/>
        <v>0</v>
      </c>
      <c r="P127" s="290">
        <f t="shared" si="39"/>
        <v>0</v>
      </c>
      <c r="Q127" s="290">
        <f t="shared" si="39"/>
        <v>0</v>
      </c>
      <c r="R127" s="290">
        <f t="shared" si="39"/>
        <v>0</v>
      </c>
      <c r="T127" s="51">
        <f t="shared" si="38"/>
        <v>0</v>
      </c>
    </row>
    <row r="128" spans="1:20" s="2" customFormat="1" ht="60.75" hidden="1" customHeight="1" x14ac:dyDescent="0.3">
      <c r="A128" s="22" t="s">
        <v>429</v>
      </c>
      <c r="B128" s="22" t="s">
        <v>63</v>
      </c>
      <c r="C128" s="8" t="s">
        <v>64</v>
      </c>
      <c r="D128" s="204" t="s">
        <v>84</v>
      </c>
      <c r="E128" s="335">
        <f>SUM(F128,I128)</f>
        <v>0</v>
      </c>
      <c r="F128" s="266"/>
      <c r="G128" s="266"/>
      <c r="H128" s="266"/>
      <c r="I128" s="266"/>
      <c r="J128" s="266">
        <f t="shared" ref="J128:J131" si="40">SUM(K128)</f>
        <v>0</v>
      </c>
      <c r="K128" s="266"/>
      <c r="L128" s="266"/>
      <c r="M128" s="266"/>
      <c r="N128" s="266"/>
      <c r="O128" s="266"/>
      <c r="P128" s="266"/>
      <c r="Q128" s="266"/>
      <c r="R128" s="335">
        <f>SUM(J128,E128)</f>
        <v>0</v>
      </c>
    </row>
    <row r="129" spans="1:20" s="87" customFormat="1" ht="38.25" hidden="1" customHeight="1" x14ac:dyDescent="0.3">
      <c r="A129" s="23" t="s">
        <v>565</v>
      </c>
      <c r="B129" s="23" t="s">
        <v>171</v>
      </c>
      <c r="C129" s="13" t="s">
        <v>165</v>
      </c>
      <c r="D129" s="195" t="s">
        <v>172</v>
      </c>
      <c r="E129" s="242">
        <f>SUM(F129)</f>
        <v>0</v>
      </c>
      <c r="F129" s="60"/>
      <c r="G129" s="60"/>
      <c r="H129" s="60"/>
      <c r="I129" s="60"/>
      <c r="J129" s="266">
        <f t="shared" si="40"/>
        <v>0</v>
      </c>
      <c r="K129" s="60"/>
      <c r="L129" s="60"/>
      <c r="M129" s="60"/>
      <c r="N129" s="60"/>
      <c r="O129" s="60"/>
      <c r="P129" s="60"/>
      <c r="Q129" s="60"/>
      <c r="R129" s="242">
        <f>SUM(E129,J129)</f>
        <v>0</v>
      </c>
    </row>
    <row r="130" spans="1:20" s="2" customFormat="1" ht="73.5" hidden="1" customHeight="1" x14ac:dyDescent="0.3">
      <c r="A130" s="22" t="s">
        <v>588</v>
      </c>
      <c r="B130" s="22" t="s">
        <v>174</v>
      </c>
      <c r="C130" s="8" t="s">
        <v>165</v>
      </c>
      <c r="D130" s="393" t="s">
        <v>175</v>
      </c>
      <c r="E130" s="335">
        <f t="shared" ref="E130:E136" si="41">SUM(F130)</f>
        <v>0</v>
      </c>
      <c r="F130" s="266"/>
      <c r="G130" s="266"/>
      <c r="H130" s="266"/>
      <c r="I130" s="266"/>
      <c r="J130" s="266">
        <f t="shared" si="40"/>
        <v>0</v>
      </c>
      <c r="K130" s="266"/>
      <c r="L130" s="266"/>
      <c r="M130" s="266"/>
      <c r="N130" s="266"/>
      <c r="O130" s="266"/>
      <c r="P130" s="266"/>
      <c r="Q130" s="266"/>
      <c r="R130" s="335">
        <f>SUM(E130,J130)</f>
        <v>0</v>
      </c>
    </row>
    <row r="131" spans="1:20" s="2" customFormat="1" ht="39" hidden="1" customHeight="1" x14ac:dyDescent="0.3">
      <c r="A131" s="22" t="s">
        <v>592</v>
      </c>
      <c r="B131" s="22" t="s">
        <v>593</v>
      </c>
      <c r="C131" s="8" t="s">
        <v>595</v>
      </c>
      <c r="D131" s="204" t="s">
        <v>594</v>
      </c>
      <c r="E131" s="335">
        <f t="shared" si="41"/>
        <v>0</v>
      </c>
      <c r="F131" s="266"/>
      <c r="G131" s="266"/>
      <c r="H131" s="266"/>
      <c r="I131" s="266"/>
      <c r="J131" s="266">
        <f t="shared" si="40"/>
        <v>0</v>
      </c>
      <c r="K131" s="266"/>
      <c r="L131" s="266"/>
      <c r="M131" s="266"/>
      <c r="N131" s="266"/>
      <c r="O131" s="266"/>
      <c r="P131" s="266"/>
      <c r="Q131" s="266"/>
      <c r="R131" s="335">
        <f>SUM(E131,J131)</f>
        <v>0</v>
      </c>
    </row>
    <row r="132" spans="1:20" s="2" customFormat="1" ht="42.75" hidden="1" customHeight="1" x14ac:dyDescent="0.3">
      <c r="A132" s="22" t="s">
        <v>545</v>
      </c>
      <c r="B132" s="22" t="s">
        <v>40</v>
      </c>
      <c r="C132" s="8" t="s">
        <v>16</v>
      </c>
      <c r="D132" s="204" t="s">
        <v>41</v>
      </c>
      <c r="E132" s="335">
        <f t="shared" si="41"/>
        <v>0</v>
      </c>
      <c r="F132" s="266"/>
      <c r="G132" s="266"/>
      <c r="H132" s="266"/>
      <c r="I132" s="266"/>
      <c r="J132" s="266">
        <f>SUM(K132)</f>
        <v>0</v>
      </c>
      <c r="K132" s="266"/>
      <c r="L132" s="266"/>
      <c r="M132" s="266"/>
      <c r="N132" s="266"/>
      <c r="O132" s="266"/>
      <c r="P132" s="266"/>
      <c r="Q132" s="266"/>
      <c r="R132" s="335">
        <f t="shared" ref="R132:R135" si="42">SUM(E132,J132)</f>
        <v>0</v>
      </c>
    </row>
    <row r="133" spans="1:20" s="2" customFormat="1" ht="41.25" hidden="1" customHeight="1" x14ac:dyDescent="0.3">
      <c r="A133" s="22" t="s">
        <v>589</v>
      </c>
      <c r="B133" s="22" t="s">
        <v>50</v>
      </c>
      <c r="C133" s="8" t="s">
        <v>16</v>
      </c>
      <c r="D133" s="204" t="s">
        <v>590</v>
      </c>
      <c r="E133" s="335">
        <f t="shared" si="41"/>
        <v>0</v>
      </c>
      <c r="F133" s="266"/>
      <c r="G133" s="266"/>
      <c r="H133" s="266"/>
      <c r="I133" s="266"/>
      <c r="J133" s="266">
        <f t="shared" ref="J133:J136" si="43">SUM(K133)</f>
        <v>0</v>
      </c>
      <c r="K133" s="266"/>
      <c r="L133" s="266"/>
      <c r="M133" s="266"/>
      <c r="N133" s="266"/>
      <c r="O133" s="266"/>
      <c r="P133" s="266"/>
      <c r="Q133" s="266"/>
      <c r="R133" s="335">
        <f t="shared" si="42"/>
        <v>0</v>
      </c>
    </row>
    <row r="134" spans="1:20" s="469" customFormat="1" ht="33.75" hidden="1" customHeight="1" x14ac:dyDescent="0.3">
      <c r="A134" s="466"/>
      <c r="B134" s="466"/>
      <c r="C134" s="467"/>
      <c r="D134" s="360" t="s">
        <v>612</v>
      </c>
      <c r="E134" s="474">
        <f t="shared" si="41"/>
        <v>0</v>
      </c>
      <c r="F134" s="468"/>
      <c r="G134" s="468"/>
      <c r="H134" s="468"/>
      <c r="I134" s="468"/>
      <c r="J134" s="468">
        <f t="shared" si="43"/>
        <v>0</v>
      </c>
      <c r="K134" s="468"/>
      <c r="L134" s="468"/>
      <c r="M134" s="468"/>
      <c r="N134" s="468"/>
      <c r="O134" s="468"/>
      <c r="P134" s="468"/>
      <c r="Q134" s="468"/>
      <c r="R134" s="474">
        <f t="shared" si="42"/>
        <v>0</v>
      </c>
    </row>
    <row r="135" spans="1:20" s="472" customFormat="1" ht="38.25" hidden="1" customHeight="1" x14ac:dyDescent="0.25">
      <c r="A135" s="470" t="s">
        <v>596</v>
      </c>
      <c r="B135" s="470" t="s">
        <v>597</v>
      </c>
      <c r="C135" s="471" t="s">
        <v>16</v>
      </c>
      <c r="D135" s="510" t="s">
        <v>598</v>
      </c>
      <c r="E135" s="473">
        <f>SUM(F135)</f>
        <v>0</v>
      </c>
      <c r="F135" s="473"/>
      <c r="G135" s="473"/>
      <c r="H135" s="473"/>
      <c r="I135" s="473"/>
      <c r="J135" s="473">
        <f t="shared" si="43"/>
        <v>0</v>
      </c>
      <c r="K135" s="473"/>
      <c r="L135" s="473"/>
      <c r="M135" s="473"/>
      <c r="N135" s="473"/>
      <c r="O135" s="473"/>
      <c r="P135" s="473"/>
      <c r="Q135" s="473"/>
      <c r="R135" s="473">
        <f t="shared" si="42"/>
        <v>0</v>
      </c>
    </row>
    <row r="136" spans="1:20" s="2" customFormat="1" ht="59.25" hidden="1" customHeight="1" x14ac:dyDescent="0.3">
      <c r="A136" s="22" t="s">
        <v>561</v>
      </c>
      <c r="B136" s="22" t="s">
        <v>188</v>
      </c>
      <c r="C136" s="8" t="s">
        <v>189</v>
      </c>
      <c r="D136" s="204" t="s">
        <v>190</v>
      </c>
      <c r="E136" s="335">
        <f t="shared" si="41"/>
        <v>0</v>
      </c>
      <c r="F136" s="266"/>
      <c r="G136" s="266"/>
      <c r="H136" s="266"/>
      <c r="I136" s="266"/>
      <c r="J136" s="266">
        <f t="shared" si="43"/>
        <v>0</v>
      </c>
      <c r="K136" s="266"/>
      <c r="L136" s="266"/>
      <c r="M136" s="266"/>
      <c r="N136" s="266"/>
      <c r="O136" s="266"/>
      <c r="P136" s="266"/>
      <c r="Q136" s="266"/>
      <c r="R136" s="335">
        <f>SUM(E136,J136)</f>
        <v>0</v>
      </c>
    </row>
    <row r="137" spans="1:20" s="2" customFormat="1" ht="74.25" hidden="1" customHeight="1" x14ac:dyDescent="0.3">
      <c r="A137" s="5" t="s">
        <v>32</v>
      </c>
      <c r="B137" s="5"/>
      <c r="C137" s="5"/>
      <c r="D137" s="6" t="s">
        <v>33</v>
      </c>
      <c r="E137" s="359">
        <f>SUM(E138)</f>
        <v>0</v>
      </c>
      <c r="F137" s="260">
        <f t="shared" ref="F137:Q137" si="44">SUM(F138)</f>
        <v>0</v>
      </c>
      <c r="G137" s="260">
        <f t="shared" si="44"/>
        <v>0</v>
      </c>
      <c r="H137" s="260">
        <f t="shared" si="44"/>
        <v>0</v>
      </c>
      <c r="I137" s="260">
        <f t="shared" si="44"/>
        <v>0</v>
      </c>
      <c r="J137" s="260">
        <f t="shared" si="44"/>
        <v>0</v>
      </c>
      <c r="K137" s="260">
        <f t="shared" si="44"/>
        <v>0</v>
      </c>
      <c r="L137" s="260">
        <f t="shared" si="44"/>
        <v>0</v>
      </c>
      <c r="M137" s="260">
        <f t="shared" si="44"/>
        <v>0</v>
      </c>
      <c r="N137" s="260">
        <f t="shared" si="44"/>
        <v>0</v>
      </c>
      <c r="O137" s="260">
        <f t="shared" si="44"/>
        <v>0</v>
      </c>
      <c r="P137" s="260">
        <f t="shared" si="44"/>
        <v>0</v>
      </c>
      <c r="Q137" s="260">
        <f t="shared" si="44"/>
        <v>0</v>
      </c>
      <c r="R137" s="290">
        <f t="shared" si="5"/>
        <v>0</v>
      </c>
      <c r="T137" s="51">
        <f>SUM(E137,J137)</f>
        <v>0</v>
      </c>
    </row>
    <row r="138" spans="1:20" s="2" customFormat="1" ht="76.5" hidden="1" customHeight="1" x14ac:dyDescent="0.3">
      <c r="A138" s="5" t="s">
        <v>34</v>
      </c>
      <c r="B138" s="5"/>
      <c r="C138" s="5"/>
      <c r="D138" s="6" t="s">
        <v>33</v>
      </c>
      <c r="E138" s="359">
        <f t="shared" ref="E138:R138" si="45">SUM(E139:E151)</f>
        <v>0</v>
      </c>
      <c r="F138" s="359">
        <f t="shared" si="45"/>
        <v>0</v>
      </c>
      <c r="G138" s="359">
        <f t="shared" si="45"/>
        <v>0</v>
      </c>
      <c r="H138" s="359">
        <f t="shared" si="45"/>
        <v>0</v>
      </c>
      <c r="I138" s="359">
        <f t="shared" si="45"/>
        <v>0</v>
      </c>
      <c r="J138" s="359">
        <f t="shared" si="45"/>
        <v>0</v>
      </c>
      <c r="K138" s="359">
        <f t="shared" si="45"/>
        <v>0</v>
      </c>
      <c r="L138" s="359">
        <f t="shared" si="45"/>
        <v>0</v>
      </c>
      <c r="M138" s="359">
        <f t="shared" si="45"/>
        <v>0</v>
      </c>
      <c r="N138" s="359">
        <f t="shared" si="45"/>
        <v>0</v>
      </c>
      <c r="O138" s="359">
        <f t="shared" si="45"/>
        <v>0</v>
      </c>
      <c r="P138" s="359">
        <f t="shared" si="45"/>
        <v>0</v>
      </c>
      <c r="Q138" s="359">
        <f t="shared" si="45"/>
        <v>0</v>
      </c>
      <c r="R138" s="359">
        <f t="shared" si="45"/>
        <v>0</v>
      </c>
      <c r="T138" s="51">
        <f>SUM(E138,J138)</f>
        <v>0</v>
      </c>
    </row>
    <row r="139" spans="1:20" s="2" customFormat="1" ht="56.25" hidden="1" customHeight="1" x14ac:dyDescent="0.3">
      <c r="A139" s="8" t="s">
        <v>218</v>
      </c>
      <c r="B139" s="8" t="s">
        <v>63</v>
      </c>
      <c r="C139" s="8" t="s">
        <v>64</v>
      </c>
      <c r="D139" s="252" t="s">
        <v>84</v>
      </c>
      <c r="E139" s="336">
        <f t="shared" ref="E139:E150" si="46">SUM(F139,I139)</f>
        <v>0</v>
      </c>
      <c r="F139" s="336"/>
      <c r="G139" s="338"/>
      <c r="H139" s="338"/>
      <c r="I139" s="338"/>
      <c r="J139" s="336">
        <f t="shared" ref="J139:J148" si="47">SUM(L139,O139)</f>
        <v>0</v>
      </c>
      <c r="K139" s="336"/>
      <c r="L139" s="441"/>
      <c r="M139" s="441"/>
      <c r="N139" s="441"/>
      <c r="O139" s="336"/>
      <c r="P139" s="441"/>
      <c r="Q139" s="441"/>
      <c r="R139" s="266">
        <f t="shared" si="5"/>
        <v>0</v>
      </c>
    </row>
    <row r="140" spans="1:20" s="2" customFormat="1" ht="23.25" hidden="1" customHeight="1" x14ac:dyDescent="0.3">
      <c r="A140" s="8" t="s">
        <v>219</v>
      </c>
      <c r="B140" s="22" t="s">
        <v>220</v>
      </c>
      <c r="C140" s="90" t="s">
        <v>221</v>
      </c>
      <c r="D140" s="91" t="s">
        <v>222</v>
      </c>
      <c r="E140" s="336">
        <f t="shared" si="46"/>
        <v>0</v>
      </c>
      <c r="F140" s="336"/>
      <c r="G140" s="338"/>
      <c r="H140" s="338"/>
      <c r="I140" s="338"/>
      <c r="J140" s="336">
        <f t="shared" si="47"/>
        <v>0</v>
      </c>
      <c r="K140" s="336"/>
      <c r="L140" s="441"/>
      <c r="M140" s="441"/>
      <c r="N140" s="441"/>
      <c r="O140" s="336"/>
      <c r="P140" s="441"/>
      <c r="Q140" s="441"/>
      <c r="R140" s="266">
        <f t="shared" si="5"/>
        <v>0</v>
      </c>
    </row>
    <row r="141" spans="1:20" s="2" customFormat="1" ht="57" hidden="1" customHeight="1" x14ac:dyDescent="0.3">
      <c r="A141" s="15" t="s">
        <v>35</v>
      </c>
      <c r="B141" s="8" t="s">
        <v>36</v>
      </c>
      <c r="C141" s="8" t="s">
        <v>37</v>
      </c>
      <c r="D141" s="16" t="s">
        <v>38</v>
      </c>
      <c r="E141" s="336">
        <f t="shared" si="46"/>
        <v>0</v>
      </c>
      <c r="F141" s="336"/>
      <c r="G141" s="442"/>
      <c r="H141" s="442"/>
      <c r="I141" s="442"/>
      <c r="J141" s="338">
        <f t="shared" si="47"/>
        <v>0</v>
      </c>
      <c r="K141" s="338"/>
      <c r="L141" s="441"/>
      <c r="M141" s="441"/>
      <c r="N141" s="441"/>
      <c r="O141" s="338"/>
      <c r="P141" s="441"/>
      <c r="Q141" s="441"/>
      <c r="R141" s="266">
        <f t="shared" si="5"/>
        <v>0</v>
      </c>
    </row>
    <row r="142" spans="1:20" s="261" customFormat="1" ht="36.75" hidden="1" customHeight="1" x14ac:dyDescent="0.3">
      <c r="A142" s="15" t="s">
        <v>223</v>
      </c>
      <c r="B142" s="15" t="s">
        <v>161</v>
      </c>
      <c r="C142" s="15" t="s">
        <v>60</v>
      </c>
      <c r="D142" s="83" t="s">
        <v>162</v>
      </c>
      <c r="E142" s="336">
        <f t="shared" si="46"/>
        <v>0</v>
      </c>
      <c r="F142" s="336"/>
      <c r="G142" s="442"/>
      <c r="H142" s="442"/>
      <c r="I142" s="442"/>
      <c r="J142" s="338">
        <f t="shared" si="47"/>
        <v>0</v>
      </c>
      <c r="K142" s="336"/>
      <c r="L142" s="442"/>
      <c r="M142" s="442"/>
      <c r="N142" s="442"/>
      <c r="O142" s="336"/>
      <c r="P142" s="442"/>
      <c r="Q142" s="442"/>
      <c r="R142" s="266">
        <f t="shared" si="5"/>
        <v>0</v>
      </c>
    </row>
    <row r="143" spans="1:20" s="261" customFormat="1" ht="35.25" hidden="1" customHeight="1" x14ac:dyDescent="0.3">
      <c r="A143" s="15" t="s">
        <v>224</v>
      </c>
      <c r="B143" s="15" t="s">
        <v>225</v>
      </c>
      <c r="C143" s="15" t="s">
        <v>165</v>
      </c>
      <c r="D143" s="83" t="s">
        <v>226</v>
      </c>
      <c r="E143" s="336">
        <f t="shared" si="46"/>
        <v>0</v>
      </c>
      <c r="F143" s="336"/>
      <c r="G143" s="442"/>
      <c r="H143" s="442"/>
      <c r="I143" s="442"/>
      <c r="J143" s="338">
        <f t="shared" si="47"/>
        <v>0</v>
      </c>
      <c r="K143" s="338"/>
      <c r="L143" s="442"/>
      <c r="M143" s="442"/>
      <c r="N143" s="442"/>
      <c r="O143" s="338"/>
      <c r="P143" s="442"/>
      <c r="Q143" s="442"/>
      <c r="R143" s="266">
        <f t="shared" si="5"/>
        <v>0</v>
      </c>
    </row>
    <row r="144" spans="1:20" s="261" customFormat="1" ht="35.25" hidden="1" customHeight="1" x14ac:dyDescent="0.3">
      <c r="A144" s="15" t="s">
        <v>227</v>
      </c>
      <c r="B144" s="15" t="s">
        <v>228</v>
      </c>
      <c r="C144" s="15" t="s">
        <v>165</v>
      </c>
      <c r="D144" s="83" t="s">
        <v>229</v>
      </c>
      <c r="E144" s="336">
        <f t="shared" si="46"/>
        <v>0</v>
      </c>
      <c r="F144" s="336"/>
      <c r="G144" s="442"/>
      <c r="H144" s="442"/>
      <c r="I144" s="442"/>
      <c r="J144" s="338">
        <f t="shared" si="47"/>
        <v>0</v>
      </c>
      <c r="K144" s="338"/>
      <c r="L144" s="442"/>
      <c r="M144" s="442"/>
      <c r="N144" s="442"/>
      <c r="O144" s="338"/>
      <c r="P144" s="442"/>
      <c r="Q144" s="442"/>
      <c r="R144" s="266">
        <f t="shared" si="5"/>
        <v>0</v>
      </c>
    </row>
    <row r="145" spans="1:20" s="261" customFormat="1" ht="22.5" hidden="1" customHeight="1" x14ac:dyDescent="0.3">
      <c r="A145" s="15" t="s">
        <v>230</v>
      </c>
      <c r="B145" s="15" t="s">
        <v>177</v>
      </c>
      <c r="C145" s="8" t="s">
        <v>165</v>
      </c>
      <c r="D145" s="10" t="s">
        <v>178</v>
      </c>
      <c r="E145" s="336">
        <f t="shared" si="46"/>
        <v>0</v>
      </c>
      <c r="F145" s="336"/>
      <c r="G145" s="442"/>
      <c r="H145" s="442"/>
      <c r="I145" s="442"/>
      <c r="J145" s="338">
        <f t="shared" si="47"/>
        <v>0</v>
      </c>
      <c r="K145" s="338"/>
      <c r="L145" s="442"/>
      <c r="M145" s="442"/>
      <c r="N145" s="442"/>
      <c r="O145" s="338"/>
      <c r="P145" s="442"/>
      <c r="Q145" s="442"/>
      <c r="R145" s="266">
        <f t="shared" si="5"/>
        <v>0</v>
      </c>
    </row>
    <row r="146" spans="1:20" s="2" customFormat="1" ht="39" hidden="1" customHeight="1" x14ac:dyDescent="0.3">
      <c r="A146" s="17" t="s">
        <v>39</v>
      </c>
      <c r="B146" s="17" t="s">
        <v>40</v>
      </c>
      <c r="C146" s="17" t="s">
        <v>16</v>
      </c>
      <c r="D146" s="18" t="s">
        <v>41</v>
      </c>
      <c r="E146" s="336">
        <f t="shared" si="46"/>
        <v>0</v>
      </c>
      <c r="F146" s="336"/>
      <c r="G146" s="442"/>
      <c r="H146" s="442"/>
      <c r="I146" s="442"/>
      <c r="J146" s="338">
        <f t="shared" si="47"/>
        <v>0</v>
      </c>
      <c r="K146" s="338"/>
      <c r="L146" s="456"/>
      <c r="M146" s="456"/>
      <c r="N146" s="456"/>
      <c r="O146" s="338"/>
      <c r="P146" s="456"/>
      <c r="Q146" s="442"/>
      <c r="R146" s="266">
        <f t="shared" si="5"/>
        <v>0</v>
      </c>
    </row>
    <row r="147" spans="1:20" s="2" customFormat="1" ht="31.5" hidden="1" customHeight="1" x14ac:dyDescent="0.3">
      <c r="A147" s="7" t="s">
        <v>231</v>
      </c>
      <c r="B147" s="8" t="s">
        <v>50</v>
      </c>
      <c r="C147" s="8" t="s">
        <v>16</v>
      </c>
      <c r="D147" s="9" t="s">
        <v>51</v>
      </c>
      <c r="E147" s="336">
        <f>SUM(F147,I147)</f>
        <v>0</v>
      </c>
      <c r="F147" s="336"/>
      <c r="G147" s="442"/>
      <c r="H147" s="442"/>
      <c r="I147" s="442"/>
      <c r="J147" s="338">
        <f t="shared" si="47"/>
        <v>0</v>
      </c>
      <c r="K147" s="336"/>
      <c r="L147" s="456"/>
      <c r="M147" s="456"/>
      <c r="N147" s="456"/>
      <c r="O147" s="336"/>
      <c r="P147" s="456"/>
      <c r="Q147" s="442"/>
      <c r="R147" s="266">
        <f t="shared" si="5"/>
        <v>0</v>
      </c>
    </row>
    <row r="148" spans="1:20" s="2" customFormat="1" ht="36.75" hidden="1" customHeight="1" x14ac:dyDescent="0.3">
      <c r="A148" s="8" t="s">
        <v>42</v>
      </c>
      <c r="B148" s="8" t="s">
        <v>43</v>
      </c>
      <c r="C148" s="8" t="s">
        <v>16</v>
      </c>
      <c r="D148" s="9" t="s">
        <v>44</v>
      </c>
      <c r="E148" s="336">
        <f>SUM(F148,I148)</f>
        <v>0</v>
      </c>
      <c r="F148" s="336"/>
      <c r="G148" s="338"/>
      <c r="H148" s="338"/>
      <c r="I148" s="338"/>
      <c r="J148" s="338">
        <f t="shared" si="47"/>
        <v>0</v>
      </c>
      <c r="K148" s="336"/>
      <c r="L148" s="441"/>
      <c r="M148" s="441"/>
      <c r="N148" s="441"/>
      <c r="O148" s="336"/>
      <c r="P148" s="442"/>
      <c r="Q148" s="441"/>
      <c r="R148" s="266">
        <f t="shared" si="5"/>
        <v>0</v>
      </c>
    </row>
    <row r="149" spans="1:20" s="267" customFormat="1" ht="51" hidden="1" customHeight="1" x14ac:dyDescent="0.3">
      <c r="A149" s="263" t="s">
        <v>232</v>
      </c>
      <c r="B149" s="263" t="s">
        <v>188</v>
      </c>
      <c r="C149" s="264" t="s">
        <v>189</v>
      </c>
      <c r="D149" s="265" t="s">
        <v>190</v>
      </c>
      <c r="E149" s="432">
        <f t="shared" si="46"/>
        <v>0</v>
      </c>
      <c r="F149" s="432"/>
      <c r="G149" s="443"/>
      <c r="H149" s="443"/>
      <c r="I149" s="443"/>
      <c r="J149" s="431"/>
      <c r="K149" s="431"/>
      <c r="L149" s="457"/>
      <c r="M149" s="457"/>
      <c r="N149" s="457"/>
      <c r="O149" s="431"/>
      <c r="P149" s="457"/>
      <c r="Q149" s="443"/>
      <c r="R149" s="266">
        <f t="shared" si="5"/>
        <v>0</v>
      </c>
    </row>
    <row r="150" spans="1:20" s="2" customFormat="1" ht="24.75" hidden="1" customHeight="1" x14ac:dyDescent="0.3">
      <c r="A150" s="17" t="s">
        <v>233</v>
      </c>
      <c r="B150" s="8" t="s">
        <v>28</v>
      </c>
      <c r="C150" s="8" t="s">
        <v>29</v>
      </c>
      <c r="D150" s="126" t="s">
        <v>30</v>
      </c>
      <c r="E150" s="336">
        <f t="shared" si="46"/>
        <v>0</v>
      </c>
      <c r="F150" s="336"/>
      <c r="G150" s="338"/>
      <c r="H150" s="338"/>
      <c r="I150" s="338"/>
      <c r="J150" s="336"/>
      <c r="K150" s="336"/>
      <c r="L150" s="338"/>
      <c r="M150" s="338"/>
      <c r="N150" s="338"/>
      <c r="O150" s="336"/>
      <c r="P150" s="338"/>
      <c r="Q150" s="338"/>
      <c r="R150" s="266">
        <f t="shared" si="5"/>
        <v>0</v>
      </c>
    </row>
    <row r="151" spans="1:20" s="2" customFormat="1" ht="35.25" hidden="1" customHeight="1" x14ac:dyDescent="0.3">
      <c r="A151" s="8" t="s">
        <v>45</v>
      </c>
      <c r="B151" s="8" t="s">
        <v>26</v>
      </c>
      <c r="C151" s="8" t="s">
        <v>16</v>
      </c>
      <c r="D151" s="9" t="s">
        <v>27</v>
      </c>
      <c r="E151" s="336">
        <f>SUM(F151,I151)</f>
        <v>0</v>
      </c>
      <c r="F151" s="336"/>
      <c r="G151" s="338"/>
      <c r="H151" s="338"/>
      <c r="I151" s="338"/>
      <c r="J151" s="336">
        <f>SUM(L151,O151)</f>
        <v>0</v>
      </c>
      <c r="K151" s="336"/>
      <c r="L151" s="441"/>
      <c r="M151" s="441"/>
      <c r="N151" s="441"/>
      <c r="O151" s="336"/>
      <c r="P151" s="442"/>
      <c r="Q151" s="441"/>
      <c r="R151" s="266">
        <f t="shared" si="5"/>
        <v>0</v>
      </c>
    </row>
    <row r="152" spans="1:20" s="2" customFormat="1" ht="67.5" customHeight="1" x14ac:dyDescent="0.3">
      <c r="A152" s="322" t="s">
        <v>81</v>
      </c>
      <c r="B152" s="324"/>
      <c r="C152" s="324"/>
      <c r="D152" s="663" t="s">
        <v>666</v>
      </c>
      <c r="E152" s="290">
        <f>SUM(E153)</f>
        <v>0</v>
      </c>
      <c r="F152" s="290">
        <f t="shared" ref="F152:R152" si="48">SUM(F153)</f>
        <v>0</v>
      </c>
      <c r="G152" s="290">
        <f t="shared" si="48"/>
        <v>0</v>
      </c>
      <c r="H152" s="290">
        <f t="shared" si="48"/>
        <v>0</v>
      </c>
      <c r="I152" s="290">
        <f t="shared" si="48"/>
        <v>0</v>
      </c>
      <c r="J152" s="290">
        <f t="shared" si="48"/>
        <v>-200000</v>
      </c>
      <c r="K152" s="290">
        <f t="shared" si="48"/>
        <v>-200000</v>
      </c>
      <c r="L152" s="290">
        <f t="shared" si="48"/>
        <v>0</v>
      </c>
      <c r="M152" s="290">
        <f t="shared" si="48"/>
        <v>0</v>
      </c>
      <c r="N152" s="290">
        <f t="shared" si="48"/>
        <v>0</v>
      </c>
      <c r="O152" s="290">
        <f t="shared" si="48"/>
        <v>-200000</v>
      </c>
      <c r="P152" s="290">
        <f t="shared" si="48"/>
        <v>0</v>
      </c>
      <c r="Q152" s="290">
        <f t="shared" si="48"/>
        <v>0</v>
      </c>
      <c r="R152" s="290">
        <f t="shared" si="48"/>
        <v>-200000</v>
      </c>
      <c r="T152" s="51"/>
    </row>
    <row r="153" spans="1:20" s="2" customFormat="1" ht="64.5" customHeight="1" x14ac:dyDescent="0.3">
      <c r="A153" s="322" t="s">
        <v>83</v>
      </c>
      <c r="B153" s="324"/>
      <c r="C153" s="324"/>
      <c r="D153" s="663" t="s">
        <v>666</v>
      </c>
      <c r="E153" s="290">
        <f>SUM(E154:E155)</f>
        <v>0</v>
      </c>
      <c r="F153" s="290">
        <f t="shared" ref="F153:R153" si="49">SUM(F154:F155)</f>
        <v>0</v>
      </c>
      <c r="G153" s="290">
        <f t="shared" si="49"/>
        <v>0</v>
      </c>
      <c r="H153" s="290">
        <f t="shared" si="49"/>
        <v>0</v>
      </c>
      <c r="I153" s="290">
        <f t="shared" si="49"/>
        <v>0</v>
      </c>
      <c r="J153" s="290">
        <f t="shared" si="49"/>
        <v>-200000</v>
      </c>
      <c r="K153" s="290">
        <f t="shared" si="49"/>
        <v>-200000</v>
      </c>
      <c r="L153" s="290">
        <f t="shared" si="49"/>
        <v>0</v>
      </c>
      <c r="M153" s="290">
        <f t="shared" si="49"/>
        <v>0</v>
      </c>
      <c r="N153" s="290">
        <f t="shared" si="49"/>
        <v>0</v>
      </c>
      <c r="O153" s="290">
        <f t="shared" si="49"/>
        <v>-200000</v>
      </c>
      <c r="P153" s="290">
        <f t="shared" si="49"/>
        <v>0</v>
      </c>
      <c r="Q153" s="290">
        <f t="shared" si="49"/>
        <v>0</v>
      </c>
      <c r="R153" s="290">
        <f t="shared" si="49"/>
        <v>-200000</v>
      </c>
      <c r="T153" s="291">
        <f t="shared" ref="T153" si="50">SUM(E153,J153)</f>
        <v>-200000</v>
      </c>
    </row>
    <row r="154" spans="1:20" s="2" customFormat="1" ht="39.75" hidden="1" customHeight="1" x14ac:dyDescent="0.3">
      <c r="A154" s="22"/>
      <c r="B154" s="22"/>
      <c r="C154" s="8"/>
      <c r="D154" s="9"/>
      <c r="E154" s="335">
        <f>SUM(F154,I154)</f>
        <v>0</v>
      </c>
      <c r="F154" s="266"/>
      <c r="G154" s="266"/>
      <c r="H154" s="266"/>
      <c r="I154" s="266"/>
      <c r="J154" s="336">
        <f>SUM(L154,O154)</f>
        <v>0</v>
      </c>
      <c r="K154" s="266"/>
      <c r="L154" s="266"/>
      <c r="M154" s="266"/>
      <c r="N154" s="266"/>
      <c r="O154" s="266"/>
      <c r="P154" s="266"/>
      <c r="Q154" s="266"/>
      <c r="R154" s="335">
        <f t="shared" ref="R154:R158" si="51">SUM(J154,E154)</f>
        <v>0</v>
      </c>
    </row>
    <row r="155" spans="1:20" s="2" customFormat="1" ht="63.75" customHeight="1" x14ac:dyDescent="0.3">
      <c r="A155" s="22" t="s">
        <v>599</v>
      </c>
      <c r="B155" s="22" t="s">
        <v>26</v>
      </c>
      <c r="C155" s="8" t="s">
        <v>16</v>
      </c>
      <c r="D155" s="204" t="s">
        <v>27</v>
      </c>
      <c r="E155" s="335"/>
      <c r="F155" s="266"/>
      <c r="G155" s="266"/>
      <c r="H155" s="266"/>
      <c r="I155" s="266"/>
      <c r="J155" s="336">
        <f>SUM(L155,O155)</f>
        <v>-200000</v>
      </c>
      <c r="K155" s="266">
        <v>-200000</v>
      </c>
      <c r="L155" s="266"/>
      <c r="M155" s="266"/>
      <c r="N155" s="266"/>
      <c r="O155" s="266">
        <v>-200000</v>
      </c>
      <c r="P155" s="266"/>
      <c r="Q155" s="266"/>
      <c r="R155" s="335">
        <f t="shared" si="51"/>
        <v>-200000</v>
      </c>
    </row>
    <row r="156" spans="1:20" s="2" customFormat="1" ht="53.25" hidden="1" customHeight="1" x14ac:dyDescent="0.3">
      <c r="A156" s="5" t="s">
        <v>424</v>
      </c>
      <c r="B156" s="249"/>
      <c r="C156" s="249"/>
      <c r="D156" s="29" t="s">
        <v>86</v>
      </c>
      <c r="E156" s="290">
        <f>SUM(E157)</f>
        <v>0</v>
      </c>
      <c r="F156" s="290">
        <f t="shared" ref="F156:Q157" si="52">SUM(F157)</f>
        <v>0</v>
      </c>
      <c r="G156" s="290">
        <f t="shared" si="52"/>
        <v>0</v>
      </c>
      <c r="H156" s="290">
        <f t="shared" si="52"/>
        <v>0</v>
      </c>
      <c r="I156" s="290">
        <f t="shared" si="52"/>
        <v>0</v>
      </c>
      <c r="J156" s="290">
        <f t="shared" si="52"/>
        <v>0</v>
      </c>
      <c r="K156" s="290">
        <f t="shared" si="52"/>
        <v>0</v>
      </c>
      <c r="L156" s="290">
        <f t="shared" si="52"/>
        <v>0</v>
      </c>
      <c r="M156" s="290">
        <f t="shared" si="52"/>
        <v>0</v>
      </c>
      <c r="N156" s="290">
        <f t="shared" si="52"/>
        <v>0</v>
      </c>
      <c r="O156" s="290">
        <f t="shared" si="52"/>
        <v>0</v>
      </c>
      <c r="P156" s="290">
        <f t="shared" si="52"/>
        <v>0</v>
      </c>
      <c r="Q156" s="290">
        <f t="shared" si="52"/>
        <v>0</v>
      </c>
      <c r="R156" s="290">
        <f t="shared" si="51"/>
        <v>0</v>
      </c>
      <c r="T156" s="51">
        <f t="shared" ref="T156:T157" si="53">SUM(E156,J156)</f>
        <v>0</v>
      </c>
    </row>
    <row r="157" spans="1:20" s="2" customFormat="1" ht="60" hidden="1" customHeight="1" x14ac:dyDescent="0.3">
      <c r="A157" s="5" t="s">
        <v>425</v>
      </c>
      <c r="B157" s="249"/>
      <c r="C157" s="249"/>
      <c r="D157" s="29" t="s">
        <v>86</v>
      </c>
      <c r="E157" s="290">
        <f>SUM(E158)</f>
        <v>0</v>
      </c>
      <c r="F157" s="290">
        <f t="shared" si="52"/>
        <v>0</v>
      </c>
      <c r="G157" s="290">
        <f t="shared" si="52"/>
        <v>0</v>
      </c>
      <c r="H157" s="290">
        <f t="shared" si="52"/>
        <v>0</v>
      </c>
      <c r="I157" s="290">
        <f t="shared" si="52"/>
        <v>0</v>
      </c>
      <c r="J157" s="290">
        <f t="shared" si="52"/>
        <v>0</v>
      </c>
      <c r="K157" s="290">
        <f t="shared" si="52"/>
        <v>0</v>
      </c>
      <c r="L157" s="290">
        <f t="shared" si="52"/>
        <v>0</v>
      </c>
      <c r="M157" s="290">
        <f t="shared" si="52"/>
        <v>0</v>
      </c>
      <c r="N157" s="290">
        <f t="shared" si="52"/>
        <v>0</v>
      </c>
      <c r="O157" s="290">
        <f t="shared" si="52"/>
        <v>0</v>
      </c>
      <c r="P157" s="290">
        <f t="shared" si="52"/>
        <v>0</v>
      </c>
      <c r="Q157" s="290">
        <f t="shared" si="52"/>
        <v>0</v>
      </c>
      <c r="R157" s="290">
        <f t="shared" si="51"/>
        <v>0</v>
      </c>
      <c r="T157" s="51">
        <f t="shared" si="53"/>
        <v>0</v>
      </c>
    </row>
    <row r="158" spans="1:20" s="2" customFormat="1" ht="45.75" hidden="1" customHeight="1" x14ac:dyDescent="0.3">
      <c r="A158" s="258" t="s">
        <v>426</v>
      </c>
      <c r="B158" s="258" t="s">
        <v>63</v>
      </c>
      <c r="C158" s="258" t="s">
        <v>64</v>
      </c>
      <c r="D158" s="252" t="s">
        <v>84</v>
      </c>
      <c r="E158" s="335">
        <f>SUM(F158,I158)</f>
        <v>0</v>
      </c>
      <c r="F158" s="266"/>
      <c r="G158" s="266"/>
      <c r="H158" s="266"/>
      <c r="I158" s="266"/>
      <c r="J158" s="336">
        <f>SUM(L158,O158)</f>
        <v>0</v>
      </c>
      <c r="K158" s="266"/>
      <c r="L158" s="266"/>
      <c r="M158" s="266"/>
      <c r="N158" s="266"/>
      <c r="O158" s="266"/>
      <c r="P158" s="266"/>
      <c r="Q158" s="266"/>
      <c r="R158" s="335">
        <f t="shared" si="51"/>
        <v>0</v>
      </c>
    </row>
    <row r="159" spans="1:20" s="2" customFormat="1" ht="61.5" customHeight="1" x14ac:dyDescent="0.3">
      <c r="A159" s="5" t="s">
        <v>313</v>
      </c>
      <c r="B159" s="268"/>
      <c r="C159" s="268"/>
      <c r="D159" s="29" t="s">
        <v>88</v>
      </c>
      <c r="E159" s="290">
        <f>SUM(E160)</f>
        <v>0</v>
      </c>
      <c r="F159" s="290">
        <f t="shared" ref="F159:Q159" si="54">SUM(F160)</f>
        <v>0</v>
      </c>
      <c r="G159" s="290">
        <f t="shared" si="54"/>
        <v>0</v>
      </c>
      <c r="H159" s="290">
        <f t="shared" si="54"/>
        <v>0</v>
      </c>
      <c r="I159" s="290">
        <f t="shared" si="54"/>
        <v>0</v>
      </c>
      <c r="J159" s="290">
        <f t="shared" si="54"/>
        <v>32612</v>
      </c>
      <c r="K159" s="290">
        <f t="shared" si="54"/>
        <v>32612</v>
      </c>
      <c r="L159" s="290">
        <f t="shared" si="54"/>
        <v>0</v>
      </c>
      <c r="M159" s="290">
        <f t="shared" si="54"/>
        <v>0</v>
      </c>
      <c r="N159" s="290">
        <f t="shared" si="54"/>
        <v>0</v>
      </c>
      <c r="O159" s="290">
        <f t="shared" si="54"/>
        <v>32612</v>
      </c>
      <c r="P159" s="458">
        <f t="shared" si="54"/>
        <v>0</v>
      </c>
      <c r="Q159" s="458">
        <f t="shared" si="54"/>
        <v>0</v>
      </c>
      <c r="R159" s="290">
        <f>SUM(J159,E159)</f>
        <v>32612</v>
      </c>
      <c r="T159" s="51"/>
    </row>
    <row r="160" spans="1:20" s="2" customFormat="1" ht="60" customHeight="1" x14ac:dyDescent="0.3">
      <c r="A160" s="5" t="s">
        <v>314</v>
      </c>
      <c r="B160" s="268"/>
      <c r="C160" s="268"/>
      <c r="D160" s="29" t="s">
        <v>88</v>
      </c>
      <c r="E160" s="290">
        <f>SUM(E161:E169,E171,E173,E174,E176)</f>
        <v>0</v>
      </c>
      <c r="F160" s="290">
        <f t="shared" ref="F160:R160" si="55">SUM(F161:F169,F171,F173,F174,F176)</f>
        <v>0</v>
      </c>
      <c r="G160" s="290">
        <f t="shared" si="55"/>
        <v>0</v>
      </c>
      <c r="H160" s="290">
        <f t="shared" si="55"/>
        <v>0</v>
      </c>
      <c r="I160" s="290">
        <f t="shared" si="55"/>
        <v>0</v>
      </c>
      <c r="J160" s="290">
        <f t="shared" si="55"/>
        <v>32612</v>
      </c>
      <c r="K160" s="290">
        <f t="shared" si="55"/>
        <v>32612</v>
      </c>
      <c r="L160" s="290">
        <f t="shared" si="55"/>
        <v>0</v>
      </c>
      <c r="M160" s="290">
        <f t="shared" si="55"/>
        <v>0</v>
      </c>
      <c r="N160" s="290">
        <f t="shared" si="55"/>
        <v>0</v>
      </c>
      <c r="O160" s="290">
        <f t="shared" si="55"/>
        <v>32612</v>
      </c>
      <c r="P160" s="290">
        <f t="shared" si="55"/>
        <v>0</v>
      </c>
      <c r="Q160" s="290">
        <f t="shared" si="55"/>
        <v>0</v>
      </c>
      <c r="R160" s="290">
        <f t="shared" si="55"/>
        <v>32612</v>
      </c>
      <c r="T160" s="291">
        <f t="shared" ref="T160" si="56">SUM(E160,J160)</f>
        <v>32612</v>
      </c>
    </row>
    <row r="161" spans="1:18" s="2" customFormat="1" ht="59.25" hidden="1" customHeight="1" x14ac:dyDescent="0.3">
      <c r="A161" s="22" t="s">
        <v>302</v>
      </c>
      <c r="B161" s="22" t="s">
        <v>63</v>
      </c>
      <c r="C161" s="22" t="s">
        <v>64</v>
      </c>
      <c r="D161" s="204" t="s">
        <v>84</v>
      </c>
      <c r="E161" s="335">
        <f>SUM(F161,I161)</f>
        <v>0</v>
      </c>
      <c r="F161" s="266"/>
      <c r="G161" s="335"/>
      <c r="H161" s="335"/>
      <c r="I161" s="418"/>
      <c r="J161" s="336">
        <f>SUM(L161,O161)</f>
        <v>0</v>
      </c>
      <c r="K161" s="455"/>
      <c r="L161" s="418"/>
      <c r="M161" s="418"/>
      <c r="N161" s="418"/>
      <c r="O161" s="418"/>
      <c r="P161" s="418"/>
      <c r="Q161" s="418"/>
      <c r="R161" s="335">
        <f>SUM(J161,E161)</f>
        <v>0</v>
      </c>
    </row>
    <row r="162" spans="1:18" s="2" customFormat="1" ht="59.25" hidden="1" customHeight="1" x14ac:dyDescent="0.3">
      <c r="A162" s="22" t="s">
        <v>600</v>
      </c>
      <c r="B162" s="95">
        <v>3031</v>
      </c>
      <c r="C162" s="95">
        <v>1030</v>
      </c>
      <c r="D162" s="91" t="s">
        <v>411</v>
      </c>
      <c r="E162" s="335">
        <f t="shared" ref="E162:E173" si="57">SUM(F162,I162)</f>
        <v>0</v>
      </c>
      <c r="F162" s="266"/>
      <c r="G162" s="335"/>
      <c r="H162" s="418"/>
      <c r="I162" s="418"/>
      <c r="J162" s="336">
        <f t="shared" ref="J162:J173" si="58">SUM(L162,O162)</f>
        <v>0</v>
      </c>
      <c r="K162" s="455"/>
      <c r="L162" s="418"/>
      <c r="M162" s="418"/>
      <c r="N162" s="418"/>
      <c r="O162" s="418"/>
      <c r="P162" s="418"/>
      <c r="Q162" s="418"/>
      <c r="R162" s="335">
        <f t="shared" ref="R162:R174" si="59">SUM(J162,E162)</f>
        <v>0</v>
      </c>
    </row>
    <row r="163" spans="1:18" s="2" customFormat="1" ht="38.25" hidden="1" customHeight="1" x14ac:dyDescent="0.3">
      <c r="A163" s="22" t="s">
        <v>601</v>
      </c>
      <c r="B163" s="95">
        <v>3032</v>
      </c>
      <c r="C163" s="255">
        <v>1070</v>
      </c>
      <c r="D163" s="91" t="s">
        <v>416</v>
      </c>
      <c r="E163" s="335">
        <f t="shared" si="57"/>
        <v>0</v>
      </c>
      <c r="F163" s="266"/>
      <c r="G163" s="335"/>
      <c r="H163" s="418"/>
      <c r="I163" s="418"/>
      <c r="J163" s="336">
        <f t="shared" si="58"/>
        <v>0</v>
      </c>
      <c r="K163" s="455"/>
      <c r="L163" s="418"/>
      <c r="M163" s="418"/>
      <c r="N163" s="418"/>
      <c r="O163" s="418"/>
      <c r="P163" s="418"/>
      <c r="Q163" s="418"/>
      <c r="R163" s="335">
        <f t="shared" si="59"/>
        <v>0</v>
      </c>
    </row>
    <row r="164" spans="1:18" s="2" customFormat="1" ht="59.25" hidden="1" customHeight="1" x14ac:dyDescent="0.3">
      <c r="A164" s="22" t="s">
        <v>602</v>
      </c>
      <c r="B164" s="95">
        <v>3033</v>
      </c>
      <c r="C164" s="255">
        <v>1070</v>
      </c>
      <c r="D164" s="91" t="s">
        <v>651</v>
      </c>
      <c r="E164" s="335">
        <f t="shared" si="57"/>
        <v>0</v>
      </c>
      <c r="F164" s="266"/>
      <c r="G164" s="335"/>
      <c r="H164" s="418"/>
      <c r="I164" s="418"/>
      <c r="J164" s="336">
        <f t="shared" si="58"/>
        <v>0</v>
      </c>
      <c r="K164" s="455"/>
      <c r="L164" s="418"/>
      <c r="M164" s="418"/>
      <c r="N164" s="418"/>
      <c r="O164" s="418"/>
      <c r="P164" s="418"/>
      <c r="Q164" s="418"/>
      <c r="R164" s="335">
        <f t="shared" si="59"/>
        <v>0</v>
      </c>
    </row>
    <row r="165" spans="1:18" s="2" customFormat="1" ht="59.25" hidden="1" customHeight="1" x14ac:dyDescent="0.3">
      <c r="A165" s="22" t="s">
        <v>649</v>
      </c>
      <c r="B165" s="95">
        <v>3035</v>
      </c>
      <c r="C165" s="255">
        <v>1070</v>
      </c>
      <c r="D165" s="91" t="s">
        <v>650</v>
      </c>
      <c r="E165" s="335">
        <f t="shared" ref="E165:E166" si="60">SUM(F165,I165)</f>
        <v>0</v>
      </c>
      <c r="F165" s="266"/>
      <c r="G165" s="335"/>
      <c r="H165" s="418"/>
      <c r="I165" s="418"/>
      <c r="J165" s="336">
        <f t="shared" ref="J165" si="61">SUM(L165,O165)</f>
        <v>0</v>
      </c>
      <c r="K165" s="455"/>
      <c r="L165" s="418"/>
      <c r="M165" s="418"/>
      <c r="N165" s="418"/>
      <c r="O165" s="418"/>
      <c r="P165" s="418"/>
      <c r="Q165" s="418"/>
      <c r="R165" s="335">
        <f t="shared" ref="R165" si="62">SUM(J165,E165)</f>
        <v>0</v>
      </c>
    </row>
    <row r="166" spans="1:18" s="2" customFormat="1" ht="59.25" hidden="1" customHeight="1" x14ac:dyDescent="0.3">
      <c r="A166" s="84" t="s">
        <v>653</v>
      </c>
      <c r="B166" s="95">
        <v>3105</v>
      </c>
      <c r="C166" s="255">
        <v>1010</v>
      </c>
      <c r="D166" s="91" t="s">
        <v>258</v>
      </c>
      <c r="E166" s="335">
        <f t="shared" si="60"/>
        <v>0</v>
      </c>
      <c r="F166" s="447"/>
      <c r="G166" s="448"/>
      <c r="H166" s="448"/>
      <c r="I166" s="448"/>
      <c r="J166" s="336"/>
      <c r="K166" s="449"/>
      <c r="L166" s="448"/>
      <c r="M166" s="448"/>
      <c r="N166" s="448"/>
      <c r="O166" s="448"/>
      <c r="P166" s="565"/>
      <c r="Q166" s="565"/>
      <c r="R166" s="266">
        <f t="shared" ref="R166" si="63">SUM(E166,J166)</f>
        <v>0</v>
      </c>
    </row>
    <row r="167" spans="1:18" s="2" customFormat="1" ht="136.5" hidden="1" customHeight="1" x14ac:dyDescent="0.3">
      <c r="A167" s="22" t="s">
        <v>603</v>
      </c>
      <c r="B167" s="22" t="s">
        <v>260</v>
      </c>
      <c r="C167" s="22" t="s">
        <v>220</v>
      </c>
      <c r="D167" s="204" t="s">
        <v>261</v>
      </c>
      <c r="E167" s="335">
        <f t="shared" si="57"/>
        <v>0</v>
      </c>
      <c r="F167" s="266"/>
      <c r="G167" s="335"/>
      <c r="H167" s="418"/>
      <c r="I167" s="418"/>
      <c r="J167" s="336">
        <f t="shared" si="58"/>
        <v>0</v>
      </c>
      <c r="K167" s="455"/>
      <c r="L167" s="418"/>
      <c r="M167" s="418"/>
      <c r="N167" s="418"/>
      <c r="O167" s="418"/>
      <c r="P167" s="418"/>
      <c r="Q167" s="418"/>
      <c r="R167" s="335">
        <f t="shared" si="59"/>
        <v>0</v>
      </c>
    </row>
    <row r="168" spans="1:18" s="2" customFormat="1" ht="77.25" hidden="1" customHeight="1" x14ac:dyDescent="0.3">
      <c r="A168" s="22" t="s">
        <v>604</v>
      </c>
      <c r="B168" s="97" t="s">
        <v>263</v>
      </c>
      <c r="C168" s="22" t="s">
        <v>264</v>
      </c>
      <c r="D168" s="98" t="s">
        <v>265</v>
      </c>
      <c r="E168" s="335">
        <f t="shared" si="57"/>
        <v>0</v>
      </c>
      <c r="F168" s="266"/>
      <c r="G168" s="335"/>
      <c r="H168" s="418"/>
      <c r="I168" s="418"/>
      <c r="J168" s="336">
        <f t="shared" si="58"/>
        <v>0</v>
      </c>
      <c r="K168" s="455"/>
      <c r="L168" s="418"/>
      <c r="M168" s="418"/>
      <c r="N168" s="418"/>
      <c r="O168" s="418"/>
      <c r="P168" s="418"/>
      <c r="Q168" s="418"/>
      <c r="R168" s="335">
        <f t="shared" si="59"/>
        <v>0</v>
      </c>
    </row>
    <row r="169" spans="1:18" s="480" customFormat="1" ht="299.25" customHeight="1" x14ac:dyDescent="0.2">
      <c r="A169" s="258" t="s">
        <v>640</v>
      </c>
      <c r="B169" s="258" t="s">
        <v>609</v>
      </c>
      <c r="C169" s="258" t="s">
        <v>574</v>
      </c>
      <c r="D169" s="403" t="s">
        <v>610</v>
      </c>
      <c r="E169" s="476">
        <f t="shared" si="57"/>
        <v>0</v>
      </c>
      <c r="F169" s="477"/>
      <c r="G169" s="476"/>
      <c r="H169" s="478"/>
      <c r="I169" s="478"/>
      <c r="J169" s="479">
        <f t="shared" si="58"/>
        <v>32612</v>
      </c>
      <c r="K169" s="476">
        <v>32612</v>
      </c>
      <c r="L169" s="478"/>
      <c r="M169" s="478"/>
      <c r="N169" s="478"/>
      <c r="O169" s="476">
        <v>32612</v>
      </c>
      <c r="P169" s="478"/>
      <c r="Q169" s="478"/>
      <c r="R169" s="476">
        <f t="shared" si="59"/>
        <v>32612</v>
      </c>
    </row>
    <row r="170" spans="1:18" s="267" customFormat="1" ht="39.75" customHeight="1" x14ac:dyDescent="0.3">
      <c r="A170" s="256"/>
      <c r="B170" s="481"/>
      <c r="C170" s="256"/>
      <c r="D170" s="713" t="s">
        <v>686</v>
      </c>
      <c r="E170" s="340">
        <f t="shared" si="57"/>
        <v>0</v>
      </c>
      <c r="F170" s="418"/>
      <c r="G170" s="340"/>
      <c r="H170" s="418"/>
      <c r="I170" s="418"/>
      <c r="J170" s="432">
        <f t="shared" si="58"/>
        <v>32612</v>
      </c>
      <c r="K170" s="340">
        <v>32612</v>
      </c>
      <c r="L170" s="418"/>
      <c r="M170" s="418"/>
      <c r="N170" s="418"/>
      <c r="O170" s="340">
        <v>32612</v>
      </c>
      <c r="P170" s="418"/>
      <c r="Q170" s="418"/>
      <c r="R170" s="340">
        <f t="shared" si="59"/>
        <v>32612</v>
      </c>
    </row>
    <row r="171" spans="1:18" s="480" customFormat="1" ht="318.75" hidden="1" customHeight="1" x14ac:dyDescent="0.2">
      <c r="A171" s="258" t="s">
        <v>606</v>
      </c>
      <c r="B171" s="483" t="s">
        <v>608</v>
      </c>
      <c r="C171" s="258" t="s">
        <v>574</v>
      </c>
      <c r="D171" s="484" t="s">
        <v>607</v>
      </c>
      <c r="E171" s="476">
        <f t="shared" si="57"/>
        <v>0</v>
      </c>
      <c r="F171" s="477"/>
      <c r="G171" s="476"/>
      <c r="H171" s="478"/>
      <c r="I171" s="478"/>
      <c r="J171" s="479">
        <f t="shared" si="58"/>
        <v>0</v>
      </c>
      <c r="K171" s="476"/>
      <c r="L171" s="478"/>
      <c r="M171" s="478"/>
      <c r="N171" s="478"/>
      <c r="O171" s="476"/>
      <c r="P171" s="478"/>
      <c r="Q171" s="478"/>
      <c r="R171" s="476">
        <f t="shared" si="59"/>
        <v>0</v>
      </c>
    </row>
    <row r="172" spans="1:18" s="2" customFormat="1" ht="52.5" hidden="1" customHeight="1" x14ac:dyDescent="0.3">
      <c r="A172" s="22"/>
      <c r="B172" s="22"/>
      <c r="C172" s="22"/>
      <c r="D172" s="482" t="s">
        <v>611</v>
      </c>
      <c r="E172" s="340">
        <f t="shared" ref="E172" si="64">SUM(F172,I172)</f>
        <v>0</v>
      </c>
      <c r="F172" s="266"/>
      <c r="G172" s="335"/>
      <c r="H172" s="418"/>
      <c r="I172" s="418"/>
      <c r="J172" s="432">
        <f t="shared" si="58"/>
        <v>0</v>
      </c>
      <c r="K172" s="340"/>
      <c r="L172" s="418"/>
      <c r="M172" s="418"/>
      <c r="N172" s="418"/>
      <c r="O172" s="418"/>
      <c r="P172" s="418"/>
      <c r="Q172" s="418"/>
      <c r="R172" s="335">
        <f t="shared" si="59"/>
        <v>0</v>
      </c>
    </row>
    <row r="173" spans="1:18" s="2" customFormat="1" ht="39.75" hidden="1" customHeight="1" x14ac:dyDescent="0.3">
      <c r="A173" s="22" t="s">
        <v>605</v>
      </c>
      <c r="B173" s="96" t="s">
        <v>148</v>
      </c>
      <c r="C173" s="22" t="s">
        <v>149</v>
      </c>
      <c r="D173" s="98" t="s">
        <v>150</v>
      </c>
      <c r="E173" s="335">
        <f t="shared" si="57"/>
        <v>0</v>
      </c>
      <c r="F173" s="266"/>
      <c r="G173" s="335"/>
      <c r="H173" s="418"/>
      <c r="I173" s="418"/>
      <c r="J173" s="336">
        <f t="shared" si="58"/>
        <v>0</v>
      </c>
      <c r="K173" s="455"/>
      <c r="L173" s="418"/>
      <c r="M173" s="418"/>
      <c r="N173" s="418"/>
      <c r="O173" s="418"/>
      <c r="P173" s="418"/>
      <c r="Q173" s="418"/>
      <c r="R173" s="335">
        <f t="shared" si="59"/>
        <v>0</v>
      </c>
    </row>
    <row r="174" spans="1:18" s="2" customFormat="1" ht="134.44999999999999" hidden="1" customHeight="1" x14ac:dyDescent="0.3">
      <c r="A174" s="22" t="s">
        <v>652</v>
      </c>
      <c r="B174" s="22" t="s">
        <v>59</v>
      </c>
      <c r="C174" s="22" t="s">
        <v>60</v>
      </c>
      <c r="D174" s="204" t="s">
        <v>61</v>
      </c>
      <c r="E174" s="335"/>
      <c r="F174" s="266"/>
      <c r="G174" s="335"/>
      <c r="H174" s="418"/>
      <c r="I174" s="418"/>
      <c r="J174" s="336">
        <f>SUM(L174,O174)</f>
        <v>0</v>
      </c>
      <c r="K174" s="335"/>
      <c r="L174" s="418"/>
      <c r="M174" s="418"/>
      <c r="N174" s="418"/>
      <c r="O174" s="335"/>
      <c r="P174" s="418"/>
      <c r="Q174" s="418"/>
      <c r="R174" s="335">
        <f t="shared" si="59"/>
        <v>0</v>
      </c>
    </row>
    <row r="175" spans="1:18" s="2" customFormat="1" ht="56.25" hidden="1" customHeight="1" x14ac:dyDescent="0.3">
      <c r="A175" s="22"/>
      <c r="B175" s="22"/>
      <c r="C175" s="22"/>
      <c r="D175" s="482" t="s">
        <v>611</v>
      </c>
      <c r="E175" s="340"/>
      <c r="F175" s="340"/>
      <c r="G175" s="340"/>
      <c r="H175" s="340"/>
      <c r="I175" s="340"/>
      <c r="J175" s="432">
        <f>SUM(L175,O175)</f>
        <v>0</v>
      </c>
      <c r="K175" s="340"/>
      <c r="L175" s="340"/>
      <c r="M175" s="340"/>
      <c r="N175" s="340"/>
      <c r="O175" s="340"/>
      <c r="P175" s="340"/>
      <c r="Q175" s="340"/>
      <c r="R175" s="340">
        <f t="shared" ref="R175" si="65">SUM(J175,E175)</f>
        <v>0</v>
      </c>
    </row>
    <row r="176" spans="1:18" s="2" customFormat="1" ht="39.75" hidden="1" customHeight="1" x14ac:dyDescent="0.3">
      <c r="A176" s="22" t="s">
        <v>564</v>
      </c>
      <c r="B176" s="22" t="s">
        <v>563</v>
      </c>
      <c r="C176" s="22" t="s">
        <v>19</v>
      </c>
      <c r="D176" s="204" t="s">
        <v>562</v>
      </c>
      <c r="E176" s="335"/>
      <c r="F176" s="266"/>
      <c r="G176" s="335"/>
      <c r="H176" s="418"/>
      <c r="I176" s="418"/>
      <c r="J176" s="336">
        <f>SUM(L176,O176)</f>
        <v>0</v>
      </c>
      <c r="K176" s="335"/>
      <c r="L176" s="418"/>
      <c r="M176" s="418"/>
      <c r="N176" s="418"/>
      <c r="O176" s="335"/>
      <c r="P176" s="418"/>
      <c r="Q176" s="418"/>
      <c r="R176" s="335">
        <f t="shared" ref="R176" si="66">SUM(J176,E176)</f>
        <v>0</v>
      </c>
    </row>
    <row r="177" spans="1:221" s="348" customFormat="1" ht="42.75" hidden="1" customHeight="1" x14ac:dyDescent="0.3">
      <c r="A177" s="344" t="s">
        <v>78</v>
      </c>
      <c r="B177" s="345"/>
      <c r="C177" s="345"/>
      <c r="D177" s="346" t="s">
        <v>79</v>
      </c>
      <c r="E177" s="347">
        <f>SUM(E178)</f>
        <v>0</v>
      </c>
      <c r="F177" s="459">
        <f t="shared" ref="F177:Q177" si="67">SUM(F178)</f>
        <v>0</v>
      </c>
      <c r="G177" s="459">
        <f t="shared" si="67"/>
        <v>0</v>
      </c>
      <c r="H177" s="459">
        <f t="shared" si="67"/>
        <v>0</v>
      </c>
      <c r="I177" s="459">
        <f t="shared" si="67"/>
        <v>0</v>
      </c>
      <c r="J177" s="459">
        <f t="shared" si="67"/>
        <v>0</v>
      </c>
      <c r="K177" s="459">
        <f t="shared" si="67"/>
        <v>0</v>
      </c>
      <c r="L177" s="459">
        <f t="shared" si="67"/>
        <v>0</v>
      </c>
      <c r="M177" s="459">
        <f t="shared" si="67"/>
        <v>0</v>
      </c>
      <c r="N177" s="459">
        <f t="shared" si="67"/>
        <v>0</v>
      </c>
      <c r="O177" s="459">
        <f t="shared" si="67"/>
        <v>0</v>
      </c>
      <c r="P177" s="459">
        <f t="shared" si="67"/>
        <v>0</v>
      </c>
      <c r="Q177" s="459">
        <f t="shared" si="67"/>
        <v>0</v>
      </c>
      <c r="R177" s="347">
        <f t="shared" ref="R177:R183" si="68">SUM(J177,E177)</f>
        <v>0</v>
      </c>
      <c r="T177" s="349">
        <f t="shared" ref="T177:T178" si="69">SUM(E177,J177)</f>
        <v>0</v>
      </c>
    </row>
    <row r="178" spans="1:221" s="348" customFormat="1" ht="43.5" hidden="1" customHeight="1" x14ac:dyDescent="0.3">
      <c r="A178" s="344" t="s">
        <v>80</v>
      </c>
      <c r="B178" s="345"/>
      <c r="C178" s="345"/>
      <c r="D178" s="346" t="s">
        <v>79</v>
      </c>
      <c r="E178" s="347">
        <f>SUM(E179:E183)</f>
        <v>0</v>
      </c>
      <c r="F178" s="459">
        <f t="shared" ref="F178:P178" si="70">SUM(F179:F183)</f>
        <v>0</v>
      </c>
      <c r="G178" s="459">
        <f t="shared" si="70"/>
        <v>0</v>
      </c>
      <c r="H178" s="459">
        <f t="shared" si="70"/>
        <v>0</v>
      </c>
      <c r="I178" s="459">
        <f t="shared" si="70"/>
        <v>0</v>
      </c>
      <c r="J178" s="459">
        <f t="shared" si="70"/>
        <v>0</v>
      </c>
      <c r="K178" s="459">
        <f t="shared" si="70"/>
        <v>0</v>
      </c>
      <c r="L178" s="459">
        <f t="shared" si="70"/>
        <v>0</v>
      </c>
      <c r="M178" s="459">
        <f t="shared" si="70"/>
        <v>0</v>
      </c>
      <c r="N178" s="459">
        <f t="shared" si="70"/>
        <v>0</v>
      </c>
      <c r="O178" s="459">
        <f t="shared" si="70"/>
        <v>0</v>
      </c>
      <c r="P178" s="459">
        <f t="shared" si="70"/>
        <v>0</v>
      </c>
      <c r="Q178" s="459">
        <f>SUM(Q179)</f>
        <v>0</v>
      </c>
      <c r="R178" s="347">
        <f t="shared" si="68"/>
        <v>0</v>
      </c>
      <c r="T178" s="349">
        <f t="shared" si="69"/>
        <v>0</v>
      </c>
    </row>
    <row r="179" spans="1:221" s="348" customFormat="1" ht="49.5" hidden="1" customHeight="1" x14ac:dyDescent="0.3">
      <c r="A179" s="342" t="s">
        <v>286</v>
      </c>
      <c r="B179" s="350" t="s">
        <v>63</v>
      </c>
      <c r="C179" s="350" t="s">
        <v>64</v>
      </c>
      <c r="D179" s="351" t="s">
        <v>84</v>
      </c>
      <c r="E179" s="460">
        <f>SUM(F179,I179)</f>
        <v>0</v>
      </c>
      <c r="F179" s="461"/>
      <c r="G179" s="462"/>
      <c r="H179" s="462"/>
      <c r="I179" s="462"/>
      <c r="J179" s="352">
        <f t="shared" ref="J179:J182" si="71">SUM(L179,O179)</f>
        <v>0</v>
      </c>
      <c r="K179" s="463"/>
      <c r="L179" s="462"/>
      <c r="M179" s="462"/>
      <c r="N179" s="462"/>
      <c r="O179" s="462"/>
      <c r="P179" s="462"/>
      <c r="Q179" s="462"/>
      <c r="R179" s="352">
        <f t="shared" si="68"/>
        <v>0</v>
      </c>
    </row>
    <row r="180" spans="1:221" s="357" customFormat="1" ht="36.75" hidden="1" customHeight="1" x14ac:dyDescent="0.3">
      <c r="A180" s="353" t="s">
        <v>287</v>
      </c>
      <c r="B180" s="354" t="s">
        <v>288</v>
      </c>
      <c r="C180" s="354" t="s">
        <v>106</v>
      </c>
      <c r="D180" s="355" t="s">
        <v>289</v>
      </c>
      <c r="E180" s="460"/>
      <c r="F180" s="464"/>
      <c r="G180" s="460"/>
      <c r="H180" s="460"/>
      <c r="I180" s="460"/>
      <c r="J180" s="352">
        <f t="shared" si="71"/>
        <v>0</v>
      </c>
      <c r="K180" s="465"/>
      <c r="L180" s="460"/>
      <c r="M180" s="460"/>
      <c r="N180" s="460"/>
      <c r="O180" s="460"/>
      <c r="P180" s="460"/>
      <c r="Q180" s="460"/>
      <c r="R180" s="352">
        <f t="shared" si="68"/>
        <v>0</v>
      </c>
      <c r="S180" s="356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  <c r="AQ180" s="356"/>
      <c r="AR180" s="356"/>
      <c r="AS180" s="356"/>
      <c r="AT180" s="356"/>
      <c r="AU180" s="356"/>
      <c r="AV180" s="356"/>
      <c r="AW180" s="356"/>
      <c r="AX180" s="356"/>
      <c r="AY180" s="356"/>
      <c r="AZ180" s="356"/>
      <c r="BA180" s="356"/>
      <c r="BB180" s="356"/>
      <c r="BC180" s="356"/>
      <c r="BD180" s="356"/>
      <c r="BE180" s="356"/>
      <c r="BF180" s="356"/>
      <c r="BG180" s="356"/>
      <c r="BH180" s="356"/>
      <c r="BI180" s="356"/>
      <c r="BJ180" s="356"/>
      <c r="BK180" s="356"/>
      <c r="BL180" s="356"/>
      <c r="BM180" s="356"/>
      <c r="BN180" s="356"/>
      <c r="BO180" s="356"/>
      <c r="BP180" s="356"/>
      <c r="BQ180" s="356"/>
      <c r="BR180" s="356"/>
      <c r="BS180" s="356"/>
      <c r="BT180" s="356"/>
      <c r="BU180" s="356"/>
      <c r="BV180" s="356"/>
      <c r="BW180" s="356"/>
      <c r="BX180" s="356"/>
      <c r="BY180" s="356"/>
      <c r="BZ180" s="356"/>
      <c r="CA180" s="356"/>
      <c r="CB180" s="356"/>
      <c r="CC180" s="356"/>
      <c r="CD180" s="356"/>
      <c r="CE180" s="356"/>
      <c r="CF180" s="356"/>
      <c r="CG180" s="356"/>
      <c r="CH180" s="356"/>
      <c r="CI180" s="356"/>
      <c r="CJ180" s="356"/>
      <c r="CK180" s="356"/>
      <c r="CL180" s="356"/>
      <c r="CM180" s="356"/>
      <c r="CN180" s="356"/>
      <c r="CO180" s="356"/>
      <c r="CP180" s="356"/>
      <c r="CQ180" s="356"/>
      <c r="CR180" s="356"/>
      <c r="CS180" s="356"/>
      <c r="CT180" s="356"/>
      <c r="CU180" s="356"/>
      <c r="CV180" s="356"/>
      <c r="CW180" s="356"/>
      <c r="CX180" s="356"/>
      <c r="CY180" s="356"/>
      <c r="CZ180" s="356"/>
      <c r="DA180" s="356"/>
      <c r="DB180" s="356"/>
      <c r="DC180" s="356"/>
      <c r="DD180" s="356"/>
      <c r="DE180" s="356"/>
      <c r="DF180" s="356"/>
      <c r="DG180" s="356"/>
      <c r="DH180" s="356"/>
      <c r="DI180" s="356"/>
      <c r="DJ180" s="356"/>
      <c r="DK180" s="356"/>
      <c r="DL180" s="356"/>
      <c r="DM180" s="356"/>
      <c r="DN180" s="356"/>
      <c r="DO180" s="356"/>
      <c r="DP180" s="356"/>
      <c r="DQ180" s="356"/>
      <c r="DR180" s="356"/>
      <c r="DS180" s="356"/>
      <c r="DT180" s="356"/>
      <c r="DU180" s="356"/>
      <c r="DV180" s="356"/>
      <c r="DW180" s="356"/>
      <c r="DX180" s="356"/>
      <c r="DY180" s="356"/>
      <c r="DZ180" s="356"/>
      <c r="EA180" s="356"/>
      <c r="EB180" s="356"/>
      <c r="EC180" s="356"/>
      <c r="ED180" s="356"/>
      <c r="EE180" s="356"/>
      <c r="EF180" s="356"/>
      <c r="EG180" s="356"/>
      <c r="EH180" s="356"/>
      <c r="EI180" s="356"/>
      <c r="EJ180" s="356"/>
      <c r="EK180" s="356"/>
      <c r="EL180" s="356"/>
      <c r="EM180" s="356"/>
      <c r="EN180" s="356"/>
      <c r="EO180" s="356"/>
      <c r="EP180" s="356"/>
      <c r="EQ180" s="356"/>
      <c r="ER180" s="356"/>
      <c r="ES180" s="356"/>
      <c r="ET180" s="356"/>
      <c r="EU180" s="356"/>
      <c r="EV180" s="356"/>
      <c r="EW180" s="356"/>
      <c r="EX180" s="356"/>
      <c r="EY180" s="356"/>
      <c r="EZ180" s="356"/>
      <c r="FA180" s="356"/>
      <c r="FB180" s="356"/>
      <c r="FC180" s="356"/>
      <c r="FD180" s="356"/>
      <c r="FE180" s="356"/>
      <c r="FF180" s="356"/>
      <c r="FG180" s="356"/>
      <c r="FH180" s="356"/>
      <c r="FI180" s="356"/>
      <c r="FJ180" s="356"/>
      <c r="FK180" s="356"/>
      <c r="FL180" s="356"/>
      <c r="FM180" s="356"/>
      <c r="FN180" s="356"/>
      <c r="FO180" s="356"/>
      <c r="FP180" s="356"/>
      <c r="FQ180" s="356"/>
      <c r="FR180" s="356"/>
      <c r="FS180" s="356"/>
      <c r="FT180" s="356"/>
      <c r="FU180" s="356"/>
      <c r="FV180" s="356"/>
      <c r="FW180" s="356"/>
      <c r="FX180" s="356"/>
      <c r="FY180" s="356"/>
      <c r="FZ180" s="356"/>
      <c r="GA180" s="356"/>
      <c r="GB180" s="356"/>
      <c r="GC180" s="356"/>
      <c r="GD180" s="356"/>
      <c r="GE180" s="356"/>
      <c r="GF180" s="356"/>
      <c r="GG180" s="356"/>
      <c r="GH180" s="356"/>
      <c r="GI180" s="356"/>
      <c r="GJ180" s="356"/>
      <c r="GK180" s="356"/>
      <c r="GL180" s="356"/>
      <c r="GM180" s="356"/>
      <c r="GN180" s="356"/>
      <c r="GO180" s="356"/>
      <c r="GP180" s="356"/>
      <c r="GQ180" s="356"/>
      <c r="GR180" s="356"/>
      <c r="GS180" s="356"/>
      <c r="GT180" s="356"/>
      <c r="GU180" s="356"/>
      <c r="GV180" s="356"/>
      <c r="GW180" s="356"/>
      <c r="GX180" s="356"/>
      <c r="GY180" s="356"/>
      <c r="GZ180" s="356"/>
      <c r="HA180" s="356"/>
      <c r="HB180" s="356"/>
      <c r="HC180" s="356"/>
      <c r="HD180" s="356"/>
      <c r="HE180" s="356"/>
      <c r="HF180" s="356"/>
      <c r="HG180" s="356"/>
      <c r="HH180" s="356"/>
      <c r="HI180" s="356"/>
      <c r="HJ180" s="356"/>
      <c r="HK180" s="356"/>
      <c r="HL180" s="356"/>
      <c r="HM180" s="356"/>
    </row>
    <row r="181" spans="1:221" s="357" customFormat="1" ht="22.5" hidden="1" customHeight="1" x14ac:dyDescent="0.3">
      <c r="A181" s="341" t="s">
        <v>290</v>
      </c>
      <c r="B181" s="358" t="s">
        <v>291</v>
      </c>
      <c r="C181" s="358" t="s">
        <v>292</v>
      </c>
      <c r="D181" s="343" t="s">
        <v>293</v>
      </c>
      <c r="E181" s="460">
        <f>SUM(F181,I181)</f>
        <v>0</v>
      </c>
      <c r="F181" s="464"/>
      <c r="G181" s="460"/>
      <c r="H181" s="460"/>
      <c r="I181" s="460"/>
      <c r="J181" s="352">
        <f t="shared" si="71"/>
        <v>0</v>
      </c>
      <c r="K181" s="465"/>
      <c r="L181" s="460"/>
      <c r="M181" s="460"/>
      <c r="N181" s="460"/>
      <c r="O181" s="460"/>
      <c r="P181" s="460"/>
      <c r="Q181" s="460"/>
      <c r="R181" s="352">
        <f t="shared" si="68"/>
        <v>0</v>
      </c>
      <c r="S181" s="356"/>
      <c r="T181" s="356"/>
      <c r="U181" s="356"/>
      <c r="V181" s="356"/>
      <c r="W181" s="356"/>
      <c r="X181" s="356"/>
      <c r="Y181" s="356"/>
      <c r="Z181" s="356"/>
      <c r="AA181" s="356"/>
      <c r="AB181" s="356"/>
      <c r="AC181" s="356"/>
      <c r="AD181" s="356"/>
      <c r="AE181" s="356"/>
      <c r="AF181" s="356"/>
      <c r="AG181" s="356"/>
      <c r="AH181" s="356"/>
      <c r="AI181" s="356"/>
      <c r="AJ181" s="356"/>
      <c r="AK181" s="356"/>
      <c r="AL181" s="356"/>
      <c r="AM181" s="356"/>
      <c r="AN181" s="356"/>
      <c r="AO181" s="356"/>
      <c r="AP181" s="356"/>
      <c r="AQ181" s="356"/>
      <c r="AR181" s="356"/>
      <c r="AS181" s="356"/>
      <c r="AT181" s="356"/>
      <c r="AU181" s="356"/>
      <c r="AV181" s="356"/>
      <c r="AW181" s="356"/>
      <c r="AX181" s="356"/>
      <c r="AY181" s="356"/>
      <c r="AZ181" s="356"/>
      <c r="BA181" s="356"/>
      <c r="BB181" s="356"/>
      <c r="BC181" s="356"/>
      <c r="BD181" s="356"/>
      <c r="BE181" s="356"/>
      <c r="BF181" s="356"/>
      <c r="BG181" s="356"/>
      <c r="BH181" s="356"/>
      <c r="BI181" s="356"/>
      <c r="BJ181" s="356"/>
      <c r="BK181" s="356"/>
      <c r="BL181" s="356"/>
      <c r="BM181" s="356"/>
      <c r="BN181" s="356"/>
      <c r="BO181" s="356"/>
      <c r="BP181" s="356"/>
      <c r="BQ181" s="356"/>
      <c r="BR181" s="356"/>
      <c r="BS181" s="356"/>
      <c r="BT181" s="356"/>
      <c r="BU181" s="356"/>
      <c r="BV181" s="356"/>
      <c r="BW181" s="356"/>
      <c r="BX181" s="356"/>
      <c r="BY181" s="356"/>
      <c r="BZ181" s="356"/>
      <c r="CA181" s="356"/>
      <c r="CB181" s="356"/>
      <c r="CC181" s="356"/>
      <c r="CD181" s="356"/>
      <c r="CE181" s="356"/>
      <c r="CF181" s="356"/>
      <c r="CG181" s="356"/>
      <c r="CH181" s="356"/>
      <c r="CI181" s="356"/>
      <c r="CJ181" s="356"/>
      <c r="CK181" s="356"/>
      <c r="CL181" s="356"/>
      <c r="CM181" s="356"/>
      <c r="CN181" s="356"/>
      <c r="CO181" s="356"/>
      <c r="CP181" s="356"/>
      <c r="CQ181" s="356"/>
      <c r="CR181" s="356"/>
      <c r="CS181" s="356"/>
      <c r="CT181" s="356"/>
      <c r="CU181" s="356"/>
      <c r="CV181" s="356"/>
      <c r="CW181" s="356"/>
      <c r="CX181" s="356"/>
      <c r="CY181" s="356"/>
      <c r="CZ181" s="356"/>
      <c r="DA181" s="356"/>
      <c r="DB181" s="356"/>
      <c r="DC181" s="356"/>
      <c r="DD181" s="356"/>
      <c r="DE181" s="356"/>
      <c r="DF181" s="356"/>
      <c r="DG181" s="356"/>
      <c r="DH181" s="356"/>
      <c r="DI181" s="356"/>
      <c r="DJ181" s="356"/>
      <c r="DK181" s="356"/>
      <c r="DL181" s="356"/>
      <c r="DM181" s="356"/>
      <c r="DN181" s="356"/>
      <c r="DO181" s="356"/>
      <c r="DP181" s="356"/>
      <c r="DQ181" s="356"/>
      <c r="DR181" s="356"/>
      <c r="DS181" s="356"/>
      <c r="DT181" s="356"/>
      <c r="DU181" s="356"/>
      <c r="DV181" s="356"/>
      <c r="DW181" s="356"/>
      <c r="DX181" s="356"/>
      <c r="DY181" s="356"/>
      <c r="DZ181" s="356"/>
      <c r="EA181" s="356"/>
      <c r="EB181" s="356"/>
      <c r="EC181" s="356"/>
      <c r="ED181" s="356"/>
      <c r="EE181" s="356"/>
      <c r="EF181" s="356"/>
      <c r="EG181" s="356"/>
      <c r="EH181" s="356"/>
      <c r="EI181" s="356"/>
      <c r="EJ181" s="356"/>
      <c r="EK181" s="356"/>
      <c r="EL181" s="356"/>
      <c r="EM181" s="356"/>
      <c r="EN181" s="356"/>
      <c r="EO181" s="356"/>
      <c r="EP181" s="356"/>
      <c r="EQ181" s="356"/>
      <c r="ER181" s="356"/>
      <c r="ES181" s="356"/>
      <c r="ET181" s="356"/>
      <c r="EU181" s="356"/>
      <c r="EV181" s="356"/>
      <c r="EW181" s="356"/>
      <c r="EX181" s="356"/>
      <c r="EY181" s="356"/>
      <c r="EZ181" s="356"/>
      <c r="FA181" s="356"/>
      <c r="FB181" s="356"/>
      <c r="FC181" s="356"/>
      <c r="FD181" s="356"/>
      <c r="FE181" s="356"/>
      <c r="FF181" s="356"/>
      <c r="FG181" s="356"/>
      <c r="FH181" s="356"/>
      <c r="FI181" s="356"/>
      <c r="FJ181" s="356"/>
      <c r="FK181" s="356"/>
      <c r="FL181" s="356"/>
      <c r="FM181" s="356"/>
      <c r="FN181" s="356"/>
      <c r="FO181" s="356"/>
      <c r="FP181" s="356"/>
      <c r="FQ181" s="356"/>
      <c r="FR181" s="356"/>
      <c r="FS181" s="356"/>
      <c r="FT181" s="356"/>
      <c r="FU181" s="356"/>
      <c r="FV181" s="356"/>
      <c r="FW181" s="356"/>
      <c r="FX181" s="356"/>
      <c r="FY181" s="356"/>
      <c r="FZ181" s="356"/>
      <c r="GA181" s="356"/>
      <c r="GB181" s="356"/>
      <c r="GC181" s="356"/>
      <c r="GD181" s="356"/>
      <c r="GE181" s="356"/>
      <c r="GF181" s="356"/>
      <c r="GG181" s="356"/>
      <c r="GH181" s="356"/>
      <c r="GI181" s="356"/>
      <c r="GJ181" s="356"/>
      <c r="GK181" s="356"/>
      <c r="GL181" s="356"/>
      <c r="GM181" s="356"/>
      <c r="GN181" s="356"/>
      <c r="GO181" s="356"/>
      <c r="GP181" s="356"/>
      <c r="GQ181" s="356"/>
      <c r="GR181" s="356"/>
      <c r="GS181" s="356"/>
      <c r="GT181" s="356"/>
      <c r="GU181" s="356"/>
      <c r="GV181" s="356"/>
      <c r="GW181" s="356"/>
      <c r="GX181" s="356"/>
      <c r="GY181" s="356"/>
      <c r="GZ181" s="356"/>
      <c r="HA181" s="356"/>
      <c r="HB181" s="356"/>
      <c r="HC181" s="356"/>
      <c r="HD181" s="356"/>
      <c r="HE181" s="356"/>
      <c r="HF181" s="356"/>
      <c r="HG181" s="356"/>
      <c r="HH181" s="356"/>
      <c r="HI181" s="356"/>
      <c r="HJ181" s="356"/>
      <c r="HK181" s="356"/>
      <c r="HL181" s="356"/>
      <c r="HM181" s="356"/>
    </row>
    <row r="182" spans="1:221" s="348" customFormat="1" ht="30" hidden="1" customHeight="1" x14ac:dyDescent="0.3">
      <c r="A182" s="353" t="s">
        <v>567</v>
      </c>
      <c r="B182" s="341" t="s">
        <v>568</v>
      </c>
      <c r="C182" s="341" t="s">
        <v>106</v>
      </c>
      <c r="D182" s="343" t="s">
        <v>569</v>
      </c>
      <c r="E182" s="464"/>
      <c r="F182" s="464"/>
      <c r="G182" s="460"/>
      <c r="H182" s="460"/>
      <c r="I182" s="460"/>
      <c r="J182" s="352">
        <f t="shared" si="71"/>
        <v>0</v>
      </c>
      <c r="K182" s="465"/>
      <c r="L182" s="460"/>
      <c r="M182" s="460"/>
      <c r="N182" s="460"/>
      <c r="O182" s="460"/>
      <c r="P182" s="460"/>
      <c r="Q182" s="460"/>
      <c r="R182" s="352">
        <f t="shared" si="68"/>
        <v>0</v>
      </c>
    </row>
    <row r="183" spans="1:221" s="87" customFormat="1" ht="4.5" hidden="1" customHeight="1" x14ac:dyDescent="0.3">
      <c r="A183" s="23" t="s">
        <v>294</v>
      </c>
      <c r="B183" s="103" t="s">
        <v>295</v>
      </c>
      <c r="C183" s="103" t="s">
        <v>29</v>
      </c>
      <c r="D183" s="30" t="s">
        <v>296</v>
      </c>
      <c r="E183" s="56">
        <f>SUM(F183,I183)</f>
        <v>0</v>
      </c>
      <c r="F183" s="56"/>
      <c r="G183" s="28"/>
      <c r="H183" s="28"/>
      <c r="I183" s="28"/>
      <c r="J183" s="76">
        <f>SUM(L183,O183)</f>
        <v>0</v>
      </c>
      <c r="K183" s="100"/>
      <c r="L183" s="28"/>
      <c r="M183" s="28"/>
      <c r="N183" s="28"/>
      <c r="O183" s="28"/>
      <c r="P183" s="28"/>
      <c r="Q183" s="28"/>
      <c r="R183" s="76">
        <f t="shared" si="68"/>
        <v>0</v>
      </c>
    </row>
    <row r="184" spans="1:221" s="52" customFormat="1" ht="34.5" customHeight="1" x14ac:dyDescent="0.3">
      <c r="A184" s="104"/>
      <c r="B184" s="104"/>
      <c r="C184" s="104"/>
      <c r="D184" s="105" t="s">
        <v>297</v>
      </c>
      <c r="E184" s="475">
        <f>SUM(E14,E66,E90,E103,E113,E127,E138,E153,E160,E178)</f>
        <v>41720</v>
      </c>
      <c r="F184" s="475">
        <f t="shared" ref="F184:T184" si="72">SUM(F14,F66,F90,F103,F113,F127,F138,F153,F160,F178)</f>
        <v>41720</v>
      </c>
      <c r="G184" s="475">
        <f t="shared" si="72"/>
        <v>108841</v>
      </c>
      <c r="H184" s="475">
        <f t="shared" si="72"/>
        <v>0</v>
      </c>
      <c r="I184" s="475">
        <f t="shared" si="72"/>
        <v>0</v>
      </c>
      <c r="J184" s="475">
        <f t="shared" si="72"/>
        <v>15605</v>
      </c>
      <c r="K184" s="475">
        <f t="shared" si="72"/>
        <v>15605</v>
      </c>
      <c r="L184" s="475">
        <f t="shared" si="72"/>
        <v>0</v>
      </c>
      <c r="M184" s="475">
        <f t="shared" si="72"/>
        <v>0</v>
      </c>
      <c r="N184" s="475">
        <f t="shared" si="72"/>
        <v>0</v>
      </c>
      <c r="O184" s="475">
        <f t="shared" si="72"/>
        <v>15605</v>
      </c>
      <c r="P184" s="475">
        <f t="shared" si="72"/>
        <v>0</v>
      </c>
      <c r="Q184" s="475">
        <f t="shared" si="72"/>
        <v>0</v>
      </c>
      <c r="R184" s="475">
        <f t="shared" si="72"/>
        <v>57325</v>
      </c>
      <c r="T184" s="475">
        <f t="shared" si="72"/>
        <v>57325</v>
      </c>
      <c r="U184" s="106">
        <f>SUM(E184,J184)</f>
        <v>57325</v>
      </c>
      <c r="V184" s="106">
        <f>SUM(E184,J184)</f>
        <v>57325</v>
      </c>
    </row>
    <row r="185" spans="1:221" x14ac:dyDescent="0.2">
      <c r="C185" s="107"/>
      <c r="D185" s="108"/>
      <c r="E185" s="109"/>
      <c r="F185" s="110"/>
      <c r="G185" s="111"/>
      <c r="H185" s="111"/>
      <c r="I185" s="111"/>
      <c r="J185" s="112"/>
      <c r="K185" s="112"/>
      <c r="L185" s="111"/>
      <c r="M185" s="111"/>
      <c r="N185" s="111"/>
      <c r="O185" s="111"/>
      <c r="P185" s="111"/>
      <c r="Q185" s="111"/>
      <c r="R185" s="110"/>
    </row>
    <row r="186" spans="1:221" ht="9" customHeight="1" x14ac:dyDescent="0.2">
      <c r="C186" s="107"/>
      <c r="D186" s="108"/>
      <c r="M186" s="111"/>
      <c r="O186" s="111"/>
      <c r="P186" s="111"/>
      <c r="Q186" s="111"/>
      <c r="R186" s="110"/>
    </row>
    <row r="187" spans="1:221" ht="70.5" customHeight="1" x14ac:dyDescent="0.2">
      <c r="C187" s="113"/>
      <c r="D187" s="108"/>
      <c r="Q187" s="111"/>
      <c r="R187" s="110"/>
    </row>
    <row r="188" spans="1:221" x14ac:dyDescent="0.2">
      <c r="C188" s="107"/>
      <c r="D188" s="108"/>
      <c r="O188" s="111"/>
      <c r="P188" s="111"/>
    </row>
    <row r="189" spans="1:221" x14ac:dyDescent="0.2">
      <c r="C189" s="107"/>
      <c r="D189" s="108"/>
    </row>
    <row r="190" spans="1:221" ht="15.75" hidden="1" customHeight="1" x14ac:dyDescent="0.2">
      <c r="C190" s="107"/>
      <c r="D190" s="108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</row>
    <row r="191" spans="1:221" ht="12.75" hidden="1" customHeight="1" x14ac:dyDescent="0.2">
      <c r="C191" s="107"/>
      <c r="E191" s="115"/>
      <c r="F191" s="116"/>
      <c r="G191" s="117"/>
      <c r="H191" s="117"/>
      <c r="I191" s="117"/>
      <c r="J191" s="118"/>
      <c r="K191" s="118"/>
      <c r="L191" s="117"/>
      <c r="M191" s="117"/>
      <c r="N191" s="117"/>
      <c r="O191" s="117"/>
      <c r="P191" s="117"/>
      <c r="Q191" s="117"/>
      <c r="R191" s="116"/>
    </row>
    <row r="192" spans="1:221" hidden="1" x14ac:dyDescent="0.2">
      <c r="C192" s="107"/>
    </row>
    <row r="193" spans="3:18" ht="14.25" hidden="1" customHeight="1" x14ac:dyDescent="0.2">
      <c r="C193" s="107"/>
    </row>
    <row r="194" spans="3:18" ht="12.75" hidden="1" customHeight="1" x14ac:dyDescent="0.2">
      <c r="C194" s="107"/>
    </row>
    <row r="195" spans="3:18" hidden="1" x14ac:dyDescent="0.2">
      <c r="C195" s="107"/>
      <c r="E195" s="33" t="s">
        <v>298</v>
      </c>
    </row>
    <row r="196" spans="3:18" hidden="1" x14ac:dyDescent="0.2">
      <c r="C196" s="107"/>
      <c r="E196" s="115">
        <f>SUM(E17,E20,E23,E26,E27,E28,E31,E32,E33:E41,E42:E64)</f>
        <v>0</v>
      </c>
      <c r="F196" s="115">
        <f>SUM(F17,F20,F23,F26,F27,F28,F31,F32,F33:F41,F42:F64)</f>
        <v>0</v>
      </c>
      <c r="G196" s="115">
        <f>SUM(G17,G20,G21-G22,G23,G26,G27,G28,G31,G32,G33,G34,G35,G36,G37,G38,G39:G64,G20,G21,G22,G23,G26,G27,G28,G31,G32,G33,G34,G35,G36,G37,G38)</f>
        <v>0</v>
      </c>
      <c r="H196" s="115">
        <f>SUM(H17,H20,H21-H22,H23,H26,H27,H28,H31,H32,H33,H34,H35,H36,H37,H38,H39:H64,H20,H21,H22,H23,H26,H27,H28,H31,H32,H33,H34,H35,H36,H37,H38)</f>
        <v>0</v>
      </c>
      <c r="I196" s="115">
        <f>SUM(I17,I20,I21-I22,I23,I26,I27,I28,I31,I32,I33,I34,I35,I36,I37,I38,I39:I64,I20,I21,I22,I23,I26,I27,I28,I31,I32,I33,I34,I35,I36,I37,I38)</f>
        <v>0</v>
      </c>
      <c r="J196" s="115">
        <f>SUM(J17,J20,J23,J26,J27,J28,J31,J32,J33:J41,J42:J64)</f>
        <v>0</v>
      </c>
      <c r="K196" s="115">
        <f>SUM(K17,K20,K23,K26,K27,K28,K31,K32,K33:K41,K42:K64)</f>
        <v>0</v>
      </c>
      <c r="R196" s="116">
        <f>SUM(E196,J196)</f>
        <v>0</v>
      </c>
    </row>
    <row r="197" spans="3:18" ht="22.5" hidden="1" customHeight="1" x14ac:dyDescent="0.2">
      <c r="C197" s="107"/>
      <c r="E197" s="115">
        <f>SUM(E140:E150)</f>
        <v>0</v>
      </c>
      <c r="J197" s="115">
        <f>SUM(J140:J150)</f>
        <v>0</v>
      </c>
      <c r="K197" s="115">
        <f>SUM(K140:K150)</f>
        <v>0</v>
      </c>
      <c r="R197" s="116">
        <f>SUM(E197,J197)</f>
        <v>0</v>
      </c>
    </row>
    <row r="198" spans="3:18" s="87" customFormat="1" ht="12.75" hidden="1" customHeight="1" x14ac:dyDescent="0.2">
      <c r="C198" s="119"/>
      <c r="D198" s="120"/>
      <c r="E198" s="115">
        <v>-400000</v>
      </c>
      <c r="F198" s="34" t="s">
        <v>299</v>
      </c>
      <c r="G198" s="2"/>
      <c r="H198" s="2"/>
      <c r="I198" s="2"/>
      <c r="J198" s="116"/>
      <c r="K198" s="116"/>
      <c r="L198" s="2"/>
      <c r="M198" s="2"/>
      <c r="N198" s="2"/>
      <c r="O198" s="2"/>
      <c r="P198" s="2"/>
      <c r="Q198" s="2"/>
      <c r="R198" s="116">
        <f>SUM(E198,J198)</f>
        <v>-400000</v>
      </c>
    </row>
    <row r="199" spans="3:18" hidden="1" x14ac:dyDescent="0.2">
      <c r="C199" s="107"/>
      <c r="E199" s="115" t="e">
        <f>SUM(#REF!,E100:E101)</f>
        <v>#REF!</v>
      </c>
      <c r="J199" s="115" t="e">
        <f>SUM(#REF!,J100:J101)</f>
        <v>#REF!</v>
      </c>
      <c r="K199" s="116"/>
      <c r="R199" s="116" t="e">
        <f t="shared" ref="R199:R202" si="73">SUM(E199,J199)</f>
        <v>#REF!</v>
      </c>
    </row>
    <row r="200" spans="3:18" hidden="1" x14ac:dyDescent="0.2">
      <c r="C200" s="107"/>
      <c r="E200" s="115"/>
      <c r="J200" s="116"/>
      <c r="K200" s="116"/>
      <c r="R200" s="116">
        <f t="shared" si="73"/>
        <v>0</v>
      </c>
    </row>
    <row r="201" spans="3:18" hidden="1" x14ac:dyDescent="0.2">
      <c r="C201" s="107"/>
      <c r="E201" s="115"/>
      <c r="F201" s="34" t="s">
        <v>300</v>
      </c>
      <c r="J201" s="114"/>
      <c r="K201" s="114"/>
      <c r="R201" s="116">
        <f t="shared" si="73"/>
        <v>0</v>
      </c>
    </row>
    <row r="202" spans="3:18" ht="12.75" hidden="1" customHeight="1" x14ac:dyDescent="0.2">
      <c r="C202" s="107"/>
      <c r="E202" s="121">
        <f>SUM(E109)</f>
        <v>0</v>
      </c>
      <c r="F202" s="122" t="s">
        <v>301</v>
      </c>
      <c r="G202" s="123"/>
      <c r="H202" s="123"/>
      <c r="I202" s="123"/>
      <c r="J202" s="122"/>
      <c r="K202" s="122"/>
      <c r="L202" s="123"/>
      <c r="M202" s="123"/>
      <c r="N202" s="123"/>
      <c r="O202" s="123"/>
      <c r="P202" s="123"/>
      <c r="Q202" s="123"/>
      <c r="R202" s="124">
        <f t="shared" si="73"/>
        <v>0</v>
      </c>
    </row>
    <row r="203" spans="3:18" hidden="1" x14ac:dyDescent="0.2">
      <c r="C203" s="107"/>
    </row>
    <row r="204" spans="3:18" hidden="1" x14ac:dyDescent="0.2">
      <c r="C204" s="107"/>
      <c r="E204" s="118" t="e">
        <f>SUM(E196:E202)</f>
        <v>#REF!</v>
      </c>
      <c r="J204" s="116" t="e">
        <f>SUM(J196:J202)</f>
        <v>#REF!</v>
      </c>
      <c r="K204" s="114">
        <f>SUM(K196:K202)</f>
        <v>0</v>
      </c>
      <c r="R204" s="116" t="e">
        <f>SUM(R196:R202)</f>
        <v>#REF!</v>
      </c>
    </row>
    <row r="205" spans="3:18" x14ac:dyDescent="0.2">
      <c r="C205" s="107"/>
    </row>
    <row r="206" spans="3:18" ht="12.75" customHeight="1" x14ac:dyDescent="0.2">
      <c r="C206" s="107"/>
    </row>
    <row r="207" spans="3:18" x14ac:dyDescent="0.2">
      <c r="C207" s="107"/>
    </row>
    <row r="208" spans="3:18" x14ac:dyDescent="0.2">
      <c r="C208" s="107"/>
    </row>
    <row r="209" spans="3:3" x14ac:dyDescent="0.2">
      <c r="C209" s="107"/>
    </row>
    <row r="210" spans="3:3" ht="12.75" customHeight="1" x14ac:dyDescent="0.2">
      <c r="C210" s="107"/>
    </row>
    <row r="211" spans="3:3" x14ac:dyDescent="0.2">
      <c r="C211" s="107"/>
    </row>
    <row r="212" spans="3:3" x14ac:dyDescent="0.2">
      <c r="C212" s="107"/>
    </row>
    <row r="213" spans="3:3" x14ac:dyDescent="0.2">
      <c r="C213" s="107"/>
    </row>
    <row r="214" spans="3:3" ht="12.75" customHeight="1" x14ac:dyDescent="0.2">
      <c r="C214" s="107"/>
    </row>
    <row r="215" spans="3:3" x14ac:dyDescent="0.2">
      <c r="C215" s="107"/>
    </row>
    <row r="216" spans="3:3" x14ac:dyDescent="0.2">
      <c r="C216" s="107"/>
    </row>
    <row r="217" spans="3:3" x14ac:dyDescent="0.2">
      <c r="C217" s="107"/>
    </row>
    <row r="218" spans="3:3" ht="12.75" customHeight="1" x14ac:dyDescent="0.2">
      <c r="C218" s="107"/>
    </row>
    <row r="219" spans="3:3" x14ac:dyDescent="0.2">
      <c r="C219" s="107"/>
    </row>
    <row r="220" spans="3:3" x14ac:dyDescent="0.2">
      <c r="C220" s="107"/>
    </row>
    <row r="221" spans="3:3" x14ac:dyDescent="0.2">
      <c r="C221" s="107"/>
    </row>
    <row r="222" spans="3:3" ht="12.75" customHeight="1" x14ac:dyDescent="0.2">
      <c r="C222" s="107"/>
    </row>
    <row r="223" spans="3:3" x14ac:dyDescent="0.2">
      <c r="C223" s="107"/>
    </row>
    <row r="224" spans="3:3" x14ac:dyDescent="0.2">
      <c r="C224" s="107"/>
    </row>
    <row r="225" spans="3:3" x14ac:dyDescent="0.2">
      <c r="C225" s="107"/>
    </row>
    <row r="226" spans="3:3" ht="12.75" customHeight="1" x14ac:dyDescent="0.2">
      <c r="C226" s="107"/>
    </row>
    <row r="227" spans="3:3" x14ac:dyDescent="0.2">
      <c r="C227" s="107"/>
    </row>
    <row r="228" spans="3:3" x14ac:dyDescent="0.2">
      <c r="C228" s="107"/>
    </row>
    <row r="229" spans="3:3" x14ac:dyDescent="0.2">
      <c r="C229" s="107"/>
    </row>
    <row r="230" spans="3:3" ht="12.75" customHeight="1" x14ac:dyDescent="0.2">
      <c r="C230" s="107"/>
    </row>
    <row r="231" spans="3:3" x14ac:dyDescent="0.2">
      <c r="C231" s="107"/>
    </row>
    <row r="232" spans="3:3" x14ac:dyDescent="0.2">
      <c r="C232" s="107"/>
    </row>
    <row r="233" spans="3:3" x14ac:dyDescent="0.2">
      <c r="C233" s="107"/>
    </row>
    <row r="234" spans="3:3" ht="12.75" customHeight="1" x14ac:dyDescent="0.2">
      <c r="C234" s="107"/>
    </row>
    <row r="235" spans="3:3" x14ac:dyDescent="0.2">
      <c r="C235" s="107"/>
    </row>
    <row r="236" spans="3:3" x14ac:dyDescent="0.2">
      <c r="C236" s="107"/>
    </row>
    <row r="237" spans="3:3" x14ac:dyDescent="0.2">
      <c r="C237" s="107"/>
    </row>
    <row r="238" spans="3:3" ht="12.75" customHeight="1" x14ac:dyDescent="0.2">
      <c r="C238" s="107"/>
    </row>
    <row r="239" spans="3:3" x14ac:dyDescent="0.2">
      <c r="C239" s="107"/>
    </row>
    <row r="240" spans="3:3" x14ac:dyDescent="0.2">
      <c r="C240" s="107"/>
    </row>
    <row r="241" spans="3:3" x14ac:dyDescent="0.2">
      <c r="C241" s="107"/>
    </row>
    <row r="242" spans="3:3" ht="12.75" customHeight="1" x14ac:dyDescent="0.2">
      <c r="C242" s="107"/>
    </row>
    <row r="243" spans="3:3" x14ac:dyDescent="0.2">
      <c r="C243" s="107"/>
    </row>
    <row r="244" spans="3:3" x14ac:dyDescent="0.2">
      <c r="C244" s="107"/>
    </row>
    <row r="245" spans="3:3" x14ac:dyDescent="0.2">
      <c r="C245" s="107"/>
    </row>
    <row r="246" spans="3:3" ht="12.75" customHeight="1" x14ac:dyDescent="0.2">
      <c r="C246" s="107"/>
    </row>
    <row r="247" spans="3:3" x14ac:dyDescent="0.2">
      <c r="C247" s="107"/>
    </row>
    <row r="248" spans="3:3" x14ac:dyDescent="0.2">
      <c r="C248" s="107"/>
    </row>
    <row r="249" spans="3:3" x14ac:dyDescent="0.2">
      <c r="C249" s="107"/>
    </row>
    <row r="250" spans="3:3" ht="12.75" customHeight="1" x14ac:dyDescent="0.2">
      <c r="C250" s="107"/>
    </row>
    <row r="251" spans="3:3" x14ac:dyDescent="0.2">
      <c r="C251" s="107"/>
    </row>
    <row r="252" spans="3:3" x14ac:dyDescent="0.2">
      <c r="C252" s="107"/>
    </row>
    <row r="253" spans="3:3" x14ac:dyDescent="0.2">
      <c r="C253" s="107"/>
    </row>
    <row r="254" spans="3:3" ht="12.75" customHeight="1" x14ac:dyDescent="0.2">
      <c r="C254" s="107"/>
    </row>
    <row r="255" spans="3:3" x14ac:dyDescent="0.2">
      <c r="C255" s="107"/>
    </row>
    <row r="256" spans="3:3" x14ac:dyDescent="0.2">
      <c r="C256" s="107"/>
    </row>
    <row r="257" spans="3:3" x14ac:dyDescent="0.2">
      <c r="C257" s="107"/>
    </row>
    <row r="258" spans="3:3" ht="12.75" customHeight="1" x14ac:dyDescent="0.2">
      <c r="C258" s="107"/>
    </row>
    <row r="259" spans="3:3" x14ac:dyDescent="0.2">
      <c r="C259" s="107"/>
    </row>
    <row r="260" spans="3:3" x14ac:dyDescent="0.2">
      <c r="C260" s="107"/>
    </row>
    <row r="261" spans="3:3" x14ac:dyDescent="0.2">
      <c r="C261" s="107"/>
    </row>
    <row r="262" spans="3:3" ht="12.75" customHeight="1" x14ac:dyDescent="0.2">
      <c r="C262" s="107"/>
    </row>
    <row r="263" spans="3:3" x14ac:dyDescent="0.2">
      <c r="C263" s="107"/>
    </row>
    <row r="264" spans="3:3" x14ac:dyDescent="0.2">
      <c r="C264" s="107"/>
    </row>
    <row r="265" spans="3:3" x14ac:dyDescent="0.2">
      <c r="C265" s="107"/>
    </row>
    <row r="266" spans="3:3" ht="12.75" customHeight="1" x14ac:dyDescent="0.2">
      <c r="C266" s="107"/>
    </row>
    <row r="267" spans="3:3" x14ac:dyDescent="0.2">
      <c r="C267" s="107"/>
    </row>
    <row r="268" spans="3:3" x14ac:dyDescent="0.2">
      <c r="C268" s="107"/>
    </row>
    <row r="269" spans="3:3" x14ac:dyDescent="0.2">
      <c r="C269" s="107"/>
    </row>
    <row r="270" spans="3:3" ht="12.75" customHeight="1" x14ac:dyDescent="0.2">
      <c r="C270" s="107"/>
    </row>
    <row r="271" spans="3:3" x14ac:dyDescent="0.2">
      <c r="C271" s="107"/>
    </row>
    <row r="272" spans="3:3" x14ac:dyDescent="0.2">
      <c r="C272" s="107"/>
    </row>
    <row r="273" spans="3:3" x14ac:dyDescent="0.2">
      <c r="C273" s="107"/>
    </row>
    <row r="274" spans="3:3" ht="12.75" customHeight="1" x14ac:dyDescent="0.2">
      <c r="C274" s="107"/>
    </row>
    <row r="275" spans="3:3" x14ac:dyDescent="0.2">
      <c r="C275" s="107"/>
    </row>
    <row r="276" spans="3:3" x14ac:dyDescent="0.2">
      <c r="C276" s="107"/>
    </row>
    <row r="277" spans="3:3" x14ac:dyDescent="0.2">
      <c r="C277" s="107"/>
    </row>
    <row r="278" spans="3:3" ht="12.75" customHeight="1" x14ac:dyDescent="0.2">
      <c r="C278" s="107"/>
    </row>
    <row r="279" spans="3:3" x14ac:dyDescent="0.2">
      <c r="C279" s="107"/>
    </row>
    <row r="280" spans="3:3" x14ac:dyDescent="0.2">
      <c r="C280" s="107"/>
    </row>
    <row r="281" spans="3:3" x14ac:dyDescent="0.2">
      <c r="C281" s="107"/>
    </row>
    <row r="282" spans="3:3" ht="12.75" customHeight="1" x14ac:dyDescent="0.2">
      <c r="C282" s="107"/>
    </row>
    <row r="283" spans="3:3" x14ac:dyDescent="0.2">
      <c r="C283" s="107"/>
    </row>
    <row r="284" spans="3:3" x14ac:dyDescent="0.2">
      <c r="C284" s="107"/>
    </row>
    <row r="285" spans="3:3" x14ac:dyDescent="0.2">
      <c r="C285" s="107"/>
    </row>
    <row r="286" spans="3:3" ht="12.75" customHeight="1" x14ac:dyDescent="0.2">
      <c r="C286" s="107"/>
    </row>
    <row r="287" spans="3:3" x14ac:dyDescent="0.2">
      <c r="C287" s="107"/>
    </row>
    <row r="288" spans="3:3" x14ac:dyDescent="0.2">
      <c r="C288" s="107"/>
    </row>
    <row r="289" spans="3:3" x14ac:dyDescent="0.2">
      <c r="C289" s="107"/>
    </row>
    <row r="290" spans="3:3" ht="12.75" customHeight="1" x14ac:dyDescent="0.2">
      <c r="C290" s="107"/>
    </row>
    <row r="291" spans="3:3" x14ac:dyDescent="0.2">
      <c r="C291" s="107"/>
    </row>
    <row r="292" spans="3:3" x14ac:dyDescent="0.2">
      <c r="C292" s="107"/>
    </row>
    <row r="293" spans="3:3" x14ac:dyDescent="0.2">
      <c r="C293" s="107"/>
    </row>
    <row r="294" spans="3:3" ht="12.75" customHeight="1" x14ac:dyDescent="0.2">
      <c r="C294" s="107"/>
    </row>
    <row r="295" spans="3:3" x14ac:dyDescent="0.2">
      <c r="C295" s="107"/>
    </row>
    <row r="296" spans="3:3" x14ac:dyDescent="0.2">
      <c r="C296" s="107"/>
    </row>
    <row r="297" spans="3:3" x14ac:dyDescent="0.2">
      <c r="C297" s="107"/>
    </row>
    <row r="298" spans="3:3" ht="12.75" customHeight="1" x14ac:dyDescent="0.2">
      <c r="C298" s="107"/>
    </row>
    <row r="299" spans="3:3" x14ac:dyDescent="0.2">
      <c r="C299" s="107"/>
    </row>
    <row r="300" spans="3:3" x14ac:dyDescent="0.2">
      <c r="C300" s="107"/>
    </row>
    <row r="301" spans="3:3" x14ac:dyDescent="0.2">
      <c r="C301" s="107"/>
    </row>
    <row r="302" spans="3:3" ht="12.75" customHeight="1" x14ac:dyDescent="0.2">
      <c r="C302" s="107"/>
    </row>
    <row r="303" spans="3:3" x14ac:dyDescent="0.2">
      <c r="C303" s="107"/>
    </row>
    <row r="304" spans="3:3" x14ac:dyDescent="0.2">
      <c r="C304" s="107"/>
    </row>
    <row r="305" spans="3:3" x14ac:dyDescent="0.2">
      <c r="C305" s="107"/>
    </row>
    <row r="306" spans="3:3" ht="12.75" customHeight="1" x14ac:dyDescent="0.2">
      <c r="C306" s="107"/>
    </row>
    <row r="307" spans="3:3" x14ac:dyDescent="0.2">
      <c r="C307" s="107"/>
    </row>
    <row r="308" spans="3:3" x14ac:dyDescent="0.2">
      <c r="C308" s="107"/>
    </row>
    <row r="309" spans="3:3" x14ac:dyDescent="0.2">
      <c r="C309" s="107"/>
    </row>
    <row r="310" spans="3:3" ht="12.75" customHeight="1" x14ac:dyDescent="0.2">
      <c r="C310" s="107"/>
    </row>
    <row r="311" spans="3:3" x14ac:dyDescent="0.2">
      <c r="C311" s="107"/>
    </row>
    <row r="312" spans="3:3" x14ac:dyDescent="0.2">
      <c r="C312" s="107"/>
    </row>
    <row r="313" spans="3:3" x14ac:dyDescent="0.2">
      <c r="C313" s="107"/>
    </row>
    <row r="314" spans="3:3" ht="12.75" customHeight="1" x14ac:dyDescent="0.2">
      <c r="C314" s="107"/>
    </row>
    <row r="315" spans="3:3" x14ac:dyDescent="0.2">
      <c r="C315" s="107"/>
    </row>
    <row r="316" spans="3:3" x14ac:dyDescent="0.2">
      <c r="C316" s="107"/>
    </row>
    <row r="317" spans="3:3" x14ac:dyDescent="0.2">
      <c r="C317" s="107"/>
    </row>
    <row r="318" spans="3:3" ht="12.75" customHeight="1" x14ac:dyDescent="0.2">
      <c r="C318" s="107"/>
    </row>
    <row r="319" spans="3:3" x14ac:dyDescent="0.2">
      <c r="C319" s="107"/>
    </row>
    <row r="320" spans="3:3" x14ac:dyDescent="0.2">
      <c r="C320" s="107"/>
    </row>
    <row r="321" spans="3:3" x14ac:dyDescent="0.2">
      <c r="C321" s="107"/>
    </row>
    <row r="322" spans="3:3" ht="12.75" customHeight="1" x14ac:dyDescent="0.2">
      <c r="C322" s="107"/>
    </row>
    <row r="323" spans="3:3" x14ac:dyDescent="0.2">
      <c r="C323" s="107"/>
    </row>
    <row r="324" spans="3:3" x14ac:dyDescent="0.2">
      <c r="C324" s="107"/>
    </row>
    <row r="325" spans="3:3" x14ac:dyDescent="0.2">
      <c r="C325" s="107"/>
    </row>
    <row r="326" spans="3:3" ht="12.75" customHeight="1" x14ac:dyDescent="0.2">
      <c r="C326" s="107"/>
    </row>
    <row r="327" spans="3:3" x14ac:dyDescent="0.2">
      <c r="C327" s="107"/>
    </row>
    <row r="328" spans="3:3" x14ac:dyDescent="0.2">
      <c r="C328" s="107"/>
    </row>
    <row r="329" spans="3:3" x14ac:dyDescent="0.2">
      <c r="C329" s="107"/>
    </row>
    <row r="330" spans="3:3" ht="12.75" customHeight="1" x14ac:dyDescent="0.2">
      <c r="C330" s="107"/>
    </row>
    <row r="331" spans="3:3" x14ac:dyDescent="0.2">
      <c r="C331" s="107"/>
    </row>
    <row r="332" spans="3:3" x14ac:dyDescent="0.2">
      <c r="C332" s="107"/>
    </row>
    <row r="333" spans="3:3" x14ac:dyDescent="0.2">
      <c r="C333" s="107"/>
    </row>
    <row r="334" spans="3:3" ht="12.75" customHeight="1" x14ac:dyDescent="0.2">
      <c r="C334" s="107"/>
    </row>
    <row r="335" spans="3:3" x14ac:dyDescent="0.2">
      <c r="C335" s="107"/>
    </row>
    <row r="336" spans="3:3" x14ac:dyDescent="0.2">
      <c r="C336" s="107"/>
    </row>
    <row r="337" spans="3:3" x14ac:dyDescent="0.2">
      <c r="C337" s="107"/>
    </row>
    <row r="338" spans="3:3" ht="12.75" customHeight="1" x14ac:dyDescent="0.2">
      <c r="C338" s="107"/>
    </row>
    <row r="339" spans="3:3" x14ac:dyDescent="0.2">
      <c r="C339" s="107"/>
    </row>
    <row r="340" spans="3:3" x14ac:dyDescent="0.2">
      <c r="C340" s="107"/>
    </row>
    <row r="341" spans="3:3" x14ac:dyDescent="0.2">
      <c r="C341" s="107"/>
    </row>
    <row r="342" spans="3:3" ht="12.75" customHeight="1" x14ac:dyDescent="0.2">
      <c r="C342" s="107"/>
    </row>
    <row r="343" spans="3:3" x14ac:dyDescent="0.2">
      <c r="C343" s="107"/>
    </row>
    <row r="344" spans="3:3" x14ac:dyDescent="0.2">
      <c r="C344" s="107"/>
    </row>
    <row r="345" spans="3:3" x14ac:dyDescent="0.2">
      <c r="C345" s="107"/>
    </row>
    <row r="346" spans="3:3" ht="12.75" customHeight="1" x14ac:dyDescent="0.2">
      <c r="C346" s="107"/>
    </row>
    <row r="347" spans="3:3" x14ac:dyDescent="0.2">
      <c r="C347" s="107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7" fitToHeight="4" orientation="landscape" r:id="rId1"/>
  <headerFooter differentFirst="1" alignWithMargins="0">
    <oddHeader>&amp;C&amp;P&amp;Rпродовження додатку 3</oddHeader>
  </headerFooter>
  <rowBreaks count="3" manualBreakCount="3">
    <brk id="53" max="17" man="1"/>
    <brk id="87" max="17" man="1"/>
    <brk id="104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view="pageBreakPreview" topLeftCell="A32" zoomScale="82" zoomScaleNormal="100" zoomScaleSheetLayoutView="82" workbookViewId="0">
      <selection activeCell="B11" sqref="B11:C12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809" t="s">
        <v>663</v>
      </c>
      <c r="D2" s="809"/>
    </row>
    <row r="3" spans="1:30" ht="18.75" x14ac:dyDescent="0.3">
      <c r="C3" s="809" t="s">
        <v>646</v>
      </c>
      <c r="D3" s="809"/>
    </row>
    <row r="4" spans="1:30" ht="36" customHeight="1" x14ac:dyDescent="0.3">
      <c r="C4" s="790" t="s">
        <v>695</v>
      </c>
      <c r="D4" s="766"/>
    </row>
    <row r="5" spans="1:30" ht="29.25" customHeight="1" x14ac:dyDescent="0.3">
      <c r="B5" s="814" t="s">
        <v>613</v>
      </c>
      <c r="C5" s="814"/>
    </row>
    <row r="6" spans="1:30" ht="19.149999999999999" customHeight="1" x14ac:dyDescent="0.3">
      <c r="B6" s="815">
        <v>17532000000</v>
      </c>
      <c r="C6" s="816"/>
    </row>
    <row r="7" spans="1:30" ht="11.45" customHeight="1" x14ac:dyDescent="0.2">
      <c r="B7" s="826" t="s">
        <v>661</v>
      </c>
      <c r="C7" s="826"/>
    </row>
    <row r="8" spans="1:30" ht="21.6" customHeight="1" x14ac:dyDescent="0.3">
      <c r="A8" s="817" t="s">
        <v>527</v>
      </c>
      <c r="B8" s="817"/>
      <c r="C8" s="817"/>
      <c r="D8" s="817"/>
    </row>
    <row r="9" spans="1:30" ht="3.6" customHeight="1" x14ac:dyDescent="0.2"/>
    <row r="10" spans="1:30" x14ac:dyDescent="0.2">
      <c r="D10" s="286" t="s">
        <v>528</v>
      </c>
    </row>
    <row r="11" spans="1:30" ht="13.15" customHeight="1" x14ac:dyDescent="0.2">
      <c r="A11" s="818" t="s">
        <v>647</v>
      </c>
      <c r="B11" s="820" t="s">
        <v>614</v>
      </c>
      <c r="C11" s="821"/>
      <c r="D11" s="824" t="s">
        <v>4</v>
      </c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</row>
    <row r="12" spans="1:30" ht="49.5" customHeight="1" x14ac:dyDescent="0.2">
      <c r="A12" s="819"/>
      <c r="B12" s="822"/>
      <c r="C12" s="823"/>
      <c r="D12" s="825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</row>
    <row r="13" spans="1:30" ht="11.45" customHeight="1" x14ac:dyDescent="0.2">
      <c r="A13" s="488">
        <v>1</v>
      </c>
      <c r="B13" s="829">
        <v>2</v>
      </c>
      <c r="C13" s="830"/>
      <c r="D13" s="489">
        <v>3</v>
      </c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</row>
    <row r="14" spans="1:30" ht="18.75" x14ac:dyDescent="0.3">
      <c r="A14" s="803" t="s">
        <v>615</v>
      </c>
      <c r="B14" s="831"/>
      <c r="C14" s="805"/>
      <c r="D14" s="806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</row>
    <row r="15" spans="1:30" ht="22.15" hidden="1" customHeight="1" x14ac:dyDescent="0.3">
      <c r="A15" s="486">
        <v>41030000</v>
      </c>
      <c r="B15" s="832" t="s">
        <v>513</v>
      </c>
      <c r="C15" s="833"/>
      <c r="D15" s="490">
        <f>SUM(D16:D18)</f>
        <v>0</v>
      </c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</row>
    <row r="16" spans="1:30" ht="34.9" hidden="1" customHeight="1" x14ac:dyDescent="0.3">
      <c r="A16" s="486">
        <v>41034500</v>
      </c>
      <c r="B16" s="797" t="s">
        <v>515</v>
      </c>
      <c r="C16" s="798"/>
      <c r="D16" s="4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</row>
    <row r="17" spans="1:30" ht="55.9" hidden="1" customHeight="1" x14ac:dyDescent="0.3">
      <c r="A17" s="486">
        <v>41035500</v>
      </c>
      <c r="B17" s="797" t="s">
        <v>616</v>
      </c>
      <c r="C17" s="798"/>
      <c r="D17" s="4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</row>
    <row r="18" spans="1:30" ht="51.6" hidden="1" customHeight="1" x14ac:dyDescent="0.3">
      <c r="A18" s="486">
        <v>41035600</v>
      </c>
      <c r="B18" s="797" t="s">
        <v>617</v>
      </c>
      <c r="C18" s="798"/>
      <c r="D18" s="4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</row>
    <row r="19" spans="1:30" ht="18.75" hidden="1" x14ac:dyDescent="0.3">
      <c r="A19" s="486"/>
      <c r="B19" s="799" t="s">
        <v>529</v>
      </c>
      <c r="C19" s="800"/>
      <c r="D19" s="4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</row>
    <row r="20" spans="1:30" ht="18.75" customHeight="1" x14ac:dyDescent="0.3">
      <c r="A20" s="486">
        <v>41050000</v>
      </c>
      <c r="B20" s="799" t="s">
        <v>519</v>
      </c>
      <c r="C20" s="800"/>
      <c r="D20" s="487">
        <f>SUM(D21:D22)</f>
        <v>32612</v>
      </c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</row>
    <row r="21" spans="1:30" ht="220.5" customHeight="1" x14ac:dyDescent="0.3">
      <c r="A21" s="486">
        <v>41050400</v>
      </c>
      <c r="B21" s="837" t="s">
        <v>618</v>
      </c>
      <c r="C21" s="838"/>
      <c r="D21" s="487">
        <v>32612</v>
      </c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</row>
    <row r="22" spans="1:30" ht="5.25" hidden="1" customHeight="1" x14ac:dyDescent="0.3">
      <c r="A22" s="486">
        <v>41051400</v>
      </c>
      <c r="B22" s="812" t="s">
        <v>656</v>
      </c>
      <c r="C22" s="813"/>
      <c r="D22" s="4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</row>
    <row r="23" spans="1:30" ht="22.15" customHeight="1" x14ac:dyDescent="0.3">
      <c r="A23" s="486">
        <v>17100000000</v>
      </c>
      <c r="B23" s="799" t="s">
        <v>530</v>
      </c>
      <c r="C23" s="800"/>
      <c r="D23" s="487">
        <f>SUM(D21:D22)</f>
        <v>32612</v>
      </c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</row>
    <row r="24" spans="1:30" ht="18.600000000000001" customHeight="1" x14ac:dyDescent="0.3">
      <c r="A24" s="803" t="s">
        <v>620</v>
      </c>
      <c r="B24" s="831"/>
      <c r="C24" s="805"/>
      <c r="D24" s="806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</row>
    <row r="25" spans="1:30" ht="22.15" customHeight="1" x14ac:dyDescent="0.3">
      <c r="A25" s="486"/>
      <c r="B25" s="810"/>
      <c r="C25" s="811"/>
      <c r="D25" s="491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</row>
    <row r="26" spans="1:30" ht="18" customHeight="1" x14ac:dyDescent="0.3">
      <c r="A26" s="486"/>
      <c r="B26" s="810"/>
      <c r="C26" s="811"/>
      <c r="D26" s="4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</row>
    <row r="27" spans="1:30" ht="20.25" x14ac:dyDescent="0.3">
      <c r="A27" s="492" t="s">
        <v>531</v>
      </c>
      <c r="B27" s="839" t="s">
        <v>660</v>
      </c>
      <c r="C27" s="840"/>
      <c r="D27" s="659">
        <f>SUM(D28:D29)</f>
        <v>32612</v>
      </c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</row>
    <row r="28" spans="1:30" ht="20.25" x14ac:dyDescent="0.3">
      <c r="A28" s="492" t="s">
        <v>531</v>
      </c>
      <c r="B28" s="810" t="s">
        <v>532</v>
      </c>
      <c r="C28" s="811"/>
      <c r="D28" s="659">
        <f>SUM(D15,D20)</f>
        <v>32612</v>
      </c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</row>
    <row r="29" spans="1:30" ht="20.25" x14ac:dyDescent="0.3">
      <c r="A29" s="552" t="s">
        <v>531</v>
      </c>
      <c r="B29" s="835" t="s">
        <v>533</v>
      </c>
      <c r="C29" s="836"/>
      <c r="D29" s="493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</row>
    <row r="30" spans="1:30" ht="10.15" customHeight="1" x14ac:dyDescent="0.3">
      <c r="A30" s="567"/>
      <c r="B30" s="567"/>
      <c r="C30" s="288"/>
      <c r="D30" s="289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</row>
    <row r="31" spans="1:30" ht="3.6" customHeight="1" x14ac:dyDescent="0.3">
      <c r="A31" s="567"/>
      <c r="B31" s="567"/>
      <c r="C31" s="288"/>
      <c r="D31" s="289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</row>
    <row r="32" spans="1:30" ht="18.75" x14ac:dyDescent="0.3">
      <c r="A32" s="817" t="s">
        <v>534</v>
      </c>
      <c r="B32" s="834"/>
      <c r="C32" s="834"/>
      <c r="D32" s="834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</row>
    <row r="33" spans="1:30" ht="6" customHeight="1" x14ac:dyDescent="0.2"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</row>
    <row r="34" spans="1:30" ht="11.45" customHeight="1" x14ac:dyDescent="0.2">
      <c r="D34" s="286" t="s">
        <v>528</v>
      </c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</row>
    <row r="35" spans="1:30" ht="21" customHeight="1" x14ac:dyDescent="0.2">
      <c r="A35" s="801" t="s">
        <v>535</v>
      </c>
      <c r="B35" s="793" t="s">
        <v>536</v>
      </c>
      <c r="C35" s="791" t="s">
        <v>537</v>
      </c>
      <c r="D35" s="827" t="s">
        <v>4</v>
      </c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</row>
    <row r="36" spans="1:30" ht="72.75" customHeight="1" x14ac:dyDescent="0.2">
      <c r="A36" s="802"/>
      <c r="B36" s="794"/>
      <c r="C36" s="792"/>
      <c r="D36" s="828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</row>
    <row r="37" spans="1:30" ht="12" customHeight="1" x14ac:dyDescent="0.2">
      <c r="A37" s="494">
        <v>1</v>
      </c>
      <c r="B37" s="495">
        <v>2</v>
      </c>
      <c r="C37" s="495">
        <v>3</v>
      </c>
      <c r="D37" s="496">
        <v>4</v>
      </c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</row>
    <row r="38" spans="1:30" ht="26.25" customHeight="1" x14ac:dyDescent="0.3">
      <c r="A38" s="803" t="s">
        <v>659</v>
      </c>
      <c r="B38" s="804"/>
      <c r="C38" s="805"/>
      <c r="D38" s="806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</row>
    <row r="39" spans="1:30" ht="16.5" customHeight="1" x14ac:dyDescent="0.3">
      <c r="A39" s="544"/>
      <c r="B39" s="550"/>
      <c r="C39" s="549"/>
      <c r="D39" s="545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</row>
    <row r="40" spans="1:30" ht="17.25" customHeight="1" x14ac:dyDescent="0.3">
      <c r="A40" s="544"/>
      <c r="B40" s="550"/>
      <c r="C40" s="549"/>
      <c r="D40" s="545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</row>
    <row r="41" spans="1:30" ht="25.5" customHeight="1" x14ac:dyDescent="0.3">
      <c r="A41" s="803" t="s">
        <v>658</v>
      </c>
      <c r="B41" s="804"/>
      <c r="C41" s="805"/>
      <c r="D41" s="806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</row>
    <row r="42" spans="1:30" ht="21" customHeight="1" x14ac:dyDescent="0.3">
      <c r="A42" s="544"/>
      <c r="B42" s="550"/>
      <c r="C42" s="549"/>
      <c r="D42" s="545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</row>
    <row r="43" spans="1:30" ht="18.75" customHeight="1" x14ac:dyDescent="0.3">
      <c r="A43" s="544"/>
      <c r="B43" s="550"/>
      <c r="C43" s="549"/>
      <c r="D43" s="545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</row>
    <row r="44" spans="1:30" ht="20.25" customHeight="1" x14ac:dyDescent="0.25">
      <c r="A44" s="795"/>
      <c r="B44" s="796"/>
      <c r="C44" s="796"/>
      <c r="D44" s="546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</row>
    <row r="45" spans="1:30" ht="20.25" x14ac:dyDescent="0.3">
      <c r="A45" s="492" t="s">
        <v>531</v>
      </c>
      <c r="B45" s="497" t="s">
        <v>531</v>
      </c>
      <c r="C45" s="566" t="s">
        <v>645</v>
      </c>
      <c r="D45" s="547"/>
    </row>
    <row r="46" spans="1:30" ht="20.25" x14ac:dyDescent="0.3">
      <c r="A46" s="492" t="s">
        <v>531</v>
      </c>
      <c r="B46" s="497" t="s">
        <v>531</v>
      </c>
      <c r="C46" s="498" t="s">
        <v>532</v>
      </c>
      <c r="D46" s="547"/>
    </row>
    <row r="47" spans="1:30" ht="20.25" x14ac:dyDescent="0.3">
      <c r="A47" s="552" t="s">
        <v>531</v>
      </c>
      <c r="B47" s="499" t="s">
        <v>531</v>
      </c>
      <c r="C47" s="500" t="s">
        <v>533</v>
      </c>
      <c r="D47" s="548"/>
    </row>
    <row r="48" spans="1:30" ht="20.25" x14ac:dyDescent="0.3">
      <c r="A48" s="567"/>
      <c r="B48" s="567"/>
      <c r="C48" s="288"/>
      <c r="D48" s="289"/>
    </row>
    <row r="49" spans="1:8" ht="23.25" x14ac:dyDescent="0.35">
      <c r="A49" s="658" t="s">
        <v>621</v>
      </c>
      <c r="B49" s="658"/>
      <c r="C49" s="658"/>
      <c r="D49" s="658"/>
      <c r="E49" s="658"/>
      <c r="F49" s="658"/>
      <c r="G49" s="501"/>
      <c r="H49" s="501"/>
    </row>
    <row r="50" spans="1:8" ht="20.25" x14ac:dyDescent="0.3">
      <c r="A50" s="567"/>
      <c r="B50" s="567"/>
      <c r="C50" s="288"/>
      <c r="D50" s="289"/>
      <c r="E50" s="42"/>
      <c r="F50" s="42"/>
    </row>
    <row r="51" spans="1:8" ht="20.25" x14ac:dyDescent="0.3">
      <c r="A51" s="807"/>
      <c r="B51" s="808"/>
      <c r="C51" s="808"/>
      <c r="D51" s="808"/>
      <c r="E51" s="42"/>
      <c r="F51" s="42"/>
    </row>
    <row r="52" spans="1:8" ht="20.25" x14ac:dyDescent="0.3">
      <c r="A52" s="567"/>
      <c r="B52" s="567"/>
      <c r="C52" s="288"/>
      <c r="D52" s="289"/>
    </row>
  </sheetData>
  <mergeCells count="36">
    <mergeCell ref="A24:D24"/>
    <mergeCell ref="B20:C20"/>
    <mergeCell ref="B21:C21"/>
    <mergeCell ref="B27:C27"/>
    <mergeCell ref="A51:D51"/>
    <mergeCell ref="C2:D2"/>
    <mergeCell ref="C3:D3"/>
    <mergeCell ref="B26:C26"/>
    <mergeCell ref="A38:D38"/>
    <mergeCell ref="B18:C18"/>
    <mergeCell ref="B22:C22"/>
    <mergeCell ref="B5:C5"/>
    <mergeCell ref="B6:C6"/>
    <mergeCell ref="A8:D8"/>
    <mergeCell ref="A11:A12"/>
    <mergeCell ref="B11:C12"/>
    <mergeCell ref="D11:D12"/>
    <mergeCell ref="B7:C7"/>
    <mergeCell ref="D35:D36"/>
    <mergeCell ref="B13:C13"/>
    <mergeCell ref="C4:D4"/>
    <mergeCell ref="C35:C36"/>
    <mergeCell ref="B35:B36"/>
    <mergeCell ref="A44:C44"/>
    <mergeCell ref="B16:C16"/>
    <mergeCell ref="B19:C19"/>
    <mergeCell ref="B17:C17"/>
    <mergeCell ref="A35:A36"/>
    <mergeCell ref="B23:C23"/>
    <mergeCell ref="A41:D41"/>
    <mergeCell ref="A14:D14"/>
    <mergeCell ref="B15:C15"/>
    <mergeCell ref="B25:C25"/>
    <mergeCell ref="A32:D32"/>
    <mergeCell ref="B28:C28"/>
    <mergeCell ref="B29:C29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view="pageBreakPreview" topLeftCell="E1" zoomScaleNormal="100" zoomScaleSheetLayoutView="100" workbookViewId="0">
      <selection activeCell="K97" sqref="K97"/>
    </sheetView>
  </sheetViews>
  <sheetFormatPr defaultColWidth="9.140625" defaultRowHeight="15" x14ac:dyDescent="0.2"/>
  <cols>
    <col min="1" max="1" width="16.5703125" style="293" customWidth="1"/>
    <col min="2" max="2" width="15" style="293" customWidth="1"/>
    <col min="3" max="3" width="14.140625" style="293" customWidth="1"/>
    <col min="4" max="4" width="63" style="293" customWidth="1"/>
    <col min="5" max="5" width="57.7109375" style="293" customWidth="1"/>
    <col min="6" max="6" width="13.28515625" style="293" customWidth="1"/>
    <col min="7" max="7" width="11" style="293" customWidth="1"/>
    <col min="8" max="8" width="13" style="293" customWidth="1"/>
    <col min="9" max="9" width="17.140625" style="361" customWidth="1"/>
    <col min="10" max="10" width="12.7109375" style="293" customWidth="1"/>
    <col min="11" max="11" width="9.140625" style="293"/>
    <col min="12" max="12" width="19.5703125" style="293" hidden="1" customWidth="1"/>
    <col min="13" max="16384" width="9.140625" style="293"/>
  </cols>
  <sheetData>
    <row r="1" spans="1:12" ht="36" customHeight="1" x14ac:dyDescent="0.25">
      <c r="A1" s="292"/>
      <c r="B1" s="292"/>
      <c r="C1" s="292"/>
      <c r="D1" s="292"/>
      <c r="E1" s="292"/>
      <c r="F1" s="292"/>
      <c r="G1" s="292"/>
      <c r="H1" s="292"/>
    </row>
    <row r="2" spans="1:12" ht="15.75" x14ac:dyDescent="0.25">
      <c r="A2" s="292"/>
      <c r="B2" s="292"/>
      <c r="C2" s="292"/>
      <c r="D2" s="292"/>
      <c r="E2" s="292"/>
      <c r="F2" s="292"/>
      <c r="G2" s="292"/>
      <c r="H2" s="292"/>
    </row>
    <row r="3" spans="1:12" ht="15.75" x14ac:dyDescent="0.25">
      <c r="A3" s="292"/>
      <c r="B3" s="292"/>
      <c r="C3" s="292"/>
      <c r="D3" s="292"/>
      <c r="E3" s="292"/>
      <c r="F3" s="292"/>
      <c r="G3" s="292"/>
      <c r="H3" s="292"/>
    </row>
    <row r="4" spans="1:12" ht="15.75" x14ac:dyDescent="0.25">
      <c r="A4" s="294" t="s">
        <v>6</v>
      </c>
      <c r="B4" s="292"/>
      <c r="C4" s="292"/>
      <c r="D4" s="292"/>
      <c r="E4" s="292"/>
      <c r="F4" s="292"/>
      <c r="G4" s="292"/>
      <c r="H4" s="292"/>
    </row>
    <row r="5" spans="1:12" ht="15.75" x14ac:dyDescent="0.25">
      <c r="A5" s="135" t="s">
        <v>5</v>
      </c>
      <c r="B5" s="292"/>
      <c r="C5" s="292"/>
      <c r="D5" s="292"/>
      <c r="E5" s="292"/>
      <c r="F5" s="292"/>
      <c r="G5" s="292"/>
      <c r="H5" s="292"/>
    </row>
    <row r="6" spans="1:12" ht="15.75" x14ac:dyDescent="0.25">
      <c r="A6" s="292"/>
      <c r="B6" s="292"/>
      <c r="C6" s="292"/>
      <c r="D6" s="292"/>
      <c r="E6" s="292"/>
      <c r="F6" s="292"/>
      <c r="G6" s="292"/>
      <c r="H6" s="292"/>
    </row>
    <row r="7" spans="1:12" ht="18.75" x14ac:dyDescent="0.3">
      <c r="A7" s="292"/>
      <c r="B7" s="292"/>
      <c r="C7" s="292"/>
      <c r="D7" s="292"/>
      <c r="E7" s="292"/>
      <c r="F7" s="292"/>
      <c r="G7" s="292"/>
      <c r="H7" s="292"/>
      <c r="I7" s="362"/>
      <c r="J7" s="295"/>
    </row>
    <row r="8" spans="1:12" ht="18.75" x14ac:dyDescent="0.3">
      <c r="A8" s="292"/>
      <c r="B8" s="292"/>
      <c r="C8" s="292"/>
      <c r="D8" s="292"/>
      <c r="E8" s="292"/>
      <c r="F8" s="292"/>
      <c r="G8" s="292"/>
      <c r="H8" s="292"/>
      <c r="I8" s="362"/>
      <c r="J8" s="295"/>
    </row>
    <row r="10" spans="1:12" ht="15.75" customHeight="1" x14ac:dyDescent="0.3">
      <c r="A10" s="295"/>
      <c r="B10" s="295"/>
      <c r="C10" s="295"/>
      <c r="D10" s="295"/>
      <c r="E10" s="295"/>
      <c r="F10" s="295"/>
      <c r="G10" s="295"/>
      <c r="H10" s="295"/>
      <c r="I10" s="362"/>
      <c r="J10" s="295" t="s">
        <v>0</v>
      </c>
    </row>
    <row r="11" spans="1:12" s="297" customFormat="1" ht="131.25" customHeight="1" x14ac:dyDescent="0.2">
      <c r="A11" s="296" t="s">
        <v>9</v>
      </c>
      <c r="B11" s="296" t="s">
        <v>10</v>
      </c>
      <c r="C11" s="296" t="s">
        <v>11</v>
      </c>
      <c r="D11" s="296" t="s">
        <v>12</v>
      </c>
      <c r="E11" s="296" t="s">
        <v>538</v>
      </c>
      <c r="F11" s="296" t="s">
        <v>539</v>
      </c>
      <c r="G11" s="296" t="s">
        <v>540</v>
      </c>
      <c r="H11" s="296" t="s">
        <v>541</v>
      </c>
      <c r="I11" s="363" t="s">
        <v>542</v>
      </c>
      <c r="J11" s="296" t="s">
        <v>543</v>
      </c>
    </row>
    <row r="12" spans="1:12" s="299" customFormat="1" ht="19.5" customHeight="1" x14ac:dyDescent="0.2">
      <c r="A12" s="298">
        <v>1</v>
      </c>
      <c r="B12" s="298">
        <v>2</v>
      </c>
      <c r="C12" s="298">
        <v>3</v>
      </c>
      <c r="D12" s="298">
        <v>4</v>
      </c>
      <c r="E12" s="298">
        <v>5</v>
      </c>
      <c r="F12" s="298">
        <v>6</v>
      </c>
      <c r="G12" s="298">
        <v>7</v>
      </c>
      <c r="H12" s="298">
        <v>8</v>
      </c>
      <c r="I12" s="389">
        <v>9</v>
      </c>
      <c r="J12" s="298">
        <v>10</v>
      </c>
    </row>
    <row r="13" spans="1:12" s="297" customFormat="1" ht="40.5" hidden="1" customHeight="1" x14ac:dyDescent="0.3">
      <c r="A13" s="5" t="s">
        <v>13</v>
      </c>
      <c r="B13" s="5"/>
      <c r="C13" s="5"/>
      <c r="D13" s="6" t="s">
        <v>14</v>
      </c>
      <c r="E13" s="300"/>
      <c r="F13" s="301"/>
      <c r="G13" s="301"/>
      <c r="H13" s="301"/>
      <c r="I13" s="311">
        <f>SUM(I14)</f>
        <v>0</v>
      </c>
      <c r="J13" s="301"/>
    </row>
    <row r="14" spans="1:12" s="302" customFormat="1" ht="39.75" hidden="1" customHeight="1" x14ac:dyDescent="0.3">
      <c r="A14" s="5" t="s">
        <v>15</v>
      </c>
      <c r="B14" s="5"/>
      <c r="C14" s="5"/>
      <c r="D14" s="6" t="s">
        <v>14</v>
      </c>
      <c r="E14" s="300"/>
      <c r="F14" s="301"/>
      <c r="G14" s="301"/>
      <c r="H14" s="301"/>
      <c r="I14" s="311">
        <f>SUM(I15:I17,I19,I21)</f>
        <v>0</v>
      </c>
      <c r="J14" s="301"/>
      <c r="L14" s="540">
        <f>SUM(I14)</f>
        <v>0</v>
      </c>
    </row>
    <row r="15" spans="1:12" s="305" customFormat="1" ht="104.25" hidden="1" customHeight="1" x14ac:dyDescent="0.3">
      <c r="A15" s="7" t="s">
        <v>356</v>
      </c>
      <c r="B15" s="8" t="s">
        <v>357</v>
      </c>
      <c r="C15" s="8" t="s">
        <v>16</v>
      </c>
      <c r="D15" s="9" t="s">
        <v>358</v>
      </c>
      <c r="E15" s="667" t="s">
        <v>667</v>
      </c>
      <c r="F15" s="304"/>
      <c r="G15" s="304"/>
      <c r="H15" s="304"/>
      <c r="I15" s="307"/>
      <c r="J15" s="304"/>
    </row>
    <row r="16" spans="1:12" s="305" customFormat="1" ht="104.25" hidden="1" customHeight="1" x14ac:dyDescent="0.3">
      <c r="A16" s="7" t="s">
        <v>356</v>
      </c>
      <c r="B16" s="8" t="s">
        <v>357</v>
      </c>
      <c r="C16" s="8" t="s">
        <v>16</v>
      </c>
      <c r="D16" s="9" t="s">
        <v>358</v>
      </c>
      <c r="E16" s="667" t="s">
        <v>662</v>
      </c>
      <c r="F16" s="304"/>
      <c r="G16" s="304"/>
      <c r="H16" s="304"/>
      <c r="I16" s="307"/>
      <c r="J16" s="304"/>
    </row>
    <row r="17" spans="1:12" s="305" customFormat="1" ht="56.25" hidden="1" customHeight="1" x14ac:dyDescent="0.3">
      <c r="A17" s="8" t="s">
        <v>576</v>
      </c>
      <c r="B17" s="8" t="s">
        <v>431</v>
      </c>
      <c r="C17" s="8" t="s">
        <v>19</v>
      </c>
      <c r="D17" s="10" t="s">
        <v>432</v>
      </c>
      <c r="E17" s="309"/>
      <c r="F17" s="304"/>
      <c r="G17" s="304"/>
      <c r="H17" s="304"/>
      <c r="I17" s="307"/>
      <c r="J17" s="304"/>
    </row>
    <row r="18" spans="1:12" s="305" customFormat="1" ht="50.25" hidden="1" customHeight="1" x14ac:dyDescent="0.3">
      <c r="A18" s="8"/>
      <c r="B18" s="8"/>
      <c r="C18" s="8"/>
      <c r="D18" s="405" t="s">
        <v>433</v>
      </c>
      <c r="E18" s="309"/>
      <c r="F18" s="304"/>
      <c r="G18" s="304"/>
      <c r="H18" s="304"/>
      <c r="I18" s="668"/>
      <c r="J18" s="304"/>
    </row>
    <row r="19" spans="1:12" s="305" customFormat="1" ht="53.25" hidden="1" customHeight="1" x14ac:dyDescent="0.3">
      <c r="A19" s="22" t="s">
        <v>570</v>
      </c>
      <c r="B19" s="8" t="s">
        <v>571</v>
      </c>
      <c r="C19" s="22" t="s">
        <v>133</v>
      </c>
      <c r="D19" s="127" t="s">
        <v>572</v>
      </c>
      <c r="E19" s="309"/>
      <c r="F19" s="304"/>
      <c r="G19" s="310"/>
      <c r="H19" s="310"/>
      <c r="I19" s="307"/>
      <c r="J19" s="669"/>
    </row>
    <row r="20" spans="1:12" s="305" customFormat="1" ht="65.25" hidden="1" customHeight="1" x14ac:dyDescent="0.3">
      <c r="A20" s="82"/>
      <c r="B20" s="82"/>
      <c r="C20" s="196"/>
      <c r="D20" s="400" t="s">
        <v>573</v>
      </c>
      <c r="E20" s="670"/>
      <c r="F20" s="304"/>
      <c r="G20" s="310"/>
      <c r="H20" s="310"/>
      <c r="I20" s="668"/>
      <c r="J20" s="308"/>
    </row>
    <row r="21" spans="1:12" s="305" customFormat="1" ht="37.5" hidden="1" customHeight="1" x14ac:dyDescent="0.3">
      <c r="A21" s="11" t="s">
        <v>3</v>
      </c>
      <c r="B21" s="8" t="s">
        <v>28</v>
      </c>
      <c r="C21" s="11" t="s">
        <v>29</v>
      </c>
      <c r="D21" s="12" t="s">
        <v>30</v>
      </c>
      <c r="E21" s="660"/>
      <c r="F21" s="304"/>
      <c r="G21" s="304"/>
      <c r="H21" s="304"/>
      <c r="I21" s="307"/>
      <c r="J21" s="304"/>
    </row>
    <row r="22" spans="1:12" s="305" customFormat="1" ht="58.5" hidden="1" customHeight="1" x14ac:dyDescent="0.3">
      <c r="A22" s="8" t="s">
        <v>7</v>
      </c>
      <c r="B22" s="8"/>
      <c r="C22" s="8"/>
      <c r="D22" s="393"/>
      <c r="E22" s="309"/>
      <c r="F22" s="304"/>
      <c r="G22" s="310"/>
      <c r="H22" s="310"/>
      <c r="I22" s="310"/>
      <c r="J22" s="308"/>
    </row>
    <row r="23" spans="1:12" s="302" customFormat="1" ht="45.75" hidden="1" customHeight="1" x14ac:dyDescent="0.3">
      <c r="A23" s="5" t="s">
        <v>46</v>
      </c>
      <c r="B23" s="5"/>
      <c r="C23" s="5"/>
      <c r="D23" s="21" t="s">
        <v>47</v>
      </c>
      <c r="E23" s="312"/>
      <c r="F23" s="312"/>
      <c r="G23" s="312"/>
      <c r="H23" s="312"/>
      <c r="I23" s="364">
        <f>I24</f>
        <v>0</v>
      </c>
      <c r="J23" s="313"/>
    </row>
    <row r="24" spans="1:12" s="314" customFormat="1" ht="45" hidden="1" customHeight="1" x14ac:dyDescent="0.3">
      <c r="A24" s="5" t="s">
        <v>48</v>
      </c>
      <c r="B24" s="5"/>
      <c r="C24" s="5"/>
      <c r="D24" s="21" t="s">
        <v>47</v>
      </c>
      <c r="E24" s="312"/>
      <c r="F24" s="312"/>
      <c r="G24" s="312"/>
      <c r="H24" s="312"/>
      <c r="I24" s="364">
        <f>SUM(I25:I28,I30,I31)</f>
        <v>0</v>
      </c>
      <c r="J24" s="313"/>
      <c r="L24" s="540">
        <f>SUM(I24)</f>
        <v>0</v>
      </c>
    </row>
    <row r="25" spans="1:12" s="673" customFormat="1" ht="84" hidden="1" customHeight="1" x14ac:dyDescent="0.3">
      <c r="A25" s="22" t="s">
        <v>49</v>
      </c>
      <c r="B25" s="8" t="s">
        <v>50</v>
      </c>
      <c r="C25" s="8" t="s">
        <v>16</v>
      </c>
      <c r="D25" s="9" t="s">
        <v>51</v>
      </c>
      <c r="E25" s="671" t="s">
        <v>639</v>
      </c>
      <c r="F25" s="530"/>
      <c r="G25" s="530"/>
      <c r="H25" s="530"/>
      <c r="I25" s="365"/>
      <c r="J25" s="672"/>
    </row>
    <row r="26" spans="1:12" s="673" customFormat="1" ht="115.5" hidden="1" customHeight="1" x14ac:dyDescent="0.3">
      <c r="A26" s="22" t="s">
        <v>49</v>
      </c>
      <c r="B26" s="8" t="s">
        <v>50</v>
      </c>
      <c r="C26" s="8" t="s">
        <v>16</v>
      </c>
      <c r="D26" s="9" t="s">
        <v>51</v>
      </c>
      <c r="E26" s="671" t="s">
        <v>668</v>
      </c>
      <c r="F26" s="530"/>
      <c r="G26" s="530"/>
      <c r="H26" s="530"/>
      <c r="I26" s="365"/>
      <c r="J26" s="672"/>
    </row>
    <row r="27" spans="1:12" s="680" customFormat="1" ht="10.5" hidden="1" customHeight="1" x14ac:dyDescent="0.3">
      <c r="A27" s="674" t="s">
        <v>49</v>
      </c>
      <c r="B27" s="674" t="s">
        <v>50</v>
      </c>
      <c r="C27" s="674" t="s">
        <v>16</v>
      </c>
      <c r="D27" s="675" t="s">
        <v>51</v>
      </c>
      <c r="E27" s="676" t="s">
        <v>669</v>
      </c>
      <c r="F27" s="677"/>
      <c r="G27" s="677"/>
      <c r="H27" s="677"/>
      <c r="I27" s="678"/>
      <c r="J27" s="679"/>
    </row>
    <row r="28" spans="1:12" s="317" customFormat="1" ht="56.25" hidden="1" customHeight="1" x14ac:dyDescent="0.3">
      <c r="A28" s="210" t="s">
        <v>430</v>
      </c>
      <c r="B28" s="210" t="s">
        <v>431</v>
      </c>
      <c r="C28" s="210" t="s">
        <v>19</v>
      </c>
      <c r="D28" s="211" t="s">
        <v>432</v>
      </c>
      <c r="E28" s="315"/>
      <c r="F28" s="315"/>
      <c r="G28" s="315"/>
      <c r="H28" s="315"/>
      <c r="I28" s="365"/>
      <c r="J28" s="316"/>
    </row>
    <row r="29" spans="1:12" s="317" customFormat="1" ht="52.5" hidden="1" customHeight="1" x14ac:dyDescent="0.3">
      <c r="A29" s="263"/>
      <c r="B29" s="263"/>
      <c r="C29" s="263"/>
      <c r="D29" s="405" t="s">
        <v>433</v>
      </c>
      <c r="E29" s="315"/>
      <c r="F29" s="315"/>
      <c r="G29" s="315"/>
      <c r="H29" s="315"/>
      <c r="I29" s="681"/>
      <c r="J29" s="316"/>
    </row>
    <row r="30" spans="1:12" s="317" customFormat="1" ht="42" hidden="1" customHeight="1" x14ac:dyDescent="0.3">
      <c r="A30" s="22" t="s">
        <v>584</v>
      </c>
      <c r="B30" s="22" t="s">
        <v>585</v>
      </c>
      <c r="C30" s="90" t="s">
        <v>37</v>
      </c>
      <c r="D30" s="408" t="s">
        <v>586</v>
      </c>
      <c r="E30" s="315"/>
      <c r="F30" s="315"/>
      <c r="G30" s="315"/>
      <c r="H30" s="315"/>
      <c r="I30" s="365"/>
      <c r="J30" s="316"/>
    </row>
    <row r="31" spans="1:12" s="317" customFormat="1" ht="33.75" hidden="1" customHeight="1" x14ac:dyDescent="0.3">
      <c r="A31" s="22" t="s">
        <v>587</v>
      </c>
      <c r="B31" s="22" t="s">
        <v>28</v>
      </c>
      <c r="C31" s="11" t="s">
        <v>29</v>
      </c>
      <c r="D31" s="12" t="s">
        <v>30</v>
      </c>
      <c r="E31" s="315"/>
      <c r="F31" s="315"/>
      <c r="G31" s="315"/>
      <c r="H31" s="315"/>
      <c r="I31" s="365"/>
      <c r="J31" s="316"/>
    </row>
    <row r="32" spans="1:12" s="318" customFormat="1" ht="46.5" hidden="1" customHeight="1" x14ac:dyDescent="0.3">
      <c r="A32" s="26" t="s">
        <v>55</v>
      </c>
      <c r="B32" s="26"/>
      <c r="C32" s="26"/>
      <c r="D32" s="27" t="s">
        <v>56</v>
      </c>
      <c r="E32" s="320"/>
      <c r="F32" s="320"/>
      <c r="G32" s="320"/>
      <c r="H32" s="320"/>
      <c r="I32" s="682">
        <f>SUM(I33)</f>
        <v>0</v>
      </c>
      <c r="J32" s="683"/>
    </row>
    <row r="33" spans="1:12" s="318" customFormat="1" ht="45.75" hidden="1" customHeight="1" x14ac:dyDescent="0.3">
      <c r="A33" s="26" t="s">
        <v>57</v>
      </c>
      <c r="B33" s="26"/>
      <c r="C33" s="26"/>
      <c r="D33" s="27" t="s">
        <v>56</v>
      </c>
      <c r="E33" s="320"/>
      <c r="F33" s="320"/>
      <c r="G33" s="320"/>
      <c r="H33" s="320"/>
      <c r="I33" s="682">
        <f>SUM(I34)</f>
        <v>0</v>
      </c>
      <c r="J33" s="683"/>
    </row>
    <row r="34" spans="1:12" s="318" customFormat="1" ht="97.5" hidden="1" customHeight="1" x14ac:dyDescent="0.3">
      <c r="A34" s="684" t="s">
        <v>58</v>
      </c>
      <c r="B34" s="684" t="s">
        <v>59</v>
      </c>
      <c r="C34" s="685" t="s">
        <v>60</v>
      </c>
      <c r="D34" s="171" t="s">
        <v>61</v>
      </c>
      <c r="E34" s="686"/>
      <c r="F34" s="315"/>
      <c r="G34" s="315"/>
      <c r="H34" s="315"/>
      <c r="I34" s="661"/>
      <c r="J34" s="687"/>
    </row>
    <row r="35" spans="1:12" s="318" customFormat="1" ht="40.5" hidden="1" customHeight="1" x14ac:dyDescent="0.3">
      <c r="A35" s="13" t="s">
        <v>62</v>
      </c>
      <c r="B35" s="13" t="s">
        <v>63</v>
      </c>
      <c r="C35" s="13" t="s">
        <v>64</v>
      </c>
      <c r="D35" s="24" t="s">
        <v>544</v>
      </c>
      <c r="E35" s="309"/>
      <c r="F35" s="304"/>
      <c r="G35" s="310"/>
      <c r="H35" s="310"/>
      <c r="I35" s="310"/>
      <c r="J35" s="304"/>
    </row>
    <row r="36" spans="1:12" s="318" customFormat="1" ht="64.5" hidden="1" customHeight="1" x14ac:dyDescent="0.3">
      <c r="A36" s="319" t="s">
        <v>65</v>
      </c>
      <c r="B36" s="319" t="s">
        <v>670</v>
      </c>
      <c r="C36" s="170" t="s">
        <v>671</v>
      </c>
      <c r="D36" s="688" t="s">
        <v>66</v>
      </c>
      <c r="E36" s="309"/>
      <c r="F36" s="304"/>
      <c r="G36" s="310"/>
      <c r="H36" s="310"/>
      <c r="I36" s="310"/>
      <c r="J36" s="304"/>
    </row>
    <row r="37" spans="1:12" s="318" customFormat="1" ht="138.75" hidden="1" customHeight="1" x14ac:dyDescent="0.3">
      <c r="A37" s="319"/>
      <c r="B37" s="319"/>
      <c r="C37" s="170"/>
      <c r="D37" s="689" t="s">
        <v>67</v>
      </c>
      <c r="E37" s="309"/>
      <c r="F37" s="304"/>
      <c r="G37" s="310"/>
      <c r="H37" s="310"/>
      <c r="I37" s="690"/>
      <c r="J37" s="304"/>
    </row>
    <row r="38" spans="1:12" s="314" customFormat="1" ht="46.5" hidden="1" customHeight="1" x14ac:dyDescent="0.3">
      <c r="A38" s="5" t="s">
        <v>68</v>
      </c>
      <c r="B38" s="5"/>
      <c r="C38" s="5"/>
      <c r="D38" s="21" t="s">
        <v>69</v>
      </c>
      <c r="E38" s="312"/>
      <c r="F38" s="312"/>
      <c r="G38" s="312"/>
      <c r="H38" s="312"/>
      <c r="I38" s="364">
        <f>SUM(I39)</f>
        <v>0</v>
      </c>
      <c r="J38" s="313"/>
    </row>
    <row r="39" spans="1:12" s="314" customFormat="1" ht="46.5" hidden="1" customHeight="1" x14ac:dyDescent="0.3">
      <c r="A39" s="5" t="s">
        <v>70</v>
      </c>
      <c r="B39" s="5"/>
      <c r="C39" s="5"/>
      <c r="D39" s="21" t="s">
        <v>69</v>
      </c>
      <c r="E39" s="312"/>
      <c r="F39" s="312"/>
      <c r="G39" s="312"/>
      <c r="H39" s="312"/>
      <c r="I39" s="364">
        <f>SUM(I40:I41)</f>
        <v>0</v>
      </c>
      <c r="J39" s="313"/>
      <c r="L39" s="540">
        <f>SUM(I39)</f>
        <v>0</v>
      </c>
    </row>
    <row r="40" spans="1:12" s="314" customFormat="1" ht="75.75" hidden="1" customHeight="1" x14ac:dyDescent="0.3">
      <c r="A40" s="17" t="s">
        <v>71</v>
      </c>
      <c r="B40" s="17" t="s">
        <v>72</v>
      </c>
      <c r="C40" s="17" t="s">
        <v>16</v>
      </c>
      <c r="D40" s="25" t="s">
        <v>73</v>
      </c>
      <c r="E40" s="306"/>
      <c r="F40" s="303"/>
      <c r="G40" s="307"/>
      <c r="H40" s="307"/>
      <c r="I40" s="691"/>
      <c r="J40" s="303"/>
    </row>
    <row r="41" spans="1:12" s="314" customFormat="1" ht="34.5" hidden="1" customHeight="1" x14ac:dyDescent="0.3">
      <c r="A41" s="22" t="s">
        <v>74</v>
      </c>
      <c r="B41" s="22" t="s">
        <v>75</v>
      </c>
      <c r="C41" s="22" t="s">
        <v>76</v>
      </c>
      <c r="D41" s="257" t="s">
        <v>77</v>
      </c>
      <c r="E41" s="306"/>
      <c r="F41" s="303"/>
      <c r="G41" s="307"/>
      <c r="H41" s="307"/>
      <c r="I41" s="691"/>
      <c r="J41" s="303"/>
    </row>
    <row r="42" spans="1:12" s="302" customFormat="1" ht="45" customHeight="1" x14ac:dyDescent="0.3">
      <c r="A42" s="5" t="s">
        <v>311</v>
      </c>
      <c r="B42" s="249"/>
      <c r="C42" s="249"/>
      <c r="D42" s="29" t="s">
        <v>87</v>
      </c>
      <c r="E42" s="692"/>
      <c r="F42" s="693"/>
      <c r="G42" s="694"/>
      <c r="H42" s="694"/>
      <c r="I42" s="311">
        <f>SUM(I43)</f>
        <v>182993</v>
      </c>
      <c r="J42" s="695"/>
    </row>
    <row r="43" spans="1:12" s="302" customFormat="1" ht="44.25" customHeight="1" x14ac:dyDescent="0.3">
      <c r="A43" s="5" t="s">
        <v>312</v>
      </c>
      <c r="B43" s="249"/>
      <c r="C43" s="249"/>
      <c r="D43" s="29" t="s">
        <v>87</v>
      </c>
      <c r="E43" s="692"/>
      <c r="F43" s="693"/>
      <c r="G43" s="694"/>
      <c r="H43" s="694"/>
      <c r="I43" s="311">
        <f>SUM(I44:I49)</f>
        <v>182993</v>
      </c>
      <c r="J43" s="695"/>
      <c r="L43" s="540">
        <f>SUM(I43)</f>
        <v>182993</v>
      </c>
    </row>
    <row r="44" spans="1:12" s="302" customFormat="1" ht="73.5" customHeight="1" x14ac:dyDescent="0.3">
      <c r="A44" s="17" t="s">
        <v>560</v>
      </c>
      <c r="B44" s="17" t="s">
        <v>72</v>
      </c>
      <c r="C44" s="17" t="s">
        <v>16</v>
      </c>
      <c r="D44" s="25" t="s">
        <v>73</v>
      </c>
      <c r="E44" s="719" t="s">
        <v>693</v>
      </c>
      <c r="F44" s="717"/>
      <c r="G44" s="718"/>
      <c r="H44" s="718"/>
      <c r="I44" s="718">
        <v>-64980</v>
      </c>
      <c r="J44" s="696"/>
    </row>
    <row r="45" spans="1:12" s="302" customFormat="1" ht="88.5" customHeight="1" x14ac:dyDescent="0.3">
      <c r="A45" s="22"/>
      <c r="B45" s="22"/>
      <c r="C45" s="22"/>
      <c r="D45" s="204"/>
      <c r="E45" s="720" t="s">
        <v>694</v>
      </c>
      <c r="F45" s="303"/>
      <c r="G45" s="307"/>
      <c r="H45" s="307"/>
      <c r="I45" s="307">
        <v>64980</v>
      </c>
      <c r="J45" s="696"/>
    </row>
    <row r="46" spans="1:12" s="302" customFormat="1" ht="0.75" hidden="1" customHeight="1" x14ac:dyDescent="0.3">
      <c r="A46" s="22" t="s">
        <v>555</v>
      </c>
      <c r="B46" s="22" t="s">
        <v>75</v>
      </c>
      <c r="C46" s="22" t="s">
        <v>76</v>
      </c>
      <c r="D46" s="257" t="s">
        <v>77</v>
      </c>
      <c r="E46" s="306"/>
      <c r="F46" s="303"/>
      <c r="G46" s="307"/>
      <c r="H46" s="307"/>
      <c r="I46" s="307"/>
      <c r="J46" s="696"/>
    </row>
    <row r="47" spans="1:12" s="302" customFormat="1" ht="36.75" customHeight="1" x14ac:dyDescent="0.3">
      <c r="A47" s="22" t="s">
        <v>664</v>
      </c>
      <c r="B47" s="22" t="s">
        <v>142</v>
      </c>
      <c r="C47" s="22" t="s">
        <v>133</v>
      </c>
      <c r="D47" s="257" t="s">
        <v>143</v>
      </c>
      <c r="E47" s="306"/>
      <c r="F47" s="303"/>
      <c r="G47" s="307"/>
      <c r="H47" s="307"/>
      <c r="I47" s="307">
        <v>182993</v>
      </c>
      <c r="J47" s="696"/>
    </row>
    <row r="48" spans="1:12" s="302" customFormat="1" ht="41.25" hidden="1" customHeight="1" x14ac:dyDescent="0.3">
      <c r="A48" s="22" t="s">
        <v>557</v>
      </c>
      <c r="B48" s="22" t="s">
        <v>273</v>
      </c>
      <c r="C48" s="22" t="s">
        <v>274</v>
      </c>
      <c r="D48" s="18" t="s">
        <v>275</v>
      </c>
      <c r="E48" s="306"/>
      <c r="F48" s="303"/>
      <c r="G48" s="307"/>
      <c r="H48" s="307"/>
      <c r="I48" s="307"/>
      <c r="J48" s="696"/>
    </row>
    <row r="49" spans="1:12" s="302" customFormat="1" ht="32.25" hidden="1" customHeight="1" x14ac:dyDescent="0.3">
      <c r="A49" s="17" t="s">
        <v>559</v>
      </c>
      <c r="B49" s="17" t="s">
        <v>281</v>
      </c>
      <c r="C49" s="17" t="s">
        <v>278</v>
      </c>
      <c r="D49" s="25" t="s">
        <v>282</v>
      </c>
      <c r="E49" s="306"/>
      <c r="F49" s="303"/>
      <c r="G49" s="307"/>
      <c r="H49" s="307"/>
      <c r="I49" s="307"/>
      <c r="J49" s="696"/>
    </row>
    <row r="50" spans="1:12" s="318" customFormat="1" ht="57" hidden="1" customHeight="1" x14ac:dyDescent="0.3">
      <c r="A50" s="5" t="s">
        <v>427</v>
      </c>
      <c r="B50" s="249"/>
      <c r="C50" s="249"/>
      <c r="D50" s="29" t="s">
        <v>85</v>
      </c>
      <c r="E50" s="320"/>
      <c r="F50" s="320"/>
      <c r="G50" s="320"/>
      <c r="H50" s="320"/>
      <c r="I50" s="364">
        <f>SUM(I51)</f>
        <v>0</v>
      </c>
      <c r="J50" s="321"/>
    </row>
    <row r="51" spans="1:12" s="318" customFormat="1" ht="60" hidden="1" customHeight="1" x14ac:dyDescent="0.3">
      <c r="A51" s="5" t="s">
        <v>428</v>
      </c>
      <c r="B51" s="249"/>
      <c r="C51" s="249"/>
      <c r="D51" s="29" t="s">
        <v>85</v>
      </c>
      <c r="E51" s="320"/>
      <c r="F51" s="320"/>
      <c r="G51" s="320"/>
      <c r="H51" s="320"/>
      <c r="I51" s="364">
        <f>SUM(I52:I58,I60:I62)</f>
        <v>0</v>
      </c>
      <c r="J51" s="321"/>
      <c r="L51" s="540">
        <f>SUM(I51)</f>
        <v>0</v>
      </c>
    </row>
    <row r="52" spans="1:12" s="318" customFormat="1" ht="51.75" hidden="1" customHeight="1" x14ac:dyDescent="0.35">
      <c r="A52" s="22" t="s">
        <v>545</v>
      </c>
      <c r="B52" s="22" t="s">
        <v>40</v>
      </c>
      <c r="C52" s="8" t="s">
        <v>16</v>
      </c>
      <c r="D52" s="204" t="s">
        <v>41</v>
      </c>
      <c r="E52" s="697" t="s">
        <v>672</v>
      </c>
      <c r="F52" s="698"/>
      <c r="G52" s="698"/>
      <c r="H52" s="698"/>
      <c r="I52" s="365"/>
      <c r="J52" s="28"/>
    </row>
    <row r="53" spans="1:12" s="699" customFormat="1" ht="78.75" hidden="1" customHeight="1" x14ac:dyDescent="0.35">
      <c r="A53" s="22" t="s">
        <v>545</v>
      </c>
      <c r="B53" s="22" t="s">
        <v>40</v>
      </c>
      <c r="C53" s="8" t="s">
        <v>16</v>
      </c>
      <c r="D53" s="204" t="s">
        <v>41</v>
      </c>
      <c r="E53" s="697" t="s">
        <v>673</v>
      </c>
      <c r="F53" s="698"/>
      <c r="G53" s="698"/>
      <c r="H53" s="698"/>
      <c r="I53" s="365"/>
      <c r="J53" s="28"/>
    </row>
    <row r="54" spans="1:12" s="318" customFormat="1" ht="53.25" hidden="1" customHeight="1" x14ac:dyDescent="0.35">
      <c r="A54" s="22" t="s">
        <v>545</v>
      </c>
      <c r="B54" s="22" t="s">
        <v>40</v>
      </c>
      <c r="C54" s="8" t="s">
        <v>16</v>
      </c>
      <c r="D54" s="204" t="s">
        <v>41</v>
      </c>
      <c r="E54" s="700" t="s">
        <v>674</v>
      </c>
      <c r="F54" s="698"/>
      <c r="G54" s="698"/>
      <c r="H54" s="698"/>
      <c r="I54" s="365"/>
      <c r="J54" s="28"/>
    </row>
    <row r="55" spans="1:12" s="699" customFormat="1" ht="99" hidden="1" customHeight="1" x14ac:dyDescent="0.35">
      <c r="A55" s="22" t="s">
        <v>545</v>
      </c>
      <c r="B55" s="22" t="s">
        <v>40</v>
      </c>
      <c r="C55" s="8" t="s">
        <v>16</v>
      </c>
      <c r="D55" s="204" t="s">
        <v>41</v>
      </c>
      <c r="E55" s="700" t="s">
        <v>675</v>
      </c>
      <c r="F55" s="698"/>
      <c r="G55" s="698"/>
      <c r="H55" s="698"/>
      <c r="I55" s="365"/>
      <c r="J55" s="28"/>
    </row>
    <row r="56" spans="1:12" s="317" customFormat="1" ht="101.25" hidden="1" customHeight="1" x14ac:dyDescent="0.3">
      <c r="A56" s="22" t="s">
        <v>545</v>
      </c>
      <c r="B56" s="22" t="s">
        <v>40</v>
      </c>
      <c r="C56" s="8" t="s">
        <v>16</v>
      </c>
      <c r="D56" s="204" t="s">
        <v>41</v>
      </c>
      <c r="E56" s="697" t="s">
        <v>676</v>
      </c>
      <c r="F56" s="323"/>
      <c r="G56" s="323"/>
      <c r="H56" s="323"/>
      <c r="I56" s="365"/>
      <c r="J56" s="316"/>
    </row>
    <row r="57" spans="1:12" s="317" customFormat="1" ht="42" hidden="1" customHeight="1" x14ac:dyDescent="0.3">
      <c r="A57" s="22" t="s">
        <v>545</v>
      </c>
      <c r="B57" s="22" t="s">
        <v>40</v>
      </c>
      <c r="C57" s="8" t="s">
        <v>16</v>
      </c>
      <c r="D57" s="204" t="s">
        <v>41</v>
      </c>
      <c r="E57" s="697" t="s">
        <v>638</v>
      </c>
      <c r="F57" s="323"/>
      <c r="G57" s="323"/>
      <c r="H57" s="323"/>
      <c r="I57" s="365"/>
      <c r="J57" s="316"/>
    </row>
    <row r="58" spans="1:12" s="317" customFormat="1" ht="87" hidden="1" customHeight="1" x14ac:dyDescent="0.3">
      <c r="A58" s="22" t="s">
        <v>589</v>
      </c>
      <c r="B58" s="22" t="s">
        <v>50</v>
      </c>
      <c r="C58" s="8" t="s">
        <v>16</v>
      </c>
      <c r="D58" s="204" t="s">
        <v>590</v>
      </c>
      <c r="E58" s="697" t="s">
        <v>677</v>
      </c>
      <c r="F58" s="323"/>
      <c r="G58" s="323"/>
      <c r="H58" s="323"/>
      <c r="I58" s="365"/>
      <c r="J58" s="316"/>
    </row>
    <row r="59" spans="1:12" s="317" customFormat="1" ht="28.5" hidden="1" customHeight="1" x14ac:dyDescent="0.3">
      <c r="A59" s="466"/>
      <c r="B59" s="466"/>
      <c r="C59" s="467"/>
      <c r="D59" s="360" t="s">
        <v>612</v>
      </c>
      <c r="E59" s="323"/>
      <c r="F59" s="323"/>
      <c r="G59" s="323"/>
      <c r="H59" s="323"/>
      <c r="I59" s="681"/>
      <c r="J59" s="316"/>
    </row>
    <row r="60" spans="1:12" s="317" customFormat="1" ht="74.25" hidden="1" customHeight="1" x14ac:dyDescent="0.3">
      <c r="A60" s="22" t="s">
        <v>596</v>
      </c>
      <c r="B60" s="22" t="s">
        <v>597</v>
      </c>
      <c r="C60" s="8" t="s">
        <v>16</v>
      </c>
      <c r="D60" s="204" t="s">
        <v>636</v>
      </c>
      <c r="E60" s="697" t="s">
        <v>678</v>
      </c>
      <c r="F60" s="323"/>
      <c r="G60" s="323"/>
      <c r="H60" s="323"/>
      <c r="I60" s="365"/>
      <c r="J60" s="316"/>
    </row>
    <row r="61" spans="1:12" s="317" customFormat="1" ht="46.5" hidden="1" customHeight="1" x14ac:dyDescent="0.3">
      <c r="A61" s="22" t="s">
        <v>429</v>
      </c>
      <c r="B61" s="22" t="s">
        <v>63</v>
      </c>
      <c r="C61" s="8" t="s">
        <v>64</v>
      </c>
      <c r="D61" s="204" t="s">
        <v>84</v>
      </c>
      <c r="E61" s="323"/>
      <c r="F61" s="323"/>
      <c r="G61" s="323"/>
      <c r="H61" s="323"/>
      <c r="I61" s="365"/>
      <c r="J61" s="316"/>
    </row>
    <row r="62" spans="1:12" s="305" customFormat="1" ht="49.5" hidden="1" customHeight="1" x14ac:dyDescent="0.3">
      <c r="A62" s="22" t="s">
        <v>561</v>
      </c>
      <c r="B62" s="22" t="s">
        <v>188</v>
      </c>
      <c r="C62" s="8" t="s">
        <v>189</v>
      </c>
      <c r="D62" s="204" t="s">
        <v>190</v>
      </c>
      <c r="E62" s="323"/>
      <c r="F62" s="323"/>
      <c r="G62" s="323"/>
      <c r="H62" s="323"/>
      <c r="I62" s="365"/>
      <c r="J62" s="308"/>
    </row>
    <row r="63" spans="1:12" s="305" customFormat="1" ht="63" hidden="1" customHeight="1" x14ac:dyDescent="0.3">
      <c r="A63" s="26" t="s">
        <v>32</v>
      </c>
      <c r="B63" s="26"/>
      <c r="C63" s="26"/>
      <c r="D63" s="701" t="s">
        <v>33</v>
      </c>
      <c r="E63" s="702"/>
      <c r="F63" s="703"/>
      <c r="G63" s="703"/>
      <c r="H63" s="703"/>
      <c r="I63" s="704">
        <f>SUM(I64)</f>
        <v>0</v>
      </c>
      <c r="J63" s="705"/>
    </row>
    <row r="64" spans="1:12" s="305" customFormat="1" ht="65.25" hidden="1" customHeight="1" x14ac:dyDescent="0.3">
      <c r="A64" s="26" t="s">
        <v>34</v>
      </c>
      <c r="B64" s="26"/>
      <c r="C64" s="26"/>
      <c r="D64" s="701" t="s">
        <v>33</v>
      </c>
      <c r="E64" s="702"/>
      <c r="F64" s="703"/>
      <c r="G64" s="703"/>
      <c r="H64" s="703"/>
      <c r="I64" s="704">
        <f>SUM(I65:I74)</f>
        <v>0</v>
      </c>
      <c r="J64" s="705"/>
    </row>
    <row r="65" spans="1:13" s="708" customFormat="1" ht="81.75" hidden="1" customHeight="1" x14ac:dyDescent="0.3">
      <c r="A65" s="19" t="s">
        <v>35</v>
      </c>
      <c r="B65" s="13" t="s">
        <v>36</v>
      </c>
      <c r="C65" s="13" t="s">
        <v>37</v>
      </c>
      <c r="D65" s="72" t="s">
        <v>38</v>
      </c>
      <c r="E65" s="24" t="s">
        <v>679</v>
      </c>
      <c r="F65" s="706"/>
      <c r="G65" s="706"/>
      <c r="H65" s="706"/>
      <c r="I65" s="707"/>
      <c r="J65" s="706"/>
    </row>
    <row r="66" spans="1:13" s="708" customFormat="1" ht="47.25" hidden="1" customHeight="1" x14ac:dyDescent="0.3">
      <c r="A66" s="61" t="s">
        <v>39</v>
      </c>
      <c r="B66" s="61" t="s">
        <v>40</v>
      </c>
      <c r="C66" s="61" t="s">
        <v>16</v>
      </c>
      <c r="D66" s="75" t="s">
        <v>41</v>
      </c>
      <c r="E66" s="709" t="s">
        <v>680</v>
      </c>
      <c r="F66" s="706"/>
      <c r="G66" s="706"/>
      <c r="H66" s="706"/>
      <c r="I66" s="707"/>
      <c r="J66" s="706"/>
    </row>
    <row r="67" spans="1:13" s="708" customFormat="1" ht="45" hidden="1" customHeight="1" x14ac:dyDescent="0.3">
      <c r="A67" s="19"/>
      <c r="B67" s="19"/>
      <c r="C67" s="19"/>
      <c r="D67" s="20"/>
      <c r="E67" s="709" t="s">
        <v>674</v>
      </c>
      <c r="F67" s="706"/>
      <c r="G67" s="706"/>
      <c r="H67" s="706"/>
      <c r="I67" s="707"/>
      <c r="J67" s="706"/>
      <c r="M67" s="709"/>
    </row>
    <row r="68" spans="1:13" s="708" customFormat="1" ht="57" hidden="1" customHeight="1" x14ac:dyDescent="0.3">
      <c r="A68" s="19"/>
      <c r="B68" s="19"/>
      <c r="C68" s="19"/>
      <c r="D68" s="20"/>
      <c r="E68" s="709" t="s">
        <v>681</v>
      </c>
      <c r="F68" s="706"/>
      <c r="G68" s="706"/>
      <c r="H68" s="706"/>
      <c r="I68" s="707"/>
      <c r="J68" s="706"/>
    </row>
    <row r="69" spans="1:13" s="708" customFormat="1" ht="63" hidden="1" customHeight="1" x14ac:dyDescent="0.3">
      <c r="A69" s="19"/>
      <c r="B69" s="19"/>
      <c r="C69" s="13"/>
      <c r="D69" s="14"/>
      <c r="E69" s="709" t="s">
        <v>682</v>
      </c>
      <c r="F69" s="706"/>
      <c r="G69" s="706"/>
      <c r="H69" s="706"/>
      <c r="I69" s="707"/>
      <c r="J69" s="706"/>
    </row>
    <row r="70" spans="1:13" s="708" customFormat="1" ht="99.75" hidden="1" customHeight="1" x14ac:dyDescent="0.3">
      <c r="A70" s="19"/>
      <c r="B70" s="19"/>
      <c r="C70" s="13"/>
      <c r="D70" s="14"/>
      <c r="E70" s="709" t="s">
        <v>683</v>
      </c>
      <c r="F70" s="706"/>
      <c r="G70" s="706"/>
      <c r="H70" s="706"/>
      <c r="I70" s="707"/>
      <c r="J70" s="706"/>
    </row>
    <row r="71" spans="1:13" s="708" customFormat="1" ht="41.25" hidden="1" customHeight="1" x14ac:dyDescent="0.3">
      <c r="A71" s="13" t="s">
        <v>42</v>
      </c>
      <c r="B71" s="13" t="s">
        <v>43</v>
      </c>
      <c r="C71" s="13" t="s">
        <v>16</v>
      </c>
      <c r="D71" s="24" t="s">
        <v>44</v>
      </c>
      <c r="E71" s="709" t="s">
        <v>684</v>
      </c>
      <c r="F71" s="706"/>
      <c r="G71" s="706"/>
      <c r="H71" s="706"/>
      <c r="I71" s="707"/>
      <c r="J71" s="706"/>
    </row>
    <row r="72" spans="1:13" s="708" customFormat="1" ht="57.75" hidden="1" customHeight="1" x14ac:dyDescent="0.3">
      <c r="A72" s="61"/>
      <c r="B72" s="61"/>
      <c r="C72" s="61"/>
      <c r="D72" s="75"/>
      <c r="E72" s="709" t="s">
        <v>685</v>
      </c>
      <c r="F72" s="706"/>
      <c r="G72" s="706"/>
      <c r="H72" s="706"/>
      <c r="I72" s="707"/>
      <c r="J72" s="706"/>
    </row>
    <row r="73" spans="1:13" s="708" customFormat="1" ht="44.25" hidden="1" customHeight="1" x14ac:dyDescent="0.3">
      <c r="A73" s="13" t="s">
        <v>45</v>
      </c>
      <c r="B73" s="13" t="s">
        <v>26</v>
      </c>
      <c r="C73" s="13" t="s">
        <v>16</v>
      </c>
      <c r="D73" s="24" t="s">
        <v>27</v>
      </c>
      <c r="E73" s="706"/>
      <c r="F73" s="706"/>
      <c r="G73" s="706"/>
      <c r="H73" s="706"/>
      <c r="I73" s="707"/>
      <c r="J73" s="706"/>
    </row>
    <row r="74" spans="1:13" s="711" customFormat="1" ht="40.5" hidden="1" customHeight="1" x14ac:dyDescent="0.3">
      <c r="A74" s="196" t="s">
        <v>231</v>
      </c>
      <c r="B74" s="13" t="s">
        <v>50</v>
      </c>
      <c r="C74" s="13" t="s">
        <v>16</v>
      </c>
      <c r="D74" s="24" t="s">
        <v>51</v>
      </c>
      <c r="E74" s="710"/>
      <c r="F74" s="710"/>
      <c r="G74" s="710"/>
      <c r="H74" s="710"/>
      <c r="I74" s="707"/>
      <c r="J74" s="710"/>
    </row>
    <row r="75" spans="1:13" s="318" customFormat="1" ht="58.5" hidden="1" customHeight="1" x14ac:dyDescent="0.3">
      <c r="A75" s="26" t="s">
        <v>424</v>
      </c>
      <c r="B75" s="712"/>
      <c r="C75" s="712"/>
      <c r="D75" s="662" t="s">
        <v>86</v>
      </c>
      <c r="E75" s="320"/>
      <c r="F75" s="320"/>
      <c r="G75" s="320"/>
      <c r="H75" s="320"/>
      <c r="I75" s="682">
        <f>SUM(I76)</f>
        <v>0</v>
      </c>
      <c r="J75" s="321"/>
    </row>
    <row r="76" spans="1:13" s="318" customFormat="1" ht="30.75" hidden="1" customHeight="1" x14ac:dyDescent="0.3">
      <c r="A76" s="26" t="s">
        <v>425</v>
      </c>
      <c r="B76" s="712"/>
      <c r="C76" s="712"/>
      <c r="D76" s="662" t="s">
        <v>86</v>
      </c>
      <c r="E76" s="320"/>
      <c r="F76" s="320"/>
      <c r="G76" s="320"/>
      <c r="H76" s="320"/>
      <c r="I76" s="682">
        <f>SUM(I77)</f>
        <v>0</v>
      </c>
      <c r="J76" s="321"/>
    </row>
    <row r="77" spans="1:13" s="318" customFormat="1" ht="21" hidden="1" customHeight="1" x14ac:dyDescent="0.3">
      <c r="A77" s="23" t="s">
        <v>426</v>
      </c>
      <c r="B77" s="23" t="s">
        <v>63</v>
      </c>
      <c r="C77" s="23" t="s">
        <v>64</v>
      </c>
      <c r="D77" s="235" t="s">
        <v>84</v>
      </c>
      <c r="E77" s="315"/>
      <c r="F77" s="315"/>
      <c r="G77" s="315"/>
      <c r="H77" s="315"/>
      <c r="I77" s="661"/>
      <c r="J77" s="28"/>
    </row>
    <row r="78" spans="1:13" s="314" customFormat="1" ht="45.75" customHeight="1" x14ac:dyDescent="0.3">
      <c r="A78" s="322" t="s">
        <v>81</v>
      </c>
      <c r="B78" s="324"/>
      <c r="C78" s="324"/>
      <c r="D78" s="29" t="s">
        <v>82</v>
      </c>
      <c r="E78" s="312"/>
      <c r="F78" s="312"/>
      <c r="G78" s="312"/>
      <c r="H78" s="312"/>
      <c r="I78" s="364">
        <f>SUM(I79)</f>
        <v>-200000</v>
      </c>
      <c r="J78" s="325"/>
    </row>
    <row r="79" spans="1:13" s="314" customFormat="1" ht="44.25" customHeight="1" x14ac:dyDescent="0.3">
      <c r="A79" s="322" t="s">
        <v>83</v>
      </c>
      <c r="B79" s="324"/>
      <c r="C79" s="324"/>
      <c r="D79" s="29" t="s">
        <v>82</v>
      </c>
      <c r="E79" s="312"/>
      <c r="F79" s="312"/>
      <c r="G79" s="312"/>
      <c r="H79" s="312"/>
      <c r="I79" s="364">
        <f>SUM(I80)</f>
        <v>-200000</v>
      </c>
      <c r="J79" s="325"/>
      <c r="L79" s="540">
        <f>SUM(I79)</f>
        <v>-200000</v>
      </c>
    </row>
    <row r="80" spans="1:13" s="314" customFormat="1" ht="41.25" customHeight="1" x14ac:dyDescent="0.3">
      <c r="A80" s="22" t="s">
        <v>599</v>
      </c>
      <c r="B80" s="22" t="s">
        <v>26</v>
      </c>
      <c r="C80" s="8" t="s">
        <v>16</v>
      </c>
      <c r="D80" s="393" t="s">
        <v>27</v>
      </c>
      <c r="E80" s="530"/>
      <c r="F80" s="530"/>
      <c r="G80" s="530"/>
      <c r="H80" s="530"/>
      <c r="I80" s="366">
        <v>-200000</v>
      </c>
      <c r="J80" s="531"/>
    </row>
    <row r="81" spans="1:12" s="314" customFormat="1" ht="44.25" customHeight="1" x14ac:dyDescent="0.3">
      <c r="A81" s="5" t="s">
        <v>313</v>
      </c>
      <c r="B81" s="268"/>
      <c r="C81" s="268"/>
      <c r="D81" s="29" t="s">
        <v>88</v>
      </c>
      <c r="E81" s="312"/>
      <c r="F81" s="312"/>
      <c r="G81" s="312"/>
      <c r="H81" s="312"/>
      <c r="I81" s="364">
        <f>SUM(I82)</f>
        <v>32612</v>
      </c>
      <c r="J81" s="325"/>
    </row>
    <row r="82" spans="1:12" s="314" customFormat="1" ht="44.25" customHeight="1" x14ac:dyDescent="0.3">
      <c r="A82" s="5" t="s">
        <v>314</v>
      </c>
      <c r="B82" s="268"/>
      <c r="C82" s="268"/>
      <c r="D82" s="29" t="s">
        <v>88</v>
      </c>
      <c r="E82" s="312"/>
      <c r="F82" s="312"/>
      <c r="G82" s="312"/>
      <c r="H82" s="312"/>
      <c r="I82" s="364">
        <f>SUM(I83,I85)</f>
        <v>32612</v>
      </c>
      <c r="J82" s="325"/>
      <c r="L82" s="540">
        <f>SUM(I82)</f>
        <v>32612</v>
      </c>
    </row>
    <row r="83" spans="1:12" s="318" customFormat="1" ht="226.5" customHeight="1" x14ac:dyDescent="0.3">
      <c r="A83" s="258" t="s">
        <v>640</v>
      </c>
      <c r="B83" s="258" t="s">
        <v>609</v>
      </c>
      <c r="C83" s="258" t="s">
        <v>574</v>
      </c>
      <c r="D83" s="403" t="s">
        <v>610</v>
      </c>
      <c r="E83" s="315"/>
      <c r="F83" s="315"/>
      <c r="G83" s="315"/>
      <c r="H83" s="315"/>
      <c r="I83" s="476">
        <v>32612</v>
      </c>
      <c r="J83" s="532"/>
    </row>
    <row r="84" spans="1:12" s="318" customFormat="1" ht="27" customHeight="1" x14ac:dyDescent="0.3">
      <c r="A84" s="256"/>
      <c r="B84" s="481"/>
      <c r="C84" s="256"/>
      <c r="D84" s="713" t="s">
        <v>686</v>
      </c>
      <c r="E84" s="315"/>
      <c r="F84" s="315"/>
      <c r="G84" s="315"/>
      <c r="H84" s="315"/>
      <c r="I84" s="340">
        <v>32612</v>
      </c>
      <c r="J84" s="532"/>
    </row>
    <row r="85" spans="1:12" s="318" customFormat="1" ht="352.5" hidden="1" customHeight="1" x14ac:dyDescent="0.3">
      <c r="A85" s="258" t="s">
        <v>606</v>
      </c>
      <c r="B85" s="483" t="s">
        <v>608</v>
      </c>
      <c r="C85" s="258" t="s">
        <v>574</v>
      </c>
      <c r="D85" s="714" t="s">
        <v>607</v>
      </c>
      <c r="E85" s="315"/>
      <c r="F85" s="315"/>
      <c r="G85" s="315"/>
      <c r="H85" s="315"/>
      <c r="I85" s="476"/>
      <c r="J85" s="532"/>
    </row>
    <row r="86" spans="1:12" s="318" customFormat="1" ht="33" hidden="1" customHeight="1" x14ac:dyDescent="0.3">
      <c r="A86" s="22"/>
      <c r="B86" s="22"/>
      <c r="C86" s="22"/>
      <c r="D86" s="713" t="s">
        <v>686</v>
      </c>
      <c r="E86" s="315"/>
      <c r="F86" s="315"/>
      <c r="G86" s="315"/>
      <c r="H86" s="315"/>
      <c r="I86" s="340"/>
      <c r="J86" s="28"/>
    </row>
    <row r="87" spans="1:12" s="318" customFormat="1" ht="43.5" hidden="1" customHeight="1" x14ac:dyDescent="0.3">
      <c r="A87" s="26" t="s">
        <v>78</v>
      </c>
      <c r="B87" s="26"/>
      <c r="C87" s="26"/>
      <c r="D87" s="27" t="s">
        <v>79</v>
      </c>
      <c r="E87" s="320"/>
      <c r="F87" s="320"/>
      <c r="G87" s="320"/>
      <c r="H87" s="320"/>
      <c r="I87" s="682">
        <f>SUM(I88)</f>
        <v>0</v>
      </c>
      <c r="J87" s="321"/>
    </row>
    <row r="88" spans="1:12" s="318" customFormat="1" ht="45" hidden="1" customHeight="1" x14ac:dyDescent="0.3">
      <c r="A88" s="26" t="s">
        <v>80</v>
      </c>
      <c r="B88" s="26"/>
      <c r="C88" s="26"/>
      <c r="D88" s="27" t="s">
        <v>79</v>
      </c>
      <c r="E88" s="320"/>
      <c r="F88" s="320"/>
      <c r="G88" s="320"/>
      <c r="H88" s="320"/>
      <c r="I88" s="682">
        <f>SUM(I89)</f>
        <v>0</v>
      </c>
      <c r="J88" s="321"/>
    </row>
    <row r="89" spans="1:12" s="318" customFormat="1" ht="28.5" hidden="1" customHeight="1" x14ac:dyDescent="0.3">
      <c r="A89" s="23"/>
      <c r="B89" s="23"/>
      <c r="C89" s="23"/>
      <c r="D89" s="30"/>
      <c r="E89" s="315"/>
      <c r="F89" s="315"/>
      <c r="G89" s="315"/>
      <c r="H89" s="315"/>
      <c r="I89" s="661"/>
      <c r="J89" s="28"/>
    </row>
    <row r="90" spans="1:12" s="314" customFormat="1" ht="42.75" customHeight="1" x14ac:dyDescent="0.3">
      <c r="A90" s="533"/>
      <c r="B90" s="533"/>
      <c r="C90" s="534"/>
      <c r="D90" s="535" t="s">
        <v>546</v>
      </c>
      <c r="E90" s="536"/>
      <c r="F90" s="537"/>
      <c r="G90" s="536"/>
      <c r="H90" s="536"/>
      <c r="I90" s="538">
        <f>SUM(I14,I24,I33,I39,I43,I51,I64,I79,I82,I88)</f>
        <v>15605</v>
      </c>
      <c r="J90" s="539"/>
      <c r="L90" s="541">
        <f>SUM(L14:L86)</f>
        <v>15605</v>
      </c>
    </row>
    <row r="91" spans="1:12" ht="47.25" customHeight="1" x14ac:dyDescent="0.3">
      <c r="A91" s="326"/>
      <c r="B91" s="326"/>
      <c r="C91" s="326"/>
      <c r="D91" s="295"/>
      <c r="E91" s="295"/>
      <c r="F91" s="295"/>
      <c r="G91" s="295"/>
      <c r="H91" s="295"/>
      <c r="I91" s="362"/>
      <c r="J91" s="295"/>
    </row>
    <row r="92" spans="1:12" ht="40.5" customHeight="1" x14ac:dyDescent="0.3">
      <c r="A92" s="326"/>
      <c r="B92" s="326"/>
      <c r="C92" s="326"/>
      <c r="D92" s="327"/>
      <c r="E92" s="327"/>
      <c r="F92" s="327"/>
      <c r="G92" s="327"/>
      <c r="H92" s="327"/>
      <c r="I92" s="367"/>
      <c r="J92" s="292"/>
    </row>
    <row r="93" spans="1:12" ht="18.75" x14ac:dyDescent="0.3">
      <c r="A93" s="326"/>
      <c r="B93" s="326"/>
      <c r="C93" s="326"/>
      <c r="D93" s="295"/>
      <c r="E93" s="295"/>
      <c r="F93" s="295"/>
      <c r="G93" s="295"/>
      <c r="H93" s="295"/>
      <c r="I93" s="367"/>
      <c r="J93" s="292"/>
    </row>
    <row r="94" spans="1:12" ht="20.25" x14ac:dyDescent="0.3">
      <c r="A94" s="328"/>
      <c r="B94" s="328"/>
      <c r="C94" s="328"/>
      <c r="D94" s="329"/>
      <c r="E94" s="329"/>
      <c r="F94" s="329"/>
      <c r="G94" s="329"/>
      <c r="H94" s="329"/>
      <c r="I94" s="367"/>
      <c r="J94" s="292"/>
    </row>
    <row r="95" spans="1:12" ht="15.75" x14ac:dyDescent="0.25">
      <c r="I95" s="367"/>
      <c r="J95" s="292"/>
    </row>
    <row r="99" spans="5:8" ht="15.75" x14ac:dyDescent="0.2">
      <c r="E99" s="330"/>
      <c r="F99" s="331"/>
      <c r="G99" s="332"/>
      <c r="H99" s="332"/>
    </row>
    <row r="100" spans="5:8" x14ac:dyDescent="0.2">
      <c r="E100" s="330"/>
      <c r="F100" s="333"/>
      <c r="G100" s="332"/>
      <c r="H100" s="332"/>
    </row>
    <row r="101" spans="5:8" x14ac:dyDescent="0.2">
      <c r="E101" s="332"/>
      <c r="F101" s="332"/>
      <c r="G101" s="332"/>
      <c r="H101" s="332"/>
    </row>
  </sheetData>
  <pageMargins left="0.78740157480314965" right="0.19685039370078741" top="0.78740157480314965" bottom="0.27559055118110237" header="0" footer="0"/>
  <pageSetup paperSize="9" scale="59" fitToHeight="2" orientation="landscape" r:id="rId1"/>
  <headerFooter differentFirst="1" alignWithMargins="0">
    <oddHeader xml:space="preserve">&amp;C&amp;P&amp;Rпродовження додатку 5  </oddHeader>
  </headerFooter>
  <rowBreaks count="1" manualBreakCount="1">
    <brk id="82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2"/>
  <sheetViews>
    <sheetView view="pageBreakPreview" topLeftCell="C1" zoomScaleNormal="112" zoomScaleSheetLayoutView="100" workbookViewId="0">
      <selection activeCell="K95" sqref="K1:K1048576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0.85546875" style="1" customWidth="1"/>
    <col min="6" max="6" width="21.85546875" style="172" customWidth="1"/>
    <col min="7" max="7" width="17.5703125" style="173" customWidth="1"/>
    <col min="8" max="8" width="18.5703125" style="174" customWidth="1"/>
    <col min="9" max="10" width="18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43"/>
      <c r="E5" s="843"/>
      <c r="F5" s="843"/>
      <c r="G5" s="843"/>
      <c r="H5" s="843"/>
      <c r="I5" s="843"/>
    </row>
    <row r="6" spans="1:13" ht="18.75" x14ac:dyDescent="0.3">
      <c r="D6" s="844"/>
      <c r="E6" s="844"/>
      <c r="F6" s="844"/>
      <c r="G6" s="844"/>
      <c r="H6" s="844"/>
      <c r="I6" s="844"/>
      <c r="J6" s="844"/>
    </row>
    <row r="7" spans="1:13" ht="16.899999999999999" customHeight="1" x14ac:dyDescent="0.3">
      <c r="D7" s="665"/>
      <c r="E7" s="665"/>
      <c r="F7" s="175"/>
      <c r="G7" s="664"/>
      <c r="H7" s="665"/>
      <c r="I7" s="665"/>
      <c r="J7" s="665"/>
    </row>
    <row r="8" spans="1:13" ht="27" customHeight="1" x14ac:dyDescent="0.3">
      <c r="A8" s="176" t="s">
        <v>6</v>
      </c>
      <c r="D8" s="665"/>
      <c r="E8" s="665"/>
      <c r="F8" s="175"/>
      <c r="G8" s="664"/>
      <c r="H8" s="665"/>
      <c r="I8" s="665"/>
      <c r="J8" s="665"/>
    </row>
    <row r="9" spans="1:13" ht="17.45" customHeight="1" x14ac:dyDescent="0.3">
      <c r="A9" s="177" t="s">
        <v>5</v>
      </c>
      <c r="D9" s="665"/>
      <c r="E9" s="665"/>
      <c r="F9" s="175"/>
      <c r="G9" s="664"/>
      <c r="H9" s="665"/>
      <c r="I9" s="665"/>
      <c r="J9" s="178" t="s">
        <v>359</v>
      </c>
    </row>
    <row r="10" spans="1:13" ht="9.6" customHeight="1" x14ac:dyDescent="0.3">
      <c r="E10" s="179"/>
      <c r="F10" s="175"/>
      <c r="G10" s="664"/>
      <c r="H10" s="180"/>
    </row>
    <row r="11" spans="1:13" s="181" customFormat="1" ht="27" customHeight="1" x14ac:dyDescent="0.2">
      <c r="A11" s="845" t="s">
        <v>360</v>
      </c>
      <c r="B11" s="845" t="s">
        <v>361</v>
      </c>
      <c r="C11" s="845" t="s">
        <v>11</v>
      </c>
      <c r="D11" s="846" t="s">
        <v>362</v>
      </c>
      <c r="E11" s="847" t="s">
        <v>363</v>
      </c>
      <c r="F11" s="847" t="s">
        <v>364</v>
      </c>
      <c r="G11" s="848" t="s">
        <v>4</v>
      </c>
      <c r="H11" s="849" t="s">
        <v>1</v>
      </c>
      <c r="I11" s="841" t="s">
        <v>2</v>
      </c>
      <c r="J11" s="842"/>
    </row>
    <row r="12" spans="1:13" s="181" customFormat="1" ht="104.25" customHeight="1" x14ac:dyDescent="0.2">
      <c r="A12" s="764"/>
      <c r="B12" s="764"/>
      <c r="C12" s="764"/>
      <c r="D12" s="764"/>
      <c r="E12" s="764"/>
      <c r="F12" s="787"/>
      <c r="G12" s="764"/>
      <c r="H12" s="764"/>
      <c r="I12" s="666" t="s">
        <v>319</v>
      </c>
      <c r="J12" s="182" t="s">
        <v>93</v>
      </c>
    </row>
    <row r="13" spans="1:13" s="185" customFormat="1" ht="15.75" customHeight="1" x14ac:dyDescent="0.2">
      <c r="A13" s="183">
        <v>1</v>
      </c>
      <c r="B13" s="183">
        <v>2</v>
      </c>
      <c r="C13" s="183">
        <v>3</v>
      </c>
      <c r="D13" s="183">
        <v>4</v>
      </c>
      <c r="E13" s="184">
        <v>5</v>
      </c>
      <c r="F13" s="184">
        <v>6</v>
      </c>
      <c r="G13" s="184">
        <v>7</v>
      </c>
      <c r="H13" s="184">
        <v>8</v>
      </c>
      <c r="I13" s="183">
        <v>9</v>
      </c>
      <c r="J13" s="184">
        <v>10</v>
      </c>
    </row>
    <row r="14" spans="1:13" ht="44.25" hidden="1" customHeight="1" x14ac:dyDescent="0.3">
      <c r="A14" s="186" t="s">
        <v>13</v>
      </c>
      <c r="B14" s="186"/>
      <c r="C14" s="186"/>
      <c r="D14" s="187" t="s">
        <v>14</v>
      </c>
      <c r="E14" s="188"/>
      <c r="F14" s="189"/>
      <c r="G14" s="371">
        <f>SUM(G15)</f>
        <v>0</v>
      </c>
      <c r="H14" s="371">
        <f t="shared" ref="H14:J14" si="0">SUM(H15)</f>
        <v>0</v>
      </c>
      <c r="I14" s="371">
        <f t="shared" si="0"/>
        <v>0</v>
      </c>
      <c r="J14" s="371">
        <f t="shared" si="0"/>
        <v>0</v>
      </c>
      <c r="L14" s="3"/>
      <c r="M14" s="3"/>
    </row>
    <row r="15" spans="1:13" ht="41.25" hidden="1" customHeight="1" x14ac:dyDescent="0.3">
      <c r="A15" s="186" t="s">
        <v>15</v>
      </c>
      <c r="B15" s="186"/>
      <c r="C15" s="186"/>
      <c r="D15" s="187" t="s">
        <v>14</v>
      </c>
      <c r="E15" s="188"/>
      <c r="F15" s="189"/>
      <c r="G15" s="371">
        <f>SUM(G16:G55)</f>
        <v>0</v>
      </c>
      <c r="H15" s="371">
        <f>SUM(H16:H55)</f>
        <v>0</v>
      </c>
      <c r="I15" s="371">
        <f>SUM(I16:I55)</f>
        <v>0</v>
      </c>
      <c r="J15" s="371">
        <f>SUM(J16:J55)</f>
        <v>0</v>
      </c>
      <c r="K15" s="190">
        <f>SUM(H14:I14)</f>
        <v>0</v>
      </c>
    </row>
    <row r="16" spans="1:13" s="194" customFormat="1" ht="91.5" hidden="1" customHeight="1" x14ac:dyDescent="0.3">
      <c r="A16" s="13" t="s">
        <v>105</v>
      </c>
      <c r="B16" s="13" t="s">
        <v>29</v>
      </c>
      <c r="C16" s="13" t="s">
        <v>106</v>
      </c>
      <c r="D16" s="24" t="s">
        <v>107</v>
      </c>
      <c r="E16" s="191" t="s">
        <v>365</v>
      </c>
      <c r="F16" s="192" t="s">
        <v>366</v>
      </c>
      <c r="G16" s="242">
        <f t="shared" ref="G16:G55" si="1">SUM(H16:I16)</f>
        <v>0</v>
      </c>
      <c r="H16" s="372"/>
      <c r="I16" s="372"/>
      <c r="J16" s="372"/>
      <c r="K16" s="193"/>
    </row>
    <row r="17" spans="1:11" s="515" customFormat="1" ht="62.25" hidden="1" customHeight="1" x14ac:dyDescent="0.3">
      <c r="A17" s="8" t="s">
        <v>105</v>
      </c>
      <c r="B17" s="8" t="s">
        <v>29</v>
      </c>
      <c r="C17" s="8" t="s">
        <v>106</v>
      </c>
      <c r="D17" s="9" t="s">
        <v>107</v>
      </c>
      <c r="E17" s="208" t="s">
        <v>687</v>
      </c>
      <c r="F17" s="95" t="s">
        <v>688</v>
      </c>
      <c r="G17" s="335">
        <f t="shared" si="1"/>
        <v>0</v>
      </c>
      <c r="H17" s="456"/>
      <c r="I17" s="456"/>
      <c r="J17" s="456"/>
      <c r="K17" s="514"/>
    </row>
    <row r="18" spans="1:11" s="194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5" t="s">
        <v>24</v>
      </c>
      <c r="E18" s="195" t="s">
        <v>367</v>
      </c>
      <c r="F18" s="192" t="s">
        <v>368</v>
      </c>
      <c r="G18" s="242">
        <f t="shared" si="1"/>
        <v>0</v>
      </c>
      <c r="H18" s="369"/>
      <c r="I18" s="372"/>
      <c r="J18" s="372"/>
      <c r="K18" s="193"/>
    </row>
    <row r="19" spans="1:11" s="197" customFormat="1" ht="38.25" hidden="1" customHeight="1" x14ac:dyDescent="0.3">
      <c r="A19" s="196" t="s">
        <v>117</v>
      </c>
      <c r="B19" s="196" t="s">
        <v>118</v>
      </c>
      <c r="C19" s="196" t="s">
        <v>119</v>
      </c>
      <c r="D19" s="72" t="s">
        <v>120</v>
      </c>
      <c r="E19" s="195" t="s">
        <v>367</v>
      </c>
      <c r="F19" s="192" t="s">
        <v>368</v>
      </c>
      <c r="G19" s="242">
        <f t="shared" si="1"/>
        <v>0</v>
      </c>
      <c r="H19" s="373"/>
      <c r="I19" s="374"/>
      <c r="J19" s="375"/>
    </row>
    <row r="20" spans="1:11" s="198" customFormat="1" ht="40.5" hidden="1" customHeight="1" x14ac:dyDescent="0.3">
      <c r="A20" s="13" t="s">
        <v>121</v>
      </c>
      <c r="B20" s="13" t="s">
        <v>122</v>
      </c>
      <c r="C20" s="13" t="s">
        <v>119</v>
      </c>
      <c r="D20" s="24" t="s">
        <v>123</v>
      </c>
      <c r="E20" s="195" t="s">
        <v>367</v>
      </c>
      <c r="F20" s="192" t="s">
        <v>368</v>
      </c>
      <c r="G20" s="242">
        <f t="shared" si="1"/>
        <v>0</v>
      </c>
      <c r="H20" s="373"/>
      <c r="I20" s="374"/>
      <c r="J20" s="376"/>
    </row>
    <row r="21" spans="1:11" s="198" customFormat="1" ht="46.5" hidden="1" customHeight="1" x14ac:dyDescent="0.3">
      <c r="A21" s="196" t="s">
        <v>121</v>
      </c>
      <c r="B21" s="196" t="s">
        <v>122</v>
      </c>
      <c r="C21" s="196" t="s">
        <v>119</v>
      </c>
      <c r="D21" s="24" t="s">
        <v>123</v>
      </c>
      <c r="E21" s="195" t="s">
        <v>367</v>
      </c>
      <c r="F21" s="192" t="s">
        <v>368</v>
      </c>
      <c r="G21" s="242">
        <f t="shared" si="1"/>
        <v>0</v>
      </c>
      <c r="H21" s="373"/>
      <c r="I21" s="369"/>
      <c r="J21" s="376"/>
    </row>
    <row r="22" spans="1:11" s="200" customFormat="1" ht="36.75" hidden="1" customHeight="1" x14ac:dyDescent="0.3">
      <c r="A22" s="196" t="s">
        <v>125</v>
      </c>
      <c r="B22" s="196" t="s">
        <v>126</v>
      </c>
      <c r="C22" s="196" t="s">
        <v>119</v>
      </c>
      <c r="D22" s="199" t="s">
        <v>127</v>
      </c>
      <c r="E22" s="195" t="s">
        <v>367</v>
      </c>
      <c r="F22" s="192" t="s">
        <v>368</v>
      </c>
      <c r="G22" s="242">
        <f t="shared" si="1"/>
        <v>0</v>
      </c>
      <c r="H22" s="373"/>
      <c r="I22" s="369"/>
      <c r="J22" s="376"/>
    </row>
    <row r="23" spans="1:11" s="2" customFormat="1" ht="58.5" hidden="1" customHeight="1" x14ac:dyDescent="0.3">
      <c r="A23" s="7" t="s">
        <v>128</v>
      </c>
      <c r="B23" s="7" t="s">
        <v>129</v>
      </c>
      <c r="C23" s="7" t="s">
        <v>119</v>
      </c>
      <c r="D23" s="127" t="s">
        <v>130</v>
      </c>
      <c r="E23" s="204" t="s">
        <v>367</v>
      </c>
      <c r="F23" s="95" t="s">
        <v>368</v>
      </c>
      <c r="G23" s="335">
        <f t="shared" si="1"/>
        <v>0</v>
      </c>
      <c r="H23" s="335"/>
      <c r="I23" s="370"/>
      <c r="J23" s="382"/>
    </row>
    <row r="24" spans="1:11" s="2" customFormat="1" ht="75" hidden="1" customHeight="1" x14ac:dyDescent="0.3">
      <c r="A24" s="7" t="s">
        <v>131</v>
      </c>
      <c r="B24" s="7" t="s">
        <v>132</v>
      </c>
      <c r="C24" s="7" t="s">
        <v>133</v>
      </c>
      <c r="D24" s="399" t="s">
        <v>134</v>
      </c>
      <c r="E24" s="208" t="s">
        <v>369</v>
      </c>
      <c r="F24" s="95" t="s">
        <v>370</v>
      </c>
      <c r="G24" s="335">
        <f t="shared" si="1"/>
        <v>0</v>
      </c>
      <c r="H24" s="335"/>
      <c r="I24" s="370"/>
      <c r="J24" s="382"/>
    </row>
    <row r="25" spans="1:11" s="201" customFormat="1" ht="58.5" hidden="1" customHeight="1" x14ac:dyDescent="0.3">
      <c r="A25" s="13" t="s">
        <v>135</v>
      </c>
      <c r="B25" s="13" t="s">
        <v>136</v>
      </c>
      <c r="C25" s="13" t="s">
        <v>133</v>
      </c>
      <c r="D25" s="77" t="s">
        <v>137</v>
      </c>
      <c r="E25" s="191" t="s">
        <v>369</v>
      </c>
      <c r="F25" s="192" t="s">
        <v>370</v>
      </c>
      <c r="G25" s="242">
        <f t="shared" si="1"/>
        <v>0</v>
      </c>
      <c r="H25" s="373"/>
      <c r="I25" s="369"/>
      <c r="J25" s="378"/>
    </row>
    <row r="26" spans="1:11" s="197" customFormat="1" ht="45" hidden="1" customHeight="1" x14ac:dyDescent="0.3">
      <c r="A26" s="202" t="s">
        <v>371</v>
      </c>
      <c r="B26" s="196" t="s">
        <v>372</v>
      </c>
      <c r="C26" s="202" t="s">
        <v>133</v>
      </c>
      <c r="D26" s="199" t="s">
        <v>373</v>
      </c>
      <c r="E26" s="191" t="s">
        <v>374</v>
      </c>
      <c r="F26" s="192" t="s">
        <v>375</v>
      </c>
      <c r="G26" s="242">
        <f t="shared" si="1"/>
        <v>0</v>
      </c>
      <c r="H26" s="379"/>
      <c r="I26" s="380"/>
      <c r="J26" s="377"/>
    </row>
    <row r="27" spans="1:11" ht="83.25" hidden="1" customHeight="1" x14ac:dyDescent="0.3">
      <c r="A27" s="7" t="s">
        <v>141</v>
      </c>
      <c r="B27" s="7" t="s">
        <v>142</v>
      </c>
      <c r="C27" s="7" t="s">
        <v>133</v>
      </c>
      <c r="D27" s="209" t="s">
        <v>143</v>
      </c>
      <c r="E27" s="208" t="s">
        <v>369</v>
      </c>
      <c r="F27" s="95" t="s">
        <v>370</v>
      </c>
      <c r="G27" s="335">
        <f t="shared" si="1"/>
        <v>0</v>
      </c>
      <c r="H27" s="336"/>
      <c r="I27" s="370"/>
      <c r="J27" s="381"/>
    </row>
    <row r="28" spans="1:11" s="197" customFormat="1" ht="96" hidden="1" customHeight="1" x14ac:dyDescent="0.3">
      <c r="A28" s="202" t="s">
        <v>144</v>
      </c>
      <c r="B28" s="196" t="s">
        <v>145</v>
      </c>
      <c r="C28" s="202" t="s">
        <v>133</v>
      </c>
      <c r="D28" s="199" t="s">
        <v>146</v>
      </c>
      <c r="E28" s="191" t="s">
        <v>376</v>
      </c>
      <c r="F28" s="192" t="s">
        <v>377</v>
      </c>
      <c r="G28" s="242">
        <f t="shared" si="1"/>
        <v>0</v>
      </c>
      <c r="H28" s="242"/>
      <c r="I28" s="369"/>
      <c r="J28" s="387"/>
    </row>
    <row r="29" spans="1:11" s="197" customFormat="1" ht="44.25" hidden="1" customHeight="1" x14ac:dyDescent="0.3">
      <c r="A29" s="196" t="s">
        <v>147</v>
      </c>
      <c r="B29" s="196" t="s">
        <v>148</v>
      </c>
      <c r="C29" s="196" t="s">
        <v>149</v>
      </c>
      <c r="D29" s="199" t="s">
        <v>150</v>
      </c>
      <c r="E29" s="191"/>
      <c r="F29" s="192"/>
      <c r="G29" s="242">
        <f t="shared" si="1"/>
        <v>0</v>
      </c>
      <c r="H29" s="242"/>
      <c r="I29" s="369"/>
      <c r="J29" s="387"/>
    </row>
    <row r="30" spans="1:11" ht="79.5" hidden="1" customHeight="1" x14ac:dyDescent="0.3">
      <c r="A30" s="7" t="s">
        <v>151</v>
      </c>
      <c r="B30" s="7" t="s">
        <v>152</v>
      </c>
      <c r="C30" s="7" t="s">
        <v>37</v>
      </c>
      <c r="D30" s="91" t="s">
        <v>153</v>
      </c>
      <c r="E30" s="204" t="s">
        <v>378</v>
      </c>
      <c r="F30" s="95" t="s">
        <v>379</v>
      </c>
      <c r="G30" s="335">
        <f t="shared" si="1"/>
        <v>0</v>
      </c>
      <c r="H30" s="336"/>
      <c r="I30" s="370"/>
      <c r="J30" s="382"/>
    </row>
    <row r="31" spans="1:11" s="206" customFormat="1" ht="78.75" hidden="1" customHeight="1" x14ac:dyDescent="0.3">
      <c r="A31" s="7" t="s">
        <v>154</v>
      </c>
      <c r="B31" s="7" t="s">
        <v>155</v>
      </c>
      <c r="C31" s="233" t="s">
        <v>37</v>
      </c>
      <c r="D31" s="91" t="s">
        <v>156</v>
      </c>
      <c r="E31" s="204" t="s">
        <v>378</v>
      </c>
      <c r="F31" s="95" t="s">
        <v>379</v>
      </c>
      <c r="G31" s="335">
        <f t="shared" si="1"/>
        <v>0</v>
      </c>
      <c r="H31" s="335"/>
      <c r="I31" s="370"/>
      <c r="J31" s="383"/>
    </row>
    <row r="32" spans="1:11" s="198" customFormat="1" ht="60" hidden="1" customHeight="1" x14ac:dyDescent="0.3">
      <c r="A32" s="13" t="s">
        <v>157</v>
      </c>
      <c r="B32" s="13" t="s">
        <v>158</v>
      </c>
      <c r="C32" s="203" t="s">
        <v>37</v>
      </c>
      <c r="D32" s="171" t="s">
        <v>159</v>
      </c>
      <c r="E32" s="195" t="s">
        <v>378</v>
      </c>
      <c r="F32" s="192" t="s">
        <v>379</v>
      </c>
      <c r="G32" s="242">
        <f t="shared" si="1"/>
        <v>0</v>
      </c>
      <c r="H32" s="242"/>
      <c r="I32" s="369"/>
      <c r="J32" s="376"/>
    </row>
    <row r="33" spans="1:10" s="206" customFormat="1" ht="98.25" hidden="1" customHeight="1" x14ac:dyDescent="0.3">
      <c r="A33" s="8" t="s">
        <v>173</v>
      </c>
      <c r="B33" s="8" t="s">
        <v>174</v>
      </c>
      <c r="C33" s="84" t="s">
        <v>165</v>
      </c>
      <c r="D33" s="402" t="s">
        <v>175</v>
      </c>
      <c r="E33" s="204" t="s">
        <v>380</v>
      </c>
      <c r="F33" s="95" t="s">
        <v>381</v>
      </c>
      <c r="G33" s="335">
        <f t="shared" si="1"/>
        <v>0</v>
      </c>
      <c r="H33" s="335"/>
      <c r="I33" s="335"/>
      <c r="J33" s="335"/>
    </row>
    <row r="34" spans="1:10" s="198" customFormat="1" ht="65.25" hidden="1" customHeight="1" x14ac:dyDescent="0.3">
      <c r="A34" s="19" t="s">
        <v>163</v>
      </c>
      <c r="B34" s="19" t="s">
        <v>164</v>
      </c>
      <c r="C34" s="19" t="s">
        <v>165</v>
      </c>
      <c r="D34" s="20" t="s">
        <v>166</v>
      </c>
      <c r="E34" s="195" t="s">
        <v>382</v>
      </c>
      <c r="F34" s="512" t="s">
        <v>383</v>
      </c>
      <c r="G34" s="242">
        <f t="shared" si="1"/>
        <v>0</v>
      </c>
      <c r="H34" s="242"/>
      <c r="I34" s="242"/>
      <c r="J34" s="242"/>
    </row>
    <row r="35" spans="1:10" s="198" customFormat="1" ht="54.75" hidden="1" customHeight="1" x14ac:dyDescent="0.3">
      <c r="A35" s="19" t="s">
        <v>167</v>
      </c>
      <c r="B35" s="19" t="s">
        <v>168</v>
      </c>
      <c r="C35" s="19" t="s">
        <v>165</v>
      </c>
      <c r="D35" s="20" t="s">
        <v>169</v>
      </c>
      <c r="E35" s="195" t="s">
        <v>382</v>
      </c>
      <c r="F35" s="512" t="s">
        <v>383</v>
      </c>
      <c r="G35" s="242">
        <f t="shared" si="1"/>
        <v>0</v>
      </c>
      <c r="H35" s="242"/>
      <c r="I35" s="242"/>
      <c r="J35" s="242"/>
    </row>
    <row r="36" spans="1:10" s="206" customFormat="1" ht="93" hidden="1" customHeight="1" x14ac:dyDescent="0.3">
      <c r="A36" s="7" t="s">
        <v>176</v>
      </c>
      <c r="B36" s="7" t="s">
        <v>177</v>
      </c>
      <c r="C36" s="7" t="s">
        <v>165</v>
      </c>
      <c r="D36" s="10" t="s">
        <v>178</v>
      </c>
      <c r="E36" s="204" t="s">
        <v>382</v>
      </c>
      <c r="F36" s="205" t="s">
        <v>383</v>
      </c>
      <c r="G36" s="335">
        <f t="shared" si="1"/>
        <v>0</v>
      </c>
      <c r="H36" s="335"/>
      <c r="I36" s="370"/>
      <c r="J36" s="370"/>
    </row>
    <row r="37" spans="1:10" s="198" customFormat="1" ht="79.5" hidden="1" customHeight="1" x14ac:dyDescent="0.3">
      <c r="A37" s="196" t="s">
        <v>176</v>
      </c>
      <c r="B37" s="196" t="s">
        <v>177</v>
      </c>
      <c r="C37" s="196" t="s">
        <v>165</v>
      </c>
      <c r="D37" s="14" t="s">
        <v>178</v>
      </c>
      <c r="E37" s="195" t="s">
        <v>384</v>
      </c>
      <c r="F37" s="512" t="s">
        <v>385</v>
      </c>
      <c r="G37" s="242">
        <f t="shared" si="1"/>
        <v>0</v>
      </c>
      <c r="H37" s="242"/>
      <c r="I37" s="369"/>
      <c r="J37" s="369"/>
    </row>
    <row r="38" spans="1:10" s="198" customFormat="1" ht="94.5" hidden="1" customHeight="1" x14ac:dyDescent="0.3">
      <c r="A38" s="13" t="s">
        <v>179</v>
      </c>
      <c r="B38" s="13" t="s">
        <v>180</v>
      </c>
      <c r="C38" s="13" t="s">
        <v>60</v>
      </c>
      <c r="D38" s="14" t="s">
        <v>181</v>
      </c>
      <c r="E38" s="195" t="s">
        <v>386</v>
      </c>
      <c r="F38" s="512" t="s">
        <v>387</v>
      </c>
      <c r="G38" s="242">
        <f t="shared" si="1"/>
        <v>0</v>
      </c>
      <c r="H38" s="242"/>
      <c r="I38" s="369"/>
      <c r="J38" s="369"/>
    </row>
    <row r="39" spans="1:10" s="513" customFormat="1" ht="75.75" hidden="1" customHeight="1" x14ac:dyDescent="0.3">
      <c r="A39" s="82" t="s">
        <v>186</v>
      </c>
      <c r="B39" s="61" t="s">
        <v>40</v>
      </c>
      <c r="C39" s="61" t="s">
        <v>16</v>
      </c>
      <c r="D39" s="75" t="s">
        <v>41</v>
      </c>
      <c r="E39" s="195" t="s">
        <v>388</v>
      </c>
      <c r="F39" s="512" t="s">
        <v>389</v>
      </c>
      <c r="G39" s="242">
        <f t="shared" si="1"/>
        <v>0</v>
      </c>
      <c r="H39" s="242"/>
      <c r="I39" s="369"/>
      <c r="J39" s="369"/>
    </row>
    <row r="40" spans="1:10" s="513" customFormat="1" ht="45" hidden="1" customHeight="1" x14ac:dyDescent="0.3">
      <c r="A40" s="13" t="s">
        <v>356</v>
      </c>
      <c r="B40" s="13" t="s">
        <v>357</v>
      </c>
      <c r="C40" s="13" t="s">
        <v>16</v>
      </c>
      <c r="D40" s="24" t="s">
        <v>358</v>
      </c>
      <c r="E40" s="195" t="s">
        <v>367</v>
      </c>
      <c r="F40" s="192" t="s">
        <v>368</v>
      </c>
      <c r="G40" s="242">
        <f t="shared" si="1"/>
        <v>0</v>
      </c>
      <c r="H40" s="242"/>
      <c r="I40" s="369"/>
      <c r="J40" s="369"/>
    </row>
    <row r="41" spans="1:10" s="513" customFormat="1" ht="90.75" hidden="1" customHeight="1" x14ac:dyDescent="0.3">
      <c r="A41" s="13" t="s">
        <v>182</v>
      </c>
      <c r="B41" s="13" t="s">
        <v>183</v>
      </c>
      <c r="C41" s="13" t="s">
        <v>184</v>
      </c>
      <c r="D41" s="14" t="s">
        <v>185</v>
      </c>
      <c r="E41" s="195" t="s">
        <v>434</v>
      </c>
      <c r="F41" s="512" t="s">
        <v>435</v>
      </c>
      <c r="G41" s="242">
        <f t="shared" si="1"/>
        <v>0</v>
      </c>
      <c r="H41" s="242"/>
      <c r="I41" s="369"/>
      <c r="J41" s="369"/>
    </row>
    <row r="42" spans="1:10" s="207" customFormat="1" ht="57" hidden="1" customHeight="1" x14ac:dyDescent="0.3">
      <c r="A42" s="17" t="s">
        <v>356</v>
      </c>
      <c r="B42" s="17" t="s">
        <v>357</v>
      </c>
      <c r="C42" s="17" t="s">
        <v>16</v>
      </c>
      <c r="D42" s="18" t="s">
        <v>358</v>
      </c>
      <c r="E42" s="204" t="s">
        <v>367</v>
      </c>
      <c r="F42" s="95" t="s">
        <v>368</v>
      </c>
      <c r="G42" s="335">
        <f t="shared" si="1"/>
        <v>0</v>
      </c>
      <c r="H42" s="335"/>
      <c r="I42" s="370"/>
      <c r="J42" s="370"/>
    </row>
    <row r="43" spans="1:10" s="513" customFormat="1" ht="57" hidden="1" customHeight="1" x14ac:dyDescent="0.3">
      <c r="A43" s="13" t="s">
        <v>25</v>
      </c>
      <c r="B43" s="13" t="s">
        <v>26</v>
      </c>
      <c r="C43" s="13" t="s">
        <v>16</v>
      </c>
      <c r="D43" s="24" t="s">
        <v>27</v>
      </c>
      <c r="E43" s="195" t="s">
        <v>390</v>
      </c>
      <c r="F43" s="192" t="s">
        <v>391</v>
      </c>
      <c r="G43" s="242">
        <f t="shared" si="1"/>
        <v>0</v>
      </c>
      <c r="H43" s="242"/>
      <c r="I43" s="369"/>
      <c r="J43" s="369"/>
    </row>
    <row r="44" spans="1:10" s="197" customFormat="1" ht="63" hidden="1" customHeight="1" x14ac:dyDescent="0.3">
      <c r="A44" s="13" t="s">
        <v>17</v>
      </c>
      <c r="B44" s="13" t="s">
        <v>18</v>
      </c>
      <c r="C44" s="13" t="s">
        <v>19</v>
      </c>
      <c r="D44" s="14" t="s">
        <v>20</v>
      </c>
      <c r="E44" s="191" t="s">
        <v>392</v>
      </c>
      <c r="F44" s="192" t="s">
        <v>393</v>
      </c>
      <c r="G44" s="242">
        <f t="shared" si="1"/>
        <v>0</v>
      </c>
      <c r="H44" s="373"/>
      <c r="I44" s="369"/>
      <c r="J44" s="369"/>
    </row>
    <row r="45" spans="1:10" s="87" customFormat="1" ht="75" hidden="1" customHeight="1" x14ac:dyDescent="0.3">
      <c r="A45" s="13" t="s">
        <v>187</v>
      </c>
      <c r="B45" s="13" t="s">
        <v>188</v>
      </c>
      <c r="C45" s="13" t="s">
        <v>189</v>
      </c>
      <c r="D45" s="24" t="s">
        <v>190</v>
      </c>
      <c r="E45" s="195" t="s">
        <v>382</v>
      </c>
      <c r="F45" s="512" t="s">
        <v>383</v>
      </c>
      <c r="G45" s="242">
        <f t="shared" si="1"/>
        <v>0</v>
      </c>
      <c r="H45" s="373"/>
      <c r="I45" s="369"/>
      <c r="J45" s="377"/>
    </row>
    <row r="46" spans="1:10" s="87" customFormat="1" ht="60.75" hidden="1" customHeight="1" x14ac:dyDescent="0.3">
      <c r="A46" s="196" t="s">
        <v>203</v>
      </c>
      <c r="B46" s="196" t="s">
        <v>204</v>
      </c>
      <c r="C46" s="196" t="s">
        <v>19</v>
      </c>
      <c r="D46" s="511" t="s">
        <v>205</v>
      </c>
      <c r="E46" s="195" t="s">
        <v>394</v>
      </c>
      <c r="F46" s="512" t="s">
        <v>395</v>
      </c>
      <c r="G46" s="242">
        <f t="shared" si="1"/>
        <v>0</v>
      </c>
      <c r="H46" s="242"/>
      <c r="I46" s="369"/>
      <c r="J46" s="377"/>
    </row>
    <row r="47" spans="1:10" s="87" customFormat="1" ht="45.75" hidden="1" customHeight="1" x14ac:dyDescent="0.3">
      <c r="A47" s="13" t="s">
        <v>191</v>
      </c>
      <c r="B47" s="13" t="s">
        <v>192</v>
      </c>
      <c r="C47" s="13" t="s">
        <v>193</v>
      </c>
      <c r="D47" s="24" t="s">
        <v>194</v>
      </c>
      <c r="E47" s="195" t="s">
        <v>390</v>
      </c>
      <c r="F47" s="192" t="s">
        <v>391</v>
      </c>
      <c r="G47" s="242">
        <f t="shared" si="1"/>
        <v>0</v>
      </c>
      <c r="H47" s="242"/>
      <c r="I47" s="369"/>
      <c r="J47" s="369"/>
    </row>
    <row r="48" spans="1:10" ht="78.75" hidden="1" customHeight="1" x14ac:dyDescent="0.3">
      <c r="A48" s="7" t="s">
        <v>206</v>
      </c>
      <c r="B48" s="7" t="s">
        <v>207</v>
      </c>
      <c r="C48" s="7" t="s">
        <v>19</v>
      </c>
      <c r="D48" s="209" t="s">
        <v>208</v>
      </c>
      <c r="E48" s="204" t="s">
        <v>632</v>
      </c>
      <c r="F48" s="95" t="s">
        <v>633</v>
      </c>
      <c r="G48" s="335">
        <f t="shared" si="1"/>
        <v>0</v>
      </c>
      <c r="H48" s="384"/>
      <c r="I48" s="370"/>
      <c r="J48" s="381"/>
    </row>
    <row r="49" spans="1:11" s="197" customFormat="1" ht="78" hidden="1" customHeight="1" x14ac:dyDescent="0.3">
      <c r="A49" s="196" t="s">
        <v>209</v>
      </c>
      <c r="B49" s="196" t="s">
        <v>210</v>
      </c>
      <c r="C49" s="715" t="s">
        <v>211</v>
      </c>
      <c r="D49" s="716" t="s">
        <v>212</v>
      </c>
      <c r="E49" s="195" t="s">
        <v>634</v>
      </c>
      <c r="F49" s="512" t="s">
        <v>635</v>
      </c>
      <c r="G49" s="242">
        <f t="shared" si="1"/>
        <v>0</v>
      </c>
      <c r="H49" s="373"/>
      <c r="I49" s="369"/>
      <c r="J49" s="369"/>
    </row>
    <row r="50" spans="1:11" ht="57.75" hidden="1" customHeight="1" x14ac:dyDescent="0.3">
      <c r="A50" s="17" t="s">
        <v>581</v>
      </c>
      <c r="B50" s="8" t="s">
        <v>582</v>
      </c>
      <c r="C50" s="11" t="s">
        <v>689</v>
      </c>
      <c r="D50" s="211" t="s">
        <v>583</v>
      </c>
      <c r="E50" s="208" t="s">
        <v>631</v>
      </c>
      <c r="F50" s="95" t="s">
        <v>393</v>
      </c>
      <c r="G50" s="335">
        <f t="shared" si="1"/>
        <v>0</v>
      </c>
      <c r="H50" s="336"/>
      <c r="I50" s="370"/>
      <c r="J50" s="381"/>
    </row>
    <row r="51" spans="1:11" ht="77.25" hidden="1" customHeight="1" x14ac:dyDescent="0.3">
      <c r="A51" s="11" t="s">
        <v>214</v>
      </c>
      <c r="B51" s="8" t="s">
        <v>215</v>
      </c>
      <c r="C51" s="11" t="s">
        <v>216</v>
      </c>
      <c r="D51" s="12" t="s">
        <v>217</v>
      </c>
      <c r="E51" s="204" t="s">
        <v>396</v>
      </c>
      <c r="F51" s="95" t="s">
        <v>397</v>
      </c>
      <c r="G51" s="335">
        <f t="shared" si="1"/>
        <v>0</v>
      </c>
      <c r="H51" s="385"/>
      <c r="I51" s="370"/>
      <c r="J51" s="381"/>
    </row>
    <row r="52" spans="1:11" s="197" customFormat="1" ht="61.5" hidden="1" customHeight="1" x14ac:dyDescent="0.3">
      <c r="A52" s="196" t="s">
        <v>3</v>
      </c>
      <c r="B52" s="196" t="s">
        <v>28</v>
      </c>
      <c r="C52" s="196" t="s">
        <v>29</v>
      </c>
      <c r="D52" s="511" t="s">
        <v>30</v>
      </c>
      <c r="E52" s="191" t="s">
        <v>376</v>
      </c>
      <c r="F52" s="192" t="s">
        <v>377</v>
      </c>
      <c r="G52" s="242">
        <f t="shared" si="1"/>
        <v>0</v>
      </c>
      <c r="H52" s="373"/>
      <c r="I52" s="369"/>
      <c r="J52" s="387"/>
    </row>
    <row r="53" spans="1:11" s="197" customFormat="1" ht="57.75" hidden="1" customHeight="1" x14ac:dyDescent="0.3">
      <c r="A53" s="196" t="s">
        <v>3</v>
      </c>
      <c r="B53" s="196" t="s">
        <v>28</v>
      </c>
      <c r="C53" s="196" t="s">
        <v>29</v>
      </c>
      <c r="D53" s="511" t="s">
        <v>30</v>
      </c>
      <c r="E53" s="191" t="s">
        <v>398</v>
      </c>
      <c r="F53" s="192" t="s">
        <v>399</v>
      </c>
      <c r="G53" s="242">
        <f t="shared" si="1"/>
        <v>0</v>
      </c>
      <c r="H53" s="373"/>
      <c r="I53" s="369"/>
      <c r="J53" s="369"/>
    </row>
    <row r="54" spans="1:11" s="197" customFormat="1" ht="43.5" hidden="1" customHeight="1" x14ac:dyDescent="0.3">
      <c r="A54" s="196" t="s">
        <v>3</v>
      </c>
      <c r="B54" s="196" t="s">
        <v>28</v>
      </c>
      <c r="C54" s="196" t="s">
        <v>29</v>
      </c>
      <c r="D54" s="511" t="s">
        <v>30</v>
      </c>
      <c r="E54" s="191" t="s">
        <v>392</v>
      </c>
      <c r="F54" s="192" t="s">
        <v>393</v>
      </c>
      <c r="G54" s="242">
        <f t="shared" si="1"/>
        <v>0</v>
      </c>
      <c r="H54" s="373"/>
      <c r="I54" s="369"/>
      <c r="J54" s="369"/>
    </row>
    <row r="55" spans="1:11" ht="80.25" hidden="1" customHeight="1" x14ac:dyDescent="0.3">
      <c r="A55" s="13" t="s">
        <v>7</v>
      </c>
      <c r="B55" s="13" t="s">
        <v>31</v>
      </c>
      <c r="C55" s="13" t="s">
        <v>29</v>
      </c>
      <c r="D55" s="195" t="s">
        <v>8</v>
      </c>
      <c r="E55" s="191" t="s">
        <v>631</v>
      </c>
      <c r="F55" s="192" t="s">
        <v>393</v>
      </c>
      <c r="G55" s="242">
        <f t="shared" si="1"/>
        <v>0</v>
      </c>
      <c r="H55" s="373"/>
      <c r="I55" s="370"/>
      <c r="J55" s="370"/>
    </row>
    <row r="56" spans="1:11" s="87" customFormat="1" ht="47.25" hidden="1" customHeight="1" x14ac:dyDescent="0.3">
      <c r="A56" s="26" t="s">
        <v>46</v>
      </c>
      <c r="B56" s="519"/>
      <c r="C56" s="519"/>
      <c r="D56" s="27" t="s">
        <v>47</v>
      </c>
      <c r="E56" s="520"/>
      <c r="F56" s="521"/>
      <c r="G56" s="522">
        <f>SUM(G57)</f>
        <v>0</v>
      </c>
      <c r="H56" s="522">
        <f t="shared" ref="H56:J56" si="2">SUM(H57)</f>
        <v>0</v>
      </c>
      <c r="I56" s="522">
        <f t="shared" si="2"/>
        <v>0</v>
      </c>
      <c r="J56" s="522">
        <f t="shared" si="2"/>
        <v>0</v>
      </c>
    </row>
    <row r="57" spans="1:11" s="87" customFormat="1" ht="45.75" hidden="1" customHeight="1" x14ac:dyDescent="0.3">
      <c r="A57" s="26" t="s">
        <v>48</v>
      </c>
      <c r="B57" s="519"/>
      <c r="C57" s="519"/>
      <c r="D57" s="27" t="s">
        <v>47</v>
      </c>
      <c r="E57" s="520"/>
      <c r="F57" s="521"/>
      <c r="G57" s="522">
        <f>SUM(G58:G60)</f>
        <v>0</v>
      </c>
      <c r="H57" s="522">
        <f t="shared" ref="H57:J57" si="3">SUM(H58:H60)</f>
        <v>0</v>
      </c>
      <c r="I57" s="522">
        <f t="shared" si="3"/>
        <v>0</v>
      </c>
      <c r="J57" s="522">
        <f t="shared" si="3"/>
        <v>0</v>
      </c>
      <c r="K57" s="523">
        <f>SUM(H57:I57)</f>
        <v>0</v>
      </c>
    </row>
    <row r="58" spans="1:11" s="87" customFormat="1" ht="98.25" hidden="1" customHeight="1" x14ac:dyDescent="0.3">
      <c r="A58" s="202" t="s">
        <v>52</v>
      </c>
      <c r="B58" s="202" t="s">
        <v>403</v>
      </c>
      <c r="C58" s="524" t="s">
        <v>53</v>
      </c>
      <c r="D58" s="171" t="s">
        <v>404</v>
      </c>
      <c r="E58" s="191" t="s">
        <v>405</v>
      </c>
      <c r="F58" s="512" t="s">
        <v>406</v>
      </c>
      <c r="G58" s="373">
        <f t="shared" ref="G58" si="4">SUM(H58:I58)</f>
        <v>0</v>
      </c>
      <c r="H58" s="373"/>
      <c r="I58" s="372"/>
      <c r="J58" s="386"/>
      <c r="K58" s="102"/>
    </row>
    <row r="59" spans="1:11" s="87" customFormat="1" ht="57" hidden="1" customHeight="1" x14ac:dyDescent="0.3">
      <c r="A59" s="23" t="s">
        <v>245</v>
      </c>
      <c r="B59" s="23" t="s">
        <v>246</v>
      </c>
      <c r="C59" s="23" t="s">
        <v>243</v>
      </c>
      <c r="D59" s="171" t="s">
        <v>247</v>
      </c>
      <c r="E59" s="195" t="s">
        <v>378</v>
      </c>
      <c r="F59" s="192" t="s">
        <v>379</v>
      </c>
      <c r="G59" s="242">
        <f>SUM(H59:I59)</f>
        <v>0</v>
      </c>
      <c r="H59" s="373"/>
      <c r="I59" s="372"/>
      <c r="J59" s="386"/>
      <c r="K59" s="101"/>
    </row>
    <row r="60" spans="1:11" s="197" customFormat="1" ht="42" hidden="1" customHeight="1" x14ac:dyDescent="0.3">
      <c r="A60" s="196" t="s">
        <v>407</v>
      </c>
      <c r="B60" s="196" t="s">
        <v>200</v>
      </c>
      <c r="C60" s="196" t="s">
        <v>201</v>
      </c>
      <c r="D60" s="217" t="s">
        <v>202</v>
      </c>
      <c r="E60" s="195" t="s">
        <v>408</v>
      </c>
      <c r="F60" s="192"/>
      <c r="G60" s="242"/>
      <c r="H60" s="369"/>
      <c r="I60" s="369"/>
      <c r="J60" s="387"/>
    </row>
    <row r="61" spans="1:11" s="2" customFormat="1" ht="60" hidden="1" customHeight="1" x14ac:dyDescent="0.3">
      <c r="A61" s="5" t="s">
        <v>55</v>
      </c>
      <c r="B61" s="5"/>
      <c r="C61" s="5"/>
      <c r="D61" s="21" t="s">
        <v>56</v>
      </c>
      <c r="E61" s="218"/>
      <c r="F61" s="215"/>
      <c r="G61" s="290">
        <f>SUM(G62)</f>
        <v>0</v>
      </c>
      <c r="H61" s="290">
        <f t="shared" ref="H61:J61" si="5">SUM(H62)</f>
        <v>0</v>
      </c>
      <c r="I61" s="290">
        <f t="shared" si="5"/>
        <v>0</v>
      </c>
      <c r="J61" s="290">
        <f t="shared" si="5"/>
        <v>0</v>
      </c>
    </row>
    <row r="62" spans="1:11" s="2" customFormat="1" ht="57.75" hidden="1" customHeight="1" x14ac:dyDescent="0.3">
      <c r="A62" s="5" t="s">
        <v>57</v>
      </c>
      <c r="B62" s="5"/>
      <c r="C62" s="5"/>
      <c r="D62" s="21" t="s">
        <v>56</v>
      </c>
      <c r="E62" s="218"/>
      <c r="F62" s="215"/>
      <c r="G62" s="371">
        <f>SUM(G63:G68)</f>
        <v>0</v>
      </c>
      <c r="H62" s="371">
        <f t="shared" ref="H62:J62" si="6">SUM(H63:H68)</f>
        <v>0</v>
      </c>
      <c r="I62" s="371">
        <f t="shared" si="6"/>
        <v>0</v>
      </c>
      <c r="J62" s="371">
        <f t="shared" si="6"/>
        <v>0</v>
      </c>
      <c r="K62" s="216">
        <f>SUM(H62:I62)</f>
        <v>0</v>
      </c>
    </row>
    <row r="63" spans="1:11" s="2" customFormat="1" ht="132.75" hidden="1" customHeight="1" x14ac:dyDescent="0.3">
      <c r="A63" s="84" t="s">
        <v>690</v>
      </c>
      <c r="B63" s="8" t="s">
        <v>29</v>
      </c>
      <c r="C63" s="8" t="s">
        <v>106</v>
      </c>
      <c r="D63" s="9" t="s">
        <v>107</v>
      </c>
      <c r="E63" s="208" t="s">
        <v>691</v>
      </c>
      <c r="F63" s="205" t="s">
        <v>692</v>
      </c>
      <c r="G63" s="335">
        <f>SUM(H63:I63)</f>
        <v>0</v>
      </c>
      <c r="H63" s="456"/>
      <c r="I63" s="390"/>
      <c r="J63" s="390"/>
      <c r="K63" s="216"/>
    </row>
    <row r="64" spans="1:11" s="2" customFormat="1" ht="76.5" hidden="1" customHeight="1" x14ac:dyDescent="0.3">
      <c r="A64" s="96" t="s">
        <v>409</v>
      </c>
      <c r="B64" s="96" t="s">
        <v>410</v>
      </c>
      <c r="C64" s="90" t="s">
        <v>264</v>
      </c>
      <c r="D64" s="91" t="s">
        <v>411</v>
      </c>
      <c r="E64" s="204" t="s">
        <v>412</v>
      </c>
      <c r="F64" s="205" t="s">
        <v>413</v>
      </c>
      <c r="G64" s="335">
        <f>SUM(H64:I64)</f>
        <v>0</v>
      </c>
      <c r="H64" s="370"/>
      <c r="I64" s="370"/>
      <c r="J64" s="382"/>
    </row>
    <row r="65" spans="1:11" s="2" customFormat="1" ht="79.5" hidden="1" customHeight="1" x14ac:dyDescent="0.3">
      <c r="A65" s="96" t="s">
        <v>414</v>
      </c>
      <c r="B65" s="219" t="s">
        <v>415</v>
      </c>
      <c r="C65" s="220" t="s">
        <v>239</v>
      </c>
      <c r="D65" s="91" t="s">
        <v>416</v>
      </c>
      <c r="E65" s="204" t="s">
        <v>412</v>
      </c>
      <c r="F65" s="205" t="s">
        <v>413</v>
      </c>
      <c r="G65" s="335">
        <f t="shared" ref="G65:G88" si="7">SUM(H65:I65)</f>
        <v>0</v>
      </c>
      <c r="H65" s="370"/>
      <c r="I65" s="370"/>
      <c r="J65" s="382"/>
    </row>
    <row r="66" spans="1:11" s="221" customFormat="1" ht="78.75" hidden="1" customHeight="1" x14ac:dyDescent="0.3">
      <c r="A66" s="96" t="s">
        <v>417</v>
      </c>
      <c r="B66" s="96" t="s">
        <v>418</v>
      </c>
      <c r="C66" s="90" t="s">
        <v>239</v>
      </c>
      <c r="D66" s="91" t="s">
        <v>419</v>
      </c>
      <c r="E66" s="204" t="s">
        <v>412</v>
      </c>
      <c r="F66" s="205" t="s">
        <v>413</v>
      </c>
      <c r="G66" s="335">
        <f t="shared" si="7"/>
        <v>0</v>
      </c>
      <c r="H66" s="370"/>
      <c r="I66" s="370"/>
      <c r="J66" s="388"/>
    </row>
    <row r="67" spans="1:11" s="221" customFormat="1" ht="78.75" hidden="1" customHeight="1" x14ac:dyDescent="0.3">
      <c r="A67" s="97" t="s">
        <v>262</v>
      </c>
      <c r="B67" s="97" t="s">
        <v>263</v>
      </c>
      <c r="C67" s="22" t="s">
        <v>264</v>
      </c>
      <c r="D67" s="98" t="s">
        <v>420</v>
      </c>
      <c r="E67" s="204" t="s">
        <v>412</v>
      </c>
      <c r="F67" s="205" t="s">
        <v>413</v>
      </c>
      <c r="G67" s="335">
        <f t="shared" si="7"/>
        <v>0</v>
      </c>
      <c r="H67" s="370"/>
      <c r="I67" s="370"/>
      <c r="J67" s="388"/>
    </row>
    <row r="68" spans="1:11" s="221" customFormat="1" ht="79.5" hidden="1" customHeight="1" x14ac:dyDescent="0.3">
      <c r="A68" s="96" t="s">
        <v>266</v>
      </c>
      <c r="B68" s="96" t="s">
        <v>148</v>
      </c>
      <c r="C68" s="22" t="s">
        <v>149</v>
      </c>
      <c r="D68" s="98" t="s">
        <v>150</v>
      </c>
      <c r="E68" s="204" t="s">
        <v>412</v>
      </c>
      <c r="F68" s="205" t="s">
        <v>413</v>
      </c>
      <c r="G68" s="335">
        <f t="shared" si="7"/>
        <v>0</v>
      </c>
      <c r="H68" s="370"/>
      <c r="I68" s="370"/>
      <c r="J68" s="388"/>
    </row>
    <row r="69" spans="1:11" s="2" customFormat="1" ht="57" hidden="1" customHeight="1" x14ac:dyDescent="0.3">
      <c r="A69" s="5" t="s">
        <v>68</v>
      </c>
      <c r="B69" s="5"/>
      <c r="C69" s="5"/>
      <c r="D69" s="29" t="s">
        <v>69</v>
      </c>
      <c r="E69" s="222"/>
      <c r="F69" s="223"/>
      <c r="G69" s="290">
        <f>SUM(G70)</f>
        <v>0</v>
      </c>
      <c r="H69" s="290">
        <f t="shared" ref="H69:J69" si="8">SUM(H70)</f>
        <v>0</v>
      </c>
      <c r="I69" s="290">
        <f t="shared" si="8"/>
        <v>0</v>
      </c>
      <c r="J69" s="290">
        <f t="shared" si="8"/>
        <v>0</v>
      </c>
    </row>
    <row r="70" spans="1:11" s="2" customFormat="1" ht="60" hidden="1" customHeight="1" x14ac:dyDescent="0.3">
      <c r="A70" s="5" t="s">
        <v>70</v>
      </c>
      <c r="B70" s="5"/>
      <c r="C70" s="5"/>
      <c r="D70" s="29" t="s">
        <v>69</v>
      </c>
      <c r="E70" s="222"/>
      <c r="F70" s="223"/>
      <c r="G70" s="290">
        <f>SUM(G71:G73)</f>
        <v>0</v>
      </c>
      <c r="H70" s="290">
        <f t="shared" ref="H70:J70" si="9">SUM(H71:H73)</f>
        <v>0</v>
      </c>
      <c r="I70" s="290">
        <f t="shared" si="9"/>
        <v>0</v>
      </c>
      <c r="J70" s="290">
        <f t="shared" si="9"/>
        <v>0</v>
      </c>
      <c r="K70" s="216">
        <f>SUM(H70:I70)</f>
        <v>0</v>
      </c>
    </row>
    <row r="71" spans="1:11" s="2" customFormat="1" ht="59.25" hidden="1" customHeight="1" x14ac:dyDescent="0.3">
      <c r="A71" s="17" t="s">
        <v>276</v>
      </c>
      <c r="B71" s="17" t="s">
        <v>277</v>
      </c>
      <c r="C71" s="17" t="s">
        <v>278</v>
      </c>
      <c r="D71" s="259" t="s">
        <v>279</v>
      </c>
      <c r="E71" s="204" t="s">
        <v>421</v>
      </c>
      <c r="F71" s="205" t="s">
        <v>422</v>
      </c>
      <c r="G71" s="335">
        <f t="shared" si="7"/>
        <v>0</v>
      </c>
      <c r="H71" s="336"/>
      <c r="I71" s="368"/>
      <c r="J71" s="368"/>
      <c r="K71" s="216"/>
    </row>
    <row r="72" spans="1:11" s="2" customFormat="1" ht="60" hidden="1" customHeight="1" x14ac:dyDescent="0.3">
      <c r="A72" s="17" t="s">
        <v>280</v>
      </c>
      <c r="B72" s="17" t="s">
        <v>281</v>
      </c>
      <c r="C72" s="17" t="s">
        <v>278</v>
      </c>
      <c r="D72" s="25" t="s">
        <v>282</v>
      </c>
      <c r="E72" s="204" t="s">
        <v>421</v>
      </c>
      <c r="F72" s="205" t="s">
        <v>422</v>
      </c>
      <c r="G72" s="335">
        <f t="shared" si="7"/>
        <v>0</v>
      </c>
      <c r="H72" s="370"/>
      <c r="I72" s="370"/>
      <c r="J72" s="370"/>
    </row>
    <row r="73" spans="1:11" s="87" customFormat="1" ht="57.75" hidden="1" customHeight="1" x14ac:dyDescent="0.3">
      <c r="A73" s="17" t="s">
        <v>71</v>
      </c>
      <c r="B73" s="17" t="s">
        <v>72</v>
      </c>
      <c r="C73" s="17" t="s">
        <v>16</v>
      </c>
      <c r="D73" s="25" t="s">
        <v>73</v>
      </c>
      <c r="E73" s="204" t="s">
        <v>421</v>
      </c>
      <c r="F73" s="205" t="s">
        <v>422</v>
      </c>
      <c r="G73" s="335">
        <f t="shared" si="7"/>
        <v>0</v>
      </c>
      <c r="H73" s="369"/>
      <c r="I73" s="370"/>
      <c r="J73" s="370"/>
    </row>
    <row r="74" spans="1:11" s="87" customFormat="1" ht="60.75" customHeight="1" x14ac:dyDescent="0.3">
      <c r="A74" s="5" t="s">
        <v>311</v>
      </c>
      <c r="B74" s="249"/>
      <c r="C74" s="249"/>
      <c r="D74" s="29" t="s">
        <v>87</v>
      </c>
      <c r="E74" s="212"/>
      <c r="F74" s="213"/>
      <c r="G74" s="290">
        <f t="shared" si="7"/>
        <v>224713</v>
      </c>
      <c r="H74" s="371">
        <f>SUM(H75)</f>
        <v>41720</v>
      </c>
      <c r="I74" s="371">
        <f t="shared" ref="I74:J74" si="10">SUM(I75)</f>
        <v>182993</v>
      </c>
      <c r="J74" s="371">
        <f t="shared" si="10"/>
        <v>182993</v>
      </c>
    </row>
    <row r="75" spans="1:11" s="87" customFormat="1" ht="60.75" customHeight="1" x14ac:dyDescent="0.3">
      <c r="A75" s="5" t="s">
        <v>312</v>
      </c>
      <c r="B75" s="249"/>
      <c r="C75" s="249"/>
      <c r="D75" s="29" t="s">
        <v>87</v>
      </c>
      <c r="E75" s="212"/>
      <c r="F75" s="213"/>
      <c r="G75" s="371">
        <f>SUM(G76:G81)</f>
        <v>224713</v>
      </c>
      <c r="H75" s="371">
        <f t="shared" ref="H75:J75" si="11">SUM(H76:H81)</f>
        <v>41720</v>
      </c>
      <c r="I75" s="371">
        <f t="shared" si="11"/>
        <v>182993</v>
      </c>
      <c r="J75" s="371">
        <f t="shared" si="11"/>
        <v>182993</v>
      </c>
      <c r="K75" s="216">
        <f>SUM(H75:I75)</f>
        <v>224713</v>
      </c>
    </row>
    <row r="76" spans="1:11" s="87" customFormat="1" ht="114.75" hidden="1" customHeight="1" x14ac:dyDescent="0.3">
      <c r="A76" s="22" t="s">
        <v>591</v>
      </c>
      <c r="B76" s="22" t="s">
        <v>145</v>
      </c>
      <c r="C76" s="22" t="s">
        <v>133</v>
      </c>
      <c r="D76" s="257" t="s">
        <v>146</v>
      </c>
      <c r="E76" s="208" t="s">
        <v>376</v>
      </c>
      <c r="F76" s="95" t="s">
        <v>377</v>
      </c>
      <c r="G76" s="335">
        <f t="shared" ref="G76:G77" si="12">SUM(H76:I76)</f>
        <v>0</v>
      </c>
      <c r="H76" s="456"/>
      <c r="I76" s="390"/>
      <c r="J76" s="390"/>
    </row>
    <row r="77" spans="1:11" s="87" customFormat="1" ht="75.75" customHeight="1" x14ac:dyDescent="0.3">
      <c r="A77" s="22" t="s">
        <v>664</v>
      </c>
      <c r="B77" s="7" t="s">
        <v>142</v>
      </c>
      <c r="C77" s="7" t="s">
        <v>133</v>
      </c>
      <c r="D77" s="209" t="s">
        <v>143</v>
      </c>
      <c r="E77" s="208" t="s">
        <v>369</v>
      </c>
      <c r="F77" s="95" t="s">
        <v>370</v>
      </c>
      <c r="G77" s="335">
        <f t="shared" si="12"/>
        <v>327235</v>
      </c>
      <c r="H77" s="456">
        <v>144242</v>
      </c>
      <c r="I77" s="456">
        <v>182993</v>
      </c>
      <c r="J77" s="456">
        <v>182993</v>
      </c>
    </row>
    <row r="78" spans="1:11" s="87" customFormat="1" ht="57.75" hidden="1" customHeight="1" x14ac:dyDescent="0.3">
      <c r="A78" s="17" t="s">
        <v>558</v>
      </c>
      <c r="B78" s="17" t="s">
        <v>277</v>
      </c>
      <c r="C78" s="17" t="s">
        <v>278</v>
      </c>
      <c r="D78" s="259" t="s">
        <v>279</v>
      </c>
      <c r="E78" s="204" t="s">
        <v>421</v>
      </c>
      <c r="F78" s="205" t="s">
        <v>422</v>
      </c>
      <c r="G78" s="335">
        <f t="shared" si="7"/>
        <v>0</v>
      </c>
      <c r="H78" s="370"/>
      <c r="I78" s="370"/>
      <c r="J78" s="370"/>
    </row>
    <row r="79" spans="1:11" s="87" customFormat="1" ht="57.75" customHeight="1" x14ac:dyDescent="0.3">
      <c r="A79" s="17" t="s">
        <v>559</v>
      </c>
      <c r="B79" s="17" t="s">
        <v>281</v>
      </c>
      <c r="C79" s="17" t="s">
        <v>278</v>
      </c>
      <c r="D79" s="25" t="s">
        <v>282</v>
      </c>
      <c r="E79" s="204" t="s">
        <v>421</v>
      </c>
      <c r="F79" s="205" t="s">
        <v>422</v>
      </c>
      <c r="G79" s="335">
        <f t="shared" si="7"/>
        <v>-50000</v>
      </c>
      <c r="H79" s="370">
        <v>-50000</v>
      </c>
      <c r="I79" s="370"/>
      <c r="J79" s="370"/>
    </row>
    <row r="80" spans="1:11" s="87" customFormat="1" ht="75" customHeight="1" x14ac:dyDescent="0.3">
      <c r="A80" s="17" t="s">
        <v>665</v>
      </c>
      <c r="B80" s="7" t="s">
        <v>152</v>
      </c>
      <c r="C80" s="7" t="s">
        <v>37</v>
      </c>
      <c r="D80" s="91" t="s">
        <v>153</v>
      </c>
      <c r="E80" s="204" t="s">
        <v>378</v>
      </c>
      <c r="F80" s="95" t="s">
        <v>379</v>
      </c>
      <c r="G80" s="335">
        <f t="shared" si="7"/>
        <v>-52522</v>
      </c>
      <c r="H80" s="370">
        <v>-52522</v>
      </c>
      <c r="I80" s="370"/>
      <c r="J80" s="370"/>
    </row>
    <row r="81" spans="1:11" s="87" customFormat="1" ht="57.75" hidden="1" customHeight="1" x14ac:dyDescent="0.3">
      <c r="A81" s="61" t="s">
        <v>560</v>
      </c>
      <c r="B81" s="61" t="s">
        <v>72</v>
      </c>
      <c r="C81" s="61" t="s">
        <v>16</v>
      </c>
      <c r="D81" s="516" t="s">
        <v>73</v>
      </c>
      <c r="E81" s="195" t="s">
        <v>421</v>
      </c>
      <c r="F81" s="512" t="s">
        <v>422</v>
      </c>
      <c r="G81" s="242">
        <f t="shared" si="7"/>
        <v>0</v>
      </c>
      <c r="H81" s="369"/>
      <c r="I81" s="369"/>
      <c r="J81" s="369"/>
    </row>
    <row r="82" spans="1:11" s="87" customFormat="1" ht="101.25" hidden="1" customHeight="1" x14ac:dyDescent="0.3">
      <c r="A82" s="5" t="s">
        <v>427</v>
      </c>
      <c r="B82" s="249"/>
      <c r="C82" s="249"/>
      <c r="D82" s="29" t="s">
        <v>85</v>
      </c>
      <c r="E82" s="212"/>
      <c r="F82" s="213"/>
      <c r="G82" s="290">
        <f t="shared" si="7"/>
        <v>0</v>
      </c>
      <c r="H82" s="371">
        <f>SUM(H83)</f>
        <v>0</v>
      </c>
      <c r="I82" s="371">
        <f t="shared" ref="I82:J82" si="13">SUM(I83)</f>
        <v>0</v>
      </c>
      <c r="J82" s="371">
        <f t="shared" si="13"/>
        <v>0</v>
      </c>
    </row>
    <row r="83" spans="1:11" s="87" customFormat="1" ht="96.75" hidden="1" customHeight="1" x14ac:dyDescent="0.3">
      <c r="A83" s="5" t="s">
        <v>428</v>
      </c>
      <c r="B83" s="249"/>
      <c r="C83" s="249"/>
      <c r="D83" s="29" t="s">
        <v>85</v>
      </c>
      <c r="E83" s="212"/>
      <c r="F83" s="213"/>
      <c r="G83" s="290">
        <f>SUM(G85:G92)</f>
        <v>0</v>
      </c>
      <c r="H83" s="290">
        <f>SUM(H85:H92)</f>
        <v>0</v>
      </c>
      <c r="I83" s="290">
        <f t="shared" ref="I83:J83" si="14">SUM(I85:I92)</f>
        <v>0</v>
      </c>
      <c r="J83" s="290">
        <f t="shared" si="14"/>
        <v>0</v>
      </c>
      <c r="K83" s="216">
        <f>SUM(H83:I83)</f>
        <v>0</v>
      </c>
    </row>
    <row r="84" spans="1:11" s="87" customFormat="1" ht="96.75" hidden="1" customHeight="1" x14ac:dyDescent="0.3">
      <c r="A84" s="23" t="s">
        <v>565</v>
      </c>
      <c r="B84" s="23" t="s">
        <v>171</v>
      </c>
      <c r="C84" s="13" t="s">
        <v>165</v>
      </c>
      <c r="D84" s="235" t="s">
        <v>172</v>
      </c>
      <c r="E84" s="191" t="s">
        <v>382</v>
      </c>
      <c r="F84" s="512" t="s">
        <v>566</v>
      </c>
      <c r="G84" s="242">
        <f t="shared" si="7"/>
        <v>0</v>
      </c>
      <c r="H84" s="517"/>
      <c r="I84" s="386"/>
      <c r="J84" s="386"/>
    </row>
    <row r="85" spans="1:11" s="87" customFormat="1" ht="96.75" hidden="1" customHeight="1" x14ac:dyDescent="0.3">
      <c r="A85" s="22" t="s">
        <v>588</v>
      </c>
      <c r="B85" s="22" t="s">
        <v>174</v>
      </c>
      <c r="C85" s="8" t="s">
        <v>165</v>
      </c>
      <c r="D85" s="393" t="s">
        <v>175</v>
      </c>
      <c r="E85" s="208" t="s">
        <v>382</v>
      </c>
      <c r="F85" s="205" t="s">
        <v>566</v>
      </c>
      <c r="G85" s="335">
        <f t="shared" si="7"/>
        <v>0</v>
      </c>
      <c r="H85" s="262"/>
      <c r="I85" s="386"/>
      <c r="J85" s="386"/>
    </row>
    <row r="86" spans="1:11" s="87" customFormat="1" ht="96.75" hidden="1" customHeight="1" x14ac:dyDescent="0.3">
      <c r="A86" s="22" t="s">
        <v>592</v>
      </c>
      <c r="B86" s="22" t="s">
        <v>593</v>
      </c>
      <c r="C86" s="8" t="s">
        <v>595</v>
      </c>
      <c r="D86" s="204" t="s">
        <v>594</v>
      </c>
      <c r="E86" s="204" t="s">
        <v>382</v>
      </c>
      <c r="F86" s="205" t="s">
        <v>383</v>
      </c>
      <c r="G86" s="335">
        <f t="shared" si="7"/>
        <v>0</v>
      </c>
      <c r="H86" s="456"/>
      <c r="I86" s="386"/>
      <c r="J86" s="386"/>
    </row>
    <row r="87" spans="1:11" s="87" customFormat="1" ht="108.75" hidden="1" customHeight="1" x14ac:dyDescent="0.3">
      <c r="A87" s="22" t="s">
        <v>545</v>
      </c>
      <c r="B87" s="22" t="s">
        <v>40</v>
      </c>
      <c r="C87" s="8" t="s">
        <v>16</v>
      </c>
      <c r="D87" s="204" t="s">
        <v>41</v>
      </c>
      <c r="E87" s="204" t="s">
        <v>402</v>
      </c>
      <c r="F87" s="205" t="s">
        <v>637</v>
      </c>
      <c r="G87" s="335">
        <f t="shared" si="7"/>
        <v>0</v>
      </c>
      <c r="H87" s="262"/>
      <c r="I87" s="456"/>
      <c r="J87" s="456"/>
    </row>
    <row r="88" spans="1:11" s="87" customFormat="1" ht="93" hidden="1" customHeight="1" x14ac:dyDescent="0.3">
      <c r="A88" s="22" t="s">
        <v>545</v>
      </c>
      <c r="B88" s="22" t="s">
        <v>40</v>
      </c>
      <c r="C88" s="8" t="s">
        <v>16</v>
      </c>
      <c r="D88" s="204" t="s">
        <v>41</v>
      </c>
      <c r="E88" s="204" t="s">
        <v>388</v>
      </c>
      <c r="F88" s="205" t="s">
        <v>389</v>
      </c>
      <c r="G88" s="335">
        <f t="shared" si="7"/>
        <v>0</v>
      </c>
      <c r="H88" s="262"/>
      <c r="I88" s="456"/>
      <c r="J88" s="456"/>
    </row>
    <row r="89" spans="1:11" s="87" customFormat="1" ht="147" hidden="1" customHeight="1" x14ac:dyDescent="0.3">
      <c r="A89" s="22" t="s">
        <v>545</v>
      </c>
      <c r="B89" s="22" t="s">
        <v>40</v>
      </c>
      <c r="C89" s="8" t="s">
        <v>16</v>
      </c>
      <c r="D89" s="204" t="s">
        <v>41</v>
      </c>
      <c r="E89" s="208" t="s">
        <v>400</v>
      </c>
      <c r="F89" s="205" t="s">
        <v>401</v>
      </c>
      <c r="G89" s="335">
        <f t="shared" ref="G89:G92" si="15">SUM(H89:I89)</f>
        <v>0</v>
      </c>
      <c r="H89" s="370"/>
      <c r="I89" s="370"/>
      <c r="J89" s="370"/>
    </row>
    <row r="90" spans="1:11" s="87" customFormat="1" ht="153" hidden="1" customHeight="1" x14ac:dyDescent="0.3">
      <c r="A90" s="22" t="s">
        <v>589</v>
      </c>
      <c r="B90" s="22" t="s">
        <v>50</v>
      </c>
      <c r="C90" s="8" t="s">
        <v>16</v>
      </c>
      <c r="D90" s="204" t="s">
        <v>590</v>
      </c>
      <c r="E90" s="208" t="s">
        <v>400</v>
      </c>
      <c r="F90" s="205" t="s">
        <v>401</v>
      </c>
      <c r="G90" s="335">
        <f t="shared" si="15"/>
        <v>0</v>
      </c>
      <c r="H90" s="370"/>
      <c r="I90" s="370"/>
      <c r="J90" s="370"/>
    </row>
    <row r="91" spans="1:11" s="87" customFormat="1" ht="155.25" hidden="1" customHeight="1" x14ac:dyDescent="0.3">
      <c r="A91" s="470" t="s">
        <v>596</v>
      </c>
      <c r="B91" s="470" t="s">
        <v>597</v>
      </c>
      <c r="C91" s="471" t="s">
        <v>16</v>
      </c>
      <c r="D91" s="518" t="s">
        <v>636</v>
      </c>
      <c r="E91" s="208" t="s">
        <v>400</v>
      </c>
      <c r="F91" s="205" t="s">
        <v>401</v>
      </c>
      <c r="G91" s="335">
        <f t="shared" ref="G91" si="16">SUM(H91:I91)</f>
        <v>0</v>
      </c>
      <c r="H91" s="370"/>
      <c r="I91" s="370"/>
      <c r="J91" s="370"/>
    </row>
    <row r="92" spans="1:11" s="2" customFormat="1" ht="148.5" hidden="1" customHeight="1" x14ac:dyDescent="0.3">
      <c r="A92" s="22" t="s">
        <v>561</v>
      </c>
      <c r="B92" s="22" t="s">
        <v>188</v>
      </c>
      <c r="C92" s="8" t="s">
        <v>189</v>
      </c>
      <c r="D92" s="204" t="s">
        <v>190</v>
      </c>
      <c r="E92" s="208" t="s">
        <v>400</v>
      </c>
      <c r="F92" s="205" t="s">
        <v>401</v>
      </c>
      <c r="G92" s="335">
        <f t="shared" si="15"/>
        <v>0</v>
      </c>
      <c r="H92" s="370"/>
      <c r="I92" s="370"/>
      <c r="J92" s="370"/>
    </row>
    <row r="93" spans="1:11" s="2" customFormat="1" ht="60" customHeight="1" x14ac:dyDescent="0.3">
      <c r="A93" s="5" t="s">
        <v>81</v>
      </c>
      <c r="B93" s="249"/>
      <c r="C93" s="249"/>
      <c r="D93" s="29" t="s">
        <v>82</v>
      </c>
      <c r="E93" s="212"/>
      <c r="F93" s="213"/>
      <c r="G93" s="290">
        <f>SUM(G94)</f>
        <v>-200000</v>
      </c>
      <c r="H93" s="290">
        <f t="shared" ref="H93:J93" si="17">SUM(H94)</f>
        <v>0</v>
      </c>
      <c r="I93" s="290">
        <f t="shared" si="17"/>
        <v>-200000</v>
      </c>
      <c r="J93" s="290">
        <f t="shared" si="17"/>
        <v>-200000</v>
      </c>
    </row>
    <row r="94" spans="1:11" s="2" customFormat="1" ht="58.5" customHeight="1" x14ac:dyDescent="0.3">
      <c r="A94" s="5" t="s">
        <v>83</v>
      </c>
      <c r="B94" s="249"/>
      <c r="C94" s="249"/>
      <c r="D94" s="29" t="s">
        <v>82</v>
      </c>
      <c r="E94" s="212"/>
      <c r="F94" s="213"/>
      <c r="G94" s="371">
        <f t="shared" ref="G94:H94" si="18">SUM(G95:G96)</f>
        <v>-200000</v>
      </c>
      <c r="H94" s="371">
        <f t="shared" si="18"/>
        <v>0</v>
      </c>
      <c r="I94" s="371">
        <f>SUM(I95:I96)</f>
        <v>-200000</v>
      </c>
      <c r="J94" s="371">
        <f>SUM(J95:J96)</f>
        <v>-200000</v>
      </c>
    </row>
    <row r="95" spans="1:11" s="2" customFormat="1" ht="92.25" customHeight="1" x14ac:dyDescent="0.3">
      <c r="A95" s="22" t="s">
        <v>599</v>
      </c>
      <c r="B95" s="22" t="s">
        <v>26</v>
      </c>
      <c r="C95" s="8" t="s">
        <v>16</v>
      </c>
      <c r="D95" s="393" t="s">
        <v>27</v>
      </c>
      <c r="E95" s="208" t="s">
        <v>643</v>
      </c>
      <c r="F95" s="205" t="s">
        <v>644</v>
      </c>
      <c r="G95" s="335">
        <f t="shared" ref="G95:G96" si="19">SUM(H95:I95)</f>
        <v>-200000</v>
      </c>
      <c r="H95" s="370"/>
      <c r="I95" s="370">
        <v>-200000</v>
      </c>
      <c r="J95" s="370">
        <v>-200000</v>
      </c>
    </row>
    <row r="96" spans="1:11" s="2" customFormat="1" ht="96" hidden="1" customHeight="1" x14ac:dyDescent="0.3">
      <c r="A96" s="95">
        <v>1618821</v>
      </c>
      <c r="B96" s="95">
        <v>8821</v>
      </c>
      <c r="C96" s="542" t="s">
        <v>574</v>
      </c>
      <c r="D96" s="204" t="s">
        <v>575</v>
      </c>
      <c r="E96" s="208" t="s">
        <v>641</v>
      </c>
      <c r="F96" s="205" t="s">
        <v>642</v>
      </c>
      <c r="G96" s="335">
        <f t="shared" si="19"/>
        <v>0</v>
      </c>
      <c r="H96" s="370"/>
      <c r="I96" s="370"/>
      <c r="J96" s="370"/>
    </row>
    <row r="97" spans="1:11" s="4" customFormat="1" ht="59.25" hidden="1" customHeight="1" x14ac:dyDescent="0.3">
      <c r="A97" s="5" t="s">
        <v>313</v>
      </c>
      <c r="B97" s="268"/>
      <c r="C97" s="268"/>
      <c r="D97" s="29" t="s">
        <v>88</v>
      </c>
      <c r="E97" s="212"/>
      <c r="F97" s="213"/>
      <c r="G97" s="290">
        <f>SUM(G98)</f>
        <v>0</v>
      </c>
      <c r="H97" s="290">
        <f t="shared" ref="H97:J97" si="20">SUM(H98)</f>
        <v>0</v>
      </c>
      <c r="I97" s="290">
        <f t="shared" si="20"/>
        <v>0</v>
      </c>
      <c r="J97" s="290">
        <f t="shared" si="20"/>
        <v>0</v>
      </c>
    </row>
    <row r="98" spans="1:11" s="4" customFormat="1" ht="60" hidden="1" customHeight="1" x14ac:dyDescent="0.3">
      <c r="A98" s="5" t="s">
        <v>314</v>
      </c>
      <c r="B98" s="268"/>
      <c r="C98" s="268"/>
      <c r="D98" s="29" t="s">
        <v>88</v>
      </c>
      <c r="E98" s="212"/>
      <c r="F98" s="213"/>
      <c r="G98" s="290">
        <f>SUM(G99:G103)</f>
        <v>0</v>
      </c>
      <c r="H98" s="290">
        <f>SUM(H99:H103)</f>
        <v>0</v>
      </c>
      <c r="I98" s="290">
        <f t="shared" ref="I98:J98" si="21">SUM(I99:I103)</f>
        <v>0</v>
      </c>
      <c r="J98" s="290">
        <f t="shared" si="21"/>
        <v>0</v>
      </c>
      <c r="K98" s="3">
        <f>SUM(H97:I97)</f>
        <v>0</v>
      </c>
    </row>
    <row r="99" spans="1:11" s="526" customFormat="1" ht="76.5" hidden="1" customHeight="1" x14ac:dyDescent="0.3">
      <c r="A99" s="22" t="s">
        <v>600</v>
      </c>
      <c r="B99" s="95">
        <v>3031</v>
      </c>
      <c r="C99" s="95">
        <v>1030</v>
      </c>
      <c r="D99" s="91" t="s">
        <v>411</v>
      </c>
      <c r="E99" s="204" t="s">
        <v>412</v>
      </c>
      <c r="F99" s="205" t="s">
        <v>413</v>
      </c>
      <c r="G99" s="335">
        <f t="shared" ref="G99:G103" si="22">SUM(H99:I99)</f>
        <v>0</v>
      </c>
      <c r="H99" s="336"/>
      <c r="I99" s="373"/>
      <c r="J99" s="373"/>
      <c r="K99" s="525"/>
    </row>
    <row r="100" spans="1:11" s="197" customFormat="1" ht="77.25" hidden="1" customHeight="1" x14ac:dyDescent="0.3">
      <c r="A100" s="22" t="s">
        <v>601</v>
      </c>
      <c r="B100" s="95">
        <v>3032</v>
      </c>
      <c r="C100" s="255">
        <v>1070</v>
      </c>
      <c r="D100" s="91" t="s">
        <v>416</v>
      </c>
      <c r="E100" s="204" t="s">
        <v>412</v>
      </c>
      <c r="F100" s="205" t="s">
        <v>413</v>
      </c>
      <c r="G100" s="335">
        <f t="shared" si="22"/>
        <v>0</v>
      </c>
      <c r="H100" s="336"/>
      <c r="I100" s="369"/>
      <c r="J100" s="369"/>
      <c r="K100" s="527"/>
    </row>
    <row r="101" spans="1:11" s="513" customFormat="1" ht="79.5" hidden="1" customHeight="1" x14ac:dyDescent="0.3">
      <c r="A101" s="22" t="s">
        <v>602</v>
      </c>
      <c r="B101" s="95">
        <v>3033</v>
      </c>
      <c r="C101" s="255">
        <v>1070</v>
      </c>
      <c r="D101" s="91" t="s">
        <v>419</v>
      </c>
      <c r="E101" s="204" t="s">
        <v>412</v>
      </c>
      <c r="F101" s="205" t="s">
        <v>413</v>
      </c>
      <c r="G101" s="335">
        <f t="shared" si="22"/>
        <v>0</v>
      </c>
      <c r="H101" s="336"/>
      <c r="I101" s="369"/>
      <c r="J101" s="369"/>
      <c r="K101" s="528"/>
    </row>
    <row r="102" spans="1:11" s="207" customFormat="1" ht="79.5" hidden="1" customHeight="1" x14ac:dyDescent="0.3">
      <c r="A102" s="22" t="s">
        <v>604</v>
      </c>
      <c r="B102" s="97" t="s">
        <v>263</v>
      </c>
      <c r="C102" s="22" t="s">
        <v>264</v>
      </c>
      <c r="D102" s="98" t="s">
        <v>265</v>
      </c>
      <c r="E102" s="204" t="s">
        <v>412</v>
      </c>
      <c r="F102" s="205" t="s">
        <v>413</v>
      </c>
      <c r="G102" s="335">
        <f t="shared" si="22"/>
        <v>0</v>
      </c>
      <c r="H102" s="336"/>
      <c r="I102" s="370"/>
      <c r="J102" s="370"/>
      <c r="K102" s="214"/>
    </row>
    <row r="103" spans="1:11" ht="78" hidden="1" customHeight="1" x14ac:dyDescent="0.3">
      <c r="A103" s="22" t="s">
        <v>605</v>
      </c>
      <c r="B103" s="96" t="s">
        <v>148</v>
      </c>
      <c r="C103" s="22" t="s">
        <v>149</v>
      </c>
      <c r="D103" s="98" t="s">
        <v>150</v>
      </c>
      <c r="E103" s="204" t="s">
        <v>412</v>
      </c>
      <c r="F103" s="205" t="s">
        <v>413</v>
      </c>
      <c r="G103" s="335">
        <f t="shared" si="22"/>
        <v>0</v>
      </c>
      <c r="H103" s="370"/>
      <c r="I103" s="370"/>
      <c r="J103" s="370"/>
      <c r="K103" s="4"/>
    </row>
    <row r="104" spans="1:11" s="529" customFormat="1" ht="42.75" customHeight="1" x14ac:dyDescent="0.3">
      <c r="A104" s="224" t="s">
        <v>423</v>
      </c>
      <c r="B104" s="224" t="s">
        <v>423</v>
      </c>
      <c r="C104" s="224" t="s">
        <v>423</v>
      </c>
      <c r="D104" s="225" t="s">
        <v>318</v>
      </c>
      <c r="E104" s="225" t="s">
        <v>423</v>
      </c>
      <c r="F104" s="225" t="s">
        <v>423</v>
      </c>
      <c r="G104" s="543">
        <f>SUM(G15,G62,G70,G75,G83,G94,G98)</f>
        <v>24713</v>
      </c>
      <c r="H104" s="543">
        <f t="shared" ref="H104:J104" si="23">SUM(H15,H62,H70,H75,H83,H94,H98)</f>
        <v>41720</v>
      </c>
      <c r="I104" s="543">
        <f t="shared" si="23"/>
        <v>-17007</v>
      </c>
      <c r="J104" s="543">
        <f t="shared" si="23"/>
        <v>-17007</v>
      </c>
      <c r="K104" s="721">
        <f>SUM(H104:I104)</f>
        <v>24713</v>
      </c>
    </row>
    <row r="105" spans="1:11" ht="28.9" customHeight="1" x14ac:dyDescent="0.3">
      <c r="A105" s="226"/>
      <c r="B105" s="226"/>
      <c r="C105" s="226"/>
      <c r="D105" s="226"/>
      <c r="E105" s="226"/>
      <c r="F105" s="227"/>
      <c r="G105" s="228"/>
      <c r="H105" s="229"/>
      <c r="I105" s="229"/>
    </row>
    <row r="106" spans="1:11" ht="100.5" customHeight="1" x14ac:dyDescent="0.3">
      <c r="A106" s="226"/>
      <c r="B106" s="226"/>
      <c r="C106" s="226"/>
      <c r="D106" s="226"/>
      <c r="E106" s="226"/>
      <c r="F106" s="227"/>
      <c r="G106" s="228"/>
      <c r="H106" s="229"/>
      <c r="I106" s="229"/>
    </row>
    <row r="107" spans="1:11" ht="18.75" x14ac:dyDescent="0.3">
      <c r="A107" s="226"/>
      <c r="B107" s="226"/>
      <c r="C107" s="226"/>
      <c r="D107" s="230"/>
      <c r="E107" s="230"/>
      <c r="F107" s="231"/>
      <c r="G107" s="232"/>
      <c r="I107" s="229"/>
    </row>
    <row r="108" spans="1:11" ht="18.75" x14ac:dyDescent="0.3">
      <c r="A108" s="226"/>
      <c r="B108" s="226"/>
      <c r="C108" s="226"/>
      <c r="D108" s="226"/>
      <c r="E108" s="226"/>
      <c r="F108" s="227"/>
      <c r="G108" s="228"/>
      <c r="H108" s="229"/>
      <c r="I108" s="229"/>
    </row>
    <row r="109" spans="1:11" ht="18.75" x14ac:dyDescent="0.3">
      <c r="A109" s="226"/>
      <c r="B109" s="226"/>
      <c r="C109" s="226"/>
      <c r="D109" s="226"/>
      <c r="E109" s="226"/>
      <c r="F109" s="227"/>
      <c r="G109" s="228"/>
      <c r="H109" s="229"/>
      <c r="I109" s="229"/>
    </row>
    <row r="110" spans="1:11" x14ac:dyDescent="0.2">
      <c r="A110" s="230"/>
      <c r="B110" s="230"/>
      <c r="C110" s="230"/>
      <c r="D110" s="230"/>
      <c r="E110" s="230"/>
      <c r="F110" s="231"/>
      <c r="G110" s="232"/>
    </row>
    <row r="111" spans="1:11" ht="18" x14ac:dyDescent="0.25">
      <c r="A111" s="230"/>
      <c r="B111" s="230"/>
      <c r="C111" s="230"/>
      <c r="D111" s="230"/>
      <c r="E111" s="230"/>
      <c r="F111" s="231"/>
      <c r="G111" s="232"/>
      <c r="H111" s="216"/>
      <c r="I111" s="216"/>
    </row>
    <row r="112" spans="1:11" x14ac:dyDescent="0.2">
      <c r="A112" s="230"/>
      <c r="B112" s="230"/>
      <c r="C112" s="230"/>
      <c r="D112" s="230"/>
      <c r="E112" s="230"/>
      <c r="F112" s="231"/>
      <c r="G112" s="232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rowBreaks count="1" manualBreakCount="1">
    <brk id="9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 </vt:lpstr>
      <vt:lpstr>дод6</vt:lpstr>
      <vt:lpstr>дод3!Заголовки_для_печати</vt:lpstr>
      <vt:lpstr>'дод5 '!Заголовки_для_печати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'дод5 '!Область_печати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2021-10-12T09:48:56Z</cp:lastPrinted>
  <dcterms:created xsi:type="dcterms:W3CDTF">2004-12-22T07:46:33Z</dcterms:created>
  <dcterms:modified xsi:type="dcterms:W3CDTF">2021-10-20T08:43:50Z</dcterms:modified>
</cp:coreProperties>
</file>