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4" i="18" l="1"/>
  <c r="E70" i="18"/>
  <c r="F50" i="18"/>
  <c r="H60" i="18" l="1"/>
  <c r="G55" i="18"/>
  <c r="G53" i="18"/>
  <c r="H73" i="18" l="1"/>
  <c r="G73" i="18"/>
  <c r="G70" i="18" s="1"/>
  <c r="F70" i="18"/>
  <c r="F75" i="18" s="1"/>
  <c r="E75" i="18"/>
  <c r="D70" i="18"/>
  <c r="D75" i="18" s="1"/>
  <c r="C70" i="18"/>
  <c r="C75" i="18" s="1"/>
  <c r="H69" i="18"/>
  <c r="G69" i="18"/>
  <c r="H68" i="18"/>
  <c r="G68" i="18"/>
  <c r="G67" i="18"/>
  <c r="H66" i="18"/>
  <c r="G66" i="18"/>
  <c r="H63" i="18"/>
  <c r="H62" i="18"/>
  <c r="H61" i="18"/>
  <c r="G60" i="18"/>
  <c r="H59" i="18"/>
  <c r="H58" i="18"/>
  <c r="H57" i="18"/>
  <c r="G57" i="18"/>
  <c r="H56" i="18"/>
  <c r="H55" i="18"/>
  <c r="H54" i="18"/>
  <c r="H53" i="18"/>
  <c r="H52" i="18"/>
  <c r="H51" i="18"/>
  <c r="E50" i="18"/>
  <c r="E42" i="18" s="1"/>
  <c r="D50" i="18"/>
  <c r="C50" i="18"/>
  <c r="H49" i="18"/>
  <c r="H48" i="18"/>
  <c r="F48" i="18"/>
  <c r="E48" i="18"/>
  <c r="D48" i="18"/>
  <c r="C48" i="18"/>
  <c r="H47" i="18"/>
  <c r="H46" i="18"/>
  <c r="H45" i="18"/>
  <c r="H44" i="18"/>
  <c r="F43" i="18"/>
  <c r="E43" i="18"/>
  <c r="D43" i="18"/>
  <c r="D42" i="18" s="1"/>
  <c r="C43" i="18"/>
  <c r="C42" i="18" s="1"/>
  <c r="G40" i="18"/>
  <c r="G38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E24" i="18"/>
  <c r="D24" i="18"/>
  <c r="C24" i="18"/>
  <c r="H23" i="18"/>
  <c r="G23" i="18"/>
  <c r="H22" i="18"/>
  <c r="G22" i="18"/>
  <c r="H21" i="18"/>
  <c r="G21" i="18"/>
  <c r="H20" i="18"/>
  <c r="G20" i="18"/>
  <c r="H19" i="18"/>
  <c r="G19" i="18"/>
  <c r="F18" i="18"/>
  <c r="E18" i="18"/>
  <c r="E17" i="18" s="1"/>
  <c r="E12" i="18" s="1"/>
  <c r="D18" i="18"/>
  <c r="C18" i="18"/>
  <c r="C17" i="18" s="1"/>
  <c r="C12" i="18" s="1"/>
  <c r="C41" i="18" s="1"/>
  <c r="F17" i="18"/>
  <c r="D17" i="18"/>
  <c r="D12" i="18" s="1"/>
  <c r="D41" i="18" s="1"/>
  <c r="H16" i="18"/>
  <c r="G16" i="18"/>
  <c r="H15" i="18"/>
  <c r="G15" i="18"/>
  <c r="H14" i="18"/>
  <c r="G14" i="18"/>
  <c r="H13" i="18"/>
  <c r="G13" i="18"/>
  <c r="H70" i="18" l="1"/>
  <c r="G75" i="18"/>
  <c r="C64" i="18"/>
  <c r="G50" i="18"/>
  <c r="G42" i="18" s="1"/>
  <c r="D64" i="18"/>
  <c r="H43" i="18"/>
  <c r="E41" i="18"/>
  <c r="E64" i="18" s="1"/>
  <c r="E76" i="18" s="1"/>
  <c r="G24" i="18"/>
  <c r="H24" i="18"/>
  <c r="G18" i="18"/>
  <c r="G17" i="18" s="1"/>
  <c r="G12" i="18" s="1"/>
  <c r="H17" i="18"/>
  <c r="H18" i="18"/>
  <c r="H75" i="18"/>
  <c r="C76" i="18"/>
  <c r="D76" i="18"/>
  <c r="F12" i="18"/>
  <c r="G41" i="18" l="1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<sst xmlns="http://schemas.openxmlformats.org/spreadsheetml/2006/main" count="86" uniqueCount="85">
  <si>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</si>
  <si>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</si>
  <si>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</si>
  <si>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</si>
  <si>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</si>
  <si>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</si>
  <si>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</si>
  <si>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</si>
  <si>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</si>
  <si>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</si>
  <si>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</si>
  <si>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</si>
  <si>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</si>
  <si>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</si>
  <si>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</si>
  <si>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</si>
  <si>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</si>
  <si>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</si>
  <si>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</si>
  <si>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</si>
  <si>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</si>
  <si>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</si>
  <si>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</si>
  <si>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</si>
  <si>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</si>
  <si>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</si>
  <si>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</si>
  <si>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</si>
  <si>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</si>
  <si>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</si>
  <si>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</si>
  <si>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</si>
  <si>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</si>
  <si>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</si>
  <si>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</si>
  <si>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</si>
  <si>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</si>
  <si>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</si>
  <si>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</si>
  <si>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</si>
  <si>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</si>
  <si>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</si>
  <si>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</si>
  <si>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</si>
  <si>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</si>
  <si>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</si>
  <si>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</si>
  <si>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</si>
  <si>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</si>
  <si>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</si>
  <si>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</si>
  <si>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</si>
  <si>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</si>
  <si>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</si>
  <si>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</si>
  <si>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</si>
  <si>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</si>
  <si>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</si>
  <si>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</si>
  <si>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</si>
  <si>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</si>
  <si>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</si>
  <si>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</si>
  <si>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</si>
  <si>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</si>
  <si>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</si>
  <si>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</si>
  <si>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</si>
  <si>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</si>
  <si>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</si>
  <si>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               на 2022рік</t>
  </si>
  <si>
    <t>Бюджет                               на 2022 рік              зі змінами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</si>
  <si>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</si>
  <si>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</si>
  <si>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</si>
  <si>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</si>
  <si>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</si>
  <si>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  територіальної громади за дев'ять місяців  2022 року</t>
  </si>
  <si>
    <t>Затверджено розписом станом на 01.10.2022р.</t>
  </si>
  <si>
    <t xml:space="preserve"> Фактичні надходження до бюджету станом  на 01.10.2022р.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</si>
  <si>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</si>
  <si>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 xml:space="preserve">                     № 7320-С3-04-22</t>
  </si>
  <si>
    <t>Міський голова                                    Олександр МЕНЗУЛ</t>
  </si>
  <si>
    <t>до рішення Вараської міської ради</t>
  </si>
  <si>
    <t>06 грудня 2022 року №1722-РР-VIII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</si>
</sst>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4" fillId="0" borderId="2" xfId="1" applyFont="1" applyFill="1" applyBorder="1"/>
    <xf numFmtId="4" fontId="25" fillId="0" borderId="2" xfId="1" applyNumberFormat="1" applyFont="1" applyFill="1" applyBorder="1"/>
    <xf numFmtId="4" fontId="24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6" fillId="0" borderId="0" xfId="1" applyFont="1"/>
    <xf numFmtId="166" fontId="11" fillId="0" borderId="0" xfId="1" applyNumberFormat="1" applyFont="1" applyFill="1" applyBorder="1"/>
    <xf numFmtId="165" fontId="27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Border="1" applyAlignment="1" applyProtection="1"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2" fillId="0" borderId="3" xfId="0" applyFont="1" applyFill="1" applyBorder="1" applyAlignment="1">
      <alignment horizontal="right"/>
    </xf>
    <xf numFmtId="0" fontId="22" fillId="0" borderId="3" xfId="0" applyFont="1" applyBorder="1" applyAlignment="1">
      <alignment horizontal="left" vertical="justify" wrapText="1"/>
    </xf>
    <xf numFmtId="166" fontId="22" fillId="0" borderId="3" xfId="0" applyNumberFormat="1" applyFont="1" applyBorder="1" applyAlignment="1">
      <alignment horizontal="right" wrapText="1"/>
    </xf>
    <xf numFmtId="166" fontId="22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vertical="center" wrapText="1"/>
    </xf>
    <xf numFmtId="166" fontId="9" fillId="0" borderId="3" xfId="1" applyNumberFormat="1" applyFont="1" applyFill="1" applyBorder="1" applyAlignment="1">
      <alignment horizontal="right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5" fontId="9" fillId="3" borderId="8" xfId="1" applyNumberFormat="1" applyFont="1" applyFill="1" applyBorder="1"/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/>
    <xf numFmtId="0" fontId="6" fillId="0" borderId="10" xfId="1" applyFont="1" applyFill="1" applyBorder="1" applyAlignment="1">
      <alignment horizontal="left"/>
    </xf>
    <xf numFmtId="166" fontId="23" fillId="0" borderId="10" xfId="1" applyNumberFormat="1" applyFont="1" applyFill="1" applyBorder="1" applyAlignment="1">
      <alignment horizontal="right"/>
    </xf>
    <xf numFmtId="165" fontId="23" fillId="0" borderId="11" xfId="1" applyNumberFormat="1" applyFont="1" applyFill="1" applyBorder="1"/>
    <xf numFmtId="0" fontId="28" fillId="0" borderId="3" xfId="0" applyFont="1" applyBorder="1" applyAlignment="1">
      <alignment wrapText="1"/>
    </xf>
    <xf numFmtId="0" fontId="29" fillId="0" borderId="0" xfId="0" applyFont="1" applyFill="1" applyBorder="1" applyAlignment="1"/>
    <xf numFmtId="0" fontId="30" fillId="0" borderId="0" xfId="0" applyFont="1"/>
    <xf numFmtId="0" fontId="31" fillId="0" borderId="0" xfId="0" applyFont="1"/>
    <xf numFmtId="166" fontId="23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9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4" fillId="4" borderId="7" xfId="1" applyFont="1" applyFill="1" applyBorder="1" applyAlignment="1">
      <alignment horizontal="center" vertical="center"/>
    </xf>
    <xf numFmtId="0" fontId="34" fillId="4" borderId="3" xfId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6" fillId="0" borderId="7" xfId="1" applyNumberFormat="1" applyFont="1" applyFill="1" applyBorder="1" applyAlignment="1">
      <alignment horizontal="left"/>
    </xf>
    <xf numFmtId="0" fontId="36" fillId="0" borderId="7" xfId="1" applyFont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 wrapText="1"/>
    </xf>
    <xf numFmtId="0" fontId="36" fillId="0" borderId="7" xfId="1" applyFont="1" applyFill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6" fillId="0" borderId="7" xfId="1" applyFont="1" applyBorder="1" applyAlignment="1">
      <alignment horizontal="center"/>
    </xf>
    <xf numFmtId="0" fontId="36" fillId="3" borderId="7" xfId="1" applyFont="1" applyFill="1" applyBorder="1" applyAlignment="1">
      <alignment horizontal="left"/>
    </xf>
    <xf numFmtId="0" fontId="38" fillId="0" borderId="7" xfId="1" applyFont="1" applyFill="1" applyBorder="1" applyAlignment="1">
      <alignment horizontal="center"/>
    </xf>
    <xf numFmtId="0" fontId="39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1" fillId="0" borderId="3" xfId="1" applyNumberFormat="1" applyFont="1" applyBorder="1" applyProtection="1">
      <protection locked="0"/>
    </xf>
    <xf numFmtId="166" fontId="41" fillId="0" borderId="3" xfId="1" applyNumberFormat="1" applyFont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1" fillId="0" borderId="3" xfId="1" applyNumberFormat="1" applyFont="1" applyFill="1" applyBorder="1" applyAlignment="1" applyProtection="1">
      <alignment horizontal="right"/>
      <protection locked="0"/>
    </xf>
    <xf numFmtId="166" fontId="42" fillId="0" borderId="3" xfId="1" applyNumberFormat="1" applyFont="1" applyFill="1" applyBorder="1" applyProtection="1">
      <protection locked="0"/>
    </xf>
    <xf numFmtId="166" fontId="41" fillId="5" borderId="3" xfId="1" applyNumberFormat="1" applyFont="1" applyFill="1" applyBorder="1" applyAlignment="1" applyProtection="1">
      <protection locked="0"/>
    </xf>
    <xf numFmtId="166" fontId="41" fillId="0" borderId="3" xfId="1" applyNumberFormat="1" applyFont="1" applyFill="1" applyBorder="1" applyAlignment="1" applyProtection="1"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40" fillId="0" borderId="12" xfId="0" applyFont="1" applyBorder="1" applyAlignment="1">
      <alignment horizontal="center"/>
    </xf>
    <xf numFmtId="0" fontId="32" fillId="0" borderId="7" xfId="1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3"/>
  <sheetViews>
    <sheetView tabSelected="1" view="pageBreakPreview" zoomScale="80" zoomScaleNormal="90" zoomScaleSheetLayoutView="80" zoomScalePageLayoutView="93" workbookViewId="0">
      <selection activeCell="E4" sqref="E4:H4"/>
    </sheetView>
  </sheetViews>
  <sheetFormatPr defaultRowHeight="12.75" x14ac:dyDescent="0.2"/>
  <cols>
    <col min="1" max="1" width="11.7109375" customWidth="1"/>
    <col min="2" max="2" width="68" customWidth="1"/>
    <col min="3" max="3" width="18.4257812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3.140625" customWidth="1"/>
  </cols>
  <sheetData>
    <row r="2" spans="1:8" ht="26.25" x14ac:dyDescent="0.4">
      <c r="E2" s="125" t="s">
        <v>76</v>
      </c>
      <c r="F2" s="126"/>
      <c r="G2" s="126"/>
      <c r="H2" s="126"/>
    </row>
    <row r="3" spans="1:8" ht="26.25" x14ac:dyDescent="0.4">
      <c r="E3" s="125" t="s">
        <v>83</v>
      </c>
      <c r="F3" s="126"/>
      <c r="G3" s="126"/>
      <c r="H3" s="126"/>
    </row>
    <row r="4" spans="1:8" ht="26.25" x14ac:dyDescent="0.4">
      <c r="A4" s="2"/>
      <c r="B4" s="92"/>
      <c r="C4" s="92"/>
      <c r="D4" s="92"/>
      <c r="E4" s="127" t="s">
        <v>84</v>
      </c>
      <c r="F4" s="126"/>
      <c r="G4" s="126"/>
      <c r="H4" s="126"/>
    </row>
    <row r="5" spans="1:8" ht="22.5" x14ac:dyDescent="0.3">
      <c r="A5" s="2"/>
      <c r="B5" s="92"/>
      <c r="C5" s="92"/>
      <c r="D5" s="92"/>
      <c r="E5" s="92"/>
      <c r="F5" s="128"/>
      <c r="G5" s="129"/>
      <c r="H5" s="129"/>
    </row>
    <row r="6" spans="1:8" ht="23.45" customHeight="1" x14ac:dyDescent="0.4">
      <c r="A6" s="132" t="s">
        <v>65</v>
      </c>
      <c r="B6" s="133"/>
      <c r="C6" s="133"/>
      <c r="D6" s="133"/>
      <c r="E6" s="133"/>
      <c r="F6" s="133"/>
      <c r="G6" s="133"/>
      <c r="H6" s="133"/>
    </row>
    <row r="7" spans="1:8" ht="30.6" customHeight="1" x14ac:dyDescent="0.4">
      <c r="A7" s="132" t="s">
        <v>77</v>
      </c>
      <c r="B7" s="133"/>
      <c r="C7" s="133"/>
      <c r="D7" s="133"/>
      <c r="E7" s="133"/>
      <c r="F7" s="133"/>
      <c r="G7" s="133"/>
      <c r="H7" s="133"/>
    </row>
    <row r="8" spans="1:8" ht="21.6" customHeight="1" thickBot="1" x14ac:dyDescent="0.4">
      <c r="A8" s="2"/>
      <c r="B8" s="136" t="s">
        <v>81</v>
      </c>
      <c r="C8" s="137"/>
      <c r="D8" s="137"/>
      <c r="E8" s="137"/>
      <c r="F8" s="137"/>
      <c r="G8" s="130" t="s">
        <v>34</v>
      </c>
      <c r="H8" s="131"/>
    </row>
    <row r="9" spans="1:8" ht="77.45" customHeight="1" x14ac:dyDescent="0.2">
      <c r="A9" s="141" t="s">
        <v>35</v>
      </c>
      <c r="B9" s="143" t="s">
        <v>0</v>
      </c>
      <c r="C9" s="134" t="s">
        <v>70</v>
      </c>
      <c r="D9" s="134" t="s">
        <v>71</v>
      </c>
      <c r="E9" s="134" t="s">
        <v>78</v>
      </c>
      <c r="F9" s="145" t="s">
        <v>79</v>
      </c>
      <c r="G9" s="134" t="s">
        <v>36</v>
      </c>
      <c r="H9" s="147"/>
    </row>
    <row r="10" spans="1:8" ht="21" customHeight="1" x14ac:dyDescent="0.2">
      <c r="A10" s="142"/>
      <c r="B10" s="144"/>
      <c r="C10" s="135"/>
      <c r="D10" s="135"/>
      <c r="E10" s="135"/>
      <c r="F10" s="146"/>
      <c r="G10" s="102" t="s">
        <v>1</v>
      </c>
      <c r="H10" s="103" t="s">
        <v>2</v>
      </c>
    </row>
    <row r="11" spans="1:8" ht="14.45" customHeight="1" x14ac:dyDescent="0.2">
      <c r="A11" s="93">
        <v>1</v>
      </c>
      <c r="B11" s="94">
        <v>2</v>
      </c>
      <c r="C11" s="95">
        <v>3</v>
      </c>
      <c r="D11" s="95">
        <v>4</v>
      </c>
      <c r="E11" s="94">
        <v>5</v>
      </c>
      <c r="F11" s="94">
        <v>6</v>
      </c>
      <c r="G11" s="94">
        <v>7</v>
      </c>
      <c r="H11" s="96">
        <v>8</v>
      </c>
    </row>
    <row r="12" spans="1:8" ht="27.6" customHeight="1" x14ac:dyDescent="0.3">
      <c r="A12" s="104">
        <v>10000000</v>
      </c>
      <c r="B12" s="13" t="s">
        <v>3</v>
      </c>
      <c r="C12" s="14">
        <f>SUM(C13:C16,C17)</f>
        <v>708489.4</v>
      </c>
      <c r="D12" s="14">
        <f>SUM(D13:D16,D17)</f>
        <v>708489.4</v>
      </c>
      <c r="E12" s="15">
        <f>SUM(E13:E16,E17)</f>
        <v>533057.6</v>
      </c>
      <c r="F12" s="15">
        <f>SUM(F13:F16,F17)</f>
        <v>536584.5</v>
      </c>
      <c r="G12" s="15">
        <f>SUM(G13:G16,G17)</f>
        <v>3526.9000000000024</v>
      </c>
      <c r="H12" s="16">
        <f>SUM(F12/E12)</f>
        <v>1.0066163581571672</v>
      </c>
    </row>
    <row r="13" spans="1:8" ht="22.9" customHeight="1" x14ac:dyDescent="0.35">
      <c r="A13" s="105">
        <v>11010000</v>
      </c>
      <c r="B13" s="36" t="s">
        <v>4</v>
      </c>
      <c r="C13" s="19">
        <v>619775.4</v>
      </c>
      <c r="D13" s="19">
        <v>619775.4</v>
      </c>
      <c r="E13" s="118">
        <v>466935</v>
      </c>
      <c r="F13" s="121">
        <v>475544</v>
      </c>
      <c r="G13" s="21">
        <f>SUM(F13-E13)</f>
        <v>8609</v>
      </c>
      <c r="H13" s="22">
        <f>SUM(F13/E13)</f>
        <v>1.0184372557208177</v>
      </c>
    </row>
    <row r="14" spans="1:8" ht="25.15" customHeight="1" x14ac:dyDescent="0.35">
      <c r="A14" s="106">
        <v>11020000</v>
      </c>
      <c r="B14" s="23" t="s">
        <v>5</v>
      </c>
      <c r="C14" s="24">
        <v>312.5</v>
      </c>
      <c r="D14" s="24">
        <v>312.5</v>
      </c>
      <c r="E14" s="119">
        <v>232.5</v>
      </c>
      <c r="F14" s="120">
        <v>248.7</v>
      </c>
      <c r="G14" s="21">
        <f>SUM(F14-E14)</f>
        <v>16.199999999999989</v>
      </c>
      <c r="H14" s="22">
        <f>SUM(F14/E14)</f>
        <v>1.0696774193548386</v>
      </c>
    </row>
    <row r="15" spans="1:8" ht="43.15" customHeight="1" x14ac:dyDescent="0.35">
      <c r="A15" s="106">
        <v>13000000</v>
      </c>
      <c r="B15" s="23" t="s">
        <v>37</v>
      </c>
      <c r="C15" s="24">
        <v>2313</v>
      </c>
      <c r="D15" s="24">
        <v>2313</v>
      </c>
      <c r="E15" s="119">
        <v>1575.4</v>
      </c>
      <c r="F15" s="120">
        <v>1866</v>
      </c>
      <c r="G15" s="21">
        <f>SUM(F15-E15)</f>
        <v>290.59999999999991</v>
      </c>
      <c r="H15" s="22">
        <f>SUM(F15/E15)</f>
        <v>1.1844610892471752</v>
      </c>
    </row>
    <row r="16" spans="1:8" ht="44.45" customHeight="1" x14ac:dyDescent="0.35">
      <c r="A16" s="106">
        <v>14000000</v>
      </c>
      <c r="B16" s="26" t="s">
        <v>38</v>
      </c>
      <c r="C16" s="27">
        <v>16200</v>
      </c>
      <c r="D16" s="27">
        <v>16200</v>
      </c>
      <c r="E16" s="120">
        <v>12122</v>
      </c>
      <c r="F16" s="120">
        <v>9584</v>
      </c>
      <c r="G16" s="21">
        <f>SUM(F16-E16)</f>
        <v>-2538</v>
      </c>
      <c r="H16" s="22">
        <f t="shared" ref="H16:H45" si="0">SUM(F16/E16)</f>
        <v>0.79062860914040589</v>
      </c>
    </row>
    <row r="17" spans="1:8" ht="24.6" customHeight="1" x14ac:dyDescent="0.35">
      <c r="A17" s="107">
        <v>18000000</v>
      </c>
      <c r="B17" s="28" t="s">
        <v>6</v>
      </c>
      <c r="C17" s="29">
        <f>SUM(C22:C23,C18)</f>
        <v>69888.5</v>
      </c>
      <c r="D17" s="29">
        <f>SUM(D22:D23,D18)</f>
        <v>69888.5</v>
      </c>
      <c r="E17" s="30">
        <f>SUM(E22:E23,E18)</f>
        <v>52192.7</v>
      </c>
      <c r="F17" s="87">
        <f t="shared" ref="F17" si="1">SUM(F22:F23,F18)</f>
        <v>49341.8</v>
      </c>
      <c r="G17" s="31">
        <f>SUM(G22:G23,G18)</f>
        <v>-2850.8999999999987</v>
      </c>
      <c r="H17" s="22">
        <f t="shared" si="0"/>
        <v>0.94537741868115666</v>
      </c>
    </row>
    <row r="18" spans="1:8" ht="25.15" customHeight="1" x14ac:dyDescent="0.35">
      <c r="A18" s="107">
        <v>18010000</v>
      </c>
      <c r="B18" s="28" t="s">
        <v>7</v>
      </c>
      <c r="C18" s="29">
        <f t="shared" ref="C18:D18" si="2">SUM(C19:C21)</f>
        <v>45440</v>
      </c>
      <c r="D18" s="29">
        <f t="shared" si="2"/>
        <v>45440</v>
      </c>
      <c r="E18" s="30">
        <f>SUM(E19:E21)</f>
        <v>34163.199999999997</v>
      </c>
      <c r="F18" s="87">
        <f t="shared" ref="F18" si="3">SUM(F19:F21)</f>
        <v>29457.4</v>
      </c>
      <c r="G18" s="31">
        <f>SUM(G19:G21)</f>
        <v>-4705.7999999999993</v>
      </c>
      <c r="H18" s="22">
        <f t="shared" si="0"/>
        <v>0.86225529224428632</v>
      </c>
    </row>
    <row r="19" spans="1:8" ht="51" x14ac:dyDescent="0.35">
      <c r="A19" s="108" t="s">
        <v>8</v>
      </c>
      <c r="B19" s="32" t="s">
        <v>39</v>
      </c>
      <c r="C19" s="27">
        <v>4355</v>
      </c>
      <c r="D19" s="27">
        <v>4355</v>
      </c>
      <c r="E19" s="120">
        <v>3347</v>
      </c>
      <c r="F19" s="120">
        <v>2585.5</v>
      </c>
      <c r="G19" s="21">
        <f>SUM(F19-E19)</f>
        <v>-761.5</v>
      </c>
      <c r="H19" s="22">
        <f t="shared" si="0"/>
        <v>0.77248282043621153</v>
      </c>
    </row>
    <row r="20" spans="1:8" ht="51" x14ac:dyDescent="0.35">
      <c r="A20" s="108" t="s">
        <v>9</v>
      </c>
      <c r="B20" s="32" t="s">
        <v>40</v>
      </c>
      <c r="C20" s="27">
        <v>41060</v>
      </c>
      <c r="D20" s="27">
        <v>41060</v>
      </c>
      <c r="E20" s="120">
        <v>30796.2</v>
      </c>
      <c r="F20" s="120">
        <v>26871.9</v>
      </c>
      <c r="G20" s="21">
        <f>SUM(F20-E20)</f>
        <v>-3924.2999999999993</v>
      </c>
      <c r="H20" s="22">
        <f t="shared" si="0"/>
        <v>0.87257194069398181</v>
      </c>
    </row>
    <row r="21" spans="1:8" ht="34.5" x14ac:dyDescent="0.35">
      <c r="A21" s="108" t="s">
        <v>10</v>
      </c>
      <c r="B21" s="32" t="s">
        <v>41</v>
      </c>
      <c r="C21" s="27">
        <v>25</v>
      </c>
      <c r="D21" s="27">
        <v>25</v>
      </c>
      <c r="E21" s="120">
        <v>20</v>
      </c>
      <c r="F21" s="120"/>
      <c r="G21" s="21">
        <f>SUM(F21-E21)</f>
        <v>-20</v>
      </c>
      <c r="H21" s="22">
        <f t="shared" si="0"/>
        <v>0</v>
      </c>
    </row>
    <row r="22" spans="1:8" ht="23.25" x14ac:dyDescent="0.35">
      <c r="A22" s="106">
        <v>18030000</v>
      </c>
      <c r="B22" s="32" t="s">
        <v>11</v>
      </c>
      <c r="C22" s="27">
        <v>182</v>
      </c>
      <c r="D22" s="27">
        <v>182</v>
      </c>
      <c r="E22" s="120">
        <v>101</v>
      </c>
      <c r="F22" s="120">
        <v>30.2</v>
      </c>
      <c r="G22" s="21">
        <f>SUM(F22-E22)</f>
        <v>-70.8</v>
      </c>
      <c r="H22" s="22">
        <f t="shared" si="0"/>
        <v>0.299009900990099</v>
      </c>
    </row>
    <row r="23" spans="1:8" ht="23.25" x14ac:dyDescent="0.35">
      <c r="A23" s="106">
        <v>18050000</v>
      </c>
      <c r="B23" s="32" t="s">
        <v>12</v>
      </c>
      <c r="C23" s="27">
        <v>24266.5</v>
      </c>
      <c r="D23" s="27">
        <v>24266.5</v>
      </c>
      <c r="E23" s="120">
        <v>17928.5</v>
      </c>
      <c r="F23" s="120">
        <v>19854.2</v>
      </c>
      <c r="G23" s="21">
        <f>SUM(F23-E23)</f>
        <v>1925.7000000000007</v>
      </c>
      <c r="H23" s="22">
        <f t="shared" si="0"/>
        <v>1.1074099896812337</v>
      </c>
    </row>
    <row r="24" spans="1:8" ht="24" customHeight="1" x14ac:dyDescent="0.3">
      <c r="A24" s="106">
        <v>20000000</v>
      </c>
      <c r="B24" s="13" t="s">
        <v>13</v>
      </c>
      <c r="C24" s="33">
        <f>SUM(C25:C37)</f>
        <v>2120</v>
      </c>
      <c r="D24" s="33">
        <f>SUM(D25:D37)</f>
        <v>2120</v>
      </c>
      <c r="E24" s="34">
        <f>SUM(E25:E36)</f>
        <v>1591.7</v>
      </c>
      <c r="F24" s="34">
        <f>SUM(F25:F37)</f>
        <v>3167</v>
      </c>
      <c r="G24" s="34">
        <f>SUM(G25:G37)</f>
        <v>1575.3</v>
      </c>
      <c r="H24" s="16">
        <f t="shared" si="0"/>
        <v>1.9896965508575737</v>
      </c>
    </row>
    <row r="25" spans="1:8" ht="67.150000000000006" customHeight="1" x14ac:dyDescent="0.35">
      <c r="A25" s="106">
        <v>21010300</v>
      </c>
      <c r="B25" s="23" t="s">
        <v>14</v>
      </c>
      <c r="C25" s="35">
        <v>63</v>
      </c>
      <c r="D25" s="35">
        <v>63</v>
      </c>
      <c r="E25" s="120">
        <v>55</v>
      </c>
      <c r="F25" s="120">
        <v>107.6</v>
      </c>
      <c r="G25" s="21">
        <f>SUM(F25-E25)</f>
        <v>52.599999999999994</v>
      </c>
      <c r="H25" s="22">
        <f t="shared" si="0"/>
        <v>1.9563636363636363</v>
      </c>
    </row>
    <row r="26" spans="1:8" ht="44.45" hidden="1" customHeight="1" x14ac:dyDescent="0.35">
      <c r="A26" s="106">
        <v>21050000</v>
      </c>
      <c r="B26" s="23" t="s">
        <v>66</v>
      </c>
      <c r="C26" s="35"/>
      <c r="D26" s="35"/>
      <c r="E26" s="120"/>
      <c r="F26" s="120"/>
      <c r="G26" s="21">
        <f t="shared" ref="G26:G40" si="4">SUM(F26-E26)</f>
        <v>0</v>
      </c>
      <c r="H26" s="22"/>
    </row>
    <row r="27" spans="1:8" ht="27" hidden="1" customHeight="1" x14ac:dyDescent="0.35">
      <c r="A27" s="106">
        <v>21080500</v>
      </c>
      <c r="B27" s="88" t="s">
        <v>18</v>
      </c>
      <c r="C27" s="35"/>
      <c r="D27" s="35"/>
      <c r="E27" s="120"/>
      <c r="F27" s="120"/>
      <c r="G27" s="21"/>
      <c r="H27" s="22"/>
    </row>
    <row r="28" spans="1:8" ht="24.6" customHeight="1" x14ac:dyDescent="0.35">
      <c r="A28" s="105">
        <v>21081100</v>
      </c>
      <c r="B28" s="36" t="s">
        <v>15</v>
      </c>
      <c r="C28" s="37">
        <v>220</v>
      </c>
      <c r="D28" s="37">
        <v>220</v>
      </c>
      <c r="E28" s="120">
        <v>157</v>
      </c>
      <c r="F28" s="120">
        <v>766.8</v>
      </c>
      <c r="G28" s="21">
        <f t="shared" si="4"/>
        <v>609.79999999999995</v>
      </c>
      <c r="H28" s="22">
        <f t="shared" si="0"/>
        <v>4.8840764331210185</v>
      </c>
    </row>
    <row r="29" spans="1:8" ht="90.6" customHeight="1" x14ac:dyDescent="0.35">
      <c r="A29" s="105">
        <v>21081500</v>
      </c>
      <c r="B29" s="38" t="s">
        <v>16</v>
      </c>
      <c r="C29" s="39"/>
      <c r="D29" s="39"/>
      <c r="E29" s="120"/>
      <c r="F29" s="120">
        <v>98</v>
      </c>
      <c r="G29" s="21">
        <f t="shared" si="4"/>
        <v>98</v>
      </c>
      <c r="H29" s="22"/>
    </row>
    <row r="30" spans="1:8" ht="138.6" customHeight="1" x14ac:dyDescent="0.35">
      <c r="A30" s="105">
        <v>21082400</v>
      </c>
      <c r="B30" s="38" t="s">
        <v>72</v>
      </c>
      <c r="C30" s="39"/>
      <c r="D30" s="39"/>
      <c r="E30" s="120"/>
      <c r="F30" s="120">
        <v>11</v>
      </c>
      <c r="G30" s="21">
        <f t="shared" si="4"/>
        <v>11</v>
      </c>
      <c r="H30" s="22"/>
    </row>
    <row r="31" spans="1:8" ht="84" customHeight="1" x14ac:dyDescent="0.35">
      <c r="A31" s="105">
        <v>22010300</v>
      </c>
      <c r="B31" s="38" t="s">
        <v>42</v>
      </c>
      <c r="C31" s="39">
        <v>20</v>
      </c>
      <c r="D31" s="39">
        <v>20</v>
      </c>
      <c r="E31" s="120">
        <v>15</v>
      </c>
      <c r="F31" s="120">
        <v>23.5</v>
      </c>
      <c r="G31" s="21">
        <f t="shared" si="4"/>
        <v>8.5</v>
      </c>
      <c r="H31" s="22">
        <f t="shared" si="0"/>
        <v>1.5666666666666667</v>
      </c>
    </row>
    <row r="32" spans="1:8" ht="43.9" customHeight="1" x14ac:dyDescent="0.35">
      <c r="A32" s="105">
        <v>22012500</v>
      </c>
      <c r="B32" s="40" t="s">
        <v>43</v>
      </c>
      <c r="C32" s="41">
        <v>1030</v>
      </c>
      <c r="D32" s="41">
        <v>1030</v>
      </c>
      <c r="E32" s="120">
        <v>772.5</v>
      </c>
      <c r="F32" s="120">
        <v>1392.3</v>
      </c>
      <c r="G32" s="21">
        <f t="shared" si="4"/>
        <v>619.79999999999995</v>
      </c>
      <c r="H32" s="22">
        <f t="shared" si="0"/>
        <v>1.8023300970873786</v>
      </c>
    </row>
    <row r="33" spans="1:8" ht="60.6" customHeight="1" x14ac:dyDescent="0.35">
      <c r="A33" s="105">
        <v>22012600</v>
      </c>
      <c r="B33" s="42" t="s">
        <v>44</v>
      </c>
      <c r="C33" s="43">
        <v>200</v>
      </c>
      <c r="D33" s="43">
        <v>200</v>
      </c>
      <c r="E33" s="120">
        <v>152</v>
      </c>
      <c r="F33" s="120">
        <v>110.9</v>
      </c>
      <c r="G33" s="21">
        <f t="shared" si="4"/>
        <v>-41.099999999999994</v>
      </c>
      <c r="H33" s="22">
        <f t="shared" si="0"/>
        <v>0.72960526315789476</v>
      </c>
    </row>
    <row r="34" spans="1:8" ht="94.9" customHeight="1" x14ac:dyDescent="0.35">
      <c r="A34" s="105">
        <v>22080400</v>
      </c>
      <c r="B34" s="44" t="s">
        <v>27</v>
      </c>
      <c r="C34" s="43">
        <v>410</v>
      </c>
      <c r="D34" s="43">
        <v>410</v>
      </c>
      <c r="E34" s="120">
        <v>307.5</v>
      </c>
      <c r="F34" s="120">
        <v>428.5</v>
      </c>
      <c r="G34" s="21">
        <f t="shared" si="4"/>
        <v>121</v>
      </c>
      <c r="H34" s="22">
        <f t="shared" si="0"/>
        <v>1.3934959349593496</v>
      </c>
    </row>
    <row r="35" spans="1:8" ht="26.45" customHeight="1" x14ac:dyDescent="0.35">
      <c r="A35" s="105">
        <v>22090000</v>
      </c>
      <c r="B35" s="18" t="s">
        <v>17</v>
      </c>
      <c r="C35" s="45">
        <v>27</v>
      </c>
      <c r="D35" s="45">
        <v>27</v>
      </c>
      <c r="E35" s="120">
        <v>20.2</v>
      </c>
      <c r="F35" s="120">
        <v>18.3</v>
      </c>
      <c r="G35" s="21">
        <f t="shared" si="4"/>
        <v>-1.8999999999999986</v>
      </c>
      <c r="H35" s="22">
        <f t="shared" si="0"/>
        <v>0.90594059405940597</v>
      </c>
    </row>
    <row r="36" spans="1:8" ht="25.15" customHeight="1" x14ac:dyDescent="0.35">
      <c r="A36" s="105">
        <v>24060300</v>
      </c>
      <c r="B36" s="46" t="s">
        <v>18</v>
      </c>
      <c r="C36" s="47">
        <v>150</v>
      </c>
      <c r="D36" s="47">
        <v>150</v>
      </c>
      <c r="E36" s="120">
        <v>112.5</v>
      </c>
      <c r="F36" s="122">
        <v>208.9</v>
      </c>
      <c r="G36" s="21">
        <f t="shared" si="4"/>
        <v>96.4</v>
      </c>
      <c r="H36" s="22">
        <f t="shared" si="0"/>
        <v>1.856888888888889</v>
      </c>
    </row>
    <row r="37" spans="1:8" ht="260.45" customHeight="1" x14ac:dyDescent="0.35">
      <c r="A37" s="105">
        <v>24062200</v>
      </c>
      <c r="B37" s="97" t="s">
        <v>26</v>
      </c>
      <c r="C37" s="48"/>
      <c r="D37" s="48"/>
      <c r="E37" s="120"/>
      <c r="F37" s="120">
        <v>1.2</v>
      </c>
      <c r="G37" s="21">
        <f t="shared" si="4"/>
        <v>1.2</v>
      </c>
      <c r="H37" s="22"/>
    </row>
    <row r="38" spans="1:8" ht="24.6" customHeight="1" x14ac:dyDescent="0.35">
      <c r="A38" s="106">
        <v>30000000</v>
      </c>
      <c r="B38" s="13" t="s">
        <v>25</v>
      </c>
      <c r="C38" s="13"/>
      <c r="D38" s="47"/>
      <c r="E38" s="120"/>
      <c r="F38" s="120">
        <v>1.7</v>
      </c>
      <c r="G38" s="34">
        <f t="shared" si="4"/>
        <v>1.7</v>
      </c>
      <c r="H38" s="16"/>
    </row>
    <row r="39" spans="1:8" ht="134.44999999999999" customHeight="1" x14ac:dyDescent="0.35">
      <c r="A39" s="106">
        <v>31010200</v>
      </c>
      <c r="B39" s="116" t="s">
        <v>80</v>
      </c>
      <c r="C39" s="13"/>
      <c r="D39" s="47"/>
      <c r="E39" s="34"/>
      <c r="F39" s="117">
        <v>1.4</v>
      </c>
      <c r="G39" s="117">
        <v>1.4</v>
      </c>
      <c r="H39" s="16"/>
    </row>
    <row r="40" spans="1:8" ht="68.45" customHeight="1" x14ac:dyDescent="0.35">
      <c r="A40" s="105">
        <v>31020000</v>
      </c>
      <c r="B40" s="115" t="s">
        <v>45</v>
      </c>
      <c r="C40" s="49"/>
      <c r="D40" s="49"/>
      <c r="E40" s="50"/>
      <c r="F40" s="25">
        <v>0.3</v>
      </c>
      <c r="G40" s="21">
        <f t="shared" si="4"/>
        <v>0.3</v>
      </c>
      <c r="H40" s="22"/>
    </row>
    <row r="41" spans="1:8" ht="26.45" customHeight="1" x14ac:dyDescent="0.3">
      <c r="A41" s="109"/>
      <c r="B41" s="13" t="s">
        <v>20</v>
      </c>
      <c r="C41" s="30">
        <f>SUM(C12,C24,C38)</f>
        <v>710609.4</v>
      </c>
      <c r="D41" s="30">
        <f>SUM(D12,D24,D38)</f>
        <v>710609.4</v>
      </c>
      <c r="E41" s="30">
        <f>SUM(E12,E24,E38)</f>
        <v>534649.29999999993</v>
      </c>
      <c r="F41" s="30">
        <f>SUM(F12,F24,F38)</f>
        <v>539753.19999999995</v>
      </c>
      <c r="G41" s="30">
        <f>SUM(G12,G24,G38)</f>
        <v>5103.9000000000024</v>
      </c>
      <c r="H41" s="16">
        <f t="shared" si="0"/>
        <v>1.0095462577057521</v>
      </c>
    </row>
    <row r="42" spans="1:8" ht="28.15" customHeight="1" x14ac:dyDescent="0.3">
      <c r="A42" s="110">
        <v>40000000</v>
      </c>
      <c r="B42" s="13" t="s">
        <v>19</v>
      </c>
      <c r="C42" s="51">
        <f>SUM(C43,C50,C48)</f>
        <v>178860.79999999999</v>
      </c>
      <c r="D42" s="51">
        <f t="shared" ref="D42:G42" si="5">SUM(D43,D50,D48)</f>
        <v>162054.9</v>
      </c>
      <c r="E42" s="51">
        <f t="shared" si="5"/>
        <v>124851.79999999999</v>
      </c>
      <c r="F42" s="51">
        <f t="shared" si="5"/>
        <v>124727.59999999999</v>
      </c>
      <c r="G42" s="51">
        <f t="shared" si="5"/>
        <v>-124.2</v>
      </c>
      <c r="H42" s="52">
        <f t="shared" si="0"/>
        <v>0.99900522058953101</v>
      </c>
    </row>
    <row r="43" spans="1:8" ht="45" x14ac:dyDescent="0.3">
      <c r="A43" s="110">
        <v>41030000</v>
      </c>
      <c r="B43" s="13" t="s">
        <v>46</v>
      </c>
      <c r="C43" s="51">
        <f>SUM(C46:C47)</f>
        <v>177029.8</v>
      </c>
      <c r="D43" s="51">
        <f>SUM(D46:D47)</f>
        <v>159326.79999999999</v>
      </c>
      <c r="E43" s="51">
        <f t="shared" ref="E43:F43" si="6">SUM(E46:E47)</f>
        <v>122809.9</v>
      </c>
      <c r="F43" s="51">
        <f t="shared" si="6"/>
        <v>122809.9</v>
      </c>
      <c r="G43" s="31"/>
      <c r="H43" s="52">
        <f t="shared" si="0"/>
        <v>1</v>
      </c>
    </row>
    <row r="44" spans="1:8" ht="90" hidden="1" x14ac:dyDescent="0.35">
      <c r="A44" s="105">
        <v>41030400</v>
      </c>
      <c r="B44" s="53" t="s">
        <v>47</v>
      </c>
      <c r="C44" s="51"/>
      <c r="D44" s="51"/>
      <c r="E44" s="50"/>
      <c r="F44" s="20"/>
      <c r="G44" s="21"/>
      <c r="H44" s="22" t="e">
        <f t="shared" si="0"/>
        <v>#DIV/0!</v>
      </c>
    </row>
    <row r="45" spans="1:8" ht="67.5" hidden="1" x14ac:dyDescent="0.35">
      <c r="A45" s="105">
        <v>41033200</v>
      </c>
      <c r="B45" s="54" t="s">
        <v>48</v>
      </c>
      <c r="C45" s="51"/>
      <c r="D45" s="51"/>
      <c r="E45" s="50"/>
      <c r="F45" s="20"/>
      <c r="G45" s="21"/>
      <c r="H45" s="22" t="e">
        <f t="shared" si="0"/>
        <v>#DIV/0!</v>
      </c>
    </row>
    <row r="46" spans="1:8" ht="49.9" customHeight="1" x14ac:dyDescent="0.35">
      <c r="A46" s="105">
        <v>41033900</v>
      </c>
      <c r="B46" s="55" t="s">
        <v>49</v>
      </c>
      <c r="C46" s="56">
        <v>177029.8</v>
      </c>
      <c r="D46" s="56">
        <v>159326.79999999999</v>
      </c>
      <c r="E46" s="119">
        <v>122809.9</v>
      </c>
      <c r="F46" s="124">
        <v>122809.9</v>
      </c>
      <c r="G46" s="21"/>
      <c r="H46" s="22">
        <f t="shared" ref="H46:H64" si="7">SUM(F46/E46)</f>
        <v>1</v>
      </c>
    </row>
    <row r="47" spans="1:8" ht="99.6" hidden="1" customHeight="1" x14ac:dyDescent="0.35">
      <c r="A47" s="105">
        <v>41034500</v>
      </c>
      <c r="B47" s="55" t="s">
        <v>69</v>
      </c>
      <c r="C47" s="56"/>
      <c r="D47" s="56"/>
      <c r="E47" s="56"/>
      <c r="F47" s="57"/>
      <c r="G47" s="21"/>
      <c r="H47" s="22" t="e">
        <f t="shared" si="7"/>
        <v>#DIV/0!</v>
      </c>
    </row>
    <row r="48" spans="1:8" ht="31.9" hidden="1" customHeight="1" x14ac:dyDescent="0.3">
      <c r="A48" s="110">
        <v>41050000</v>
      </c>
      <c r="B48" s="83" t="s">
        <v>63</v>
      </c>
      <c r="C48" s="90">
        <f>SUM(C49)</f>
        <v>0</v>
      </c>
      <c r="D48" s="90">
        <f>SUM(D49)</f>
        <v>0</v>
      </c>
      <c r="E48" s="90">
        <f t="shared" ref="E48:F48" si="8">SUM(E49)</f>
        <v>0</v>
      </c>
      <c r="F48" s="90">
        <f t="shared" si="8"/>
        <v>0</v>
      </c>
      <c r="G48" s="31"/>
      <c r="H48" s="52" t="e">
        <f t="shared" si="7"/>
        <v>#DIV/0!</v>
      </c>
    </row>
    <row r="49" spans="1:45" ht="137.44999999999999" hidden="1" customHeight="1" x14ac:dyDescent="0.35">
      <c r="A49" s="105">
        <v>41040200</v>
      </c>
      <c r="B49" s="58" t="s">
        <v>64</v>
      </c>
      <c r="C49" s="56"/>
      <c r="D49" s="56"/>
      <c r="E49" s="56"/>
      <c r="F49" s="57"/>
      <c r="G49" s="21"/>
      <c r="H49" s="22" t="e">
        <f t="shared" si="7"/>
        <v>#DIV/0!</v>
      </c>
    </row>
    <row r="50" spans="1:45" ht="47.45" customHeight="1" x14ac:dyDescent="0.35">
      <c r="A50" s="110">
        <v>41050000</v>
      </c>
      <c r="B50" s="13" t="s">
        <v>50</v>
      </c>
      <c r="C50" s="51">
        <f>SUM(C51:C63)</f>
        <v>1831</v>
      </c>
      <c r="D50" s="51">
        <f>SUM(D51:D63)</f>
        <v>2728.1000000000004</v>
      </c>
      <c r="E50" s="51">
        <f>SUM(E51:E63)</f>
        <v>2041.9</v>
      </c>
      <c r="F50" s="51">
        <f>SUM(F51:F63)</f>
        <v>1917.7</v>
      </c>
      <c r="G50" s="51">
        <f>SUM(G51:G63)</f>
        <v>-124.2</v>
      </c>
      <c r="H50" s="22">
        <f t="shared" si="7"/>
        <v>0.93917429844752431</v>
      </c>
    </row>
    <row r="51" spans="1:45" ht="151.5" hidden="1" customHeight="1" x14ac:dyDescent="0.35">
      <c r="A51" s="111">
        <v>41050800</v>
      </c>
      <c r="B51" s="59" t="s">
        <v>28</v>
      </c>
      <c r="C51" s="37"/>
      <c r="D51" s="37"/>
      <c r="E51" s="37"/>
      <c r="F51" s="57"/>
      <c r="G51" s="21"/>
      <c r="H51" s="22" t="e">
        <f t="shared" si="7"/>
        <v>#DIV/0!</v>
      </c>
    </row>
    <row r="52" spans="1:45" ht="198.75" hidden="1" customHeight="1" x14ac:dyDescent="0.35">
      <c r="A52" s="111">
        <v>41050900</v>
      </c>
      <c r="B52" s="59" t="s">
        <v>51</v>
      </c>
      <c r="C52" s="37"/>
      <c r="D52" s="37"/>
      <c r="E52" s="37"/>
      <c r="F52" s="57"/>
      <c r="G52" s="21"/>
      <c r="H52" s="22" t="e">
        <f t="shared" si="7"/>
        <v>#DIV/0!</v>
      </c>
    </row>
    <row r="53" spans="1:45" ht="73.150000000000006" customHeight="1" x14ac:dyDescent="0.35">
      <c r="A53" s="111">
        <v>41051000</v>
      </c>
      <c r="B53" s="60" t="s">
        <v>52</v>
      </c>
      <c r="C53" s="91">
        <v>1831</v>
      </c>
      <c r="D53" s="91">
        <v>1756.8</v>
      </c>
      <c r="E53" s="119">
        <v>1354.2</v>
      </c>
      <c r="F53" s="124">
        <v>1354.2</v>
      </c>
      <c r="G53" s="21">
        <f t="shared" ref="G53:G55" si="9">SUM(F53-E53)</f>
        <v>0</v>
      </c>
      <c r="H53" s="22">
        <f t="shared" si="7"/>
        <v>1</v>
      </c>
    </row>
    <row r="54" spans="1:45" ht="92.25" hidden="1" customHeight="1" x14ac:dyDescent="0.35">
      <c r="A54" s="111">
        <v>41051100</v>
      </c>
      <c r="B54" s="59" t="s">
        <v>29</v>
      </c>
      <c r="C54" s="37"/>
      <c r="D54" s="37"/>
      <c r="E54" s="119"/>
      <c r="F54" s="124"/>
      <c r="G54" s="21"/>
      <c r="H54" s="22" t="e">
        <f t="shared" si="7"/>
        <v>#DIV/0!</v>
      </c>
    </row>
    <row r="55" spans="1:45" ht="93.6" customHeight="1" x14ac:dyDescent="0.35">
      <c r="A55" s="105">
        <v>41051200</v>
      </c>
      <c r="B55" s="61" t="s">
        <v>30</v>
      </c>
      <c r="C55" s="37"/>
      <c r="D55" s="37">
        <v>822.6</v>
      </c>
      <c r="E55" s="119">
        <v>560.1</v>
      </c>
      <c r="F55" s="124">
        <v>439.6</v>
      </c>
      <c r="G55" s="21">
        <f t="shared" si="9"/>
        <v>-120.5</v>
      </c>
      <c r="H55" s="22">
        <f t="shared" si="7"/>
        <v>0.78485984645599005</v>
      </c>
    </row>
    <row r="56" spans="1:45" ht="135" hidden="1" customHeight="1" x14ac:dyDescent="0.35">
      <c r="A56" s="105">
        <v>41051400</v>
      </c>
      <c r="B56" s="61" t="s">
        <v>31</v>
      </c>
      <c r="C56" s="37"/>
      <c r="D56" s="37"/>
      <c r="E56" s="119"/>
      <c r="F56" s="124"/>
      <c r="G56" s="21"/>
      <c r="H56" s="22" t="e">
        <f t="shared" si="7"/>
        <v>#DIV/0!</v>
      </c>
    </row>
    <row r="57" spans="1:45" ht="90.75" hidden="1" customHeight="1" x14ac:dyDescent="0.35">
      <c r="A57" s="105">
        <v>41051500</v>
      </c>
      <c r="B57" s="62" t="s">
        <v>32</v>
      </c>
      <c r="C57" s="37"/>
      <c r="D57" s="37"/>
      <c r="E57" s="119"/>
      <c r="F57" s="124"/>
      <c r="G57" s="21">
        <f t="shared" ref="G57:G60" si="10">SUM(F57-E57)</f>
        <v>0</v>
      </c>
      <c r="H57" s="22" t="e">
        <f t="shared" si="7"/>
        <v>#DIV/0!</v>
      </c>
    </row>
    <row r="58" spans="1:45" ht="69" customHeight="1" x14ac:dyDescent="0.35">
      <c r="A58" s="105">
        <v>41051700</v>
      </c>
      <c r="B58" s="59" t="s">
        <v>67</v>
      </c>
      <c r="C58" s="63"/>
      <c r="D58" s="63">
        <v>25.8</v>
      </c>
      <c r="E58" s="119">
        <v>25.8</v>
      </c>
      <c r="F58" s="124">
        <v>25.8</v>
      </c>
      <c r="G58" s="21"/>
      <c r="H58" s="22">
        <f t="shared" si="7"/>
        <v>1</v>
      </c>
    </row>
    <row r="59" spans="1:45" ht="109.5" hidden="1" customHeight="1" x14ac:dyDescent="0.35">
      <c r="A59" s="105">
        <v>41052300</v>
      </c>
      <c r="B59" s="59" t="s">
        <v>53</v>
      </c>
      <c r="C59" s="63"/>
      <c r="D59" s="63"/>
      <c r="E59" s="119"/>
      <c r="F59" s="124"/>
      <c r="G59" s="21"/>
      <c r="H59" s="22" t="e">
        <f t="shared" si="7"/>
        <v>#DIV/0!</v>
      </c>
    </row>
    <row r="60" spans="1:45" ht="26.25" customHeight="1" x14ac:dyDescent="0.35">
      <c r="A60" s="105">
        <v>41053900</v>
      </c>
      <c r="B60" s="59" t="s">
        <v>54</v>
      </c>
      <c r="C60" s="63"/>
      <c r="D60" s="63">
        <v>122.9</v>
      </c>
      <c r="E60" s="119">
        <v>101.8</v>
      </c>
      <c r="F60" s="124">
        <v>98.1</v>
      </c>
      <c r="G60" s="21">
        <f t="shared" si="10"/>
        <v>-3.7000000000000028</v>
      </c>
      <c r="H60" s="22">
        <f t="shared" si="7"/>
        <v>0.96365422396856582</v>
      </c>
    </row>
    <row r="61" spans="1:45" ht="146.25" hidden="1" customHeight="1" x14ac:dyDescent="0.35">
      <c r="A61" s="17">
        <v>41054100</v>
      </c>
      <c r="B61" s="59" t="s">
        <v>55</v>
      </c>
      <c r="C61" s="63"/>
      <c r="D61" s="63"/>
      <c r="E61" s="119"/>
      <c r="F61" s="123"/>
      <c r="G61" s="21"/>
      <c r="H61" s="22" t="e">
        <f t="shared" si="7"/>
        <v>#DIV/0!</v>
      </c>
    </row>
    <row r="62" spans="1:45" ht="111.75" hidden="1" customHeight="1" x14ac:dyDescent="0.35">
      <c r="A62" s="17">
        <v>41054300</v>
      </c>
      <c r="B62" s="59" t="s">
        <v>56</v>
      </c>
      <c r="C62" s="63"/>
      <c r="D62" s="63"/>
      <c r="E62" s="119"/>
      <c r="F62" s="123"/>
      <c r="G62" s="21"/>
      <c r="H62" s="22" t="e">
        <f t="shared" si="7"/>
        <v>#DIV/0!</v>
      </c>
    </row>
    <row r="63" spans="1:45" ht="116.45" hidden="1" customHeight="1" x14ac:dyDescent="0.35">
      <c r="A63" s="17">
        <v>41055000</v>
      </c>
      <c r="B63" s="89" t="s">
        <v>68</v>
      </c>
      <c r="C63" s="63"/>
      <c r="D63" s="63"/>
      <c r="E63" s="119"/>
      <c r="F63" s="123"/>
      <c r="G63" s="21"/>
      <c r="H63" s="22" t="e">
        <f t="shared" si="7"/>
        <v>#DIV/0!</v>
      </c>
    </row>
    <row r="64" spans="1:45" s="3" customFormat="1" ht="22.9" customHeight="1" x14ac:dyDescent="0.3">
      <c r="A64" s="64"/>
      <c r="B64" s="13" t="s">
        <v>57</v>
      </c>
      <c r="C64" s="30">
        <f>SUM(C41:C42)</f>
        <v>889470.2</v>
      </c>
      <c r="D64" s="30">
        <f>SUM(D41:D42)</f>
        <v>872664.3</v>
      </c>
      <c r="E64" s="30">
        <f>SUM(E41:E42)</f>
        <v>659501.09999999986</v>
      </c>
      <c r="F64" s="30">
        <f>SUM(F41:F42)</f>
        <v>664480.79999999993</v>
      </c>
      <c r="G64" s="30">
        <f>SUM(G41:G42)</f>
        <v>4979.7000000000025</v>
      </c>
      <c r="H64" s="16">
        <f t="shared" si="7"/>
        <v>1.0075507076485544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38" t="s">
        <v>58</v>
      </c>
      <c r="B65" s="139"/>
      <c r="C65" s="139"/>
      <c r="D65" s="139"/>
      <c r="E65" s="139"/>
      <c r="F65" s="139"/>
      <c r="G65" s="139"/>
      <c r="H65" s="140"/>
    </row>
    <row r="66" spans="1:8" ht="27.6" customHeight="1" x14ac:dyDescent="0.35">
      <c r="A66" s="106">
        <v>19010000</v>
      </c>
      <c r="B66" s="65" t="s">
        <v>21</v>
      </c>
      <c r="C66" s="48">
        <v>373</v>
      </c>
      <c r="D66" s="48">
        <v>373</v>
      </c>
      <c r="E66" s="48">
        <v>279.8</v>
      </c>
      <c r="F66" s="25">
        <v>341.6</v>
      </c>
      <c r="G66" s="21">
        <f>SUM(F66-E66)</f>
        <v>61.800000000000011</v>
      </c>
      <c r="H66" s="22">
        <f>SUM(F66/E66)</f>
        <v>1.2208720514653324</v>
      </c>
    </row>
    <row r="67" spans="1:8" ht="66" customHeight="1" x14ac:dyDescent="0.35">
      <c r="A67" s="106">
        <v>21110000</v>
      </c>
      <c r="B67" s="32" t="s">
        <v>73</v>
      </c>
      <c r="C67" s="48"/>
      <c r="D67" s="48"/>
      <c r="E67" s="48"/>
      <c r="F67" s="25">
        <v>0.6</v>
      </c>
      <c r="G67" s="21">
        <f>SUM(F67-E67)</f>
        <v>0.6</v>
      </c>
      <c r="H67" s="22"/>
    </row>
    <row r="68" spans="1:8" ht="99" customHeight="1" x14ac:dyDescent="0.35">
      <c r="A68" s="106">
        <v>24062100</v>
      </c>
      <c r="B68" s="61" t="s">
        <v>59</v>
      </c>
      <c r="C68" s="98">
        <v>70</v>
      </c>
      <c r="D68" s="98">
        <v>70</v>
      </c>
      <c r="E68" s="99">
        <v>49</v>
      </c>
      <c r="F68" s="66">
        <v>119.4</v>
      </c>
      <c r="G68" s="21">
        <f>SUM(F68-E68)</f>
        <v>70.400000000000006</v>
      </c>
      <c r="H68" s="22">
        <f>SUM(F68/E68)</f>
        <v>2.4367346938775509</v>
      </c>
    </row>
    <row r="69" spans="1:8" ht="46.5" x14ac:dyDescent="0.35">
      <c r="A69" s="106">
        <v>25000000</v>
      </c>
      <c r="B69" s="67" t="s">
        <v>60</v>
      </c>
      <c r="C69" s="68">
        <v>9268.5</v>
      </c>
      <c r="D69" s="68">
        <v>9268.5</v>
      </c>
      <c r="E69" s="68">
        <v>2136.3000000000002</v>
      </c>
      <c r="F69" s="69">
        <v>7121.9</v>
      </c>
      <c r="G69" s="21">
        <f>SUM(F69-E69)</f>
        <v>4985.5999999999995</v>
      </c>
      <c r="H69" s="22">
        <f>SUM(F69/E69)</f>
        <v>3.333754622478116</v>
      </c>
    </row>
    <row r="70" spans="1:8" ht="22.5" x14ac:dyDescent="0.3">
      <c r="A70" s="106"/>
      <c r="B70" s="13" t="s">
        <v>22</v>
      </c>
      <c r="C70" s="30">
        <f>SUM(C72:C74)</f>
        <v>600</v>
      </c>
      <c r="D70" s="30">
        <f>SUM(D72:D74)</f>
        <v>600</v>
      </c>
      <c r="E70" s="30">
        <f>SUM(E72:E74)</f>
        <v>379</v>
      </c>
      <c r="F70" s="30">
        <f>SUM(F71:F74)</f>
        <v>5.9</v>
      </c>
      <c r="G70" s="30">
        <f>SUM(G71:G74)</f>
        <v>-373.1</v>
      </c>
      <c r="H70" s="52">
        <f>SUM(F70/E70)</f>
        <v>1.5567282321899738E-2</v>
      </c>
    </row>
    <row r="71" spans="1:8" ht="113.45" customHeight="1" x14ac:dyDescent="0.35">
      <c r="A71" s="106">
        <v>24110900</v>
      </c>
      <c r="B71" s="70" t="s">
        <v>33</v>
      </c>
      <c r="C71" s="30"/>
      <c r="D71" s="30"/>
      <c r="E71" s="30"/>
      <c r="F71" s="25">
        <v>2</v>
      </c>
      <c r="G71" s="71">
        <v>2</v>
      </c>
      <c r="H71" s="16"/>
    </row>
    <row r="72" spans="1:8" ht="70.900000000000006" hidden="1" customHeight="1" x14ac:dyDescent="0.35">
      <c r="A72" s="112">
        <v>24170000</v>
      </c>
      <c r="B72" s="72" t="s">
        <v>61</v>
      </c>
      <c r="C72" s="73"/>
      <c r="D72" s="73"/>
      <c r="E72" s="74"/>
      <c r="F72" s="25"/>
      <c r="G72" s="21"/>
      <c r="H72" s="75"/>
    </row>
    <row r="73" spans="1:8" ht="139.9" customHeight="1" x14ac:dyDescent="0.35">
      <c r="A73" s="106">
        <v>33010100</v>
      </c>
      <c r="B73" s="100" t="s">
        <v>74</v>
      </c>
      <c r="C73" s="76">
        <v>500</v>
      </c>
      <c r="D73" s="76">
        <v>500</v>
      </c>
      <c r="E73" s="76">
        <v>330</v>
      </c>
      <c r="F73" s="25">
        <v>3.9</v>
      </c>
      <c r="G73" s="21">
        <f>SUM(F73-E73)</f>
        <v>-326.10000000000002</v>
      </c>
      <c r="H73" s="22">
        <f>SUM(F73/E73)</f>
        <v>1.1818181818181818E-2</v>
      </c>
    </row>
    <row r="74" spans="1:8" ht="137.44999999999999" customHeight="1" x14ac:dyDescent="0.35">
      <c r="A74" s="106">
        <v>33010200</v>
      </c>
      <c r="B74" s="77" t="s">
        <v>75</v>
      </c>
      <c r="C74" s="101">
        <v>100</v>
      </c>
      <c r="D74" s="101">
        <v>100</v>
      </c>
      <c r="E74" s="20">
        <v>49</v>
      </c>
      <c r="F74" s="25"/>
      <c r="G74" s="21">
        <f>SUM(F74-E74)</f>
        <v>-49</v>
      </c>
      <c r="H74" s="22"/>
    </row>
    <row r="75" spans="1:8" ht="30.6" customHeight="1" x14ac:dyDescent="0.3">
      <c r="A75" s="113"/>
      <c r="B75" s="13" t="s">
        <v>23</v>
      </c>
      <c r="C75" s="78">
        <f>SUM(C66:C70)</f>
        <v>10311.5</v>
      </c>
      <c r="D75" s="78">
        <f>SUM(D66:D70)</f>
        <v>10311.5</v>
      </c>
      <c r="E75" s="78">
        <f>SUM(E66:E70)</f>
        <v>2844.1000000000004</v>
      </c>
      <c r="F75" s="78">
        <f>SUM(F66:F70)</f>
        <v>7589.4</v>
      </c>
      <c r="G75" s="78">
        <f>SUM(G66:G70)</f>
        <v>4745.2999999999993</v>
      </c>
      <c r="H75" s="79">
        <f>SUM(F75/E75)</f>
        <v>2.6684715727295099</v>
      </c>
    </row>
    <row r="76" spans="1:8" ht="27.6" customHeight="1" thickBot="1" x14ac:dyDescent="0.35">
      <c r="A76" s="114"/>
      <c r="B76" s="80" t="s">
        <v>24</v>
      </c>
      <c r="C76" s="81">
        <f>SUM(C64,C75)</f>
        <v>899781.7</v>
      </c>
      <c r="D76" s="81">
        <f>SUM(D64,D75)</f>
        <v>882975.8</v>
      </c>
      <c r="E76" s="81">
        <f>SUM(E64,E75)</f>
        <v>662345.19999999984</v>
      </c>
      <c r="F76" s="81">
        <f>SUM(F64,F75)</f>
        <v>672070.2</v>
      </c>
      <c r="G76" s="81">
        <f>SUM(G64,G75)</f>
        <v>9725.0000000000018</v>
      </c>
      <c r="H76" s="82">
        <f>SUM(F76/E76)</f>
        <v>1.0146826760426437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87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84" t="s">
        <v>82</v>
      </c>
      <c r="B79" s="85"/>
      <c r="C79" s="85"/>
      <c r="D79" s="85"/>
      <c r="E79" s="85"/>
      <c r="F79" s="85"/>
      <c r="G79" s="86"/>
    </row>
    <row r="83" spans="2:2" x14ac:dyDescent="0.2">
      <c r="B83" t="s">
        <v>62</v>
      </c>
    </row>
  </sheetData>
  <mergeCells count="16">
    <mergeCell ref="D9:D10"/>
    <mergeCell ref="B8:F8"/>
    <mergeCell ref="A65:H65"/>
    <mergeCell ref="A9:A10"/>
    <mergeCell ref="B9:B10"/>
    <mergeCell ref="C9:C10"/>
    <mergeCell ref="E9:E10"/>
    <mergeCell ref="F9:F10"/>
    <mergeCell ref="G9:H9"/>
    <mergeCell ref="E2:H2"/>
    <mergeCell ref="E4:H4"/>
    <mergeCell ref="F5:H5"/>
    <mergeCell ref="E3:H3"/>
    <mergeCell ref="G8:H8"/>
    <mergeCell ref="A6:H6"/>
    <mergeCell ref="A7:H7"/>
  </mergeCells>
  <conditionalFormatting sqref="E13:E16">
    <cfRule type="containsErrors" dxfId="17" priority="19">
      <formula>ISERROR(E13)</formula>
    </cfRule>
    <cfRule type="cellIs" dxfId="16" priority="20" operator="equal">
      <formula>0</formula>
    </cfRule>
  </conditionalFormatting>
  <conditionalFormatting sqref="E19:E23">
    <cfRule type="containsErrors" dxfId="15" priority="17">
      <formula>ISERROR(E19)</formula>
    </cfRule>
    <cfRule type="cellIs" dxfId="14" priority="18" operator="equal">
      <formula>0</formula>
    </cfRule>
  </conditionalFormatting>
  <conditionalFormatting sqref="F13:F16">
    <cfRule type="containsErrors" dxfId="13" priority="13">
      <formula>ISERROR(F13)</formula>
    </cfRule>
    <cfRule type="cellIs" dxfId="12" priority="14" operator="equal">
      <formula>0</formula>
    </cfRule>
  </conditionalFormatting>
  <conditionalFormatting sqref="F19:F23">
    <cfRule type="containsErrors" dxfId="11" priority="11">
      <formula>ISERROR(F19)</formula>
    </cfRule>
    <cfRule type="cellIs" dxfId="10" priority="12" operator="equal">
      <formula>0</formula>
    </cfRule>
  </conditionalFormatting>
  <conditionalFormatting sqref="E25:E38">
    <cfRule type="containsErrors" dxfId="9" priority="9">
      <formula>ISERROR(E25)</formula>
    </cfRule>
    <cfRule type="cellIs" dxfId="8" priority="10" operator="equal">
      <formula>0</formula>
    </cfRule>
  </conditionalFormatting>
  <conditionalFormatting sqref="F25:F38">
    <cfRule type="containsErrors" dxfId="7" priority="7">
      <formula>ISERROR(F25)</formula>
    </cfRule>
    <cfRule type="cellIs" dxfId="6" priority="8" operator="equal">
      <formula>0</formula>
    </cfRule>
  </conditionalFormatting>
  <conditionalFormatting sqref="E46:F46">
    <cfRule type="containsErrors" dxfId="5" priority="5">
      <formula>ISERROR(E46)</formula>
    </cfRule>
    <cfRule type="cellIs" dxfId="4" priority="6" operator="equal">
      <formula>0</formula>
    </cfRule>
  </conditionalFormatting>
  <conditionalFormatting sqref="E53:F59 E61:F63">
    <cfRule type="containsErrors" dxfId="3" priority="3">
      <formula>ISERROR(E53)</formula>
    </cfRule>
    <cfRule type="cellIs" dxfId="2" priority="4" operator="equal">
      <formula>0</formula>
    </cfRule>
  </conditionalFormatting>
  <conditionalFormatting sqref="E60:F60">
    <cfRule type="containsErrors" dxfId="1" priority="1">
      <formula>ISERROR(E60)</formula>
    </cfRule>
    <cfRule type="cellIs" dxfId="0" priority="2" operator="equal">
      <formula>0</formula>
    </cfRule>
  </conditionalFormatting>
  <pageMargins left="1.1811023622047245" right="0.39370078740157483" top="0.78740157480314965" bottom="0.78740157480314965" header="0" footer="0"/>
  <pageSetup paperSize="9" scale="46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2022-11-03T13:31:41Z</cp:lastPrinted>
  <dcterms:created xsi:type="dcterms:W3CDTF">2004-10-20T06:45:28Z</dcterms:created>
  <dcterms:modified xsi:type="dcterms:W3CDTF">2022-12-07T09:32:03Z</dcterms:modified>
</cp:coreProperties>
</file>