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20550" windowHeight="7800" tabRatio="601"/>
  </bookViews>
  <sheets>
    <sheet name="дод1" sheetId="54" r:id="rId1"/>
    <sheet name="дод2 " sheetId="56" r:id="rId2"/>
    <sheet name="дод3 " sheetId="57" r:id="rId3"/>
    <sheet name="дод4" sheetId="55" r:id="rId4"/>
    <sheet name="дод5 " sheetId="58" r:id="rId5"/>
  </sheets>
  <definedNames>
    <definedName name="_xlnm.Print_Titles" localSheetId="2">'дод3 '!$8:$12</definedName>
    <definedName name="_xlnm.Print_Titles" localSheetId="4">'дод5 '!$11:$13</definedName>
    <definedName name="_xlnm.Print_Area" localSheetId="0">дод1!$A$1:$F$107</definedName>
    <definedName name="_xlnm.Print_Area" localSheetId="1">'дод2 '!$A$1:$F$40</definedName>
    <definedName name="_xlnm.Print_Area" localSheetId="2">'дод3 '!$A$1:$R$126</definedName>
    <definedName name="_xlnm.Print_Area" localSheetId="4">'дод5 '!$A$1:$J$95</definedName>
  </definedNames>
  <calcPr calcId="162913"/>
</workbook>
</file>

<file path=xl/calcChain.xml><?xml version="1.0" encoding="utf-8"?>
<calcChain xmlns="http://schemas.openxmlformats.org/spreadsheetml/2006/main">
  <c r="H15" i="58" l="1"/>
  <c r="G92" i="58" l="1"/>
  <c r="G91" i="58"/>
  <c r="G89" i="58" s="1"/>
  <c r="G88" i="58" s="1"/>
  <c r="G90" i="58"/>
  <c r="J89" i="58"/>
  <c r="I89" i="58"/>
  <c r="H89" i="58"/>
  <c r="J88" i="58"/>
  <c r="I88" i="58"/>
  <c r="H88" i="58"/>
  <c r="L89" i="58" s="1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69" i="58"/>
  <c r="G68" i="58"/>
  <c r="J67" i="58"/>
  <c r="I67" i="58"/>
  <c r="H67" i="58"/>
  <c r="H66" i="58" s="1"/>
  <c r="J66" i="58"/>
  <c r="G65" i="58"/>
  <c r="G64" i="58"/>
  <c r="G63" i="58"/>
  <c r="G62" i="58"/>
  <c r="G61" i="58"/>
  <c r="G60" i="58"/>
  <c r="G59" i="58"/>
  <c r="G58" i="58"/>
  <c r="G57" i="58"/>
  <c r="G56" i="58"/>
  <c r="G53" i="58" s="1"/>
  <c r="G55" i="58"/>
  <c r="G54" i="58"/>
  <c r="J53" i="58"/>
  <c r="I53" i="58"/>
  <c r="H53" i="58"/>
  <c r="L53" i="58" s="1"/>
  <c r="J52" i="58"/>
  <c r="I52" i="58"/>
  <c r="H52" i="58"/>
  <c r="G52" i="58" s="1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 s="1"/>
  <c r="G35" i="58" s="1"/>
  <c r="J36" i="58"/>
  <c r="I36" i="58"/>
  <c r="H36" i="58"/>
  <c r="J35" i="58"/>
  <c r="I35" i="58"/>
  <c r="H35" i="58"/>
  <c r="L36" i="58" s="1"/>
  <c r="G34" i="58"/>
  <c r="G31" i="58" s="1"/>
  <c r="G30" i="58" s="1"/>
  <c r="G33" i="58"/>
  <c r="G32" i="58"/>
  <c r="J31" i="58"/>
  <c r="J30" i="58" s="1"/>
  <c r="I31" i="58"/>
  <c r="H31" i="58"/>
  <c r="L31" i="58" s="1"/>
  <c r="I30" i="58"/>
  <c r="H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5" i="58" s="1"/>
  <c r="G16" i="58"/>
  <c r="J15" i="58"/>
  <c r="J93" i="58" s="1"/>
  <c r="I15" i="58"/>
  <c r="I14" i="58" s="1"/>
  <c r="J14" i="58"/>
  <c r="O139" i="57"/>
  <c r="J139" i="57"/>
  <c r="F139" i="57"/>
  <c r="E131" i="57"/>
  <c r="R130" i="57"/>
  <c r="R139" i="57" s="1"/>
  <c r="Q130" i="57"/>
  <c r="Q139" i="57" s="1"/>
  <c r="P130" i="57"/>
  <c r="P139" i="57" s="1"/>
  <c r="O130" i="57"/>
  <c r="N130" i="57"/>
  <c r="N139" i="57" s="1"/>
  <c r="M130" i="57"/>
  <c r="M139" i="57" s="1"/>
  <c r="L130" i="57"/>
  <c r="L139" i="57" s="1"/>
  <c r="K130" i="57"/>
  <c r="J130" i="57"/>
  <c r="I130" i="57"/>
  <c r="I139" i="57" s="1"/>
  <c r="H130" i="57"/>
  <c r="H139" i="57" s="1"/>
  <c r="G130" i="57"/>
  <c r="G139" i="57" s="1"/>
  <c r="F130" i="57"/>
  <c r="E130" i="57"/>
  <c r="J122" i="57"/>
  <c r="E122" i="57"/>
  <c r="R122" i="57" s="1"/>
  <c r="R121" i="57"/>
  <c r="J121" i="57"/>
  <c r="J120" i="57"/>
  <c r="E120" i="57"/>
  <c r="R120" i="57" s="1"/>
  <c r="R119" i="57"/>
  <c r="J119" i="57"/>
  <c r="J118" i="57"/>
  <c r="J117" i="57" s="1"/>
  <c r="J116" i="57" s="1"/>
  <c r="E118" i="57"/>
  <c r="R118" i="57" s="1"/>
  <c r="R117" i="57" s="1"/>
  <c r="R116" i="57" s="1"/>
  <c r="Q117" i="57"/>
  <c r="Q116" i="57" s="1"/>
  <c r="P117" i="57"/>
  <c r="O117" i="57"/>
  <c r="N117" i="57"/>
  <c r="M117" i="57"/>
  <c r="M116" i="57" s="1"/>
  <c r="L117" i="57"/>
  <c r="K117" i="57"/>
  <c r="I117" i="57"/>
  <c r="I116" i="57" s="1"/>
  <c r="H117" i="57"/>
  <c r="G117" i="57"/>
  <c r="F117" i="57"/>
  <c r="E117" i="57"/>
  <c r="T117" i="57" s="1"/>
  <c r="P116" i="57"/>
  <c r="O116" i="57"/>
  <c r="N116" i="57"/>
  <c r="L116" i="57"/>
  <c r="K116" i="57"/>
  <c r="H116" i="57"/>
  <c r="G116" i="57"/>
  <c r="F116" i="57"/>
  <c r="J115" i="57"/>
  <c r="R115" i="57" s="1"/>
  <c r="E115" i="57"/>
  <c r="Q114" i="57"/>
  <c r="Q113" i="57" s="1"/>
  <c r="P114" i="57"/>
  <c r="O114" i="57"/>
  <c r="N114" i="57"/>
  <c r="M114" i="57"/>
  <c r="M113" i="57" s="1"/>
  <c r="L114" i="57"/>
  <c r="K114" i="57"/>
  <c r="I114" i="57"/>
  <c r="I113" i="57" s="1"/>
  <c r="H114" i="57"/>
  <c r="G114" i="57"/>
  <c r="F114" i="57"/>
  <c r="E114" i="57"/>
  <c r="P113" i="57"/>
  <c r="O113" i="57"/>
  <c r="N113" i="57"/>
  <c r="L113" i="57"/>
  <c r="K113" i="57"/>
  <c r="H113" i="57"/>
  <c r="G113" i="57"/>
  <c r="F113" i="57"/>
  <c r="J112" i="57"/>
  <c r="R112" i="57" s="1"/>
  <c r="E112" i="57"/>
  <c r="J111" i="57"/>
  <c r="J109" i="57" s="1"/>
  <c r="J108" i="57" s="1"/>
  <c r="E111" i="57"/>
  <c r="J110" i="57"/>
  <c r="E110" i="57"/>
  <c r="E109" i="57" s="1"/>
  <c r="Q109" i="57"/>
  <c r="P109" i="57"/>
  <c r="P108" i="57" s="1"/>
  <c r="O109" i="57"/>
  <c r="N109" i="57"/>
  <c r="N108" i="57" s="1"/>
  <c r="M109" i="57"/>
  <c r="M108" i="57" s="1"/>
  <c r="L109" i="57"/>
  <c r="L108" i="57" s="1"/>
  <c r="K109" i="57"/>
  <c r="I109" i="57"/>
  <c r="I108" i="57" s="1"/>
  <c r="H109" i="57"/>
  <c r="H108" i="57" s="1"/>
  <c r="G109" i="57"/>
  <c r="F109" i="57"/>
  <c r="Q108" i="57"/>
  <c r="O108" i="57"/>
  <c r="K108" i="57"/>
  <c r="G108" i="57"/>
  <c r="F108" i="57"/>
  <c r="J107" i="57"/>
  <c r="E107" i="57"/>
  <c r="R107" i="57" s="1"/>
  <c r="J106" i="57"/>
  <c r="E106" i="57"/>
  <c r="R106" i="57" s="1"/>
  <c r="R105" i="57"/>
  <c r="J105" i="57"/>
  <c r="E105" i="57"/>
  <c r="R104" i="57"/>
  <c r="J104" i="57"/>
  <c r="E104" i="57"/>
  <c r="J103" i="57"/>
  <c r="E103" i="57"/>
  <c r="R103" i="57" s="1"/>
  <c r="J102" i="57"/>
  <c r="E102" i="57"/>
  <c r="R102" i="57" s="1"/>
  <c r="R101" i="57"/>
  <c r="J101" i="57"/>
  <c r="E101" i="57"/>
  <c r="R100" i="57"/>
  <c r="J100" i="57"/>
  <c r="E100" i="57"/>
  <c r="J99" i="57"/>
  <c r="E99" i="57"/>
  <c r="R99" i="57" s="1"/>
  <c r="J98" i="57"/>
  <c r="E98" i="57"/>
  <c r="R98" i="57" s="1"/>
  <c r="R97" i="57"/>
  <c r="J97" i="57"/>
  <c r="E97" i="57"/>
  <c r="R96" i="57"/>
  <c r="J96" i="57"/>
  <c r="E96" i="57"/>
  <c r="J95" i="57"/>
  <c r="J92" i="57" s="1"/>
  <c r="J91" i="57" s="1"/>
  <c r="E95" i="57"/>
  <c r="R95" i="57" s="1"/>
  <c r="J94" i="57"/>
  <c r="E94" i="57"/>
  <c r="R94" i="57" s="1"/>
  <c r="R93" i="57"/>
  <c r="J93" i="57"/>
  <c r="E93" i="57"/>
  <c r="Q92" i="57"/>
  <c r="P92" i="57"/>
  <c r="O92" i="57"/>
  <c r="O91" i="57" s="1"/>
  <c r="N92" i="57"/>
  <c r="M92" i="57"/>
  <c r="L92" i="57"/>
  <c r="K92" i="57"/>
  <c r="K91" i="57" s="1"/>
  <c r="I92" i="57"/>
  <c r="H92" i="57"/>
  <c r="G92" i="57"/>
  <c r="G91" i="57" s="1"/>
  <c r="F92" i="57"/>
  <c r="Q91" i="57"/>
  <c r="P91" i="57"/>
  <c r="N91" i="57"/>
  <c r="M91" i="57"/>
  <c r="L91" i="57"/>
  <c r="I91" i="57"/>
  <c r="H91" i="57"/>
  <c r="F91" i="57"/>
  <c r="J90" i="57"/>
  <c r="E90" i="57"/>
  <c r="R90" i="57" s="1"/>
  <c r="R89" i="57"/>
  <c r="J89" i="57"/>
  <c r="E89" i="57"/>
  <c r="R88" i="57"/>
  <c r="J88" i="57"/>
  <c r="E88" i="57"/>
  <c r="J87" i="57"/>
  <c r="R87" i="57" s="1"/>
  <c r="E87" i="57"/>
  <c r="J86" i="57"/>
  <c r="R86" i="57" s="1"/>
  <c r="E86" i="57"/>
  <c r="R85" i="57"/>
  <c r="J85" i="57"/>
  <c r="E85" i="57"/>
  <c r="R84" i="57"/>
  <c r="J84" i="57"/>
  <c r="E84" i="57"/>
  <c r="E132" i="57" s="1"/>
  <c r="J83" i="57"/>
  <c r="E83" i="57"/>
  <c r="R83" i="57" s="1"/>
  <c r="J82" i="57"/>
  <c r="E82" i="57"/>
  <c r="E79" i="57" s="1"/>
  <c r="R81" i="57"/>
  <c r="J81" i="57"/>
  <c r="E81" i="57"/>
  <c r="R80" i="57"/>
  <c r="J80" i="57"/>
  <c r="E80" i="57"/>
  <c r="Q79" i="57"/>
  <c r="P79" i="57"/>
  <c r="O79" i="57"/>
  <c r="N79" i="57"/>
  <c r="N78" i="57" s="1"/>
  <c r="M79" i="57"/>
  <c r="L79" i="57"/>
  <c r="K79" i="57"/>
  <c r="J79" i="57"/>
  <c r="J78" i="57" s="1"/>
  <c r="I79" i="57"/>
  <c r="H79" i="57"/>
  <c r="G79" i="57"/>
  <c r="F79" i="57"/>
  <c r="F78" i="57" s="1"/>
  <c r="Q78" i="57"/>
  <c r="P78" i="57"/>
  <c r="O78" i="57"/>
  <c r="M78" i="57"/>
  <c r="L78" i="57"/>
  <c r="K78" i="57"/>
  <c r="I78" i="57"/>
  <c r="H78" i="57"/>
  <c r="G78" i="57"/>
  <c r="R77" i="57"/>
  <c r="J77" i="57"/>
  <c r="E77" i="57"/>
  <c r="R76" i="57"/>
  <c r="J76" i="57"/>
  <c r="E76" i="57"/>
  <c r="J75" i="57"/>
  <c r="R75" i="57" s="1"/>
  <c r="E75" i="57"/>
  <c r="J74" i="57"/>
  <c r="R74" i="57" s="1"/>
  <c r="E74" i="57"/>
  <c r="R73" i="57"/>
  <c r="J73" i="57"/>
  <c r="E73" i="57"/>
  <c r="R72" i="57"/>
  <c r="J72" i="57"/>
  <c r="E72" i="57"/>
  <c r="J71" i="57"/>
  <c r="E71" i="57"/>
  <c r="R71" i="57" s="1"/>
  <c r="J70" i="57"/>
  <c r="E70" i="57"/>
  <c r="R70" i="57" s="1"/>
  <c r="Q69" i="57"/>
  <c r="J69" i="57"/>
  <c r="E69" i="57"/>
  <c r="R69" i="57" s="1"/>
  <c r="J68" i="57"/>
  <c r="R68" i="57" s="1"/>
  <c r="E68" i="57"/>
  <c r="R67" i="57"/>
  <c r="J67" i="57"/>
  <c r="E67" i="57"/>
  <c r="J66" i="57"/>
  <c r="E66" i="57"/>
  <c r="R66" i="57" s="1"/>
  <c r="J65" i="57"/>
  <c r="E65" i="57"/>
  <c r="R65" i="57" s="1"/>
  <c r="J64" i="57"/>
  <c r="E64" i="57"/>
  <c r="R64" i="57" s="1"/>
  <c r="R63" i="57"/>
  <c r="J63" i="57"/>
  <c r="E63" i="57"/>
  <c r="J62" i="57"/>
  <c r="E62" i="57"/>
  <c r="R62" i="57" s="1"/>
  <c r="J61" i="57"/>
  <c r="E61" i="57"/>
  <c r="R61" i="57" s="1"/>
  <c r="J60" i="57"/>
  <c r="E60" i="57"/>
  <c r="R60" i="57" s="1"/>
  <c r="R59" i="57"/>
  <c r="J59" i="57"/>
  <c r="E59" i="57"/>
  <c r="J58" i="57"/>
  <c r="E58" i="57"/>
  <c r="R58" i="57" s="1"/>
  <c r="J57" i="57"/>
  <c r="E57" i="57"/>
  <c r="R57" i="57" s="1"/>
  <c r="J56" i="57"/>
  <c r="E56" i="57"/>
  <c r="R56" i="57" s="1"/>
  <c r="R55" i="57"/>
  <c r="J55" i="57"/>
  <c r="E55" i="57"/>
  <c r="J54" i="57"/>
  <c r="R54" i="57" s="1"/>
  <c r="E54" i="57"/>
  <c r="Q53" i="57"/>
  <c r="Q123" i="57" s="1"/>
  <c r="P53" i="57"/>
  <c r="O53" i="57"/>
  <c r="O52" i="57" s="1"/>
  <c r="N53" i="57"/>
  <c r="M53" i="57"/>
  <c r="M52" i="57" s="1"/>
  <c r="L53" i="57"/>
  <c r="K53" i="57"/>
  <c r="K52" i="57" s="1"/>
  <c r="I53" i="57"/>
  <c r="H53" i="57"/>
  <c r="G53" i="57"/>
  <c r="G52" i="57" s="1"/>
  <c r="F53" i="57"/>
  <c r="E53" i="57"/>
  <c r="P52" i="57"/>
  <c r="N52" i="57"/>
  <c r="L52" i="57"/>
  <c r="H52" i="57"/>
  <c r="F52" i="57"/>
  <c r="R51" i="57"/>
  <c r="J51" i="57"/>
  <c r="E51" i="57"/>
  <c r="E50" i="57"/>
  <c r="R50" i="57" s="1"/>
  <c r="J49" i="57"/>
  <c r="E49" i="57"/>
  <c r="R49" i="57" s="1"/>
  <c r="R48" i="57"/>
  <c r="J48" i="57"/>
  <c r="E48" i="57"/>
  <c r="E47" i="57"/>
  <c r="R47" i="57" s="1"/>
  <c r="J46" i="57"/>
  <c r="E46" i="57"/>
  <c r="R46" i="57" s="1"/>
  <c r="R45" i="57"/>
  <c r="J45" i="57"/>
  <c r="E45" i="57"/>
  <c r="J44" i="57"/>
  <c r="E44" i="57"/>
  <c r="R44" i="57" s="1"/>
  <c r="J43" i="57"/>
  <c r="E43" i="57"/>
  <c r="R43" i="57" s="1"/>
  <c r="J42" i="57"/>
  <c r="E42" i="57"/>
  <c r="R42" i="57" s="1"/>
  <c r="R41" i="57"/>
  <c r="J41" i="57"/>
  <c r="E41" i="57"/>
  <c r="J40" i="57"/>
  <c r="E40" i="57"/>
  <c r="R40" i="57" s="1"/>
  <c r="J39" i="57"/>
  <c r="E39" i="57"/>
  <c r="R39" i="57" s="1"/>
  <c r="J38" i="57"/>
  <c r="I38" i="57"/>
  <c r="E38" i="57"/>
  <c r="R38" i="57" s="1"/>
  <c r="J37" i="57"/>
  <c r="E37" i="57"/>
  <c r="R37" i="57" s="1"/>
  <c r="R36" i="57"/>
  <c r="J36" i="57"/>
  <c r="E36" i="57"/>
  <c r="J35" i="57"/>
  <c r="I35" i="57"/>
  <c r="E35" i="57"/>
  <c r="R35" i="57" s="1"/>
  <c r="J34" i="57"/>
  <c r="E34" i="57"/>
  <c r="R34" i="57" s="1"/>
  <c r="J33" i="57"/>
  <c r="E33" i="57"/>
  <c r="R33" i="57" s="1"/>
  <c r="J32" i="57"/>
  <c r="J31" i="57" s="1"/>
  <c r="J30" i="57" s="1"/>
  <c r="E32" i="57"/>
  <c r="R32" i="57" s="1"/>
  <c r="R31" i="57" s="1"/>
  <c r="R30" i="57" s="1"/>
  <c r="Q31" i="57"/>
  <c r="P31" i="57"/>
  <c r="O31" i="57"/>
  <c r="O30" i="57" s="1"/>
  <c r="N31" i="57"/>
  <c r="M31" i="57"/>
  <c r="L31" i="57"/>
  <c r="K31" i="57"/>
  <c r="K30" i="57" s="1"/>
  <c r="I31" i="57"/>
  <c r="H31" i="57"/>
  <c r="G31" i="57"/>
  <c r="G30" i="57" s="1"/>
  <c r="F31" i="57"/>
  <c r="Q30" i="57"/>
  <c r="P30" i="57"/>
  <c r="N30" i="57"/>
  <c r="M30" i="57"/>
  <c r="L30" i="57"/>
  <c r="I30" i="57"/>
  <c r="H30" i="57"/>
  <c r="F30" i="57"/>
  <c r="J29" i="57"/>
  <c r="E29" i="57"/>
  <c r="R29" i="57" s="1"/>
  <c r="J28" i="57"/>
  <c r="E28" i="57"/>
  <c r="R28" i="57" s="1"/>
  <c r="R27" i="57"/>
  <c r="J27" i="57"/>
  <c r="E27" i="57"/>
  <c r="J26" i="57"/>
  <c r="E26" i="57"/>
  <c r="R26" i="57" s="1"/>
  <c r="J25" i="57"/>
  <c r="E25" i="57"/>
  <c r="R25" i="57" s="1"/>
  <c r="J24" i="57"/>
  <c r="E24" i="57"/>
  <c r="R24" i="57" s="1"/>
  <c r="R23" i="57"/>
  <c r="J23" i="57"/>
  <c r="E23" i="57"/>
  <c r="J22" i="57"/>
  <c r="E22" i="57"/>
  <c r="R22" i="57" s="1"/>
  <c r="J21" i="57"/>
  <c r="E21" i="57"/>
  <c r="R21" i="57" s="1"/>
  <c r="J20" i="57"/>
  <c r="E20" i="57"/>
  <c r="R20" i="57" s="1"/>
  <c r="R19" i="57"/>
  <c r="J19" i="57"/>
  <c r="E19" i="57"/>
  <c r="J18" i="57"/>
  <c r="E18" i="57"/>
  <c r="R18" i="57" s="1"/>
  <c r="J17" i="57"/>
  <c r="E17" i="57"/>
  <c r="E14" i="57" s="1"/>
  <c r="J16" i="57"/>
  <c r="E16" i="57"/>
  <c r="R16" i="57" s="1"/>
  <c r="R15" i="57"/>
  <c r="J15" i="57"/>
  <c r="E15" i="57"/>
  <c r="Q14" i="57"/>
  <c r="P14" i="57"/>
  <c r="P123" i="57" s="1"/>
  <c r="O14" i="57"/>
  <c r="O123" i="57" s="1"/>
  <c r="N14" i="57"/>
  <c r="N123" i="57" s="1"/>
  <c r="M14" i="57"/>
  <c r="L14" i="57"/>
  <c r="L123" i="57" s="1"/>
  <c r="K14" i="57"/>
  <c r="K123" i="57" s="1"/>
  <c r="J14" i="57"/>
  <c r="I14" i="57"/>
  <c r="H14" i="57"/>
  <c r="H123" i="57" s="1"/>
  <c r="G14" i="57"/>
  <c r="F14" i="57"/>
  <c r="F123" i="57" s="1"/>
  <c r="Q13" i="57"/>
  <c r="P13" i="57"/>
  <c r="O13" i="57"/>
  <c r="M13" i="57"/>
  <c r="L13" i="57"/>
  <c r="K13" i="57"/>
  <c r="I13" i="57"/>
  <c r="H13" i="57"/>
  <c r="G13" i="57"/>
  <c r="C35" i="56"/>
  <c r="C34" i="56"/>
  <c r="F33" i="56"/>
  <c r="F32" i="56" s="1"/>
  <c r="E33" i="56"/>
  <c r="E32" i="56" s="1"/>
  <c r="D33" i="56"/>
  <c r="C33" i="56" s="1"/>
  <c r="C31" i="56"/>
  <c r="D30" i="56"/>
  <c r="C30" i="56" s="1"/>
  <c r="F29" i="56"/>
  <c r="E29" i="56"/>
  <c r="E25" i="56" s="1"/>
  <c r="D29" i="56"/>
  <c r="C29" i="56" s="1"/>
  <c r="C28" i="56"/>
  <c r="D27" i="56"/>
  <c r="C27" i="56"/>
  <c r="F26" i="56"/>
  <c r="E26" i="56"/>
  <c r="D26" i="56"/>
  <c r="D25" i="56" s="1"/>
  <c r="C26" i="56"/>
  <c r="F25" i="56"/>
  <c r="C22" i="56"/>
  <c r="C21" i="56"/>
  <c r="F20" i="56"/>
  <c r="F19" i="56" s="1"/>
  <c r="E20" i="56"/>
  <c r="E19" i="56" s="1"/>
  <c r="D20" i="56"/>
  <c r="C20" i="56" s="1"/>
  <c r="D19" i="56"/>
  <c r="C19" i="56" s="1"/>
  <c r="C18" i="56"/>
  <c r="C17" i="56"/>
  <c r="F16" i="56"/>
  <c r="F15" i="56" s="1"/>
  <c r="E16" i="56"/>
  <c r="D16" i="56"/>
  <c r="D15" i="56" s="1"/>
  <c r="E36" i="56" l="1"/>
  <c r="L67" i="58"/>
  <c r="G67" i="58"/>
  <c r="R110" i="57"/>
  <c r="I123" i="57"/>
  <c r="G123" i="57"/>
  <c r="D32" i="56"/>
  <c r="C32" i="56" s="1"/>
  <c r="F36" i="56"/>
  <c r="C16" i="56"/>
  <c r="E15" i="56"/>
  <c r="E23" i="56" s="1"/>
  <c r="G93" i="58"/>
  <c r="G14" i="58"/>
  <c r="I93" i="58"/>
  <c r="I66" i="58"/>
  <c r="G66" i="58" s="1"/>
  <c r="E13" i="57"/>
  <c r="T14" i="57"/>
  <c r="E78" i="57"/>
  <c r="T78" i="57" s="1"/>
  <c r="T79" i="57"/>
  <c r="R92" i="57"/>
  <c r="T114" i="57"/>
  <c r="R53" i="57"/>
  <c r="R52" i="57" s="1"/>
  <c r="T109" i="57"/>
  <c r="E108" i="57"/>
  <c r="T108" i="57" s="1"/>
  <c r="M123" i="57"/>
  <c r="F13" i="57"/>
  <c r="J13" i="57"/>
  <c r="N13" i="57"/>
  <c r="E52" i="57"/>
  <c r="I52" i="57"/>
  <c r="Q52" i="57"/>
  <c r="J53" i="57"/>
  <c r="J52" i="57" s="1"/>
  <c r="R111" i="57"/>
  <c r="R109" i="57" s="1"/>
  <c r="E113" i="57"/>
  <c r="J114" i="57"/>
  <c r="R17" i="57"/>
  <c r="R14" i="57" s="1"/>
  <c r="E31" i="57"/>
  <c r="E123" i="57" s="1"/>
  <c r="R82" i="57"/>
  <c r="R79" i="57" s="1"/>
  <c r="R78" i="57" s="1"/>
  <c r="E92" i="57"/>
  <c r="E116" i="57"/>
  <c r="D23" i="56"/>
  <c r="C15" i="56"/>
  <c r="C23" i="56" s="1"/>
  <c r="C25" i="56"/>
  <c r="F23" i="56"/>
  <c r="C36" i="56" l="1"/>
  <c r="D36" i="56"/>
  <c r="R13" i="57"/>
  <c r="R108" i="57"/>
  <c r="T53" i="57"/>
  <c r="E91" i="57"/>
  <c r="T92" i="57"/>
  <c r="J113" i="57"/>
  <c r="R113" i="57" s="1"/>
  <c r="R114" i="57"/>
  <c r="R123" i="57" s="1"/>
  <c r="E30" i="57"/>
  <c r="T30" i="57" s="1"/>
  <c r="T31" i="57"/>
  <c r="T123" i="57" s="1"/>
  <c r="T52" i="57"/>
  <c r="J123" i="57"/>
  <c r="U123" i="57" s="1"/>
  <c r="T13" i="57"/>
  <c r="T113" i="57" l="1"/>
  <c r="T91" i="57"/>
  <c r="R91" i="57"/>
  <c r="D31" i="55" l="1"/>
  <c r="D26" i="55"/>
  <c r="D30" i="55"/>
  <c r="D24" i="55"/>
  <c r="D21" i="55"/>
  <c r="C101" i="54"/>
  <c r="D101" i="54"/>
  <c r="C102" i="54"/>
  <c r="D29" i="55" l="1"/>
  <c r="D28" i="55"/>
  <c r="D18" i="55"/>
  <c r="D20" i="55"/>
  <c r="D68" i="55"/>
  <c r="D67" i="55"/>
  <c r="D74" i="55" s="1"/>
  <c r="D51" i="55"/>
  <c r="D50" i="55"/>
  <c r="D48" i="55"/>
  <c r="D47" i="55"/>
  <c r="D41" i="55"/>
  <c r="D40" i="55"/>
  <c r="F101" i="54"/>
  <c r="F91" i="54" s="1"/>
  <c r="F90" i="54" s="1"/>
  <c r="F105" i="54" s="1"/>
  <c r="E101" i="54"/>
  <c r="E91" i="54" s="1"/>
  <c r="E90" i="54" s="1"/>
  <c r="E105" i="54" s="1"/>
  <c r="C104" i="54"/>
  <c r="C103" i="54"/>
  <c r="C100" i="54"/>
  <c r="D99" i="54"/>
  <c r="C99" i="54" s="1"/>
  <c r="C98" i="54"/>
  <c r="C97" i="54"/>
  <c r="C96" i="54"/>
  <c r="C95" i="54"/>
  <c r="C94" i="54"/>
  <c r="C93" i="54"/>
  <c r="D92" i="54"/>
  <c r="C92" i="54" s="1"/>
  <c r="E88" i="54"/>
  <c r="C88" i="54" s="1"/>
  <c r="E87" i="54"/>
  <c r="C87" i="54" s="1"/>
  <c r="F86" i="54"/>
  <c r="F85" i="54" s="1"/>
  <c r="E85" i="54" s="1"/>
  <c r="C85" i="54" s="1"/>
  <c r="C83" i="54"/>
  <c r="C82" i="54"/>
  <c r="C81" i="54"/>
  <c r="E80" i="54"/>
  <c r="E79" i="54" s="1"/>
  <c r="C79" i="54" s="1"/>
  <c r="E78" i="54"/>
  <c r="C78" i="54" s="1"/>
  <c r="C77" i="54"/>
  <c r="C76" i="54"/>
  <c r="D75" i="54"/>
  <c r="D74" i="54" s="1"/>
  <c r="C73" i="54"/>
  <c r="C72" i="54"/>
  <c r="D71" i="54"/>
  <c r="C71" i="54" s="1"/>
  <c r="C70" i="54"/>
  <c r="D69" i="54"/>
  <c r="C68" i="54"/>
  <c r="C67" i="54"/>
  <c r="C66" i="54"/>
  <c r="D65" i="54"/>
  <c r="C65" i="54" s="1"/>
  <c r="C63" i="54"/>
  <c r="C62" i="54"/>
  <c r="C61" i="54"/>
  <c r="D60" i="54"/>
  <c r="C60" i="54" s="1"/>
  <c r="C59" i="54"/>
  <c r="C58" i="54"/>
  <c r="D57" i="54"/>
  <c r="C57" i="54" s="1"/>
  <c r="C54" i="54"/>
  <c r="C53" i="54"/>
  <c r="C52" i="54"/>
  <c r="C49" i="54"/>
  <c r="C48" i="54"/>
  <c r="C47" i="54"/>
  <c r="D46" i="54"/>
  <c r="C45" i="54"/>
  <c r="C44" i="54"/>
  <c r="C42" i="54"/>
  <c r="C41" i="54"/>
  <c r="C40" i="54"/>
  <c r="C39" i="54"/>
  <c r="C38" i="54"/>
  <c r="C37" i="54"/>
  <c r="C36" i="54"/>
  <c r="C35" i="54"/>
  <c r="C34" i="54"/>
  <c r="D33" i="54"/>
  <c r="C33" i="54" s="1"/>
  <c r="C31" i="54"/>
  <c r="C30" i="54"/>
  <c r="C29" i="54" s="1"/>
  <c r="D29" i="54"/>
  <c r="C28" i="54"/>
  <c r="C27" i="54" s="1"/>
  <c r="D27" i="54"/>
  <c r="C25" i="54"/>
  <c r="D24" i="54"/>
  <c r="C24" i="54" s="1"/>
  <c r="C23" i="54"/>
  <c r="C22" i="54"/>
  <c r="D21" i="54"/>
  <c r="C19" i="54"/>
  <c r="D18" i="54"/>
  <c r="C18" i="54" s="1"/>
  <c r="C17" i="54"/>
  <c r="C16" i="54"/>
  <c r="C15" i="54"/>
  <c r="C14" i="54"/>
  <c r="D13" i="54"/>
  <c r="D73" i="55" l="1"/>
  <c r="D72" i="55"/>
  <c r="F72" i="55"/>
  <c r="D12" i="54"/>
  <c r="C12" i="54" s="1"/>
  <c r="C80" i="54"/>
  <c r="D20" i="54"/>
  <c r="C20" i="54" s="1"/>
  <c r="D26" i="54"/>
  <c r="C26" i="54" s="1"/>
  <c r="C13" i="54"/>
  <c r="C21" i="54"/>
  <c r="E86" i="54"/>
  <c r="C86" i="54" s="1"/>
  <c r="D91" i="54"/>
  <c r="C91" i="54" s="1"/>
  <c r="D32" i="54"/>
  <c r="D64" i="54"/>
  <c r="C64" i="54" s="1"/>
  <c r="C75" i="54"/>
  <c r="C74" i="54"/>
  <c r="D56" i="54"/>
  <c r="C56" i="54" s="1"/>
  <c r="C46" i="54"/>
  <c r="C69" i="54"/>
  <c r="D11" i="54" l="1"/>
  <c r="C11" i="54" s="1"/>
  <c r="C32" i="54"/>
  <c r="D90" i="54"/>
  <c r="C90" i="54" s="1"/>
  <c r="D55" i="54"/>
  <c r="C55" i="54" s="1"/>
  <c r="C89" i="54" l="1"/>
  <c r="D89" i="54"/>
  <c r="D105" i="54" s="1"/>
  <c r="C105" i="54" s="1"/>
  <c r="H93" i="58"/>
  <c r="L94" i="58" s="1"/>
  <c r="H14" i="58"/>
  <c r="L15" i="58" s="1"/>
  <c r="L93" i="58" s="1"/>
</calcChain>
</file>

<file path=xl/sharedStrings.xml><?xml version="1.0" encoding="utf-8"?>
<sst xmlns="http://schemas.openxmlformats.org/spreadsheetml/2006/main" count="1090" uniqueCount="568">
  <si>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</si>
  <si>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</si>
  <si>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</si>
  <si>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</si>
  <si>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</si>
  <si>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</si>
  <si>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</si>
  <si>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</si>
  <si>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</si>
  <si>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</si>
  <si>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</si>
  <si>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</si>
  <si>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</si>
  <si>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</si>
  <si>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</si>
  <si>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</si>
  <si>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</si>
  <si>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</si>
  <si>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</si>
  <si>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</si>
  <si>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</si>
  <si>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</si>
  <si>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</si>
  <si>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</si>
  <si>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</si>
  <si>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</si>
  <si>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</si>
  <si>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</si>
  <si>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</si>
  <si>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</si>
  <si>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</si>
  <si>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</si>
  <si>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</si>
  <si>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</si>
  <si>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</si>
  <si>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</si>
  <si>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</si>
  <si>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</si>
  <si>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</si>
  <si>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</si>
  <si>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</si>
  <si>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</si>
  <si>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</si>
  <si>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</si>
  <si>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</si>
  <si>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</si>
  <si>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</si>
  <si>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</si>
  <si>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</si>
  <si>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</si>
  <si>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</si>
  <si>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</si>
  <si>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</si>
  <si>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</si>
  <si>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</si>
  <si>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</si>
  <si>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</si>
  <si>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</si>
  <si>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</si>
  <si>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</si>
  <si>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</si>
  <si>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</si>
  <si>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</si>
  <si>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</si>
  <si>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</si>
  <si>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</si>
  <si>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</si>
  <si>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</si>
  <si>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</si>
  <si>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</si>
  <si>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</si>
  <si>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</si>
  <si>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</si>
  <si>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</si>
  <si>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</si>
  <si>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</si>
  <si>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</si>
  <si>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</si>
  <si>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</si>
  <si>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</si>
  <si>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</si>
  <si>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</si>
  <si>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</si>
  <si>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</si>
  <si>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</si>
  <si>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</si>
  <si>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</si>
  <si>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</si>
  <si>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</si>
  <si>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</si>
  <si>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</si>
  <si>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</si>
  <si>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</si>
  <si>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</si>
  <si>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</si>
  <si>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</si>
  <si>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</si>
  <si>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</si>
  <si>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</si>
  <si>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</si>
  <si>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</si>
  <si>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</si>
  <si>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</si>
  <si>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</si>
  <si>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</si>
  <si>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</si>
  <si>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</si>
  <si>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</si>
  <si>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</si>
  <si>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</si>
  <si>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</si>
  <si>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</si>
  <si>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</si>
  <si>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</si>
  <si>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</si>
  <si>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</si>
  <si>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</si>
  <si>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</si>
  <si>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</si>
  <si>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</si>
  <si>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</si>
  <si>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</si>
  <si>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</si>
  <si>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</si>
  <si>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</si>
  <si>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</si>
  <si>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</si>
  <si>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</si>
  <si>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</si>
  <si>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</si>
  <si>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</si>
  <si>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</si>
  <si>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</si>
  <si>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</si>
  <si>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</si>
  <si>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</si>
  <si>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</si>
  <si>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</si>
  <si>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</si>
  <si>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</si>
  <si>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</si>
  <si>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</si>
  <si>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</si>
  <si>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</si>
  <si>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</si>
  <si>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</si>
  <si>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</si>
  <si>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</si>
  <si>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</si>
  <si>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</si>
  <si>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</si>
  <si>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</si>
  <si>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</si>
  <si>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</si>
  <si>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</si>
  <si>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</si>
  <si>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</si>
  <si>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</si>
  <si>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</si>
  <si>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</si>
  <si>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</si>
  <si>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</si>
  <si>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</si>
  <si>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</si>
  <si>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</si>
  <si>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</si>
  <si>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</si>
  <si>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</si>
  <si>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</si>
  <si>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</si>
  <si>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</si>
  <si>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</si>
  <si>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</si>
  <si>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</si>
  <si>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</si>
  <si>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</si>
  <si>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</si>
  <si>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</si>
  <si>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</si>
  <si>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</si>
  <si>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</si>
  <si>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</si>
  <si>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</si>
  <si>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</si>
  <si>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</si>
  <si>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</si>
  <si>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</si>
  <si>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</si>
  <si>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</si>
  <si>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</si>
  <si>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</si>
  <si>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</si>
  <si>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</si>
  <si>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</si>
  <si>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</si>
  <si>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</si>
  <si>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</si>
  <si>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</si>
  <si>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</si>
  <si>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</si>
  <si>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</si>
  <si>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</si>
  <si>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</si>
  <si>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</si>
  <si>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</si>
  <si>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</si>
  <si>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</si>
  <si>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</si>
  <si>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</si>
  <si>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</si>
  <si>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</si>
  <si>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</si>
  <si>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</si>
  <si>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</si>
  <si>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</si>
  <si>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</si>
  <si>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</si>
  <si>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</si>
  <si>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</si>
  <si>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</si>
  <si>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</si>
  <si>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</si>
  <si>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</si>
  <si>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</si>
  <si>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</si>
  <si>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</si>
  <si>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</si>
  <si>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</si>
  <si>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</si>
  <si>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</si>
  <si>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</si>
  <si>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</si>
  <si>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</si>
  <si>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</si>
  <si>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</si>
  <si>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</si>
  <si>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</si>
  <si>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</si>
  <si>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</si>
  <si>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</si>
  <si>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</si>
  <si>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</si>
  <si>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</si>
  <si>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</si>
  <si>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</si>
  <si>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</si>
  <si>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</si>
  <si>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</si>
  <si>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</si>
  <si>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</si>
  <si>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</si>
  <si>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</si>
  <si>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</si>
  <si>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</si>
  <si>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</si>
  <si>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</si>
  <si>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</si>
  <si>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</si>
  <si>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</si>
  <si>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</si>
  <si>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</si>
  <si>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</si>
  <si>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</si>
  <si>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</si>
  <si>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</si>
  <si>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</si>
  <si>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</si>
  <si>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</si>
  <si>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</si>
  <si>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</si>
  <si>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</si>
  <si>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</si>
  <si>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</si>
  <si>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</si>
  <si>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</si>
  <si>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</si>
  <si>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</si>
  <si>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</si>
  <si>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</si>
  <si>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</si>
  <si>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</si>
  <si>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</si>
  <si>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</si>
  <si>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</si>
  <si>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</si>
  <si>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</si>
  <si>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</si>
  <si>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</si>
  <si>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</si>
  <si>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</si>
  <si>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</si>
  <si>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</si>
  <si>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</si>
  <si>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</si>
  <si>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</si>
  <si>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</si>
  <si>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</si>
  <si>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</si>
  <si>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</si>
  <si>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</si>
  <si>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</si>
  <si>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</si>
  <si>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</si>
  <si>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</si>
  <si>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</si>
  <si>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</si>
  <si>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</si>
  <si>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(грн)     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</si>
  <si>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</si>
  <si>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</si>
  <si>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</si>
  <si>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</si>
  <si>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тому числі 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</si>
  <si>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</si>
  <si>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</si>
  <si>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</si>
  <si>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</si>
  <si>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</si>
  <si>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</si>
  <si>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</si>
  <si>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</si>
  <si>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</si>
  <si>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</si>
  <si>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</si>
  <si>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</si>
  <si>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</si>
  <si>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</si>
  <si>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</si>
  <si>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</si>
  <si>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</si>
  <si>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</si>
  <si>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</si>
  <si>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</si>
  <si>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</si>
  <si>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</si>
  <si>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</si>
  <si>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</si>
  <si>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</si>
  <si>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</si>
  <si>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</si>
  <si>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</si>
  <si>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</si>
  <si>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</si>
  <si>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</si>
  <si>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</si>
  <si>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</si>
  <si>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</si>
  <si>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</si>
  <si>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</si>
  <si>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</si>
  <si>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</si>
  <si>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</si>
  <si>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</si>
  <si>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</si>
  <si>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</si>
  <si>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</si>
  <si>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</si>
  <si>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</si>
  <si>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</si>
  <si>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</si>
  <si>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</si>
  <si>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</si>
  <si>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</si>
  <si>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</si>
  <si>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</si>
  <si>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</si>
  <si>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</si>
  <si>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</si>
  <si>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</si>
  <si>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</si>
  <si>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</si>
  <si>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</si>
  <si>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</si>
  <si>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</si>
  <si>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</si>
  <si>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</si>
  <si>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</si>
  <si>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</si>
  <si>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</si>
  <si>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</si>
  <si>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</si>
  <si>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</si>
  <si>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</si>
  <si>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</si>
  <si>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</si>
  <si>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</si>
  <si>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</si>
  <si>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</si>
  <si>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</si>
  <si>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</si>
  <si>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</si>
  <si>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</si>
  <si>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</si>
  <si>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</si>
  <si>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</si>
  <si>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</si>
  <si>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</si>
  <si>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</si>
  <si>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</si>
  <si>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</si>
  <si>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</si>
  <si>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</si>
  <si>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</si>
  <si>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</si>
  <si>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</si>
  <si>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</si>
  <si>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</si>
  <si>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</si>
  <si>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</si>
  <si>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</si>
  <si>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</si>
  <si>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</si>
  <si>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</si>
  <si>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</si>
  <si>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</si>
  <si>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</si>
  <si>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</si>
  <si>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</si>
  <si>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</si>
  <si>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</si>
  <si>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</si>
  <si>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</si>
  <si>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</si>
  <si>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</si>
  <si>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</si>
  <si>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</si>
  <si>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</si>
  <si>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</si>
  <si>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</si>
  <si>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</si>
  <si>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</si>
  <si>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</si>
  <si>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</si>
  <si>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</si>
  <si>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</si>
  <si>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</si>
  <si>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</si>
  <si>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</si>
  <si>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</si>
  <si>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</si>
  <si>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</si>
  <si>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</si>
  <si>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</si>
  <si>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</si>
  <si>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</si>
  <si>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</si>
  <si>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</si>
  <si>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</si>
  <si>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</si>
  <si>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</si>
  <si>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</si>
  <si>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</si>
  <si>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</si>
  <si>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</si>
  <si>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</si>
  <si>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</si>
  <si>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</si>
  <si>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</si>
  <si>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</si>
  <si>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</si>
  <si>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</si>
  <si>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</si>
  <si>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</si>
  <si>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</si>
  <si>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</si>
  <si>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</si>
  <si>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</si>
  <si>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</si>
  <si>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</si>
  <si>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</si>
  <si>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</si>
  <si>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</si>
  <si>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</si>
  <si>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</si>
  <si>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</si>
  <si>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</si>
  <si>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</si>
  <si>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</si>
  <si>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</si>
  <si>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</si>
  <si>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</si>
  <si>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</si>
  <si>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</si>
  <si>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</si>
  <si>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</si>
  <si>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</si>
  <si>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</si>
  <si>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</si>
  <si>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</si>
  <si>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</si>
  <si>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</si>
  <si>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</si>
  <si>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</si>
  <si>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</si>
  <si>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</si>
  <si>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</si>
  <si>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</si>
  <si>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</si>
  <si>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</si>
  <si>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</si>
  <si>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</si>
  <si>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</si>
  <si>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</si>
  <si>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</si>
  <si>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</si>
  <si>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</si>
  <si>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</si>
  <si>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</si>
  <si>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</si>
  <si>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</si>
  <si>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</si>
  <si>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</si>
  <si>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</si>
  <si>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Зміни до доходів бюджету Вараської міської  територіальної громади на 2022 рік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</si>
  <si>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</si>
  <si>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</si>
  <si>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</si>
  <si>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</si>
  <si>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</si>
  <si>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</si>
  <si>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</si>
  <si>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</si>
  <si>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 xml:space="preserve">                          II. Трансферти до спеціального фонду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</si>
  <si>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</si>
  <si>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</si>
  <si>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</si>
  <si>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</si>
  <si>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</si>
  <si>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(грн)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</si>
  <si>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</si>
  <si>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</si>
  <si>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 xml:space="preserve">                              I. Трансферти із загального фонду бюджету</t>
  </si>
  <si>
    <t>0219770</t>
  </si>
  <si>
    <t>17317200000</t>
  </si>
  <si>
    <t>Районний бюджет Вараського району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</si>
  <si>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</si>
  <si>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</si>
  <si>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</si>
  <si>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</si>
  <si>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 України</t>
  </si>
  <si>
    <t>Cубвенція пожежно-рятувальному підрозділу ДСНС у м. Вараш на придбання меблів офісних та інших матеріальних цінностей</t>
  </si>
  <si>
    <t xml:space="preserve">                              II. Трансферти із спеціального фонду бюджету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</si>
  <si>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</si>
  <si>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Cубвенція пожежно-рятувальному підрозділу ДСНС у м. Вараш на придбання радіостанції переносної цифрової</t>
  </si>
  <si>
    <t>Cубвенція пожежно-рятувальному підрозділу ДСНС у м. Вараш на придбання персональних комп'ютерів та інших матеріальних цінностей</t>
  </si>
  <si>
    <t>Субвенція з місцевого бюджету на здійснення переданих видатків у сфері освіти за рахунок коштів освітньої субвенції</t>
  </si>
  <si>
    <t>Зміни до  фінансування                                                                                                                                    бюджету Вараської міської територіальної громади на 2022 рік</t>
  </si>
  <si>
    <t xml:space="preserve">                       Міський голова                                                Олександр МЕНЗУЛ</t>
  </si>
  <si>
    <t>9770</t>
  </si>
  <si>
    <t>0219820</t>
  </si>
  <si>
    <t>9820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</si>
  <si>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територіальної цілісності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</si>
  <si>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</si>
  <si>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</si>
  <si>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</si>
  <si>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0812140</t>
  </si>
  <si>
    <t>2141</t>
  </si>
  <si>
    <t>Програми і централізовані заходи з імунопрофілактики</t>
  </si>
  <si>
    <t>Рішення міської ради від 14.11.2019  №1561</t>
  </si>
  <si>
    <t>Загальний
фонд</t>
  </si>
  <si>
    <r>
      <t>На виконання обласної програми забезпечення мобілізаційної підготовки та оборонної роботи в Рівненській області на 2021-2023 роки (п.22</t>
    </r>
    <r>
      <rPr>
        <sz val="14"/>
        <rFont val="Calibri"/>
        <family val="2"/>
        <charset val="204"/>
      </rPr>
      <t>²</t>
    </r>
    <r>
      <rPr>
        <sz val="14"/>
        <rFont val="Times New Roman"/>
        <family val="1"/>
        <charset val="204"/>
      </rPr>
      <t xml:space="preserve"> розділу VI Бюджетного кодексу України)</t>
    </r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</si>
  <si>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</si>
  <si>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Міський голова                                            Олександр МЕНЗУЛ</t>
  </si>
  <si>
    <t xml:space="preserve">              Міський голова                                                                Олександр МЕНЗУЛ</t>
  </si>
  <si>
    <t xml:space="preserve"> комунальні послуги та енерго
носії </t>
  </si>
  <si>
    <t>Найменування трансферту/                                                                                  Найменування бюджету - отримувача міжбюджетного трансферту</t>
  </si>
  <si>
    <t>Субвенція для Вараського районного територіального центру комплектування та соціальної                           підтримки</t>
  </si>
  <si>
    <t>Субвенція для ГУ Національної поліції України в Рівненській області для здійснення повноважень поліцейськими Вараської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</si>
</sst>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6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 Cyr"/>
      <family val="1"/>
      <charset val="204"/>
    </font>
    <font>
      <b/>
      <sz val="14"/>
      <name val="Arial Cyr"/>
      <charset val="204"/>
    </font>
    <font>
      <b/>
      <sz val="14"/>
      <name val="Times New Roman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8"/>
      <name val="Arial Cyr"/>
      <charset val="204"/>
    </font>
    <font>
      <sz val="24"/>
      <name val="Arial Cyr"/>
      <charset val="204"/>
    </font>
    <font>
      <sz val="16"/>
      <name val="Arial Cyr"/>
      <charset val="204"/>
    </font>
    <font>
      <sz val="32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Arial Cyr"/>
      <charset val="204"/>
    </font>
    <font>
      <sz val="16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3"/>
      <color rgb="FFFF0000"/>
      <name val="Arial Cyr"/>
      <charset val="204"/>
    </font>
    <font>
      <sz val="14"/>
      <name val="Helv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10"/>
      <color theme="1"/>
      <name val="Helv"/>
      <charset val="204"/>
    </font>
    <font>
      <sz val="14"/>
      <name val="Calibri"/>
      <family val="2"/>
      <charset val="204"/>
    </font>
    <font>
      <i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5"/>
      <name val="Times New Roman"/>
      <family val="1"/>
      <charset val="204"/>
    </font>
    <font>
      <sz val="12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70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9" fillId="0" borderId="0" xfId="0" applyFont="1"/>
    <xf numFmtId="0" fontId="19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Border="1"/>
    <xf numFmtId="0" fontId="10" fillId="0" borderId="0" xfId="0" applyFont="1"/>
    <xf numFmtId="0" fontId="9" fillId="0" borderId="0" xfId="0" applyFont="1" applyFill="1"/>
    <xf numFmtId="0" fontId="10" fillId="0" borderId="0" xfId="0" applyFont="1" applyBorder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Border="1" applyAlignment="1">
      <alignment horizontal="right"/>
    </xf>
    <xf numFmtId="49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wrapText="1"/>
    </xf>
    <xf numFmtId="49" fontId="9" fillId="4" borderId="1" xfId="1" applyNumberFormat="1" applyFont="1" applyFill="1" applyBorder="1" applyAlignment="1" applyProtection="1">
      <alignment horizontal="left" wrapText="1"/>
      <protection locked="0"/>
    </xf>
    <xf numFmtId="3" fontId="27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28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/>
    <xf numFmtId="3" fontId="25" fillId="0" borderId="1" xfId="0" applyNumberFormat="1" applyFont="1" applyFill="1" applyBorder="1" applyAlignment="1">
      <alignment horizontal="center" wrapText="1"/>
    </xf>
    <xf numFmtId="3" fontId="3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 applyProtection="1">
      <alignment horizontal="left" wrapText="1"/>
      <protection locked="0"/>
    </xf>
    <xf numFmtId="3" fontId="31" fillId="0" borderId="1" xfId="0" applyNumberFormat="1" applyFont="1" applyFill="1" applyBorder="1" applyAlignment="1">
      <alignment horizontal="center" wrapText="1"/>
    </xf>
    <xf numFmtId="0" fontId="32" fillId="0" borderId="0" xfId="0" applyFont="1"/>
    <xf numFmtId="0" fontId="32" fillId="0" borderId="0" xfId="0" applyFont="1" applyFill="1"/>
    <xf numFmtId="49" fontId="29" fillId="0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center" wrapText="1"/>
    </xf>
    <xf numFmtId="49" fontId="29" fillId="3" borderId="1" xfId="0" applyNumberFormat="1" applyFont="1" applyFill="1" applyBorder="1" applyAlignment="1">
      <alignment horizontal="left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49" fontId="9" fillId="4" borderId="1" xfId="0" applyNumberFormat="1" applyFont="1" applyFill="1" applyBorder="1" applyAlignment="1" applyProtection="1">
      <alignment horizontal="left" wrapText="1"/>
      <protection locked="0"/>
    </xf>
    <xf numFmtId="3" fontId="14" fillId="4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3" fontId="22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35" fillId="0" borderId="0" xfId="0" applyFont="1" applyFill="1"/>
    <xf numFmtId="0" fontId="35" fillId="5" borderId="0" xfId="0" applyFont="1" applyFill="1"/>
    <xf numFmtId="3" fontId="12" fillId="0" borderId="2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0" fontId="35" fillId="0" borderId="0" xfId="0" applyFont="1"/>
    <xf numFmtId="49" fontId="31" fillId="0" borderId="1" xfId="0" applyNumberFormat="1" applyFont="1" applyFill="1" applyBorder="1" applyAlignment="1">
      <alignment horizontal="center" wrapText="1"/>
    </xf>
    <xf numFmtId="49" fontId="29" fillId="0" borderId="4" xfId="0" applyNumberFormat="1" applyFont="1" applyBorder="1" applyAlignment="1" applyProtection="1">
      <alignment horizontal="left" wrapText="1"/>
      <protection locked="0"/>
    </xf>
    <xf numFmtId="49" fontId="34" fillId="0" borderId="1" xfId="0" applyNumberFormat="1" applyFont="1" applyFill="1" applyBorder="1" applyAlignment="1">
      <alignment horizontal="left" wrapText="1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22" fillId="0" borderId="1" xfId="0" applyNumberFormat="1" applyFont="1" applyFill="1" applyBorder="1" applyAlignment="1">
      <alignment horizontal="left" wrapText="1"/>
    </xf>
    <xf numFmtId="3" fontId="24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3" fontId="10" fillId="0" borderId="4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28" fillId="0" borderId="4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49" fontId="15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/>
    <xf numFmtId="0" fontId="9" fillId="0" borderId="1" xfId="0" applyFont="1" applyBorder="1"/>
    <xf numFmtId="49" fontId="27" fillId="4" borderId="1" xfId="0" applyNumberFormat="1" applyFont="1" applyFill="1" applyBorder="1" applyAlignment="1" applyProtection="1">
      <alignment horizontal="left" wrapText="1"/>
      <protection locked="0"/>
    </xf>
    <xf numFmtId="3" fontId="30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Border="1" applyAlignment="1">
      <alignment horizontal="left" wrapText="1"/>
    </xf>
    <xf numFmtId="49" fontId="29" fillId="0" borderId="6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Border="1" applyAlignment="1">
      <alignment wrapText="1"/>
    </xf>
    <xf numFmtId="3" fontId="12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36" fillId="0" borderId="0" xfId="0" applyFont="1" applyFill="1"/>
    <xf numFmtId="0" fontId="36" fillId="5" borderId="0" xfId="0" applyFont="1" applyFill="1"/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wrapText="1"/>
    </xf>
    <xf numFmtId="3" fontId="25" fillId="0" borderId="1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37" fillId="0" borderId="0" xfId="0" applyFont="1"/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3" fontId="29" fillId="0" borderId="3" xfId="0" applyNumberFormat="1" applyFont="1" applyFill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0" fontId="16" fillId="0" borderId="0" xfId="0" applyFont="1" applyBorder="1"/>
    <xf numFmtId="0" fontId="16" fillId="0" borderId="1" xfId="0" applyFont="1" applyBorder="1"/>
    <xf numFmtId="49" fontId="38" fillId="2" borderId="1" xfId="0" applyNumberFormat="1" applyFont="1" applyFill="1" applyBorder="1" applyAlignment="1" applyProtection="1">
      <alignment horizontal="center" wrapText="1"/>
      <protection locked="0"/>
    </xf>
    <xf numFmtId="49" fontId="27" fillId="2" borderId="1" xfId="1" applyNumberFormat="1" applyFont="1" applyFill="1" applyBorder="1" applyAlignment="1" applyProtection="1">
      <alignment horizontal="center" wrapText="1"/>
      <protection locked="0"/>
    </xf>
    <xf numFmtId="3" fontId="27" fillId="2" borderId="1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 applyProtection="1">
      <alignment vertical="top" wrapText="1"/>
      <protection locked="0"/>
    </xf>
    <xf numFmtId="3" fontId="29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" fontId="2" fillId="0" borderId="0" xfId="25" applyNumberFormat="1" applyFont="1" applyFill="1" applyBorder="1" applyAlignment="1">
      <alignment vertical="top" wrapText="1"/>
    </xf>
    <xf numFmtId="49" fontId="2" fillId="0" borderId="0" xfId="25" applyNumberFormat="1" applyFont="1" applyFill="1" applyBorder="1" applyAlignment="1">
      <alignment vertical="top" wrapText="1"/>
    </xf>
    <xf numFmtId="0" fontId="13" fillId="0" borderId="0" xfId="25" applyFont="1" applyAlignment="1"/>
    <xf numFmtId="0" fontId="40" fillId="0" borderId="0" xfId="25" applyFont="1" applyFill="1" applyBorder="1"/>
    <xf numFmtId="1" fontId="2" fillId="0" borderId="0" xfId="25" applyNumberFormat="1" applyFont="1" applyFill="1" applyBorder="1" applyAlignment="1">
      <alignment horizontal="right" vertical="top" wrapText="1"/>
    </xf>
    <xf numFmtId="49" fontId="15" fillId="0" borderId="10" xfId="25" applyNumberFormat="1" applyFont="1" applyFill="1" applyBorder="1" applyAlignment="1">
      <alignment horizontal="center" wrapText="1"/>
    </xf>
    <xf numFmtId="49" fontId="20" fillId="0" borderId="0" xfId="25" applyNumberFormat="1" applyFont="1" applyFill="1" applyBorder="1" applyAlignment="1">
      <alignment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8" fillId="0" borderId="0" xfId="25" applyFont="1" applyFill="1" applyBorder="1"/>
    <xf numFmtId="0" fontId="12" fillId="0" borderId="0" xfId="25" applyFont="1" applyFill="1" applyBorder="1" applyAlignment="1">
      <alignment horizontal="right"/>
    </xf>
    <xf numFmtId="0" fontId="43" fillId="0" borderId="1" xfId="25" applyFont="1" applyFill="1" applyBorder="1" applyAlignment="1">
      <alignment horizontal="center" vertical="center"/>
    </xf>
    <xf numFmtId="0" fontId="43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top" wrapText="1"/>
    </xf>
    <xf numFmtId="0" fontId="2" fillId="0" borderId="1" xfId="25" applyFont="1" applyFill="1" applyBorder="1" applyAlignment="1">
      <alignment horizontal="center" vertical="center" wrapText="1"/>
    </xf>
    <xf numFmtId="0" fontId="44" fillId="0" borderId="0" xfId="25" applyFont="1" applyFill="1" applyBorder="1"/>
    <xf numFmtId="0" fontId="40" fillId="3" borderId="0" xfId="25" applyFont="1" applyFill="1" applyBorder="1"/>
    <xf numFmtId="49" fontId="45" fillId="0" borderId="1" xfId="25" applyNumberFormat="1" applyFont="1" applyFill="1" applyBorder="1" applyAlignment="1">
      <alignment horizontal="center" wrapText="1"/>
    </xf>
    <xf numFmtId="49" fontId="45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 wrapText="1"/>
    </xf>
    <xf numFmtId="0" fontId="46" fillId="3" borderId="0" xfId="25" applyFont="1" applyFill="1" applyBorder="1"/>
    <xf numFmtId="0" fontId="46" fillId="0" borderId="0" xfId="25" applyFont="1" applyFill="1" applyBorder="1"/>
    <xf numFmtId="49" fontId="47" fillId="0" borderId="1" xfId="25" applyNumberFormat="1" applyFont="1" applyFill="1" applyBorder="1" applyAlignment="1">
      <alignment horizontal="center" wrapText="1"/>
    </xf>
    <xf numFmtId="49" fontId="47" fillId="0" borderId="1" xfId="25" applyNumberFormat="1" applyFont="1" applyFill="1" applyBorder="1" applyAlignment="1">
      <alignment horizontal="left" wrapText="1"/>
    </xf>
    <xf numFmtId="3" fontId="15" fillId="0" borderId="1" xfId="25" applyNumberFormat="1" applyFont="1" applyFill="1" applyBorder="1" applyAlignment="1">
      <alignment horizontal="center" wrapText="1"/>
    </xf>
    <xf numFmtId="3" fontId="47" fillId="0" borderId="1" xfId="25" applyNumberFormat="1" applyFont="1" applyFill="1" applyBorder="1" applyAlignment="1">
      <alignment horizontal="center" wrapText="1"/>
    </xf>
    <xf numFmtId="2" fontId="46" fillId="0" borderId="0" xfId="25" applyNumberFormat="1" applyFont="1" applyFill="1" applyBorder="1"/>
    <xf numFmtId="49" fontId="47" fillId="0" borderId="1" xfId="25" applyNumberFormat="1" applyFont="1" applyFill="1" applyBorder="1" applyAlignment="1">
      <alignment vertical="justify" wrapText="1"/>
    </xf>
    <xf numFmtId="3" fontId="15" fillId="0" borderId="1" xfId="25" applyNumberFormat="1" applyFont="1" applyFill="1" applyBorder="1" applyAlignment="1">
      <alignment horizontal="center"/>
    </xf>
    <xf numFmtId="0" fontId="48" fillId="3" borderId="0" xfId="25" applyFont="1" applyFill="1" applyBorder="1"/>
    <xf numFmtId="0" fontId="48" fillId="0" borderId="0" xfId="25" applyFont="1" applyFill="1" applyBorder="1"/>
    <xf numFmtId="49" fontId="47" fillId="0" borderId="1" xfId="25" applyNumberFormat="1" applyFont="1" applyFill="1" applyBorder="1" applyAlignment="1">
      <alignment wrapText="1"/>
    </xf>
    <xf numFmtId="3" fontId="14" fillId="0" borderId="1" xfId="25" applyNumberFormat="1" applyFont="1" applyFill="1" applyBorder="1" applyAlignment="1">
      <alignment horizontal="center"/>
    </xf>
    <xf numFmtId="49" fontId="47" fillId="0" borderId="1" xfId="25" applyNumberFormat="1" applyFont="1" applyFill="1" applyBorder="1" applyAlignment="1">
      <alignment vertical="center" wrapText="1"/>
    </xf>
    <xf numFmtId="3" fontId="14" fillId="0" borderId="1" xfId="25" applyNumberFormat="1" applyFont="1" applyFill="1" applyBorder="1" applyAlignment="1">
      <alignment horizontal="left" wrapText="1"/>
    </xf>
    <xf numFmtId="49" fontId="40" fillId="0" borderId="0" xfId="25" applyNumberFormat="1" applyFont="1" applyFill="1" applyBorder="1" applyAlignment="1">
      <alignment vertical="top" wrapText="1"/>
    </xf>
    <xf numFmtId="0" fontId="50" fillId="0" borderId="0" xfId="25" applyFont="1" applyFill="1" applyBorder="1"/>
    <xf numFmtId="0" fontId="46" fillId="0" borderId="0" xfId="26" applyFont="1" applyFill="1" applyBorder="1" applyAlignment="1" applyProtection="1">
      <alignment vertical="center" wrapText="1"/>
    </xf>
    <xf numFmtId="164" fontId="48" fillId="0" borderId="0" xfId="25" applyNumberFormat="1" applyFont="1" applyFill="1" applyBorder="1"/>
    <xf numFmtId="3" fontId="48" fillId="0" borderId="0" xfId="25" applyNumberFormat="1" applyFont="1" applyFill="1" applyBorder="1"/>
    <xf numFmtId="1" fontId="40" fillId="0" borderId="0" xfId="25" applyNumberFormat="1" applyFont="1" applyFill="1" applyBorder="1" applyAlignment="1">
      <alignment vertical="top" wrapText="1"/>
    </xf>
    <xf numFmtId="0" fontId="11" fillId="0" borderId="0" xfId="0" applyFont="1"/>
    <xf numFmtId="0" fontId="5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57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56" fillId="0" borderId="0" xfId="0" applyFont="1"/>
    <xf numFmtId="0" fontId="58" fillId="0" borderId="0" xfId="0" applyFont="1"/>
    <xf numFmtId="0" fontId="60" fillId="0" borderId="0" xfId="0" applyFont="1"/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1" fillId="0" borderId="0" xfId="0" applyFont="1"/>
    <xf numFmtId="49" fontId="63" fillId="0" borderId="1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center" wrapText="1"/>
    </xf>
    <xf numFmtId="0" fontId="64" fillId="0" borderId="1" xfId="0" applyFont="1" applyBorder="1" applyAlignment="1">
      <alignment wrapText="1"/>
    </xf>
    <xf numFmtId="0" fontId="64" fillId="0" borderId="1" xfId="0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/>
    </xf>
    <xf numFmtId="3" fontId="55" fillId="0" borderId="1" xfId="0" applyNumberFormat="1" applyFont="1" applyBorder="1"/>
    <xf numFmtId="0" fontId="55" fillId="0" borderId="0" xfId="0" applyFont="1"/>
    <xf numFmtId="3" fontId="39" fillId="0" borderId="1" xfId="0" applyNumberFormat="1" applyFont="1" applyFill="1" applyBorder="1" applyAlignment="1">
      <alignment horizontal="center" wrapText="1"/>
    </xf>
    <xf numFmtId="49" fontId="66" fillId="4" borderId="1" xfId="0" applyNumberFormat="1" applyFont="1" applyFill="1" applyBorder="1" applyAlignment="1">
      <alignment horizontal="center" wrapText="1"/>
    </xf>
    <xf numFmtId="49" fontId="68" fillId="4" borderId="1" xfId="0" applyNumberFormat="1" applyFont="1" applyFill="1" applyBorder="1" applyAlignment="1" applyProtection="1">
      <alignment horizontal="left" wrapText="1"/>
      <protection locked="0"/>
    </xf>
    <xf numFmtId="0" fontId="39" fillId="4" borderId="1" xfId="0" applyFont="1" applyFill="1" applyBorder="1" applyAlignment="1">
      <alignment wrapText="1"/>
    </xf>
    <xf numFmtId="0" fontId="39" fillId="4" borderId="1" xfId="0" applyFont="1" applyFill="1" applyBorder="1" applyAlignment="1">
      <alignment horizontal="center" wrapText="1"/>
    </xf>
    <xf numFmtId="3" fontId="59" fillId="4" borderId="1" xfId="0" applyNumberFormat="1" applyFont="1" applyFill="1" applyBorder="1" applyAlignment="1">
      <alignment horizontal="center" wrapText="1"/>
    </xf>
    <xf numFmtId="0" fontId="39" fillId="0" borderId="0" xfId="0" applyFont="1"/>
    <xf numFmtId="4" fontId="62" fillId="0" borderId="0" xfId="0" applyNumberFormat="1" applyFont="1"/>
    <xf numFmtId="3" fontId="69" fillId="0" borderId="1" xfId="0" applyNumberFormat="1" applyFont="1" applyFill="1" applyBorder="1" applyAlignment="1">
      <alignment horizontal="center" wrapText="1"/>
    </xf>
    <xf numFmtId="0" fontId="64" fillId="0" borderId="0" xfId="0" applyFont="1" applyFill="1"/>
    <xf numFmtId="4" fontId="70" fillId="0" borderId="0" xfId="0" applyNumberFormat="1" applyFont="1" applyFill="1"/>
    <xf numFmtId="0" fontId="71" fillId="0" borderId="0" xfId="0" applyFont="1"/>
    <xf numFmtId="4" fontId="72" fillId="0" borderId="0" xfId="0" applyNumberFormat="1" applyFont="1"/>
    <xf numFmtId="49" fontId="73" fillId="0" borderId="1" xfId="0" applyNumberFormat="1" applyFont="1" applyBorder="1" applyAlignment="1">
      <alignment horizontal="center" wrapText="1"/>
    </xf>
    <xf numFmtId="49" fontId="74" fillId="0" borderId="1" xfId="0" applyNumberFormat="1" applyFont="1" applyBorder="1" applyAlignment="1" applyProtection="1">
      <alignment horizontal="left" wrapText="1"/>
      <protection locked="0"/>
    </xf>
    <xf numFmtId="0" fontId="64" fillId="0" borderId="1" xfId="0" applyFont="1" applyFill="1" applyBorder="1" applyAlignment="1">
      <alignment wrapText="1"/>
    </xf>
    <xf numFmtId="3" fontId="64" fillId="0" borderId="1" xfId="0" applyNumberFormat="1" applyFont="1" applyFill="1" applyBorder="1" applyAlignment="1">
      <alignment horizontal="center"/>
    </xf>
    <xf numFmtId="3" fontId="69" fillId="0" borderId="1" xfId="0" applyNumberFormat="1" applyFont="1" applyFill="1" applyBorder="1" applyAlignment="1">
      <alignment horizontal="center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Border="1" applyAlignment="1">
      <alignment horizontal="left" wrapText="1"/>
    </xf>
    <xf numFmtId="0" fontId="64" fillId="0" borderId="1" xfId="0" applyFont="1" applyFill="1" applyBorder="1" applyAlignment="1">
      <alignment horizontal="center" wrapText="1"/>
    </xf>
    <xf numFmtId="4" fontId="64" fillId="0" borderId="1" xfId="0" applyNumberFormat="1" applyFont="1" applyBorder="1" applyAlignment="1">
      <alignment horizontal="center" wrapText="1"/>
    </xf>
    <xf numFmtId="4" fontId="64" fillId="0" borderId="1" xfId="0" applyNumberFormat="1" applyFont="1" applyBorder="1" applyAlignment="1">
      <alignment horizontal="center"/>
    </xf>
    <xf numFmtId="49" fontId="73" fillId="0" borderId="1" xfId="0" applyNumberFormat="1" applyFont="1" applyFill="1" applyBorder="1" applyAlignment="1">
      <alignment horizontal="center" wrapText="1"/>
    </xf>
    <xf numFmtId="0" fontId="64" fillId="0" borderId="0" xfId="0" applyFont="1" applyAlignment="1">
      <alignment wrapText="1"/>
    </xf>
    <xf numFmtId="49" fontId="64" fillId="0" borderId="1" xfId="0" applyNumberFormat="1" applyFont="1" applyBorder="1" applyAlignment="1">
      <alignment horizontal="center" wrapText="1"/>
    </xf>
    <xf numFmtId="49" fontId="59" fillId="6" borderId="1" xfId="0" applyNumberFormat="1" applyFont="1" applyFill="1" applyBorder="1" applyAlignment="1">
      <alignment horizontal="center"/>
    </xf>
    <xf numFmtId="0" fontId="59" fillId="6" borderId="1" xfId="0" applyFont="1" applyFill="1" applyBorder="1" applyAlignment="1">
      <alignment horizontal="center" wrapText="1"/>
    </xf>
    <xf numFmtId="3" fontId="59" fillId="6" borderId="1" xfId="0" applyNumberFormat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4" fontId="59" fillId="6" borderId="1" xfId="0" applyNumberFormat="1" applyFont="1" applyFill="1" applyBorder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/>
    </xf>
    <xf numFmtId="4" fontId="67" fillId="0" borderId="0" xfId="0" applyNumberFormat="1" applyFont="1" applyAlignment="1"/>
    <xf numFmtId="0" fontId="76" fillId="0" borderId="0" xfId="0" applyFont="1"/>
    <xf numFmtId="0" fontId="76" fillId="0" borderId="0" xfId="0" applyFont="1" applyAlignment="1">
      <alignment horizontal="center"/>
    </xf>
    <xf numFmtId="0" fontId="65" fillId="0" borderId="0" xfId="0" applyFont="1"/>
    <xf numFmtId="0" fontId="77" fillId="0" borderId="0" xfId="0" applyFont="1"/>
    <xf numFmtId="0" fontId="71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3" fontId="69" fillId="4" borderId="1" xfId="0" applyNumberFormat="1" applyFont="1" applyFill="1" applyBorder="1" applyAlignment="1">
      <alignment horizontal="center"/>
    </xf>
    <xf numFmtId="49" fontId="64" fillId="0" borderId="1" xfId="0" applyNumberFormat="1" applyFont="1" applyBorder="1" applyAlignment="1">
      <alignment horizontal="left" wrapText="1"/>
    </xf>
    <xf numFmtId="3" fontId="64" fillId="0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center" wrapText="1"/>
    </xf>
    <xf numFmtId="49" fontId="74" fillId="3" borderId="1" xfId="0" applyNumberFormat="1" applyFont="1" applyFill="1" applyBorder="1" applyAlignment="1">
      <alignment horizontal="left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49" fontId="78" fillId="4" borderId="1" xfId="0" applyNumberFormat="1" applyFont="1" applyFill="1" applyBorder="1" applyAlignment="1">
      <alignment horizontal="center" wrapText="1"/>
    </xf>
    <xf numFmtId="49" fontId="69" fillId="4" borderId="1" xfId="0" applyNumberFormat="1" applyFont="1" applyFill="1" applyBorder="1" applyAlignment="1">
      <alignment horizontal="center"/>
    </xf>
    <xf numFmtId="49" fontId="78" fillId="4" borderId="1" xfId="0" applyNumberFormat="1" applyFont="1" applyFill="1" applyBorder="1" applyAlignment="1" applyProtection="1">
      <alignment horizontal="left" wrapText="1"/>
      <protection locked="0"/>
    </xf>
    <xf numFmtId="0" fontId="69" fillId="4" borderId="1" xfId="0" applyFont="1" applyFill="1" applyBorder="1" applyAlignment="1">
      <alignment horizontal="justify" wrapText="1"/>
    </xf>
    <xf numFmtId="0" fontId="69" fillId="4" borderId="1" xfId="0" applyFont="1" applyFill="1" applyBorder="1" applyAlignment="1">
      <alignment horizontal="center" wrapText="1"/>
    </xf>
    <xf numFmtId="3" fontId="72" fillId="0" borderId="0" xfId="0" applyNumberFormat="1" applyFont="1"/>
    <xf numFmtId="49" fontId="64" fillId="0" borderId="6" xfId="0" applyNumberFormat="1" applyFont="1" applyBorder="1" applyAlignment="1">
      <alignment horizontal="center" wrapText="1"/>
    </xf>
    <xf numFmtId="0" fontId="64" fillId="0" borderId="1" xfId="0" applyFont="1" applyBorder="1" applyAlignment="1">
      <alignment horizontal="left" wrapText="1"/>
    </xf>
    <xf numFmtId="0" fontId="71" fillId="0" borderId="1" xfId="0" applyFont="1" applyBorder="1"/>
    <xf numFmtId="0" fontId="71" fillId="0" borderId="0" xfId="0" applyFont="1" applyBorder="1"/>
    <xf numFmtId="49" fontId="7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center"/>
    </xf>
    <xf numFmtId="3" fontId="70" fillId="0" borderId="0" xfId="0" applyNumberFormat="1" applyFont="1" applyFill="1"/>
    <xf numFmtId="49" fontId="73" fillId="0" borderId="4" xfId="0" applyNumberFormat="1" applyFont="1" applyFill="1" applyBorder="1" applyAlignment="1">
      <alignment horizontal="center" wrapText="1"/>
    </xf>
    <xf numFmtId="49" fontId="73" fillId="0" borderId="8" xfId="0" applyNumberFormat="1" applyFont="1" applyFill="1" applyBorder="1" applyAlignment="1">
      <alignment horizontal="center" wrapText="1"/>
    </xf>
    <xf numFmtId="0" fontId="64" fillId="0" borderId="0" xfId="0" applyFont="1"/>
    <xf numFmtId="49" fontId="73" fillId="0" borderId="6" xfId="0" applyNumberFormat="1" applyFont="1" applyBorder="1" applyAlignment="1">
      <alignment horizontal="center" wrapText="1"/>
    </xf>
    <xf numFmtId="0" fontId="64" fillId="0" borderId="3" xfId="0" applyFont="1" applyBorder="1" applyAlignment="1">
      <alignment horizontal="left" wrapText="1"/>
    </xf>
    <xf numFmtId="0" fontId="79" fillId="0" borderId="0" xfId="0" applyFont="1"/>
    <xf numFmtId="0" fontId="80" fillId="0" borderId="0" xfId="0" applyFont="1"/>
    <xf numFmtId="49" fontId="74" fillId="0" borderId="1" xfId="0" applyNumberFormat="1" applyFont="1" applyBorder="1" applyAlignment="1">
      <alignment horizontal="center"/>
    </xf>
    <xf numFmtId="49" fontId="74" fillId="0" borderId="1" xfId="0" applyNumberFormat="1" applyFont="1" applyBorder="1" applyAlignment="1">
      <alignment horizontal="left" wrapText="1"/>
    </xf>
    <xf numFmtId="49" fontId="64" fillId="0" borderId="3" xfId="0" applyNumberFormat="1" applyFont="1" applyBorder="1" applyAlignment="1">
      <alignment horizontal="center"/>
    </xf>
    <xf numFmtId="49" fontId="73" fillId="0" borderId="3" xfId="0" applyNumberFormat="1" applyFont="1" applyBorder="1" applyAlignment="1">
      <alignment horizontal="center" wrapText="1"/>
    </xf>
    <xf numFmtId="49" fontId="78" fillId="4" borderId="1" xfId="0" applyNumberFormat="1" applyFont="1" applyFill="1" applyBorder="1" applyAlignment="1">
      <alignment horizontal="center" vertical="center" wrapText="1"/>
    </xf>
    <xf numFmtId="49" fontId="81" fillId="4" borderId="1" xfId="0" applyNumberFormat="1" applyFont="1" applyFill="1" applyBorder="1" applyAlignment="1" applyProtection="1">
      <alignment horizontal="left" wrapText="1"/>
      <protection locked="0"/>
    </xf>
    <xf numFmtId="0" fontId="64" fillId="4" borderId="1" xfId="0" applyFont="1" applyFill="1" applyBorder="1" applyAlignment="1">
      <alignment wrapText="1"/>
    </xf>
    <xf numFmtId="0" fontId="64" fillId="4" borderId="1" xfId="0" applyFont="1" applyFill="1" applyBorder="1" applyAlignment="1">
      <alignment horizontal="center" wrapText="1"/>
    </xf>
    <xf numFmtId="3" fontId="6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75" fillId="0" borderId="1" xfId="0" applyNumberFormat="1" applyFont="1" applyFill="1" applyBorder="1" applyAlignment="1">
      <alignment horizontal="left" wrapText="1"/>
    </xf>
    <xf numFmtId="49" fontId="74" fillId="0" borderId="6" xfId="0" applyNumberFormat="1" applyFont="1" applyFill="1" applyBorder="1" applyAlignment="1">
      <alignment horizontal="center" wrapText="1"/>
    </xf>
    <xf numFmtId="49" fontId="73" fillId="0" borderId="6" xfId="0" applyNumberFormat="1" applyFont="1" applyFill="1" applyBorder="1" applyAlignment="1">
      <alignment horizontal="center" wrapText="1"/>
    </xf>
    <xf numFmtId="0" fontId="64" fillId="0" borderId="4" xfId="0" applyFont="1" applyBorder="1" applyAlignment="1">
      <alignment horizontal="left" wrapText="1"/>
    </xf>
    <xf numFmtId="0" fontId="82" fillId="0" borderId="0" xfId="0" applyFont="1"/>
    <xf numFmtId="49" fontId="64" fillId="0" borderId="4" xfId="0" applyNumberFormat="1" applyFont="1" applyBorder="1" applyAlignment="1">
      <alignment horizontal="left" wrapText="1"/>
    </xf>
    <xf numFmtId="49" fontId="83" fillId="0" borderId="1" xfId="0" applyNumberFormat="1" applyFont="1" applyBorder="1" applyAlignment="1">
      <alignment horizontal="center" wrapText="1"/>
    </xf>
    <xf numFmtId="49" fontId="83" fillId="0" borderId="1" xfId="0" applyNumberFormat="1" applyFont="1" applyFill="1" applyBorder="1" applyAlignment="1">
      <alignment horizontal="center" wrapText="1"/>
    </xf>
    <xf numFmtId="0" fontId="84" fillId="0" borderId="1" xfId="0" applyFont="1" applyBorder="1" applyAlignment="1">
      <alignment wrapText="1"/>
    </xf>
    <xf numFmtId="3" fontId="64" fillId="0" borderId="1" xfId="0" applyNumberFormat="1" applyFont="1" applyBorder="1"/>
    <xf numFmtId="49" fontId="66" fillId="4" borderId="1" xfId="0" applyNumberFormat="1" applyFont="1" applyFill="1" applyBorder="1" applyAlignment="1">
      <alignment horizontal="center" vertical="center" wrapText="1"/>
    </xf>
    <xf numFmtId="3" fontId="59" fillId="4" borderId="1" xfId="0" applyNumberFormat="1" applyFont="1" applyFill="1" applyBorder="1" applyAlignment="1">
      <alignment horizontal="center"/>
    </xf>
    <xf numFmtId="3" fontId="67" fillId="0" borderId="0" xfId="0" applyNumberFormat="1" applyFont="1"/>
    <xf numFmtId="49" fontId="63" fillId="0" borderId="6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left" wrapText="1"/>
    </xf>
    <xf numFmtId="3" fontId="59" fillId="0" borderId="1" xfId="0" applyNumberFormat="1" applyFont="1" applyFill="1" applyBorder="1" applyAlignment="1">
      <alignment horizontal="center" wrapText="1"/>
    </xf>
    <xf numFmtId="0" fontId="88" fillId="0" borderId="0" xfId="0" applyFont="1" applyFill="1"/>
    <xf numFmtId="3" fontId="67" fillId="0" borderId="0" xfId="0" applyNumberFormat="1" applyFont="1" applyFill="1"/>
    <xf numFmtId="49" fontId="63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wrapText="1"/>
    </xf>
    <xf numFmtId="3" fontId="39" fillId="0" borderId="1" xfId="0" applyNumberFormat="1" applyFont="1" applyFill="1" applyBorder="1" applyAlignment="1">
      <alignment horizontal="center"/>
    </xf>
    <xf numFmtId="3" fontId="39" fillId="0" borderId="1" xfId="0" applyNumberFormat="1" applyFont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2" fillId="0" borderId="0" xfId="0" applyFont="1" applyBorder="1" applyAlignment="1">
      <alignment horizontal="left"/>
    </xf>
    <xf numFmtId="0" fontId="93" fillId="0" borderId="0" xfId="0" applyFont="1" applyAlignment="1"/>
    <xf numFmtId="0" fontId="95" fillId="0" borderId="0" xfId="0" applyFont="1" applyBorder="1" applyAlignment="1">
      <alignment horizontal="center"/>
    </xf>
    <xf numFmtId="49" fontId="95" fillId="0" borderId="0" xfId="0" applyNumberFormat="1" applyFont="1" applyBorder="1" applyAlignment="1" applyProtection="1">
      <alignment vertical="top"/>
      <protection locked="0"/>
    </xf>
    <xf numFmtId="0" fontId="95" fillId="0" borderId="0" xfId="0" applyFont="1" applyBorder="1"/>
    <xf numFmtId="0" fontId="96" fillId="0" borderId="0" xfId="0" applyFont="1" applyBorder="1"/>
    <xf numFmtId="0" fontId="97" fillId="0" borderId="1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center" wrapText="1"/>
    </xf>
    <xf numFmtId="0" fontId="95" fillId="0" borderId="4" xfId="0" applyFont="1" applyBorder="1" applyAlignment="1">
      <alignment horizontal="center" vertical="center" wrapText="1"/>
    </xf>
    <xf numFmtId="49" fontId="95" fillId="0" borderId="11" xfId="0" applyNumberFormat="1" applyFont="1" applyBorder="1" applyAlignment="1" applyProtection="1">
      <alignment horizontal="center" vertical="center" wrapText="1"/>
      <protection locked="0"/>
    </xf>
    <xf numFmtId="0" fontId="95" fillId="0" borderId="1" xfId="0" applyFont="1" applyBorder="1" applyAlignment="1">
      <alignment horizontal="center" vertical="center" wrapText="1"/>
    </xf>
    <xf numFmtId="0" fontId="95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right" wrapText="1"/>
    </xf>
    <xf numFmtId="49" fontId="98" fillId="0" borderId="13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 applyProtection="1">
      <alignment wrapText="1"/>
      <protection locked="0"/>
    </xf>
    <xf numFmtId="3" fontId="97" fillId="0" borderId="13" xfId="0" applyNumberFormat="1" applyFont="1" applyBorder="1" applyAlignment="1">
      <alignment wrapText="1"/>
    </xf>
    <xf numFmtId="3" fontId="97" fillId="0" borderId="13" xfId="0" applyNumberFormat="1" applyFont="1" applyBorder="1" applyAlignment="1">
      <alignment horizontal="right" wrapText="1"/>
    </xf>
    <xf numFmtId="3" fontId="97" fillId="0" borderId="15" xfId="0" applyNumberFormat="1" applyFont="1" applyBorder="1" applyAlignment="1">
      <alignment horizontal="right" wrapText="1"/>
    </xf>
    <xf numFmtId="0" fontId="51" fillId="0" borderId="16" xfId="0" applyFont="1" applyBorder="1" applyAlignment="1">
      <alignment horizontal="right" wrapText="1"/>
    </xf>
    <xf numFmtId="49" fontId="98" fillId="0" borderId="14" xfId="0" applyNumberFormat="1" applyFont="1" applyBorder="1" applyAlignment="1" applyProtection="1">
      <alignment horizontal="left" wrapText="1"/>
      <protection locked="0"/>
    </xf>
    <xf numFmtId="3" fontId="97" fillId="0" borderId="14" xfId="0" applyNumberFormat="1" applyFont="1" applyBorder="1" applyAlignment="1">
      <alignment wrapText="1"/>
    </xf>
    <xf numFmtId="4" fontId="91" fillId="0" borderId="14" xfId="0" applyNumberFormat="1" applyFont="1" applyBorder="1" applyAlignment="1">
      <alignment horizontal="center" wrapText="1"/>
    </xf>
    <xf numFmtId="4" fontId="91" fillId="0" borderId="17" xfId="0" applyNumberFormat="1" applyFont="1" applyBorder="1" applyAlignment="1">
      <alignment horizontal="center" wrapText="1"/>
    </xf>
    <xf numFmtId="0" fontId="52" fillId="0" borderId="16" xfId="0" applyFont="1" applyBorder="1" applyAlignment="1">
      <alignment horizontal="right" wrapText="1"/>
    </xf>
    <xf numFmtId="0" fontId="90" fillId="0" borderId="14" xfId="0" applyFont="1" applyBorder="1" applyAlignment="1">
      <alignment horizontal="left" wrapText="1"/>
    </xf>
    <xf numFmtId="3" fontId="91" fillId="0" borderId="14" xfId="0" applyNumberFormat="1" applyFont="1" applyBorder="1" applyAlignment="1">
      <alignment horizontal="right" wrapText="1"/>
    </xf>
    <xf numFmtId="0" fontId="42" fillId="0" borderId="16" xfId="0" applyFont="1" applyBorder="1" applyAlignment="1">
      <alignment horizontal="right" wrapText="1"/>
    </xf>
    <xf numFmtId="0" fontId="99" fillId="0" borderId="14" xfId="0" applyFont="1" applyBorder="1"/>
    <xf numFmtId="3" fontId="97" fillId="0" borderId="14" xfId="0" applyNumberFormat="1" applyFont="1" applyBorder="1" applyAlignment="1">
      <alignment horizontal="right" wrapText="1"/>
    </xf>
    <xf numFmtId="0" fontId="93" fillId="0" borderId="16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00" fillId="0" borderId="14" xfId="0" applyFont="1" applyBorder="1" applyAlignment="1">
      <alignment wrapText="1"/>
    </xf>
    <xf numFmtId="0" fontId="99" fillId="0" borderId="18" xfId="0" applyFont="1" applyBorder="1" applyAlignment="1">
      <alignment wrapText="1"/>
    </xf>
    <xf numFmtId="0" fontId="99" fillId="0" borderId="14" xfId="0" applyFont="1" applyBorder="1" applyAlignment="1">
      <alignment horizontal="left" wrapText="1"/>
    </xf>
    <xf numFmtId="3" fontId="97" fillId="0" borderId="14" xfId="0" applyNumberFormat="1" applyFont="1" applyBorder="1" applyAlignment="1" applyProtection="1">
      <alignment horizontal="right" wrapText="1"/>
      <protection locked="0"/>
    </xf>
    <xf numFmtId="3" fontId="91" fillId="0" borderId="17" xfId="0" applyNumberFormat="1" applyFont="1" applyBorder="1" applyAlignment="1">
      <alignment horizontal="center" wrapText="1"/>
    </xf>
    <xf numFmtId="0" fontId="101" fillId="0" borderId="0" xfId="0" applyFont="1" applyBorder="1" applyAlignment="1">
      <alignment wrapText="1"/>
    </xf>
    <xf numFmtId="0" fontId="101" fillId="0" borderId="14" xfId="0" applyFont="1" applyBorder="1" applyAlignment="1">
      <alignment wrapText="1"/>
    </xf>
    <xf numFmtId="3" fontId="97" fillId="0" borderId="17" xfId="0" applyNumberFormat="1" applyFont="1" applyBorder="1" applyAlignment="1">
      <alignment horizontal="right" wrapText="1"/>
    </xf>
    <xf numFmtId="0" fontId="99" fillId="0" borderId="14" xfId="0" applyFont="1" applyFill="1" applyBorder="1" applyAlignment="1" applyProtection="1">
      <alignment horizontal="left" wrapText="1"/>
    </xf>
    <xf numFmtId="0" fontId="90" fillId="0" borderId="19" xfId="0" applyNumberFormat="1" applyFont="1" applyBorder="1" applyAlignment="1">
      <alignment horizontal="left" wrapText="1"/>
    </xf>
    <xf numFmtId="3" fontId="91" fillId="0" borderId="17" xfId="0" applyNumberFormat="1" applyFont="1" applyBorder="1" applyAlignment="1">
      <alignment horizontal="right" wrapText="1"/>
    </xf>
    <xf numFmtId="0" fontId="90" fillId="0" borderId="20" xfId="0" applyNumberFormat="1" applyFont="1" applyBorder="1" applyAlignment="1">
      <alignment horizontal="left" wrapText="1"/>
    </xf>
    <xf numFmtId="0" fontId="52" fillId="0" borderId="21" xfId="0" applyFont="1" applyBorder="1" applyAlignment="1">
      <alignment horizontal="right" wrapText="1"/>
    </xf>
    <xf numFmtId="49" fontId="53" fillId="0" borderId="14" xfId="0" applyNumberFormat="1" applyFont="1" applyBorder="1" applyAlignment="1" applyProtection="1">
      <alignment horizontal="left" wrapText="1"/>
      <protection locked="0"/>
    </xf>
    <xf numFmtId="3" fontId="91" fillId="0" borderId="14" xfId="0" applyNumberFormat="1" applyFont="1" applyBorder="1" applyAlignment="1">
      <alignment horizontal="center" wrapText="1"/>
    </xf>
    <xf numFmtId="0" fontId="42" fillId="0" borderId="22" xfId="0" applyFont="1" applyBorder="1" applyAlignment="1">
      <alignment horizontal="right" wrapText="1"/>
    </xf>
    <xf numFmtId="0" fontId="99" fillId="0" borderId="23" xfId="0" applyFont="1" applyBorder="1" applyAlignment="1">
      <alignment horizontal="left" wrapText="1"/>
    </xf>
    <xf numFmtId="0" fontId="93" fillId="0" borderId="24" xfId="0" applyFont="1" applyBorder="1" applyAlignment="1">
      <alignment horizontal="right" wrapText="1"/>
    </xf>
    <xf numFmtId="0" fontId="90" fillId="0" borderId="25" xfId="0" applyFont="1" applyBorder="1" applyAlignment="1">
      <alignment horizontal="left" wrapText="1"/>
    </xf>
    <xf numFmtId="0" fontId="93" fillId="0" borderId="26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0" fontId="90" fillId="0" borderId="14" xfId="0" applyFont="1" applyBorder="1" applyAlignment="1">
      <alignment horizontal="left"/>
    </xf>
    <xf numFmtId="0" fontId="99" fillId="0" borderId="14" xfId="0" applyFont="1" applyBorder="1" applyAlignment="1">
      <alignment horizontal="left"/>
    </xf>
    <xf numFmtId="0" fontId="90" fillId="0" borderId="9" xfId="0" applyFont="1" applyBorder="1" applyAlignment="1">
      <alignment horizontal="left" wrapText="1"/>
    </xf>
    <xf numFmtId="3" fontId="91" fillId="0" borderId="14" xfId="0" applyNumberFormat="1" applyFont="1" applyBorder="1" applyAlignment="1">
      <alignment wrapText="1"/>
    </xf>
    <xf numFmtId="49" fontId="90" fillId="0" borderId="14" xfId="0" applyNumberFormat="1" applyFont="1" applyBorder="1" applyAlignment="1">
      <alignment horizontal="left" wrapText="1"/>
    </xf>
    <xf numFmtId="49" fontId="102" fillId="0" borderId="14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3" fontId="97" fillId="0" borderId="14" xfId="0" applyNumberFormat="1" applyFont="1" applyBorder="1" applyAlignment="1">
      <alignment horizontal="center" wrapText="1"/>
    </xf>
    <xf numFmtId="3" fontId="97" fillId="0" borderId="17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14" xfId="0" applyFont="1" applyBorder="1" applyAlignment="1">
      <alignment wrapText="1"/>
    </xf>
    <xf numFmtId="0" fontId="99" fillId="0" borderId="0" xfId="0" applyFont="1" applyBorder="1" applyAlignment="1">
      <alignment horizontal="left" wrapText="1"/>
    </xf>
    <xf numFmtId="49" fontId="53" fillId="0" borderId="28" xfId="0" applyNumberFormat="1" applyFont="1" applyBorder="1" applyAlignment="1" applyProtection="1">
      <alignment horizontal="left" wrapText="1"/>
      <protection locked="0"/>
    </xf>
    <xf numFmtId="0" fontId="101" fillId="0" borderId="0" xfId="0" applyFont="1" applyAlignment="1">
      <alignment wrapText="1"/>
    </xf>
    <xf numFmtId="0" fontId="91" fillId="0" borderId="14" xfId="0" applyFont="1" applyBorder="1" applyAlignment="1">
      <alignment horizontal="center" wrapText="1"/>
    </xf>
    <xf numFmtId="3" fontId="91" fillId="0" borderId="14" xfId="0" applyNumberFormat="1" applyFont="1" applyFill="1" applyBorder="1" applyAlignment="1">
      <alignment horizontal="right" wrapText="1"/>
    </xf>
    <xf numFmtId="3" fontId="91" fillId="0" borderId="17" xfId="0" applyNumberFormat="1" applyFont="1" applyFill="1" applyBorder="1" applyAlignment="1">
      <alignment horizontal="center" wrapText="1"/>
    </xf>
    <xf numFmtId="0" fontId="91" fillId="0" borderId="14" xfId="0" applyFont="1" applyBorder="1" applyAlignment="1">
      <alignment horizontal="right" wrapText="1"/>
    </xf>
    <xf numFmtId="0" fontId="103" fillId="0" borderId="14" xfId="0" applyFont="1" applyBorder="1"/>
    <xf numFmtId="0" fontId="99" fillId="0" borderId="14" xfId="0" applyFont="1" applyBorder="1" applyAlignment="1">
      <alignment wrapText="1"/>
    </xf>
    <xf numFmtId="0" fontId="97" fillId="0" borderId="14" xfId="0" applyFont="1" applyBorder="1" applyAlignment="1">
      <alignment horizontal="right" wrapText="1"/>
    </xf>
    <xf numFmtId="0" fontId="90" fillId="0" borderId="9" xfId="0" applyFont="1" applyBorder="1"/>
    <xf numFmtId="0" fontId="104" fillId="0" borderId="16" xfId="0" applyFont="1" applyBorder="1" applyAlignment="1">
      <alignment horizontal="right" wrapText="1"/>
    </xf>
    <xf numFmtId="0" fontId="112" fillId="0" borderId="31" xfId="0" applyFont="1" applyBorder="1" applyAlignment="1">
      <alignment horizontal="left"/>
    </xf>
    <xf numFmtId="0" fontId="88" fillId="0" borderId="0" xfId="0" applyFont="1" applyBorder="1" applyAlignment="1">
      <alignment horizontal="left"/>
    </xf>
    <xf numFmtId="0" fontId="98" fillId="0" borderId="0" xfId="0" applyFont="1" applyBorder="1" applyAlignment="1">
      <alignment horizontal="left" wrapText="1"/>
    </xf>
    <xf numFmtId="0" fontId="102" fillId="0" borderId="0" xfId="0" applyFont="1" applyBorder="1" applyAlignment="1">
      <alignment horizontal="justify" wrapText="1"/>
    </xf>
    <xf numFmtId="3" fontId="102" fillId="0" borderId="0" xfId="0" applyNumberFormat="1" applyFont="1" applyBorder="1" applyAlignment="1">
      <alignment horizontal="right" wrapText="1"/>
    </xf>
    <xf numFmtId="3" fontId="104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96" fillId="0" borderId="0" xfId="0" applyNumberFormat="1" applyFont="1" applyBorder="1" applyAlignment="1">
      <alignment horizontal="right" wrapText="1"/>
    </xf>
    <xf numFmtId="0" fontId="96" fillId="0" borderId="0" xfId="0" applyFont="1" applyFill="1" applyBorder="1" applyAlignment="1">
      <alignment horizontal="center" vertical="top" wrapText="1"/>
    </xf>
    <xf numFmtId="49" fontId="104" fillId="0" borderId="0" xfId="0" applyNumberFormat="1" applyFont="1" applyFill="1" applyBorder="1" applyAlignment="1" applyProtection="1">
      <alignment wrapText="1"/>
      <protection locked="0"/>
    </xf>
    <xf numFmtId="164" fontId="104" fillId="0" borderId="0" xfId="0" applyNumberFormat="1" applyFont="1" applyFill="1" applyBorder="1" applyAlignment="1">
      <alignment horizontal="right" wrapText="1"/>
    </xf>
    <xf numFmtId="0" fontId="110" fillId="0" borderId="0" xfId="0" applyFont="1"/>
    <xf numFmtId="0" fontId="96" fillId="0" borderId="0" xfId="0" applyFont="1" applyBorder="1" applyAlignment="1" applyProtection="1">
      <alignment horizontal="center" vertical="top" wrapText="1"/>
    </xf>
    <xf numFmtId="0" fontId="96" fillId="0" borderId="0" xfId="0" applyFont="1" applyBorder="1" applyAlignment="1" applyProtection="1">
      <alignment vertical="top" wrapText="1"/>
    </xf>
    <xf numFmtId="3" fontId="106" fillId="0" borderId="35" xfId="0" applyNumberFormat="1" applyFont="1" applyBorder="1" applyAlignment="1">
      <alignment horizontal="right" wrapText="1"/>
    </xf>
    <xf numFmtId="0" fontId="104" fillId="0" borderId="34" xfId="0" applyFont="1" applyBorder="1" applyAlignment="1">
      <alignment horizontal="right" wrapText="1"/>
    </xf>
    <xf numFmtId="3" fontId="106" fillId="0" borderId="34" xfId="0" applyNumberFormat="1" applyFont="1" applyBorder="1" applyAlignment="1" applyProtection="1">
      <alignment horizontal="right" wrapText="1"/>
      <protection locked="0"/>
    </xf>
    <xf numFmtId="3" fontId="106" fillId="0" borderId="34" xfId="0" applyNumberFormat="1" applyFont="1" applyBorder="1" applyAlignment="1">
      <alignment horizontal="right" wrapText="1"/>
    </xf>
    <xf numFmtId="3" fontId="97" fillId="0" borderId="34" xfId="0" applyNumberFormat="1" applyFont="1" applyBorder="1" applyAlignment="1">
      <alignment horizontal="right" vertical="center" wrapText="1"/>
    </xf>
    <xf numFmtId="3" fontId="91" fillId="0" borderId="34" xfId="0" applyNumberFormat="1" applyFont="1" applyBorder="1" applyAlignment="1">
      <alignment horizontal="center" vertical="center" wrapText="1"/>
    </xf>
    <xf numFmtId="0" fontId="89" fillId="0" borderId="34" xfId="0" applyFont="1" applyBorder="1" applyAlignment="1">
      <alignment horizontal="right"/>
    </xf>
    <xf numFmtId="3" fontId="107" fillId="0" borderId="34" xfId="0" applyNumberFormat="1" applyFont="1" applyBorder="1" applyAlignment="1">
      <alignment horizontal="right" wrapText="1"/>
    </xf>
    <xf numFmtId="3" fontId="91" fillId="0" borderId="34" xfId="0" applyNumberFormat="1" applyFont="1" applyBorder="1" applyAlignment="1">
      <alignment wrapText="1"/>
    </xf>
    <xf numFmtId="3" fontId="91" fillId="0" borderId="34" xfId="0" applyNumberFormat="1" applyFont="1" applyBorder="1" applyAlignment="1">
      <alignment horizontal="center" wrapText="1"/>
    </xf>
    <xf numFmtId="0" fontId="41" fillId="0" borderId="34" xfId="0" applyFont="1" applyBorder="1" applyAlignment="1">
      <alignment horizontal="right"/>
    </xf>
    <xf numFmtId="0" fontId="91" fillId="0" borderId="34" xfId="0" applyFont="1" applyBorder="1" applyAlignment="1">
      <alignment horizontal="center" wrapText="1"/>
    </xf>
    <xf numFmtId="49" fontId="105" fillId="0" borderId="19" xfId="0" applyNumberFormat="1" applyFont="1" applyBorder="1" applyAlignment="1" applyProtection="1">
      <alignment horizontal="left" wrapText="1"/>
      <protection locked="0"/>
    </xf>
    <xf numFmtId="49" fontId="105" fillId="0" borderId="36" xfId="0" applyNumberFormat="1" applyFont="1" applyBorder="1" applyAlignment="1" applyProtection="1">
      <alignment horizontal="left" wrapText="1"/>
      <protection locked="0"/>
    </xf>
    <xf numFmtId="0" fontId="107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horizontal="left" vertical="center" wrapText="1"/>
    </xf>
    <xf numFmtId="0" fontId="109" fillId="0" borderId="36" xfId="0" applyFont="1" applyBorder="1" applyAlignment="1">
      <alignment horizontal="left" wrapText="1"/>
    </xf>
    <xf numFmtId="0" fontId="106" fillId="0" borderId="36" xfId="0" applyFont="1" applyBorder="1" applyAlignment="1">
      <alignment horizontal="left" wrapText="1"/>
    </xf>
    <xf numFmtId="0" fontId="108" fillId="0" borderId="36" xfId="0" applyFont="1" applyBorder="1" applyAlignment="1">
      <alignment wrapText="1"/>
    </xf>
    <xf numFmtId="0" fontId="105" fillId="0" borderId="37" xfId="0" applyFont="1" applyBorder="1" applyAlignment="1">
      <alignment horizontal="left" wrapText="1"/>
    </xf>
    <xf numFmtId="3" fontId="106" fillId="0" borderId="34" xfId="0" applyNumberFormat="1" applyFont="1" applyBorder="1" applyAlignment="1">
      <alignment horizontal="right" vertical="center" wrapText="1"/>
    </xf>
    <xf numFmtId="0" fontId="89" fillId="0" borderId="38" xfId="0" applyFont="1" applyBorder="1" applyAlignment="1">
      <alignment horizontal="right"/>
    </xf>
    <xf numFmtId="0" fontId="107" fillId="0" borderId="39" xfId="0" applyFont="1" applyBorder="1" applyAlignment="1">
      <alignment horizontal="left" wrapText="1"/>
    </xf>
    <xf numFmtId="3" fontId="107" fillId="0" borderId="38" xfId="0" applyNumberFormat="1" applyFont="1" applyBorder="1" applyAlignment="1">
      <alignment horizontal="right" wrapText="1"/>
    </xf>
    <xf numFmtId="0" fontId="111" fillId="0" borderId="38" xfId="0" applyFont="1" applyBorder="1" applyAlignment="1">
      <alignment horizontal="right" wrapText="1"/>
    </xf>
    <xf numFmtId="3" fontId="91" fillId="0" borderId="38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2" fillId="0" borderId="1" xfId="0" applyFont="1" applyBorder="1" applyAlignment="1">
      <alignment horizontal="center" vertical="center"/>
    </xf>
    <xf numFmtId="0" fontId="120" fillId="0" borderId="16" xfId="0" applyFont="1" applyBorder="1" applyAlignment="1">
      <alignment horizontal="right"/>
    </xf>
    <xf numFmtId="3" fontId="118" fillId="0" borderId="17" xfId="0" applyNumberFormat="1" applyFont="1" applyBorder="1"/>
    <xf numFmtId="0" fontId="120" fillId="0" borderId="29" xfId="0" applyFont="1" applyBorder="1" applyAlignment="1">
      <alignment horizontal="right"/>
    </xf>
    <xf numFmtId="0" fontId="93" fillId="0" borderId="21" xfId="0" applyFont="1" applyBorder="1" applyAlignment="1">
      <alignment horizontal="center"/>
    </xf>
    <xf numFmtId="3" fontId="121" fillId="0" borderId="30" xfId="0" applyNumberFormat="1" applyFont="1" applyBorder="1" applyAlignment="1">
      <alignment horizontal="right"/>
    </xf>
    <xf numFmtId="0" fontId="93" fillId="0" borderId="16" xfId="0" applyFont="1" applyBorder="1" applyAlignment="1">
      <alignment horizontal="center"/>
    </xf>
    <xf numFmtId="3" fontId="118" fillId="0" borderId="17" xfId="0" applyNumberFormat="1" applyFont="1" applyBorder="1" applyAlignment="1">
      <alignment horizontal="right"/>
    </xf>
    <xf numFmtId="0" fontId="93" fillId="0" borderId="31" xfId="0" applyFont="1" applyBorder="1" applyAlignment="1">
      <alignment horizontal="center"/>
    </xf>
    <xf numFmtId="3" fontId="118" fillId="0" borderId="33" xfId="0" applyNumberFormat="1" applyFont="1" applyBorder="1"/>
    <xf numFmtId="0" fontId="93" fillId="0" borderId="0" xfId="0" applyFont="1" applyBorder="1" applyAlignment="1">
      <alignment horizontal="center"/>
    </xf>
    <xf numFmtId="0" fontId="39" fillId="0" borderId="0" xfId="0" applyFont="1" applyBorder="1"/>
    <xf numFmtId="0" fontId="2" fillId="0" borderId="0" xfId="0" applyFont="1" applyBorder="1"/>
    <xf numFmtId="3" fontId="62" fillId="0" borderId="0" xfId="0" applyNumberFormat="1" applyFont="1"/>
    <xf numFmtId="49" fontId="96" fillId="0" borderId="0" xfId="0" applyNumberFormat="1" applyFont="1" applyBorder="1" applyAlignment="1" applyProtection="1">
      <protection locked="0"/>
    </xf>
    <xf numFmtId="0" fontId="123" fillId="0" borderId="31" xfId="0" applyFont="1" applyBorder="1" applyAlignment="1">
      <alignment horizontal="center"/>
    </xf>
    <xf numFmtId="0" fontId="123" fillId="0" borderId="32" xfId="0" applyFont="1" applyBorder="1" applyAlignment="1">
      <alignment horizontal="center"/>
    </xf>
    <xf numFmtId="0" fontId="64" fillId="0" borderId="32" xfId="0" applyFont="1" applyBorder="1"/>
    <xf numFmtId="4" fontId="124" fillId="0" borderId="33" xfId="0" applyNumberFormat="1" applyFont="1" applyBorder="1" applyAlignment="1">
      <alignment horizontal="right"/>
    </xf>
    <xf numFmtId="0" fontId="39" fillId="0" borderId="0" xfId="25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 wrapText="1"/>
    </xf>
    <xf numFmtId="0" fontId="122" fillId="0" borderId="0" xfId="0" applyFont="1"/>
    <xf numFmtId="49" fontId="29" fillId="0" borderId="4" xfId="0" applyNumberFormat="1" applyFont="1" applyFill="1" applyBorder="1" applyAlignment="1">
      <alignment horizontal="left" wrapText="1"/>
    </xf>
    <xf numFmtId="49" fontId="15" fillId="0" borderId="4" xfId="0" applyNumberFormat="1" applyFont="1" applyFill="1" applyBorder="1" applyAlignment="1">
      <alignment horizontal="left" wrapText="1"/>
    </xf>
    <xf numFmtId="3" fontId="6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 applyProtection="1">
      <alignment horizontal="left" wrapText="1"/>
      <protection locked="0"/>
    </xf>
    <xf numFmtId="0" fontId="125" fillId="0" borderId="0" xfId="0" applyFont="1"/>
    <xf numFmtId="49" fontId="59" fillId="4" borderId="1" xfId="0" applyNumberFormat="1" applyFont="1" applyFill="1" applyBorder="1" applyAlignment="1">
      <alignment horizontal="center" wrapText="1"/>
    </xf>
    <xf numFmtId="49" fontId="59" fillId="4" borderId="1" xfId="1" applyNumberFormat="1" applyFont="1" applyFill="1" applyBorder="1" applyAlignment="1" applyProtection="1">
      <alignment horizontal="left" wrapText="1"/>
      <protection locked="0"/>
    </xf>
    <xf numFmtId="0" fontId="59" fillId="4" borderId="1" xfId="0" applyFont="1" applyFill="1" applyBorder="1" applyAlignment="1"/>
    <xf numFmtId="0" fontId="59" fillId="4" borderId="1" xfId="0" applyFont="1" applyFill="1" applyBorder="1" applyAlignment="1">
      <alignment horizontal="center"/>
    </xf>
    <xf numFmtId="3" fontId="59" fillId="0" borderId="0" xfId="0" applyNumberFormat="1" applyFont="1"/>
    <xf numFmtId="49" fontId="39" fillId="0" borderId="1" xfId="0" applyNumberFormat="1" applyFont="1" applyBorder="1" applyAlignment="1">
      <alignment horizontal="left" wrapText="1"/>
    </xf>
    <xf numFmtId="0" fontId="39" fillId="0" borderId="1" xfId="0" applyFont="1" applyBorder="1" applyAlignment="1">
      <alignment horizontal="center" wrapText="1"/>
    </xf>
    <xf numFmtId="0" fontId="11" fillId="0" borderId="0" xfId="0" applyFont="1" applyFill="1"/>
    <xf numFmtId="3" fontId="16" fillId="0" borderId="0" xfId="0" applyNumberFormat="1" applyFont="1" applyFill="1"/>
    <xf numFmtId="49" fontId="39" fillId="0" borderId="1" xfId="0" applyNumberFormat="1" applyFont="1" applyFill="1" applyBorder="1" applyAlignment="1">
      <alignment horizontal="center" wrapText="1"/>
    </xf>
    <xf numFmtId="0" fontId="39" fillId="0" borderId="7" xfId="0" applyFont="1" applyBorder="1" applyAlignment="1">
      <alignment horizontal="left" wrapText="1"/>
    </xf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3" fontId="39" fillId="0" borderId="4" xfId="0" applyNumberFormat="1" applyFont="1" applyBorder="1" applyAlignment="1">
      <alignment horizontal="center"/>
    </xf>
    <xf numFmtId="3" fontId="11" fillId="0" borderId="1" xfId="0" applyNumberFormat="1" applyFont="1" applyBorder="1"/>
    <xf numFmtId="49" fontId="39" fillId="3" borderId="1" xfId="0" applyNumberFormat="1" applyFont="1" applyFill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5" fillId="3" borderId="1" xfId="0" applyNumberFormat="1" applyFont="1" applyFill="1" applyBorder="1" applyAlignment="1">
      <alignment horizontal="left" wrapText="1"/>
    </xf>
    <xf numFmtId="49" fontId="63" fillId="0" borderId="1" xfId="0" applyNumberFormat="1" applyFont="1" applyFill="1" applyBorder="1" applyAlignment="1" applyProtection="1">
      <alignment horizontal="left" wrapText="1"/>
      <protection locked="0"/>
    </xf>
    <xf numFmtId="0" fontId="126" fillId="0" borderId="0" xfId="0" applyFont="1"/>
    <xf numFmtId="49" fontId="127" fillId="4" borderId="1" xfId="0" applyNumberFormat="1" applyFont="1" applyFill="1" applyBorder="1" applyAlignment="1">
      <alignment horizontal="center" wrapText="1"/>
    </xf>
    <xf numFmtId="49" fontId="128" fillId="4" borderId="1" xfId="0" applyNumberFormat="1" applyFont="1" applyFill="1" applyBorder="1" applyAlignment="1">
      <alignment horizontal="center" vertical="center" wrapText="1"/>
    </xf>
    <xf numFmtId="49" fontId="129" fillId="4" borderId="1" xfId="0" applyNumberFormat="1" applyFont="1" applyFill="1" applyBorder="1" applyAlignment="1" applyProtection="1">
      <alignment horizontal="left" wrapText="1"/>
      <protection locked="0"/>
    </xf>
    <xf numFmtId="0" fontId="130" fillId="4" borderId="1" xfId="0" applyFont="1" applyFill="1" applyBorder="1" applyAlignment="1">
      <alignment wrapText="1"/>
    </xf>
    <xf numFmtId="0" fontId="130" fillId="4" borderId="1" xfId="0" applyFont="1" applyFill="1" applyBorder="1" applyAlignment="1">
      <alignment horizontal="center" wrapText="1"/>
    </xf>
    <xf numFmtId="3" fontId="131" fillId="4" borderId="1" xfId="0" applyNumberFormat="1" applyFont="1" applyFill="1" applyBorder="1" applyAlignment="1">
      <alignment horizontal="center" wrapText="1"/>
    </xf>
    <xf numFmtId="4" fontId="70" fillId="0" borderId="0" xfId="0" applyNumberFormat="1" applyFont="1"/>
    <xf numFmtId="49" fontId="64" fillId="0" borderId="0" xfId="0" applyNumberFormat="1" applyFont="1" applyAlignment="1">
      <alignment horizontal="left" wrapText="1"/>
    </xf>
    <xf numFmtId="49" fontId="128" fillId="0" borderId="1" xfId="0" applyNumberFormat="1" applyFont="1" applyBorder="1" applyAlignment="1">
      <alignment horizontal="center" wrapText="1"/>
    </xf>
    <xf numFmtId="49" fontId="130" fillId="0" borderId="1" xfId="0" applyNumberFormat="1" applyFont="1" applyBorder="1" applyAlignment="1">
      <alignment horizontal="center"/>
    </xf>
    <xf numFmtId="49" fontId="132" fillId="0" borderId="1" xfId="0" applyNumberFormat="1" applyFont="1" applyBorder="1" applyAlignment="1">
      <alignment horizontal="left" wrapText="1"/>
    </xf>
    <xf numFmtId="0" fontId="130" fillId="0" borderId="1" xfId="0" applyFont="1" applyBorder="1" applyAlignment="1">
      <alignment wrapText="1"/>
    </xf>
    <xf numFmtId="0" fontId="130" fillId="0" borderId="1" xfId="0" applyFont="1" applyFill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/>
    </xf>
    <xf numFmtId="0" fontId="133" fillId="0" borderId="0" xfId="0" applyFont="1"/>
    <xf numFmtId="0" fontId="130" fillId="0" borderId="0" xfId="0" applyFont="1"/>
    <xf numFmtId="49" fontId="39" fillId="0" borderId="4" xfId="0" applyNumberFormat="1" applyFont="1" applyBorder="1" applyAlignment="1">
      <alignment horizontal="left" wrapText="1"/>
    </xf>
    <xf numFmtId="49" fontId="39" fillId="0" borderId="41" xfId="0" applyNumberFormat="1" applyFont="1" applyBorder="1" applyAlignment="1">
      <alignment horizontal="right"/>
    </xf>
    <xf numFmtId="0" fontId="39" fillId="0" borderId="42" xfId="0" applyFont="1" applyBorder="1" applyAlignment="1">
      <alignment horizontal="center"/>
    </xf>
    <xf numFmtId="0" fontId="39" fillId="0" borderId="42" xfId="0" applyFont="1" applyBorder="1" applyAlignment="1">
      <alignment horizontal="left"/>
    </xf>
    <xf numFmtId="4" fontId="39" fillId="0" borderId="43" xfId="0" applyNumberFormat="1" applyFont="1" applyBorder="1" applyAlignment="1">
      <alignment horizontal="center" vertical="center"/>
    </xf>
    <xf numFmtId="0" fontId="120" fillId="0" borderId="44" xfId="0" applyFont="1" applyBorder="1" applyAlignment="1">
      <alignment horizontal="right"/>
    </xf>
    <xf numFmtId="0" fontId="0" fillId="0" borderId="45" xfId="0" applyFont="1" applyBorder="1"/>
    <xf numFmtId="0" fontId="39" fillId="0" borderId="45" xfId="0" applyFont="1" applyBorder="1" applyAlignment="1"/>
    <xf numFmtId="4" fontId="39" fillId="0" borderId="46" xfId="0" applyNumberFormat="1" applyFont="1" applyBorder="1" applyAlignment="1">
      <alignment horizontal="center" vertical="center"/>
    </xf>
    <xf numFmtId="4" fontId="39" fillId="0" borderId="46" xfId="0" applyNumberFormat="1" applyFont="1" applyBorder="1" applyAlignment="1">
      <alignment horizontal="center"/>
    </xf>
    <xf numFmtId="0" fontId="120" fillId="0" borderId="44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3" fontId="39" fillId="0" borderId="46" xfId="0" applyNumberFormat="1" applyFont="1" applyBorder="1" applyAlignment="1">
      <alignment horizontal="center"/>
    </xf>
    <xf numFmtId="49" fontId="39" fillId="0" borderId="44" xfId="0" applyNumberFormat="1" applyFont="1" applyBorder="1"/>
    <xf numFmtId="0" fontId="39" fillId="0" borderId="45" xfId="0" applyFont="1" applyBorder="1"/>
    <xf numFmtId="0" fontId="135" fillId="0" borderId="45" xfId="0" applyFont="1" applyBorder="1" applyAlignment="1">
      <alignment wrapText="1"/>
    </xf>
    <xf numFmtId="3" fontId="136" fillId="0" borderId="46" xfId="0" applyNumberFormat="1" applyFont="1" applyBorder="1" applyAlignment="1">
      <alignment horizontal="center"/>
    </xf>
    <xf numFmtId="49" fontId="120" fillId="0" borderId="44" xfId="0" applyNumberFormat="1" applyFont="1" applyBorder="1" applyAlignment="1">
      <alignment horizontal="center"/>
    </xf>
    <xf numFmtId="49" fontId="63" fillId="0" borderId="45" xfId="0" applyNumberFormat="1" applyFont="1" applyFill="1" applyBorder="1" applyAlignment="1" applyProtection="1">
      <alignment horizontal="left" wrapText="1"/>
      <protection locked="0"/>
    </xf>
    <xf numFmtId="0" fontId="120" fillId="0" borderId="45" xfId="0" applyFont="1" applyBorder="1" applyAlignment="1"/>
    <xf numFmtId="49" fontId="39" fillId="0" borderId="44" xfId="0" applyNumberFormat="1" applyFont="1" applyBorder="1" applyAlignment="1">
      <alignment horizontal="center"/>
    </xf>
    <xf numFmtId="3" fontId="39" fillId="0" borderId="50" xfId="0" applyNumberFormat="1" applyFont="1" applyBorder="1" applyAlignment="1">
      <alignment horizontal="center"/>
    </xf>
    <xf numFmtId="49" fontId="39" fillId="0" borderId="16" xfId="0" applyNumberFormat="1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49" fontId="120" fillId="0" borderId="16" xfId="0" applyNumberFormat="1" applyFont="1" applyBorder="1" applyAlignment="1">
      <alignment horizontal="center"/>
    </xf>
    <xf numFmtId="0" fontId="39" fillId="0" borderId="14" xfId="24" applyFont="1" applyFill="1" applyBorder="1" applyAlignment="1">
      <alignment horizontal="left" vertical="center" wrapText="1"/>
    </xf>
    <xf numFmtId="49" fontId="39" fillId="0" borderId="51" xfId="0" applyNumberFormat="1" applyFont="1" applyBorder="1" applyAlignment="1">
      <alignment wrapText="1"/>
    </xf>
    <xf numFmtId="0" fontId="0" fillId="0" borderId="52" xfId="0" applyFont="1" applyBorder="1" applyAlignment="1">
      <alignment wrapText="1"/>
    </xf>
    <xf numFmtId="3" fontId="39" fillId="0" borderId="53" xfId="0" applyNumberFormat="1" applyFont="1" applyBorder="1" applyAlignment="1">
      <alignment horizontal="center"/>
    </xf>
    <xf numFmtId="49" fontId="39" fillId="0" borderId="54" xfId="0" applyNumberFormat="1" applyFont="1" applyBorder="1"/>
    <xf numFmtId="0" fontId="39" fillId="0" borderId="55" xfId="0" applyFont="1" applyBorder="1"/>
    <xf numFmtId="0" fontId="2" fillId="0" borderId="50" xfId="0" applyFont="1" applyBorder="1"/>
    <xf numFmtId="49" fontId="39" fillId="0" borderId="16" xfId="0" applyNumberFormat="1" applyFont="1" applyBorder="1" applyAlignment="1">
      <alignment horizontal="right"/>
    </xf>
    <xf numFmtId="0" fontId="39" fillId="0" borderId="14" xfId="0" applyFont="1" applyBorder="1" applyAlignment="1">
      <alignment horizontal="left"/>
    </xf>
    <xf numFmtId="3" fontId="39" fillId="0" borderId="14" xfId="0" applyNumberFormat="1" applyFont="1" applyBorder="1" applyAlignment="1">
      <alignment horizontal="center" vertical="center"/>
    </xf>
    <xf numFmtId="0" fontId="0" fillId="0" borderId="14" xfId="0" applyFont="1" applyBorder="1"/>
    <xf numFmtId="0" fontId="39" fillId="0" borderId="14" xfId="0" applyFont="1" applyBorder="1" applyAlignment="1"/>
    <xf numFmtId="0" fontId="120" fillId="0" borderId="14" xfId="0" applyFont="1" applyBorder="1" applyAlignment="1"/>
    <xf numFmtId="3" fontId="39" fillId="0" borderId="17" xfId="0" applyNumberFormat="1" applyFont="1" applyBorder="1" applyAlignment="1">
      <alignment horizontal="center"/>
    </xf>
    <xf numFmtId="49" fontId="39" fillId="0" borderId="16" xfId="0" applyNumberFormat="1" applyFont="1" applyBorder="1"/>
    <xf numFmtId="0" fontId="39" fillId="0" borderId="14" xfId="0" applyFont="1" applyBorder="1"/>
    <xf numFmtId="3" fontId="136" fillId="0" borderId="14" xfId="0" applyNumberFormat="1" applyFont="1" applyBorder="1" applyAlignment="1">
      <alignment horizontal="center"/>
    </xf>
    <xf numFmtId="3" fontId="39" fillId="0" borderId="14" xfId="0" applyNumberFormat="1" applyFont="1" applyBorder="1" applyAlignment="1">
      <alignment horizontal="center"/>
    </xf>
    <xf numFmtId="3" fontId="136" fillId="0" borderId="17" xfId="0" applyNumberFormat="1" applyFont="1" applyBorder="1" applyAlignment="1">
      <alignment horizontal="center"/>
    </xf>
    <xf numFmtId="0" fontId="39" fillId="0" borderId="14" xfId="0" applyFont="1" applyBorder="1" applyAlignment="1">
      <alignment horizontal="left" wrapText="1"/>
    </xf>
    <xf numFmtId="3" fontId="138" fillId="0" borderId="17" xfId="0" applyNumberFormat="1" applyFont="1" applyBorder="1" applyAlignment="1">
      <alignment horizontal="right"/>
    </xf>
    <xf numFmtId="0" fontId="93" fillId="0" borderId="14" xfId="0" applyFont="1" applyBorder="1" applyAlignment="1">
      <alignment horizontal="center"/>
    </xf>
    <xf numFmtId="4" fontId="121" fillId="0" borderId="17" xfId="0" applyNumberFormat="1" applyFont="1" applyBorder="1" applyAlignment="1">
      <alignment horizontal="right"/>
    </xf>
    <xf numFmtId="1" fontId="59" fillId="4" borderId="1" xfId="0" applyNumberFormat="1" applyFont="1" applyFill="1" applyBorder="1" applyAlignment="1">
      <alignment horizontal="center"/>
    </xf>
    <xf numFmtId="1" fontId="59" fillId="4" borderId="1" xfId="0" applyNumberFormat="1" applyFont="1" applyFill="1" applyBorder="1" applyAlignment="1" applyProtection="1">
      <alignment horizontal="center"/>
    </xf>
    <xf numFmtId="0" fontId="139" fillId="0" borderId="0" xfId="0" applyFont="1"/>
    <xf numFmtId="49" fontId="113" fillId="0" borderId="0" xfId="0" applyNumberFormat="1" applyFont="1" applyBorder="1" applyAlignment="1" applyProtection="1">
      <alignment horizontal="left"/>
      <protection locked="0"/>
    </xf>
    <xf numFmtId="0" fontId="91" fillId="0" borderId="0" xfId="0" applyFont="1" applyAlignment="1"/>
    <xf numFmtId="0" fontId="91" fillId="0" borderId="0" xfId="0" applyFont="1" applyAlignment="1">
      <alignment wrapText="1"/>
    </xf>
    <xf numFmtId="0" fontId="0" fillId="0" borderId="0" xfId="0" applyAlignment="1">
      <alignment wrapText="1"/>
    </xf>
    <xf numFmtId="49" fontId="94" fillId="0" borderId="0" xfId="0" applyNumberFormat="1" applyFont="1" applyBorder="1" applyAlignment="1" applyProtection="1">
      <alignment horizontal="center" vertical="center"/>
      <protection locked="0"/>
    </xf>
    <xf numFmtId="49" fontId="97" fillId="0" borderId="3" xfId="0" applyNumberFormat="1" applyFont="1" applyBorder="1" applyAlignment="1">
      <alignment horizontal="center" vertical="center"/>
    </xf>
    <xf numFmtId="49" fontId="97" fillId="0" borderId="4" xfId="0" applyNumberFormat="1" applyFont="1" applyBorder="1" applyAlignment="1">
      <alignment horizontal="center" vertical="center"/>
    </xf>
    <xf numFmtId="49" fontId="97" fillId="0" borderId="3" xfId="0" applyNumberFormat="1" applyFont="1" applyBorder="1" applyAlignment="1">
      <alignment horizontal="center" vertical="center" wrapText="1"/>
    </xf>
    <xf numFmtId="49" fontId="97" fillId="0" borderId="4" xfId="0" applyNumberFormat="1" applyFont="1" applyBorder="1" applyAlignment="1">
      <alignment horizontal="center" vertical="center" wrapText="1"/>
    </xf>
    <xf numFmtId="49" fontId="97" fillId="0" borderId="6" xfId="0" applyNumberFormat="1" applyFont="1" applyBorder="1" applyAlignment="1">
      <alignment horizontal="center" vertical="center" wrapText="1"/>
    </xf>
    <xf numFmtId="49" fontId="97" fillId="0" borderId="2" xfId="0" applyNumberFormat="1" applyFont="1" applyBorder="1" applyAlignment="1">
      <alignment horizontal="center" vertical="center" wrapText="1"/>
    </xf>
    <xf numFmtId="49" fontId="45" fillId="0" borderId="6" xfId="25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49" fillId="0" borderId="0" xfId="25" applyNumberFormat="1" applyFont="1" applyFill="1" applyBorder="1" applyAlignment="1" applyProtection="1">
      <alignment horizontal="left" vertical="top" wrapText="1"/>
      <protection locked="0"/>
    </xf>
    <xf numFmtId="49" fontId="52" fillId="0" borderId="0" xfId="25" applyNumberFormat="1" applyFont="1" applyFill="1" applyBorder="1" applyAlignment="1" applyProtection="1">
      <alignment horizontal="left" wrapText="1"/>
      <protection locked="0"/>
    </xf>
    <xf numFmtId="49" fontId="51" fillId="0" borderId="0" xfId="25" applyNumberFormat="1" applyFont="1" applyFill="1" applyBorder="1" applyAlignment="1" applyProtection="1">
      <alignment horizontal="left" wrapText="1"/>
      <protection locked="0"/>
    </xf>
    <xf numFmtId="0" fontId="54" fillId="0" borderId="0" xfId="0" applyFont="1" applyAlignment="1"/>
    <xf numFmtId="0" fontId="39" fillId="0" borderId="0" xfId="25" applyFont="1" applyAlignment="1"/>
    <xf numFmtId="0" fontId="39" fillId="0" borderId="0" xfId="25" applyFont="1" applyAlignment="1">
      <alignment horizontal="right"/>
    </xf>
    <xf numFmtId="1" fontId="41" fillId="0" borderId="0" xfId="25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>
      <alignment horizontal="center" vertical="center" wrapText="1"/>
    </xf>
    <xf numFmtId="0" fontId="14" fillId="0" borderId="4" xfId="25" applyFont="1" applyFill="1" applyBorder="1" applyAlignment="1">
      <alignment horizontal="center" vertical="center" wrapText="1"/>
    </xf>
    <xf numFmtId="49" fontId="43" fillId="0" borderId="3" xfId="25" applyNumberFormat="1" applyFont="1" applyFill="1" applyBorder="1" applyAlignment="1">
      <alignment horizontal="center" vertical="center" wrapText="1"/>
    </xf>
    <xf numFmtId="49" fontId="43" fillId="0" borderId="4" xfId="25" applyNumberFormat="1" applyFont="1" applyFill="1" applyBorder="1" applyAlignment="1">
      <alignment horizontal="center" vertical="center" wrapText="1"/>
    </xf>
    <xf numFmtId="0" fontId="43" fillId="0" borderId="3" xfId="25" applyFont="1" applyFill="1" applyBorder="1" applyAlignment="1">
      <alignment horizontal="center" vertical="center"/>
    </xf>
    <xf numFmtId="0" fontId="43" fillId="0" borderId="4" xfId="25" applyFont="1" applyFill="1" applyBorder="1" applyAlignment="1">
      <alignment horizontal="center" vertical="center"/>
    </xf>
    <xf numFmtId="0" fontId="43" fillId="0" borderId="3" xfId="25" applyFont="1" applyFill="1" applyBorder="1" applyAlignment="1">
      <alignment horizontal="center" vertical="center" wrapText="1"/>
    </xf>
    <xf numFmtId="0" fontId="43" fillId="0" borderId="4" xfId="25" applyFont="1" applyFill="1" applyBorder="1" applyAlignment="1">
      <alignment horizontal="center" vertical="center" wrapText="1"/>
    </xf>
    <xf numFmtId="0" fontId="43" fillId="0" borderId="6" xfId="25" applyFont="1" applyFill="1" applyBorder="1" applyAlignment="1">
      <alignment horizontal="center" vertical="center"/>
    </xf>
    <xf numFmtId="0" fontId="43" fillId="0" borderId="2" xfId="25" applyFont="1" applyFill="1" applyBorder="1" applyAlignment="1">
      <alignment horizontal="center" vertical="center"/>
    </xf>
    <xf numFmtId="0" fontId="87" fillId="0" borderId="3" xfId="0" applyFont="1" applyBorder="1" applyAlignment="1">
      <alignment horizontal="center" vertical="center" wrapText="1"/>
    </xf>
    <xf numFmtId="0" fontId="8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0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85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 wrapText="1"/>
    </xf>
    <xf numFmtId="0" fontId="86" fillId="0" borderId="5" xfId="0" applyFont="1" applyBorder="1" applyAlignment="1">
      <alignment horizontal="center" wrapText="1"/>
    </xf>
    <xf numFmtId="0" fontId="86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136" fillId="0" borderId="16" xfId="0" applyNumberFormat="1" applyFont="1" applyBorder="1" applyAlignment="1">
      <alignment horizontal="center" wrapText="1"/>
    </xf>
    <xf numFmtId="0" fontId="137" fillId="0" borderId="14" xfId="0" applyFont="1" applyBorder="1" applyAlignment="1">
      <alignment wrapText="1"/>
    </xf>
    <xf numFmtId="0" fontId="93" fillId="0" borderId="0" xfId="0" applyFont="1" applyBorder="1" applyAlignment="1">
      <alignment horizontal="center"/>
    </xf>
    <xf numFmtId="0" fontId="0" fillId="0" borderId="0" xfId="0" applyBorder="1" applyAlignment="1"/>
    <xf numFmtId="0" fontId="39" fillId="0" borderId="19" xfId="0" applyFont="1" applyBorder="1" applyAlignment="1"/>
    <xf numFmtId="0" fontId="88" fillId="0" borderId="18" xfId="0" applyFont="1" applyBorder="1" applyAlignment="1"/>
    <xf numFmtId="49" fontId="39" fillId="0" borderId="19" xfId="0" applyNumberFormat="1" applyFont="1" applyBorder="1" applyAlignment="1">
      <alignment wrapText="1"/>
    </xf>
    <xf numFmtId="49" fontId="39" fillId="0" borderId="18" xfId="0" applyNumberFormat="1" applyFont="1" applyBorder="1" applyAlignment="1">
      <alignment wrapText="1"/>
    </xf>
    <xf numFmtId="49" fontId="96" fillId="0" borderId="0" xfId="0" applyNumberFormat="1" applyFont="1" applyBorder="1" applyAlignment="1" applyProtection="1">
      <alignment horizontal="left"/>
      <protection locked="0"/>
    </xf>
    <xf numFmtId="0" fontId="118" fillId="0" borderId="16" xfId="0" applyFont="1" applyBorder="1" applyAlignment="1">
      <alignment horizontal="left"/>
    </xf>
    <xf numFmtId="0" fontId="118" fillId="0" borderId="14" xfId="0" applyFont="1" applyBorder="1" applyAlignment="1">
      <alignment horizontal="left"/>
    </xf>
    <xf numFmtId="0" fontId="119" fillId="0" borderId="14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49" fontId="39" fillId="0" borderId="16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49" fontId="136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>
      <alignment horizontal="center"/>
    </xf>
    <xf numFmtId="0" fontId="136" fillId="0" borderId="16" xfId="24" applyFont="1" applyFill="1" applyBorder="1" applyAlignment="1">
      <alignment horizontal="center" vertical="center" wrapText="1"/>
    </xf>
    <xf numFmtId="0" fontId="137" fillId="0" borderId="14" xfId="0" applyFont="1" applyBorder="1" applyAlignment="1">
      <alignment horizontal="center"/>
    </xf>
    <xf numFmtId="0" fontId="118" fillId="0" borderId="12" xfId="0" applyFont="1" applyBorder="1" applyAlignment="1">
      <alignment horizontal="left"/>
    </xf>
    <xf numFmtId="0" fontId="118" fillId="0" borderId="40" xfId="0" applyFont="1" applyBorder="1" applyAlignment="1">
      <alignment horizontal="left"/>
    </xf>
    <xf numFmtId="0" fontId="119" fillId="0" borderId="13" xfId="0" applyFont="1" applyBorder="1" applyAlignment="1">
      <alignment horizontal="left"/>
    </xf>
    <xf numFmtId="0" fontId="119" fillId="0" borderId="15" xfId="0" applyFont="1" applyBorder="1" applyAlignment="1">
      <alignment horizontal="left"/>
    </xf>
    <xf numFmtId="49" fontId="39" fillId="0" borderId="44" xfId="0" applyNumberFormat="1" applyFont="1" applyFill="1" applyBorder="1" applyAlignment="1" applyProtection="1">
      <alignment horizontal="center" wrapText="1"/>
      <protection locked="0"/>
    </xf>
    <xf numFmtId="0" fontId="0" fillId="0" borderId="45" xfId="0" applyFont="1" applyBorder="1" applyAlignment="1">
      <alignment horizontal="center"/>
    </xf>
    <xf numFmtId="49" fontId="39" fillId="0" borderId="47" xfId="0" applyNumberFormat="1" applyFont="1" applyBorder="1" applyAlignment="1">
      <alignment horizontal="center" wrapText="1"/>
    </xf>
    <xf numFmtId="0" fontId="88" fillId="0" borderId="48" xfId="0" applyFont="1" applyBorder="1" applyAlignment="1">
      <alignment horizontal="center" wrapText="1"/>
    </xf>
    <xf numFmtId="0" fontId="88" fillId="0" borderId="49" xfId="0" applyFont="1" applyBorder="1" applyAlignment="1">
      <alignment horizontal="center" wrapText="1"/>
    </xf>
    <xf numFmtId="49" fontId="39" fillId="0" borderId="16" xfId="0" applyNumberFormat="1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118" fillId="0" borderId="32" xfId="0" applyFont="1" applyBorder="1" applyAlignment="1"/>
    <xf numFmtId="0" fontId="119" fillId="0" borderId="32" xfId="0" applyFont="1" applyBorder="1" applyAlignment="1"/>
    <xf numFmtId="0" fontId="42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/>
    </xf>
    <xf numFmtId="0" fontId="122" fillId="0" borderId="1" xfId="0" applyFont="1" applyBorder="1" applyAlignment="1">
      <alignment horizontal="center" vertical="center"/>
    </xf>
    <xf numFmtId="0" fontId="39" fillId="0" borderId="16" xfId="0" applyFont="1" applyBorder="1" applyAlignment="1">
      <alignment horizontal="left"/>
    </xf>
    <xf numFmtId="0" fontId="39" fillId="0" borderId="18" xfId="0" applyFont="1" applyBorder="1" applyAlignment="1">
      <alignment horizontal="left"/>
    </xf>
    <xf numFmtId="0" fontId="88" fillId="0" borderId="14" xfId="0" applyFont="1" applyBorder="1" applyAlignment="1">
      <alignment horizontal="left"/>
    </xf>
    <xf numFmtId="0" fontId="88" fillId="0" borderId="17" xfId="0" applyFont="1" applyBorder="1" applyAlignment="1">
      <alignment horizontal="left"/>
    </xf>
    <xf numFmtId="0" fontId="118" fillId="0" borderId="9" xfId="0" applyFont="1" applyBorder="1" applyAlignment="1">
      <alignment horizontal="left"/>
    </xf>
    <xf numFmtId="0" fontId="119" fillId="0" borderId="9" xfId="0" applyFont="1" applyBorder="1" applyAlignment="1">
      <alignment horizontal="left"/>
    </xf>
    <xf numFmtId="0" fontId="118" fillId="0" borderId="14" xfId="0" applyFont="1" applyBorder="1" applyAlignment="1"/>
    <xf numFmtId="0" fontId="119" fillId="0" borderId="14" xfId="0" applyFont="1" applyBorder="1" applyAlignment="1"/>
    <xf numFmtId="0" fontId="39" fillId="0" borderId="57" xfId="0" applyFont="1" applyBorder="1" applyAlignment="1">
      <alignment horizontal="left" wrapText="1"/>
    </xf>
    <xf numFmtId="0" fontId="39" fillId="0" borderId="56" xfId="0" applyFont="1" applyBorder="1" applyAlignment="1">
      <alignment horizontal="left" wrapText="1"/>
    </xf>
    <xf numFmtId="0" fontId="39" fillId="0" borderId="0" xfId="0" applyFont="1" applyAlignment="1"/>
    <xf numFmtId="0" fontId="39" fillId="0" borderId="0" xfId="0" applyFont="1" applyAlignment="1">
      <alignment wrapText="1"/>
    </xf>
    <xf numFmtId="0" fontId="99" fillId="0" borderId="0" xfId="0" applyFont="1" applyAlignment="1">
      <alignment horizontal="center"/>
    </xf>
    <xf numFmtId="0" fontId="114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16" fillId="0" borderId="1" xfId="0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/>
    </xf>
    <xf numFmtId="0" fontId="1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8" fillId="0" borderId="13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3" xfId="27" applyFont="1" applyBorder="1" applyAlignment="1">
      <alignment horizontal="center" vertical="center" wrapText="1"/>
    </xf>
    <xf numFmtId="0" fontId="7" fillId="0" borderId="3" xfId="2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/>
    <cellStyle name="Гиперссылка" xfId="1" builtinId="8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Обычный" xfId="0" builtinId="0"/>
    <cellStyle name="Обычный 2" xfId="2"/>
    <cellStyle name="Обычный 2 2" xfId="24"/>
    <cellStyle name="Обычный_Dod5 2" xfId="25"/>
    <cellStyle name="Обычный_Dod6" xfId="27"/>
    <cellStyle name="Обычный_ZV1PIV98" xfId="26"/>
    <cellStyle name="Стиль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10</xdr:col>
      <xdr:colOff>47624</xdr:colOff>
      <xdr:row>4</xdr:row>
      <xdr:rowOff>428625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 flipH="1">
          <a:off x="13900149" y="0"/>
          <a:ext cx="2486024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3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4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5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6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7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79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0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5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6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7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8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89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0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1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5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6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299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0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09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0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2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3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4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1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2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0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2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0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2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4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8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0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2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3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4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6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7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3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0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6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4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6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8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0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2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4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6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8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0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2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4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6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8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0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2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4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6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8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6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7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59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0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1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3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4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5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6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7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69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0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1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3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4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5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8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0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2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4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6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8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0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2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4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6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8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0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2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4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6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8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79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0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1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2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3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4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6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7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8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89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0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1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2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3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4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6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7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8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399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2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3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4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5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6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7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08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0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1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2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3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4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6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7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8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19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0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1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2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60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6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7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8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29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0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1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3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4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5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6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7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39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0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1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3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4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5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0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2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4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6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8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0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2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4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6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8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0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2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4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6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8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0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2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4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49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0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1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2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3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4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6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7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8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59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0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1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2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3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4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6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7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8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69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6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8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0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2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4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6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8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0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2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4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6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8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0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2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4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6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8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3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4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5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6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7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78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0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1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2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3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4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5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6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7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8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19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2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3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4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5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6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7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88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0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1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2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0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2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4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6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8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0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2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4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6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8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0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2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4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6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8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0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2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6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7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8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499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0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1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2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3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4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5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6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7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8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0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1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3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5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6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7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8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49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0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1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2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3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5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6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2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3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4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5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6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7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8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79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0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1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2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3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4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5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6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7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8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89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09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0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1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3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4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5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6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4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6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8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0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2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4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6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8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0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2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4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6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8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0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2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4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6" name="Text Box 3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19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7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8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09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0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1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2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3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4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5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6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7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8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19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0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1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2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3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4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2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4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5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6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7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8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39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0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1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2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3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4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5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6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7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8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49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0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51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0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1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2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3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4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5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6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7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8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79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0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1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2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3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4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5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6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7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8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89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0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1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2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3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4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5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6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29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6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7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8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09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0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1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2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3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4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5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6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7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8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19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0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1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2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3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4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5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6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7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8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29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0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1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2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3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4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5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6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7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8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39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0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1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2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3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4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5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6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7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8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49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50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69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0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1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2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3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4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5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6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7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8" name="Text Box 2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79" name="Text Box 2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0" name="Text Box 2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1" name="Text Box 2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2" name="Text Box 2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3" name="Text Box 3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4" name="Text Box 3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5" name="Text Box 3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6" name="Text Box 3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7" name="Text Box 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8" name="Text Box 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89" name="Text Box 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0" name="Text Box 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1" name="Text Box 10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2" name="Text Box 12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3" name="Text Box 14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4" name="Text Box 16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0</xdr:colOff>
      <xdr:row>3</xdr:row>
      <xdr:rowOff>0</xdr:rowOff>
    </xdr:to>
    <xdr:sp macro="" textlink="">
      <xdr:nvSpPr>
        <xdr:cNvPr id="5395" name="Text Box 18"/>
        <xdr:cNvSpPr txBox="1">
          <a:spLocks noChangeArrowheads="1"/>
        </xdr:cNvSpPr>
      </xdr:nvSpPr>
      <xdr:spPr bwMode="auto">
        <a:xfrm>
          <a:off x="11029950" y="47625"/>
          <a:ext cx="22383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6" name="Text Box 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0" name="Text Box 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2" name="Text Box 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4" name="Text Box 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6" name="Text Box 1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8" name="Text Box 1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0" name="Text Box 1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2" name="Text Box 1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4" name="Text Box 1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6" name="Text Box 2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8" name="Text Box 2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0" name="Text Box 25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2" name="Text Box 27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4" name="Text Box 29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6" name="Text Box 31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8" name="Text Box 33"/>
        <xdr:cNvSpPr txBox="1">
          <a:spLocks noChangeArrowheads="1"/>
        </xdr:cNvSpPr>
      </xdr:nvSpPr>
      <xdr:spPr bwMode="auto">
        <a:xfrm>
          <a:off x="1238250" y="3295650"/>
          <a:ext cx="1191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 editAs="oneCell">
    <xdr:from>
      <xdr:col>2</xdr:col>
      <xdr:colOff>1474107</xdr:colOff>
      <xdr:row>0</xdr:row>
      <xdr:rowOff>0</xdr:rowOff>
    </xdr:from>
    <xdr:to>
      <xdr:col>5</xdr:col>
      <xdr:colOff>1099910</xdr:colOff>
      <xdr:row>3</xdr:row>
      <xdr:rowOff>396874</xdr:rowOff>
    </xdr:to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8481786" y="0"/>
          <a:ext cx="4388303" cy="14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</a:t>
          </a:r>
          <a:r>
            <a:rPr kumimoji="0" lang="uk-UA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червня 20</a:t>
          </a:r>
          <a:r>
            <a:rPr kumimoji="0" lang="ru-RU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22 року  №1500-РР-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1181101</xdr:colOff>
      <xdr:row>0</xdr:row>
      <xdr:rowOff>81311</xdr:rowOff>
    </xdr:from>
    <xdr:to>
      <xdr:col>6</xdr:col>
      <xdr:colOff>20911</xdr:colOff>
      <xdr:row>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14826" y="81311"/>
          <a:ext cx="3526110" cy="1128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червня 20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22 року  №1500-РР-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1460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989563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2100602</xdr:colOff>
      <xdr:row>125</xdr:row>
      <xdr:rowOff>2382</xdr:rowOff>
    </xdr:from>
    <xdr:to>
      <xdr:col>13</xdr:col>
      <xdr:colOff>333375</xdr:colOff>
      <xdr:row>125</xdr:row>
      <xdr:rowOff>357187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443752" y="18385632"/>
          <a:ext cx="8919823" cy="3548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0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   Олександр  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671853</xdr:colOff>
      <xdr:row>0</xdr:row>
      <xdr:rowOff>129540</xdr:rowOff>
    </xdr:from>
    <xdr:to>
      <xdr:col>17</xdr:col>
      <xdr:colOff>829353</xdr:colOff>
      <xdr:row>3</xdr:row>
      <xdr:rowOff>569799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54278" y="129540"/>
          <a:ext cx="294832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червня 20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22 року  №1500-РР-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3667126</xdr:colOff>
      <xdr:row>1</xdr:row>
      <xdr:rowOff>9525</xdr:rowOff>
    </xdr:from>
    <xdr:to>
      <xdr:col>3</xdr:col>
      <xdr:colOff>1038225</xdr:colOff>
      <xdr:row>6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5572126" y="76200"/>
          <a:ext cx="3267074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    Додаток 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червня 20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22 року  №1500-РР-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35719</xdr:rowOff>
    </xdr:from>
    <xdr:to>
      <xdr:col>10</xdr:col>
      <xdr:colOff>28575</xdr:colOff>
      <xdr:row>94</xdr:row>
      <xdr:rowOff>642937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7740313"/>
          <a:ext cx="14261306" cy="6072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червня 20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22 року  №1500-РР-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1"/>
  <sheetViews>
    <sheetView tabSelected="1" view="pageBreakPreview" zoomScale="84" zoomScaleNormal="82" zoomScaleSheetLayoutView="84" workbookViewId="0">
      <selection activeCell="A6" sqref="A6:F6"/>
    </sheetView>
  </sheetViews>
  <sheetFormatPr defaultColWidth="9.140625" defaultRowHeight="12.75" x14ac:dyDescent="0.2"/>
  <cols>
    <col min="1" max="1" width="14.7109375" style="199" customWidth="1"/>
    <col min="2" max="2" width="90.28515625" style="199" customWidth="1"/>
    <col min="3" max="3" width="27.28515625" style="199" customWidth="1"/>
    <col min="4" max="4" width="24.7109375" style="199" customWidth="1"/>
    <col min="5" max="5" width="19.5703125" style="199" customWidth="1"/>
    <col min="6" max="6" width="22" style="199" customWidth="1"/>
    <col min="7" max="16384" width="9.140625" style="199"/>
  </cols>
  <sheetData>
    <row r="1" spans="1:6" ht="27.75" x14ac:dyDescent="0.4">
      <c r="A1" s="321"/>
      <c r="B1" s="322"/>
      <c r="C1" s="563"/>
      <c r="D1" s="563"/>
      <c r="E1" s="563"/>
      <c r="F1" s="563"/>
    </row>
    <row r="2" spans="1:6" ht="27.75" x14ac:dyDescent="0.4">
      <c r="A2" s="321"/>
      <c r="B2" s="323">
        <v>17532000000</v>
      </c>
      <c r="C2" s="563"/>
      <c r="D2" s="563"/>
      <c r="E2" s="563"/>
      <c r="F2" s="563"/>
    </row>
    <row r="3" spans="1:6" ht="30" customHeight="1" x14ac:dyDescent="0.4">
      <c r="A3" s="321"/>
      <c r="B3" s="324" t="s">
        <v>160</v>
      </c>
      <c r="C3" s="564"/>
      <c r="D3" s="565"/>
      <c r="E3" s="565"/>
      <c r="F3" s="565"/>
    </row>
    <row r="4" spans="1:6" ht="35.25" customHeight="1" x14ac:dyDescent="0.35">
      <c r="A4" s="321"/>
      <c r="B4" s="321"/>
      <c r="C4" s="321"/>
      <c r="D4" s="321"/>
      <c r="E4" s="321"/>
      <c r="F4" s="321"/>
    </row>
    <row r="5" spans="1:6" ht="70.150000000000006" customHeight="1" x14ac:dyDescent="0.35">
      <c r="A5" s="321"/>
      <c r="B5" s="321"/>
      <c r="C5" s="321"/>
      <c r="D5" s="321"/>
      <c r="E5" s="321"/>
      <c r="F5" s="321"/>
    </row>
    <row r="6" spans="1:6" ht="61.5" customHeight="1" x14ac:dyDescent="0.2">
      <c r="A6" s="566" t="s">
        <v>513</v>
      </c>
      <c r="B6" s="566"/>
      <c r="C6" s="566"/>
      <c r="D6" s="566"/>
      <c r="E6" s="566"/>
      <c r="F6" s="566"/>
    </row>
    <row r="7" spans="1:6" ht="21" customHeight="1" x14ac:dyDescent="0.35">
      <c r="A7" s="325"/>
      <c r="B7" s="326"/>
      <c r="C7" s="326"/>
      <c r="D7" s="327"/>
      <c r="E7" s="327"/>
      <c r="F7" s="328" t="s">
        <v>414</v>
      </c>
    </row>
    <row r="8" spans="1:6" ht="56.25" customHeight="1" x14ac:dyDescent="0.2">
      <c r="A8" s="567" t="s">
        <v>415</v>
      </c>
      <c r="B8" s="569" t="s">
        <v>416</v>
      </c>
      <c r="C8" s="569" t="s">
        <v>139</v>
      </c>
      <c r="D8" s="569" t="s">
        <v>559</v>
      </c>
      <c r="E8" s="571" t="s">
        <v>34</v>
      </c>
      <c r="F8" s="572"/>
    </row>
    <row r="9" spans="1:6" ht="88.15" customHeight="1" x14ac:dyDescent="0.2">
      <c r="A9" s="568"/>
      <c r="B9" s="570"/>
      <c r="C9" s="570"/>
      <c r="D9" s="570"/>
      <c r="E9" s="329" t="s">
        <v>139</v>
      </c>
      <c r="F9" s="330" t="s">
        <v>417</v>
      </c>
    </row>
    <row r="10" spans="1:6" ht="17.25" customHeight="1" x14ac:dyDescent="0.2">
      <c r="A10" s="331">
        <v>1</v>
      </c>
      <c r="B10" s="332">
        <v>2</v>
      </c>
      <c r="C10" s="332" t="s">
        <v>418</v>
      </c>
      <c r="D10" s="333">
        <v>4</v>
      </c>
      <c r="E10" s="334">
        <v>5</v>
      </c>
      <c r="F10" s="331">
        <v>6</v>
      </c>
    </row>
    <row r="11" spans="1:6" ht="30" hidden="1" customHeight="1" x14ac:dyDescent="0.35">
      <c r="A11" s="335">
        <v>10000000</v>
      </c>
      <c r="B11" s="336" t="s">
        <v>419</v>
      </c>
      <c r="C11" s="337">
        <f>SUM(D11:E11)</f>
        <v>0</v>
      </c>
      <c r="D11" s="338">
        <f>SUM(D50,D32,D26,D12,D20)</f>
        <v>0</v>
      </c>
      <c r="E11" s="339"/>
      <c r="F11" s="340"/>
    </row>
    <row r="12" spans="1:6" ht="48" hidden="1" customHeight="1" x14ac:dyDescent="0.4">
      <c r="A12" s="341">
        <v>11000000</v>
      </c>
      <c r="B12" s="342" t="s">
        <v>420</v>
      </c>
      <c r="C12" s="337">
        <f>SUM(D12)</f>
        <v>0</v>
      </c>
      <c r="D12" s="343">
        <f>SUM(D13,D18)</f>
        <v>0</v>
      </c>
      <c r="E12" s="344"/>
      <c r="F12" s="345"/>
    </row>
    <row r="13" spans="1:6" ht="30" hidden="1" customHeight="1" x14ac:dyDescent="0.4">
      <c r="A13" s="341">
        <v>11010000</v>
      </c>
      <c r="B13" s="342" t="s">
        <v>421</v>
      </c>
      <c r="C13" s="337">
        <f>SUM(D13)</f>
        <v>0</v>
      </c>
      <c r="D13" s="343">
        <f>SUM(D14:D17)</f>
        <v>0</v>
      </c>
      <c r="E13" s="344"/>
      <c r="F13" s="345"/>
    </row>
    <row r="14" spans="1:6" ht="78" hidden="1" customHeight="1" x14ac:dyDescent="0.4">
      <c r="A14" s="346">
        <v>11010100</v>
      </c>
      <c r="B14" s="347" t="s">
        <v>422</v>
      </c>
      <c r="C14" s="348">
        <f>SUM(D14)</f>
        <v>0</v>
      </c>
      <c r="D14" s="348"/>
      <c r="E14" s="344"/>
      <c r="F14" s="345"/>
    </row>
    <row r="15" spans="1:6" ht="101.25" hidden="1" customHeight="1" x14ac:dyDescent="0.4">
      <c r="A15" s="346">
        <v>11010200</v>
      </c>
      <c r="B15" s="347" t="s">
        <v>423</v>
      </c>
      <c r="C15" s="348">
        <f t="shared" ref="C15:C31" si="0">SUM(D15)</f>
        <v>0</v>
      </c>
      <c r="D15" s="348"/>
      <c r="E15" s="344"/>
      <c r="F15" s="345"/>
    </row>
    <row r="16" spans="1:6" ht="83.25" hidden="1" customHeight="1" x14ac:dyDescent="0.4">
      <c r="A16" s="346">
        <v>11010400</v>
      </c>
      <c r="B16" s="347" t="s">
        <v>424</v>
      </c>
      <c r="C16" s="348">
        <f t="shared" si="0"/>
        <v>0</v>
      </c>
      <c r="D16" s="348"/>
      <c r="E16" s="344"/>
      <c r="F16" s="345"/>
    </row>
    <row r="17" spans="1:6" ht="53.25" hidden="1" customHeight="1" x14ac:dyDescent="0.4">
      <c r="A17" s="346">
        <v>11010500</v>
      </c>
      <c r="B17" s="347" t="s">
        <v>425</v>
      </c>
      <c r="C17" s="348">
        <f t="shared" si="0"/>
        <v>0</v>
      </c>
      <c r="D17" s="348"/>
      <c r="E17" s="344"/>
      <c r="F17" s="345"/>
    </row>
    <row r="18" spans="1:6" ht="27.75" hidden="1" customHeight="1" x14ac:dyDescent="0.4">
      <c r="A18" s="349">
        <v>11020000</v>
      </c>
      <c r="B18" s="350" t="s">
        <v>426</v>
      </c>
      <c r="C18" s="351">
        <f>SUM(D18)</f>
        <v>0</v>
      </c>
      <c r="D18" s="351">
        <f>SUM(D19)</f>
        <v>0</v>
      </c>
      <c r="E18" s="344"/>
      <c r="F18" s="345"/>
    </row>
    <row r="19" spans="1:6" ht="52.5" hidden="1" customHeight="1" x14ac:dyDescent="0.4">
      <c r="A19" s="352">
        <v>11020200</v>
      </c>
      <c r="B19" s="353" t="s">
        <v>427</v>
      </c>
      <c r="C19" s="348">
        <f t="shared" si="0"/>
        <v>0</v>
      </c>
      <c r="D19" s="348"/>
      <c r="E19" s="344"/>
      <c r="F19" s="345"/>
    </row>
    <row r="20" spans="1:6" ht="52.5" hidden="1" customHeight="1" x14ac:dyDescent="0.4">
      <c r="A20" s="349">
        <v>13000000</v>
      </c>
      <c r="B20" s="354" t="s">
        <v>428</v>
      </c>
      <c r="C20" s="351">
        <f t="shared" si="0"/>
        <v>0</v>
      </c>
      <c r="D20" s="351">
        <f>SUM(D21,D24)</f>
        <v>0</v>
      </c>
      <c r="E20" s="344"/>
      <c r="F20" s="345"/>
    </row>
    <row r="21" spans="1:6" ht="47.45" hidden="1" customHeight="1" x14ac:dyDescent="0.4">
      <c r="A21" s="349">
        <v>13010000</v>
      </c>
      <c r="B21" s="354" t="s">
        <v>429</v>
      </c>
      <c r="C21" s="351">
        <f t="shared" si="0"/>
        <v>0</v>
      </c>
      <c r="D21" s="351">
        <f>SUM(D22:D23)</f>
        <v>0</v>
      </c>
      <c r="E21" s="344"/>
      <c r="F21" s="345"/>
    </row>
    <row r="22" spans="1:6" ht="78.75" hidden="1" customHeight="1" x14ac:dyDescent="0.4">
      <c r="A22" s="352">
        <v>13010100</v>
      </c>
      <c r="B22" s="353" t="s">
        <v>430</v>
      </c>
      <c r="C22" s="348">
        <f t="shared" si="0"/>
        <v>0</v>
      </c>
      <c r="D22" s="348"/>
      <c r="E22" s="344"/>
      <c r="F22" s="345"/>
    </row>
    <row r="23" spans="1:6" ht="99.75" hidden="1" customHeight="1" x14ac:dyDescent="0.4">
      <c r="A23" s="352">
        <v>13010200</v>
      </c>
      <c r="B23" s="353" t="s">
        <v>431</v>
      </c>
      <c r="C23" s="348">
        <f t="shared" si="0"/>
        <v>0</v>
      </c>
      <c r="D23" s="348"/>
      <c r="E23" s="344"/>
      <c r="F23" s="345"/>
    </row>
    <row r="24" spans="1:6" ht="30" hidden="1" customHeight="1" x14ac:dyDescent="0.4">
      <c r="A24" s="349">
        <v>13030000</v>
      </c>
      <c r="B24" s="355" t="s">
        <v>432</v>
      </c>
      <c r="C24" s="351">
        <f t="shared" si="0"/>
        <v>0</v>
      </c>
      <c r="D24" s="351">
        <f>SUM(D25)</f>
        <v>0</v>
      </c>
      <c r="E24" s="344"/>
      <c r="F24" s="345"/>
    </row>
    <row r="25" spans="1:6" ht="52.9" hidden="1" customHeight="1" x14ac:dyDescent="0.4">
      <c r="A25" s="352">
        <v>13030100</v>
      </c>
      <c r="B25" s="353" t="s">
        <v>433</v>
      </c>
      <c r="C25" s="348">
        <f t="shared" si="0"/>
        <v>0</v>
      </c>
      <c r="D25" s="348"/>
      <c r="E25" s="344"/>
      <c r="F25" s="345"/>
    </row>
    <row r="26" spans="1:6" ht="30" hidden="1" customHeight="1" x14ac:dyDescent="0.4">
      <c r="A26" s="341">
        <v>14000000</v>
      </c>
      <c r="B26" s="356" t="s">
        <v>434</v>
      </c>
      <c r="C26" s="357">
        <f t="shared" si="0"/>
        <v>0</v>
      </c>
      <c r="D26" s="351">
        <f>SUM(D31,D27,D29)</f>
        <v>0</v>
      </c>
      <c r="E26" s="348"/>
      <c r="F26" s="358"/>
    </row>
    <row r="27" spans="1:6" ht="51.75" hidden="1" customHeight="1" x14ac:dyDescent="0.4">
      <c r="A27" s="346">
        <v>14020000</v>
      </c>
      <c r="B27" s="359" t="s">
        <v>435</v>
      </c>
      <c r="C27" s="348">
        <f>SUM(C28)</f>
        <v>0</v>
      </c>
      <c r="D27" s="348">
        <f>SUM(D28)</f>
        <v>0</v>
      </c>
      <c r="E27" s="348"/>
      <c r="F27" s="358"/>
    </row>
    <row r="28" spans="1:6" ht="30" hidden="1" customHeight="1" x14ac:dyDescent="0.4">
      <c r="A28" s="346">
        <v>14021900</v>
      </c>
      <c r="B28" s="347" t="s">
        <v>436</v>
      </c>
      <c r="C28" s="348">
        <f>SUM(D28)</f>
        <v>0</v>
      </c>
      <c r="D28" s="348"/>
      <c r="E28" s="348"/>
      <c r="F28" s="358"/>
    </row>
    <row r="29" spans="1:6" ht="49.5" hidden="1" customHeight="1" x14ac:dyDescent="0.4">
      <c r="A29" s="346">
        <v>14030000</v>
      </c>
      <c r="B29" s="360" t="s">
        <v>437</v>
      </c>
      <c r="C29" s="348">
        <f>SUM(C30)</f>
        <v>0</v>
      </c>
      <c r="D29" s="348">
        <f>SUM(D30)</f>
        <v>0</v>
      </c>
      <c r="E29" s="348"/>
      <c r="F29" s="358"/>
    </row>
    <row r="30" spans="1:6" ht="30" hidden="1" customHeight="1" x14ac:dyDescent="0.4">
      <c r="A30" s="346">
        <v>14031900</v>
      </c>
      <c r="B30" s="347" t="s">
        <v>436</v>
      </c>
      <c r="C30" s="348">
        <f>SUM(D30)</f>
        <v>0</v>
      </c>
      <c r="D30" s="348"/>
      <c r="E30" s="348"/>
      <c r="F30" s="358"/>
    </row>
    <row r="31" spans="1:6" ht="47.25" hidden="1" customHeight="1" x14ac:dyDescent="0.4">
      <c r="A31" s="346">
        <v>14040000</v>
      </c>
      <c r="B31" s="347" t="s">
        <v>438</v>
      </c>
      <c r="C31" s="348">
        <f t="shared" si="0"/>
        <v>0</v>
      </c>
      <c r="D31" s="348"/>
      <c r="E31" s="348"/>
      <c r="F31" s="358"/>
    </row>
    <row r="32" spans="1:6" ht="27" hidden="1" customHeight="1" x14ac:dyDescent="0.35">
      <c r="A32" s="341">
        <v>18000000</v>
      </c>
      <c r="B32" s="342" t="s">
        <v>439</v>
      </c>
      <c r="C32" s="357">
        <f>SUM(D32)</f>
        <v>0</v>
      </c>
      <c r="D32" s="351">
        <f>SUM(D46,D43,D33)</f>
        <v>0</v>
      </c>
      <c r="E32" s="351"/>
      <c r="F32" s="361"/>
    </row>
    <row r="33" spans="1:6" ht="26.25" hidden="1" customHeight="1" x14ac:dyDescent="0.35">
      <c r="A33" s="341">
        <v>18010000</v>
      </c>
      <c r="B33" s="362" t="s">
        <v>440</v>
      </c>
      <c r="C33" s="357">
        <f>SUM(D33)</f>
        <v>0</v>
      </c>
      <c r="D33" s="351">
        <f>SUM(D34:D42)</f>
        <v>0</v>
      </c>
      <c r="E33" s="351"/>
      <c r="F33" s="361"/>
    </row>
    <row r="34" spans="1:6" ht="75.75" hidden="1" customHeight="1" x14ac:dyDescent="0.4">
      <c r="A34" s="346">
        <v>18010100</v>
      </c>
      <c r="B34" s="363" t="s">
        <v>441</v>
      </c>
      <c r="C34" s="348">
        <f t="shared" ref="C34:C49" si="1">SUM(D34)</f>
        <v>0</v>
      </c>
      <c r="D34" s="348"/>
      <c r="E34" s="348"/>
      <c r="F34" s="364"/>
    </row>
    <row r="35" spans="1:6" ht="75" hidden="1" customHeight="1" x14ac:dyDescent="0.4">
      <c r="A35" s="346">
        <v>18010200</v>
      </c>
      <c r="B35" s="365" t="s">
        <v>442</v>
      </c>
      <c r="C35" s="348">
        <f t="shared" si="1"/>
        <v>0</v>
      </c>
      <c r="D35" s="348"/>
      <c r="E35" s="348"/>
      <c r="F35" s="364"/>
    </row>
    <row r="36" spans="1:6" ht="81" hidden="1" customHeight="1" x14ac:dyDescent="0.4">
      <c r="A36" s="366">
        <v>18010300</v>
      </c>
      <c r="B36" s="363" t="s">
        <v>443</v>
      </c>
      <c r="C36" s="348">
        <f t="shared" si="1"/>
        <v>0</v>
      </c>
      <c r="D36" s="348"/>
      <c r="E36" s="348"/>
      <c r="F36" s="364"/>
    </row>
    <row r="37" spans="1:6" ht="76.5" hidden="1" customHeight="1" x14ac:dyDescent="0.4">
      <c r="A37" s="346">
        <v>18010400</v>
      </c>
      <c r="B37" s="363" t="s">
        <v>444</v>
      </c>
      <c r="C37" s="348">
        <f t="shared" si="1"/>
        <v>0</v>
      </c>
      <c r="D37" s="348"/>
      <c r="E37" s="348"/>
      <c r="F37" s="364"/>
    </row>
    <row r="38" spans="1:6" ht="30" hidden="1" customHeight="1" x14ac:dyDescent="0.4">
      <c r="A38" s="346">
        <v>18010500</v>
      </c>
      <c r="B38" s="367" t="s">
        <v>445</v>
      </c>
      <c r="C38" s="348">
        <f t="shared" si="1"/>
        <v>0</v>
      </c>
      <c r="D38" s="348"/>
      <c r="E38" s="368"/>
      <c r="F38" s="358"/>
    </row>
    <row r="39" spans="1:6" ht="30" hidden="1" customHeight="1" x14ac:dyDescent="0.4">
      <c r="A39" s="346">
        <v>18010600</v>
      </c>
      <c r="B39" s="367" t="s">
        <v>446</v>
      </c>
      <c r="C39" s="348">
        <f t="shared" si="1"/>
        <v>0</v>
      </c>
      <c r="D39" s="348"/>
      <c r="E39" s="368"/>
      <c r="F39" s="358"/>
    </row>
    <row r="40" spans="1:6" ht="30" hidden="1" customHeight="1" x14ac:dyDescent="0.4">
      <c r="A40" s="346">
        <v>18010700</v>
      </c>
      <c r="B40" s="367" t="s">
        <v>447</v>
      </c>
      <c r="C40" s="348">
        <f t="shared" si="1"/>
        <v>0</v>
      </c>
      <c r="D40" s="348"/>
      <c r="E40" s="368"/>
      <c r="F40" s="358"/>
    </row>
    <row r="41" spans="1:6" ht="30" hidden="1" customHeight="1" x14ac:dyDescent="0.4">
      <c r="A41" s="346">
        <v>18010900</v>
      </c>
      <c r="B41" s="367" t="s">
        <v>448</v>
      </c>
      <c r="C41" s="348">
        <f t="shared" si="1"/>
        <v>0</v>
      </c>
      <c r="D41" s="348"/>
      <c r="E41" s="368"/>
      <c r="F41" s="358"/>
    </row>
    <row r="42" spans="1:6" ht="30" hidden="1" customHeight="1" x14ac:dyDescent="0.4">
      <c r="A42" s="346">
        <v>18011000</v>
      </c>
      <c r="B42" s="367" t="s">
        <v>449</v>
      </c>
      <c r="C42" s="348">
        <f t="shared" si="1"/>
        <v>0</v>
      </c>
      <c r="D42" s="348"/>
      <c r="E42" s="368"/>
      <c r="F42" s="358"/>
    </row>
    <row r="43" spans="1:6" ht="30" hidden="1" customHeight="1" x14ac:dyDescent="0.4">
      <c r="A43" s="369">
        <v>18030000</v>
      </c>
      <c r="B43" s="370" t="s">
        <v>450</v>
      </c>
      <c r="C43" s="343"/>
      <c r="D43" s="351"/>
      <c r="E43" s="368"/>
      <c r="F43" s="358"/>
    </row>
    <row r="44" spans="1:6" ht="27" hidden="1" customHeight="1" x14ac:dyDescent="0.4">
      <c r="A44" s="371">
        <v>18030100</v>
      </c>
      <c r="B44" s="372" t="s">
        <v>451</v>
      </c>
      <c r="C44" s="348">
        <f t="shared" si="1"/>
        <v>0</v>
      </c>
      <c r="D44" s="348"/>
      <c r="E44" s="368"/>
      <c r="F44" s="358"/>
    </row>
    <row r="45" spans="1:6" ht="25.9" hidden="1" customHeight="1" x14ac:dyDescent="0.4">
      <c r="A45" s="373" t="s">
        <v>452</v>
      </c>
      <c r="B45" s="374" t="s">
        <v>453</v>
      </c>
      <c r="C45" s="348">
        <f t="shared" si="1"/>
        <v>0</v>
      </c>
      <c r="D45" s="348"/>
      <c r="E45" s="368"/>
      <c r="F45" s="358"/>
    </row>
    <row r="46" spans="1:6" ht="24.75" hidden="1" customHeight="1" x14ac:dyDescent="0.35">
      <c r="A46" s="341">
        <v>18050000</v>
      </c>
      <c r="B46" s="342" t="s">
        <v>454</v>
      </c>
      <c r="C46" s="343">
        <f>SUM(D46)</f>
        <v>0</v>
      </c>
      <c r="D46" s="351">
        <f>SUM(D47:D49)</f>
        <v>0</v>
      </c>
      <c r="E46" s="351"/>
      <c r="F46" s="361"/>
    </row>
    <row r="47" spans="1:6" ht="30" hidden="1" customHeight="1" x14ac:dyDescent="0.4">
      <c r="A47" s="346">
        <v>18050300</v>
      </c>
      <c r="B47" s="375" t="s">
        <v>455</v>
      </c>
      <c r="C47" s="348">
        <f t="shared" si="1"/>
        <v>0</v>
      </c>
      <c r="D47" s="348"/>
      <c r="E47" s="348"/>
      <c r="F47" s="364"/>
    </row>
    <row r="48" spans="1:6" ht="30" hidden="1" customHeight="1" x14ac:dyDescent="0.4">
      <c r="A48" s="346">
        <v>18050400</v>
      </c>
      <c r="B48" s="375" t="s">
        <v>456</v>
      </c>
      <c r="C48" s="348">
        <f t="shared" si="1"/>
        <v>0</v>
      </c>
      <c r="D48" s="348"/>
      <c r="E48" s="348"/>
      <c r="F48" s="364"/>
    </row>
    <row r="49" spans="1:6" ht="105.75" hidden="1" customHeight="1" x14ac:dyDescent="0.4">
      <c r="A49" s="346">
        <v>18050500</v>
      </c>
      <c r="B49" s="347" t="s">
        <v>457</v>
      </c>
      <c r="C49" s="348">
        <f t="shared" si="1"/>
        <v>0</v>
      </c>
      <c r="D49" s="348"/>
      <c r="E49" s="348"/>
      <c r="F49" s="364"/>
    </row>
    <row r="50" spans="1:6" ht="25.9" hidden="1" customHeight="1" x14ac:dyDescent="0.35">
      <c r="A50" s="341">
        <v>19000000</v>
      </c>
      <c r="B50" s="376" t="s">
        <v>458</v>
      </c>
      <c r="C50" s="343"/>
      <c r="D50" s="351"/>
      <c r="E50" s="351"/>
      <c r="F50" s="361"/>
    </row>
    <row r="51" spans="1:6" ht="27" hidden="1" customHeight="1" x14ac:dyDescent="0.35">
      <c r="A51" s="341">
        <v>19010000</v>
      </c>
      <c r="B51" s="376" t="s">
        <v>459</v>
      </c>
      <c r="C51" s="343"/>
      <c r="D51" s="351"/>
      <c r="E51" s="351"/>
      <c r="F51" s="361"/>
    </row>
    <row r="52" spans="1:6" ht="102" hidden="1" customHeight="1" x14ac:dyDescent="0.4">
      <c r="A52" s="346">
        <v>19010100</v>
      </c>
      <c r="B52" s="377" t="s">
        <v>460</v>
      </c>
      <c r="C52" s="378">
        <f>SUM(E52)</f>
        <v>0</v>
      </c>
      <c r="D52" s="348"/>
      <c r="E52" s="348"/>
      <c r="F52" s="364"/>
    </row>
    <row r="53" spans="1:6" ht="50.25" hidden="1" customHeight="1" x14ac:dyDescent="0.4">
      <c r="A53" s="346">
        <v>19010200</v>
      </c>
      <c r="B53" s="347" t="s">
        <v>461</v>
      </c>
      <c r="C53" s="378">
        <f>SUM(E53)</f>
        <v>0</v>
      </c>
      <c r="D53" s="348"/>
      <c r="E53" s="348"/>
      <c r="F53" s="364"/>
    </row>
    <row r="54" spans="1:6" ht="78" hidden="1" customHeight="1" x14ac:dyDescent="0.4">
      <c r="A54" s="346">
        <v>19010300</v>
      </c>
      <c r="B54" s="379" t="s">
        <v>462</v>
      </c>
      <c r="C54" s="378">
        <f>SUM(E54)</f>
        <v>0</v>
      </c>
      <c r="D54" s="348"/>
      <c r="E54" s="348"/>
      <c r="F54" s="364"/>
    </row>
    <row r="55" spans="1:6" ht="30" hidden="1" customHeight="1" x14ac:dyDescent="0.4">
      <c r="A55" s="341">
        <v>20000000</v>
      </c>
      <c r="B55" s="342" t="s">
        <v>463</v>
      </c>
      <c r="C55" s="357">
        <f>SUM(D55,E55)</f>
        <v>0</v>
      </c>
      <c r="D55" s="351">
        <f>SUM(D74,D64,D56)</f>
        <v>0</v>
      </c>
      <c r="E55" s="351"/>
      <c r="F55" s="358"/>
    </row>
    <row r="56" spans="1:6" ht="26.25" hidden="1" customHeight="1" x14ac:dyDescent="0.4">
      <c r="A56" s="341">
        <v>21000000</v>
      </c>
      <c r="B56" s="342" t="s">
        <v>464</v>
      </c>
      <c r="C56" s="357">
        <f t="shared" ref="C56:C65" si="2">SUM(D56)</f>
        <v>0</v>
      </c>
      <c r="D56" s="351">
        <f>SUM(D57,D59,D60)</f>
        <v>0</v>
      </c>
      <c r="E56" s="368"/>
      <c r="F56" s="358"/>
    </row>
    <row r="57" spans="1:6" ht="150" hidden="1" customHeight="1" x14ac:dyDescent="0.4">
      <c r="A57" s="341">
        <v>21010000</v>
      </c>
      <c r="B57" s="380" t="s">
        <v>465</v>
      </c>
      <c r="C57" s="357">
        <f t="shared" si="2"/>
        <v>0</v>
      </c>
      <c r="D57" s="351">
        <f>SUM(D58)</f>
        <v>0</v>
      </c>
      <c r="E57" s="368"/>
      <c r="F57" s="358"/>
    </row>
    <row r="58" spans="1:6" s="381" customFormat="1" ht="76.900000000000006" hidden="1" customHeight="1" x14ac:dyDescent="0.4">
      <c r="A58" s="346">
        <v>21010300</v>
      </c>
      <c r="B58" s="367" t="s">
        <v>466</v>
      </c>
      <c r="C58" s="348">
        <f>SUM(D58)</f>
        <v>0</v>
      </c>
      <c r="D58" s="348"/>
      <c r="E58" s="368"/>
      <c r="F58" s="358"/>
    </row>
    <row r="59" spans="1:6" s="381" customFormat="1" ht="55.9" hidden="1" customHeight="1" x14ac:dyDescent="0.4">
      <c r="A59" s="346">
        <v>21050000</v>
      </c>
      <c r="B59" s="367" t="s">
        <v>467</v>
      </c>
      <c r="C59" s="348">
        <f>SUM(D59)</f>
        <v>0</v>
      </c>
      <c r="D59" s="348"/>
      <c r="E59" s="368"/>
      <c r="F59" s="358"/>
    </row>
    <row r="60" spans="1:6" ht="27.75" hidden="1" customHeight="1" x14ac:dyDescent="0.35">
      <c r="A60" s="341">
        <v>21080000</v>
      </c>
      <c r="B60" s="342" t="s">
        <v>468</v>
      </c>
      <c r="C60" s="357">
        <f t="shared" si="2"/>
        <v>0</v>
      </c>
      <c r="D60" s="351">
        <f>SUM(D61:D63)</f>
        <v>0</v>
      </c>
      <c r="E60" s="382"/>
      <c r="F60" s="383"/>
    </row>
    <row r="61" spans="1:6" ht="28.5" hidden="1" customHeight="1" x14ac:dyDescent="0.4">
      <c r="A61" s="346">
        <v>21081100</v>
      </c>
      <c r="B61" s="367" t="s">
        <v>469</v>
      </c>
      <c r="C61" s="348">
        <f>SUM(D61)</f>
        <v>0</v>
      </c>
      <c r="D61" s="348"/>
      <c r="E61" s="368"/>
      <c r="F61" s="358"/>
    </row>
    <row r="62" spans="1:6" ht="75.75" hidden="1" customHeight="1" x14ac:dyDescent="0.4">
      <c r="A62" s="346">
        <v>21081500</v>
      </c>
      <c r="B62" s="367" t="s">
        <v>470</v>
      </c>
      <c r="C62" s="348">
        <f>SUM(D62)</f>
        <v>0</v>
      </c>
      <c r="D62" s="348"/>
      <c r="E62" s="368"/>
      <c r="F62" s="358"/>
    </row>
    <row r="63" spans="1:6" ht="118.9" hidden="1" customHeight="1" x14ac:dyDescent="0.4">
      <c r="A63" s="346">
        <v>21082400</v>
      </c>
      <c r="B63" s="367" t="s">
        <v>471</v>
      </c>
      <c r="C63" s="348">
        <f>SUM(D63)</f>
        <v>0</v>
      </c>
      <c r="D63" s="348"/>
      <c r="E63" s="368"/>
      <c r="F63" s="358"/>
    </row>
    <row r="64" spans="1:6" ht="52.5" hidden="1" customHeight="1" x14ac:dyDescent="0.4">
      <c r="A64" s="341">
        <v>22000000</v>
      </c>
      <c r="B64" s="342" t="s">
        <v>472</v>
      </c>
      <c r="C64" s="357">
        <f t="shared" si="2"/>
        <v>0</v>
      </c>
      <c r="D64" s="351">
        <f>SUM(D71,D69,D65)</f>
        <v>0</v>
      </c>
      <c r="E64" s="368"/>
      <c r="F64" s="358"/>
    </row>
    <row r="65" spans="1:6" ht="30" hidden="1" customHeight="1" x14ac:dyDescent="0.4">
      <c r="A65" s="341">
        <v>22010000</v>
      </c>
      <c r="B65" s="342" t="s">
        <v>473</v>
      </c>
      <c r="C65" s="357">
        <f t="shared" si="2"/>
        <v>0</v>
      </c>
      <c r="D65" s="351">
        <f>SUM(D66:D68)</f>
        <v>0</v>
      </c>
      <c r="E65" s="368"/>
      <c r="F65" s="358"/>
    </row>
    <row r="66" spans="1:6" ht="76.5" hidden="1" customHeight="1" x14ac:dyDescent="0.4">
      <c r="A66" s="346">
        <v>22010300</v>
      </c>
      <c r="B66" s="384" t="s">
        <v>474</v>
      </c>
      <c r="C66" s="348">
        <f>SUM(D66)</f>
        <v>0</v>
      </c>
      <c r="D66" s="348"/>
      <c r="E66" s="368"/>
      <c r="F66" s="358"/>
    </row>
    <row r="67" spans="1:6" ht="28.5" hidden="1" customHeight="1" x14ac:dyDescent="0.4">
      <c r="A67" s="346">
        <v>22012500</v>
      </c>
      <c r="B67" s="367" t="s">
        <v>475</v>
      </c>
      <c r="C67" s="348">
        <f>SUM(D67)</f>
        <v>0</v>
      </c>
      <c r="D67" s="348"/>
      <c r="E67" s="368"/>
      <c r="F67" s="358"/>
    </row>
    <row r="68" spans="1:6" ht="54" hidden="1" customHeight="1" x14ac:dyDescent="0.4">
      <c r="A68" s="346">
        <v>22012600</v>
      </c>
      <c r="B68" s="385" t="s">
        <v>476</v>
      </c>
      <c r="C68" s="348">
        <f>SUM(D68)</f>
        <v>0</v>
      </c>
      <c r="D68" s="348"/>
      <c r="E68" s="368"/>
      <c r="F68" s="358"/>
    </row>
    <row r="69" spans="1:6" ht="76.900000000000006" hidden="1" customHeight="1" x14ac:dyDescent="0.35">
      <c r="A69" s="341">
        <v>22080000</v>
      </c>
      <c r="B69" s="386" t="s">
        <v>477</v>
      </c>
      <c r="C69" s="357">
        <f>SUM(D69)</f>
        <v>0</v>
      </c>
      <c r="D69" s="351">
        <f>SUM(D70)</f>
        <v>0</v>
      </c>
      <c r="E69" s="382"/>
      <c r="F69" s="383"/>
    </row>
    <row r="70" spans="1:6" ht="79.150000000000006" hidden="1" customHeight="1" x14ac:dyDescent="0.4">
      <c r="A70" s="346">
        <v>22080400</v>
      </c>
      <c r="B70" s="367" t="s">
        <v>478</v>
      </c>
      <c r="C70" s="348">
        <f>SUM(D70)</f>
        <v>0</v>
      </c>
      <c r="D70" s="348"/>
      <c r="E70" s="368"/>
      <c r="F70" s="358"/>
    </row>
    <row r="71" spans="1:6" ht="27" hidden="1" customHeight="1" x14ac:dyDescent="0.35">
      <c r="A71" s="341">
        <v>22090000</v>
      </c>
      <c r="B71" s="342" t="s">
        <v>479</v>
      </c>
      <c r="C71" s="357">
        <f t="shared" ref="C71:C77" si="3">SUM(D71)</f>
        <v>0</v>
      </c>
      <c r="D71" s="351">
        <f>SUM(D72:D73)</f>
        <v>0</v>
      </c>
      <c r="E71" s="382"/>
      <c r="F71" s="383"/>
    </row>
    <row r="72" spans="1:6" ht="73.5" hidden="1" customHeight="1" x14ac:dyDescent="0.4">
      <c r="A72" s="346">
        <v>22090100</v>
      </c>
      <c r="B72" s="367" t="s">
        <v>480</v>
      </c>
      <c r="C72" s="348">
        <f t="shared" si="3"/>
        <v>0</v>
      </c>
      <c r="D72" s="348"/>
      <c r="E72" s="368"/>
      <c r="F72" s="358"/>
    </row>
    <row r="73" spans="1:6" ht="75.75" hidden="1" customHeight="1" x14ac:dyDescent="0.4">
      <c r="A73" s="346">
        <v>22090400</v>
      </c>
      <c r="B73" s="367" t="s">
        <v>481</v>
      </c>
      <c r="C73" s="348">
        <f t="shared" si="3"/>
        <v>0</v>
      </c>
      <c r="D73" s="348"/>
      <c r="E73" s="368"/>
      <c r="F73" s="358"/>
    </row>
    <row r="74" spans="1:6" ht="25.5" hidden="1" customHeight="1" x14ac:dyDescent="0.35">
      <c r="A74" s="341">
        <v>24000000</v>
      </c>
      <c r="B74" s="342" t="s">
        <v>482</v>
      </c>
      <c r="C74" s="357">
        <f>SUM(D74:E74)</f>
        <v>0</v>
      </c>
      <c r="D74" s="351">
        <f>SUM(D75)</f>
        <v>0</v>
      </c>
      <c r="E74" s="351"/>
      <c r="F74" s="383"/>
    </row>
    <row r="75" spans="1:6" ht="27.75" hidden="1" x14ac:dyDescent="0.4">
      <c r="A75" s="341">
        <v>24060000</v>
      </c>
      <c r="B75" s="342" t="s">
        <v>483</v>
      </c>
      <c r="C75" s="357">
        <f t="shared" si="3"/>
        <v>0</v>
      </c>
      <c r="D75" s="351">
        <f>SUM(D76,D77)</f>
        <v>0</v>
      </c>
      <c r="E75" s="351"/>
      <c r="F75" s="358"/>
    </row>
    <row r="76" spans="1:6" ht="27.75" hidden="1" x14ac:dyDescent="0.4">
      <c r="A76" s="346">
        <v>24060300</v>
      </c>
      <c r="B76" s="367" t="s">
        <v>483</v>
      </c>
      <c r="C76" s="348">
        <f t="shared" si="3"/>
        <v>0</v>
      </c>
      <c r="D76" s="348"/>
      <c r="E76" s="368"/>
      <c r="F76" s="358" t="s">
        <v>484</v>
      </c>
    </row>
    <row r="77" spans="1:6" ht="229.15" hidden="1" customHeight="1" x14ac:dyDescent="0.4">
      <c r="A77" s="346">
        <v>24062200</v>
      </c>
      <c r="B77" s="387" t="s">
        <v>485</v>
      </c>
      <c r="C77" s="348">
        <f t="shared" si="3"/>
        <v>0</v>
      </c>
      <c r="D77" s="348"/>
      <c r="E77" s="368"/>
      <c r="F77" s="358"/>
    </row>
    <row r="78" spans="1:6" ht="52.5" hidden="1" customHeight="1" x14ac:dyDescent="0.4">
      <c r="A78" s="346">
        <v>24170000</v>
      </c>
      <c r="B78" s="388" t="s">
        <v>486</v>
      </c>
      <c r="C78" s="348">
        <f t="shared" ref="C78:C83" si="4">SUM(E78)</f>
        <v>0</v>
      </c>
      <c r="D78" s="348"/>
      <c r="E78" s="348">
        <f>SUM(F78)</f>
        <v>0</v>
      </c>
      <c r="F78" s="358"/>
    </row>
    <row r="79" spans="1:6" ht="28.5" hidden="1" customHeight="1" x14ac:dyDescent="0.4">
      <c r="A79" s="341">
        <v>25000000</v>
      </c>
      <c r="B79" s="342" t="s">
        <v>487</v>
      </c>
      <c r="C79" s="351">
        <f t="shared" si="4"/>
        <v>0</v>
      </c>
      <c r="D79" s="368"/>
      <c r="E79" s="351">
        <f>SUM(E80)</f>
        <v>0</v>
      </c>
      <c r="F79" s="358"/>
    </row>
    <row r="80" spans="1:6" ht="51" hidden="1" customHeight="1" x14ac:dyDescent="0.4">
      <c r="A80" s="341">
        <v>25010000</v>
      </c>
      <c r="B80" s="342" t="s">
        <v>488</v>
      </c>
      <c r="C80" s="351">
        <f t="shared" si="4"/>
        <v>0</v>
      </c>
      <c r="D80" s="389"/>
      <c r="E80" s="351">
        <f>SUM(E81:E84)</f>
        <v>0</v>
      </c>
      <c r="F80" s="358"/>
    </row>
    <row r="81" spans="1:6" ht="51" hidden="1" customHeight="1" x14ac:dyDescent="0.4">
      <c r="A81" s="346">
        <v>25010100</v>
      </c>
      <c r="B81" s="367" t="s">
        <v>489</v>
      </c>
      <c r="C81" s="348">
        <f t="shared" si="4"/>
        <v>0</v>
      </c>
      <c r="D81" s="389"/>
      <c r="E81" s="390"/>
      <c r="F81" s="391"/>
    </row>
    <row r="82" spans="1:6" ht="51" hidden="1" customHeight="1" x14ac:dyDescent="0.4">
      <c r="A82" s="346">
        <v>25010200</v>
      </c>
      <c r="B82" s="367" t="s">
        <v>490</v>
      </c>
      <c r="C82" s="348">
        <f t="shared" si="4"/>
        <v>0</v>
      </c>
      <c r="D82" s="389"/>
      <c r="E82" s="390"/>
      <c r="F82" s="391"/>
    </row>
    <row r="83" spans="1:6" ht="76.150000000000006" hidden="1" customHeight="1" x14ac:dyDescent="0.4">
      <c r="A83" s="346">
        <v>25010300</v>
      </c>
      <c r="B83" s="367" t="s">
        <v>491</v>
      </c>
      <c r="C83" s="348">
        <f t="shared" si="4"/>
        <v>0</v>
      </c>
      <c r="D83" s="389"/>
      <c r="E83" s="390"/>
      <c r="F83" s="391"/>
    </row>
    <row r="84" spans="1:6" ht="47.45" hidden="1" customHeight="1" x14ac:dyDescent="0.4">
      <c r="A84" s="346">
        <v>25010400</v>
      </c>
      <c r="B84" s="385" t="s">
        <v>492</v>
      </c>
      <c r="C84" s="348"/>
      <c r="D84" s="392"/>
      <c r="E84" s="348"/>
      <c r="F84" s="364"/>
    </row>
    <row r="85" spans="1:6" ht="26.25" hidden="1" customHeight="1" x14ac:dyDescent="0.4">
      <c r="A85" s="349">
        <v>30000000</v>
      </c>
      <c r="B85" s="393" t="s">
        <v>493</v>
      </c>
      <c r="C85" s="351">
        <f>SUM(E85)</f>
        <v>0</v>
      </c>
      <c r="D85" s="392"/>
      <c r="E85" s="351">
        <f>SUM(F85)</f>
        <v>0</v>
      </c>
      <c r="F85" s="361">
        <f>SUM(F86)</f>
        <v>0</v>
      </c>
    </row>
    <row r="86" spans="1:6" ht="27" hidden="1" customHeight="1" x14ac:dyDescent="0.35">
      <c r="A86" s="349">
        <v>33000000</v>
      </c>
      <c r="B86" s="394" t="s">
        <v>494</v>
      </c>
      <c r="C86" s="351">
        <f>SUM(E86)</f>
        <v>0</v>
      </c>
      <c r="D86" s="395"/>
      <c r="E86" s="351">
        <f>SUM(F86)</f>
        <v>0</v>
      </c>
      <c r="F86" s="361">
        <f>SUM(F87)</f>
        <v>0</v>
      </c>
    </row>
    <row r="87" spans="1:6" ht="26.25" hidden="1" customHeight="1" x14ac:dyDescent="0.4">
      <c r="A87" s="352">
        <v>33010000</v>
      </c>
      <c r="B87" s="396" t="s">
        <v>495</v>
      </c>
      <c r="C87" s="348">
        <f>SUM(E87)</f>
        <v>0</v>
      </c>
      <c r="D87" s="392"/>
      <c r="E87" s="348">
        <f>SUM(F87)</f>
        <v>0</v>
      </c>
      <c r="F87" s="364"/>
    </row>
    <row r="88" spans="1:6" ht="99" hidden="1" customHeight="1" x14ac:dyDescent="0.4">
      <c r="A88" s="346">
        <v>33010100</v>
      </c>
      <c r="B88" s="384" t="s">
        <v>496</v>
      </c>
      <c r="C88" s="348">
        <f>SUM(E88)</f>
        <v>0</v>
      </c>
      <c r="D88" s="392"/>
      <c r="E88" s="348">
        <f>SUM(F88)</f>
        <v>0</v>
      </c>
      <c r="F88" s="364"/>
    </row>
    <row r="89" spans="1:6" ht="48.75" hidden="1" customHeight="1" x14ac:dyDescent="0.35">
      <c r="A89" s="346"/>
      <c r="B89" s="342" t="s">
        <v>497</v>
      </c>
      <c r="C89" s="351">
        <f>SUM(C11,C55,C85)</f>
        <v>0</v>
      </c>
      <c r="D89" s="351">
        <f>SUM(D11,D55)</f>
        <v>0</v>
      </c>
      <c r="E89" s="351"/>
      <c r="F89" s="361"/>
    </row>
    <row r="90" spans="1:6" ht="37.15" customHeight="1" x14ac:dyDescent="0.4">
      <c r="A90" s="397">
        <v>40000000</v>
      </c>
      <c r="B90" s="425" t="s">
        <v>498</v>
      </c>
      <c r="C90" s="415">
        <f>SUM(D90,E90)</f>
        <v>-18663964</v>
      </c>
      <c r="D90" s="433">
        <f>SUM(D91)</f>
        <v>-17913964</v>
      </c>
      <c r="E90" s="433">
        <f t="shared" ref="E90:F90" si="5">SUM(E91)</f>
        <v>-750000</v>
      </c>
      <c r="F90" s="433">
        <f t="shared" si="5"/>
        <v>-750000</v>
      </c>
    </row>
    <row r="91" spans="1:6" ht="34.9" customHeight="1" x14ac:dyDescent="0.4">
      <c r="A91" s="397">
        <v>41000000</v>
      </c>
      <c r="B91" s="425" t="s">
        <v>499</v>
      </c>
      <c r="C91" s="415">
        <f>SUM(D91,E91)</f>
        <v>-18663964</v>
      </c>
      <c r="D91" s="416">
        <f>SUM(D101,D99,D92)</f>
        <v>-17913964</v>
      </c>
      <c r="E91" s="416">
        <f t="shared" ref="E91:F91" si="6">SUM(E101,E99,E92)</f>
        <v>-750000</v>
      </c>
      <c r="F91" s="416">
        <f t="shared" si="6"/>
        <v>-750000</v>
      </c>
    </row>
    <row r="92" spans="1:6" ht="58.5" customHeight="1" x14ac:dyDescent="0.4">
      <c r="A92" s="414">
        <v>41030000</v>
      </c>
      <c r="B92" s="426" t="s">
        <v>500</v>
      </c>
      <c r="C92" s="415">
        <f>SUM(D92)</f>
        <v>-17703000</v>
      </c>
      <c r="D92" s="416">
        <f>SUM(D93:D98)</f>
        <v>-17703000</v>
      </c>
      <c r="E92" s="417"/>
      <c r="F92" s="418"/>
    </row>
    <row r="93" spans="1:6" ht="62.25" customHeight="1" x14ac:dyDescent="0.45">
      <c r="A93" s="419">
        <v>41033900</v>
      </c>
      <c r="B93" s="427" t="s">
        <v>501</v>
      </c>
      <c r="C93" s="420">
        <f>SUM(D93)</f>
        <v>-17703000</v>
      </c>
      <c r="D93" s="420">
        <v>-17703000</v>
      </c>
      <c r="E93" s="421"/>
      <c r="F93" s="421"/>
    </row>
    <row r="94" spans="1:6" ht="51" hidden="1" customHeight="1" x14ac:dyDescent="0.45">
      <c r="A94" s="419">
        <v>41034200</v>
      </c>
      <c r="B94" s="427" t="s">
        <v>502</v>
      </c>
      <c r="C94" s="420">
        <f>SUM(D94)</f>
        <v>0</v>
      </c>
      <c r="D94" s="420"/>
      <c r="E94" s="421"/>
      <c r="F94" s="421"/>
    </row>
    <row r="95" spans="1:6" ht="106.5" hidden="1" customHeight="1" x14ac:dyDescent="0.45">
      <c r="A95" s="419">
        <v>41035100</v>
      </c>
      <c r="B95" s="428" t="s">
        <v>503</v>
      </c>
      <c r="C95" s="420">
        <f t="shared" ref="C95" si="7">SUM(D95)</f>
        <v>0</v>
      </c>
      <c r="D95" s="420"/>
      <c r="E95" s="422"/>
      <c r="F95" s="422"/>
    </row>
    <row r="96" spans="1:6" ht="85.9" hidden="1" customHeight="1" x14ac:dyDescent="0.45">
      <c r="A96" s="419">
        <v>41034500</v>
      </c>
      <c r="B96" s="428" t="s">
        <v>504</v>
      </c>
      <c r="C96" s="420">
        <f>SUM(D96)</f>
        <v>0</v>
      </c>
      <c r="D96" s="420"/>
      <c r="E96" s="422"/>
      <c r="F96" s="422"/>
    </row>
    <row r="97" spans="1:6" ht="106.5" hidden="1" customHeight="1" x14ac:dyDescent="0.45">
      <c r="A97" s="419">
        <v>41035500</v>
      </c>
      <c r="B97" s="428" t="s">
        <v>505</v>
      </c>
      <c r="C97" s="420">
        <f>SUM(D97)</f>
        <v>0</v>
      </c>
      <c r="D97" s="420"/>
      <c r="E97" s="422"/>
      <c r="F97" s="422"/>
    </row>
    <row r="98" spans="1:6" ht="106.5" hidden="1" customHeight="1" x14ac:dyDescent="0.45">
      <c r="A98" s="419">
        <v>41035600</v>
      </c>
      <c r="B98" s="428" t="s">
        <v>506</v>
      </c>
      <c r="C98" s="420">
        <f>SUM(D98)</f>
        <v>0</v>
      </c>
      <c r="D98" s="420"/>
      <c r="E98" s="422"/>
      <c r="F98" s="422"/>
    </row>
    <row r="99" spans="1:6" ht="17.25" hidden="1" customHeight="1" x14ac:dyDescent="0.4">
      <c r="A99" s="423">
        <v>41040000</v>
      </c>
      <c r="B99" s="429" t="s">
        <v>507</v>
      </c>
      <c r="C99" s="416">
        <f>SUM(D99)</f>
        <v>0</v>
      </c>
      <c r="D99" s="416">
        <f>SUM(D100)</f>
        <v>0</v>
      </c>
      <c r="E99" s="422"/>
      <c r="F99" s="422"/>
    </row>
    <row r="100" spans="1:6" ht="8.25" hidden="1" customHeight="1" x14ac:dyDescent="0.45">
      <c r="A100" s="419">
        <v>41040200</v>
      </c>
      <c r="B100" s="428" t="s">
        <v>508</v>
      </c>
      <c r="C100" s="420">
        <f>SUM(D100)</f>
        <v>0</v>
      </c>
      <c r="D100" s="420"/>
      <c r="E100" s="422"/>
      <c r="F100" s="422"/>
    </row>
    <row r="101" spans="1:6" ht="58.9" customHeight="1" x14ac:dyDescent="0.4">
      <c r="A101" s="423">
        <v>41050000</v>
      </c>
      <c r="B101" s="430" t="s">
        <v>509</v>
      </c>
      <c r="C101" s="416">
        <f>SUM(C102:C104)</f>
        <v>-960964</v>
      </c>
      <c r="D101" s="416">
        <f>SUM(D102:D104)</f>
        <v>-210964</v>
      </c>
      <c r="E101" s="416">
        <f>SUM(E103:E104)</f>
        <v>-750000</v>
      </c>
      <c r="F101" s="416">
        <f>SUM(F103:F104)</f>
        <v>-750000</v>
      </c>
    </row>
    <row r="102" spans="1:6" ht="88.5" customHeight="1" x14ac:dyDescent="0.45">
      <c r="A102" s="419">
        <v>41051000</v>
      </c>
      <c r="B102" s="431" t="s">
        <v>545</v>
      </c>
      <c r="C102" s="420">
        <f>SUM(D102)</f>
        <v>-195202</v>
      </c>
      <c r="D102" s="420">
        <v>-195202</v>
      </c>
      <c r="E102" s="420"/>
      <c r="F102" s="420"/>
    </row>
    <row r="103" spans="1:6" ht="125.25" customHeight="1" x14ac:dyDescent="0.45">
      <c r="A103" s="419">
        <v>41051200</v>
      </c>
      <c r="B103" s="431" t="s">
        <v>510</v>
      </c>
      <c r="C103" s="420">
        <f>SUM(D103)</f>
        <v>-15762</v>
      </c>
      <c r="D103" s="420">
        <v>-15762</v>
      </c>
      <c r="E103" s="424"/>
      <c r="F103" s="424"/>
    </row>
    <row r="104" spans="1:6" ht="44.25" customHeight="1" x14ac:dyDescent="0.45">
      <c r="A104" s="434">
        <v>41053900</v>
      </c>
      <c r="B104" s="435" t="s">
        <v>511</v>
      </c>
      <c r="C104" s="436">
        <f>SUM(E104)</f>
        <v>-750000</v>
      </c>
      <c r="D104" s="437"/>
      <c r="E104" s="438">
        <v>-750000</v>
      </c>
      <c r="F104" s="438">
        <v>-750000</v>
      </c>
    </row>
    <row r="105" spans="1:6" ht="42.75" customHeight="1" x14ac:dyDescent="0.4">
      <c r="A105" s="398"/>
      <c r="B105" s="432" t="s">
        <v>512</v>
      </c>
      <c r="C105" s="413">
        <f>SUM(D105:E105)</f>
        <v>-18663964</v>
      </c>
      <c r="D105" s="413">
        <f>SUM(D89:D90)</f>
        <v>-17913964</v>
      </c>
      <c r="E105" s="413">
        <f>SUM(E89:E90)</f>
        <v>-750000</v>
      </c>
      <c r="F105" s="413">
        <f>SUM(F89:F90)</f>
        <v>-750000</v>
      </c>
    </row>
    <row r="106" spans="1:6" ht="81.599999999999994" customHeight="1" x14ac:dyDescent="0.35">
      <c r="A106" s="399"/>
      <c r="B106" s="400"/>
      <c r="C106" s="401"/>
      <c r="D106" s="402"/>
      <c r="E106" s="402"/>
      <c r="F106" s="403"/>
    </row>
    <row r="107" spans="1:6" ht="101.25" customHeight="1" x14ac:dyDescent="0.55000000000000004">
      <c r="A107" s="562" t="s">
        <v>562</v>
      </c>
      <c r="B107" s="562"/>
      <c r="C107" s="562"/>
      <c r="D107" s="562"/>
      <c r="E107" s="562"/>
      <c r="F107" s="562"/>
    </row>
    <row r="108" spans="1:6" ht="33.75" customHeight="1" x14ac:dyDescent="0.35">
      <c r="A108" s="404"/>
      <c r="B108" s="405"/>
      <c r="C108" s="405"/>
      <c r="D108" s="406"/>
      <c r="E108" s="406"/>
      <c r="F108" s="406"/>
    </row>
    <row r="109" spans="1:6" ht="24.75" customHeight="1" x14ac:dyDescent="0.3">
      <c r="A109" s="407"/>
      <c r="B109" s="408"/>
      <c r="C109" s="408"/>
      <c r="D109" s="409"/>
      <c r="E109" s="409"/>
      <c r="F109" s="409"/>
    </row>
    <row r="110" spans="1:6" ht="23.25" x14ac:dyDescent="0.35">
      <c r="A110" s="410"/>
      <c r="B110" s="410"/>
      <c r="C110" s="410"/>
      <c r="D110" s="410"/>
      <c r="E110" s="410"/>
      <c r="F110" s="410"/>
    </row>
    <row r="111" spans="1:6" ht="23.25" x14ac:dyDescent="0.35">
      <c r="A111" s="411"/>
      <c r="B111" s="412"/>
      <c r="C111" s="412"/>
      <c r="D111" s="406"/>
      <c r="E111" s="406"/>
      <c r="F111" s="406"/>
    </row>
    <row r="112" spans="1:6" ht="21.75" customHeight="1" x14ac:dyDescent="0.35">
      <c r="A112" s="410"/>
      <c r="B112" s="410"/>
      <c r="C112" s="410"/>
      <c r="D112" s="410"/>
      <c r="E112" s="410"/>
      <c r="F112" s="410"/>
    </row>
    <row r="113" spans="1:6" ht="23.25" x14ac:dyDescent="0.35">
      <c r="A113" s="321"/>
      <c r="B113" s="321"/>
      <c r="C113" s="321"/>
      <c r="D113" s="321"/>
      <c r="E113" s="321"/>
      <c r="F113" s="321"/>
    </row>
    <row r="114" spans="1:6" ht="23.25" x14ac:dyDescent="0.35">
      <c r="A114" s="410"/>
      <c r="B114" s="410"/>
      <c r="C114" s="410"/>
      <c r="D114" s="410"/>
      <c r="E114" s="410"/>
      <c r="F114" s="410"/>
    </row>
    <row r="115" spans="1:6" ht="23.25" x14ac:dyDescent="0.35">
      <c r="A115" s="321"/>
      <c r="B115" s="321"/>
      <c r="C115" s="321"/>
      <c r="D115" s="321"/>
      <c r="E115" s="321"/>
      <c r="F115" s="321"/>
    </row>
    <row r="116" spans="1:6" ht="23.25" x14ac:dyDescent="0.35">
      <c r="A116" s="321"/>
      <c r="B116" s="321"/>
      <c r="C116" s="321"/>
      <c r="D116" s="321"/>
      <c r="E116" s="321"/>
      <c r="F116" s="321"/>
    </row>
    <row r="117" spans="1:6" ht="23.25" x14ac:dyDescent="0.35">
      <c r="A117" s="321"/>
      <c r="B117" s="321"/>
      <c r="C117" s="321"/>
      <c r="D117" s="321"/>
      <c r="E117" s="321"/>
      <c r="F117" s="321"/>
    </row>
    <row r="118" spans="1:6" ht="23.25" x14ac:dyDescent="0.35">
      <c r="A118" s="321"/>
      <c r="B118" s="321"/>
      <c r="C118" s="321"/>
      <c r="D118" s="321"/>
      <c r="E118" s="321"/>
      <c r="F118" s="321"/>
    </row>
    <row r="119" spans="1:6" ht="23.25" x14ac:dyDescent="0.35">
      <c r="A119" s="321"/>
      <c r="B119" s="321"/>
      <c r="C119" s="321"/>
      <c r="D119" s="321"/>
      <c r="E119" s="321"/>
      <c r="F119" s="321"/>
    </row>
    <row r="120" spans="1:6" ht="23.25" x14ac:dyDescent="0.35">
      <c r="A120" s="321"/>
      <c r="B120" s="321"/>
      <c r="C120" s="321"/>
      <c r="D120" s="321"/>
      <c r="E120" s="321"/>
      <c r="F120" s="321"/>
    </row>
    <row r="121" spans="1:6" ht="23.25" x14ac:dyDescent="0.35">
      <c r="A121" s="321"/>
      <c r="B121" s="321"/>
      <c r="C121" s="321"/>
      <c r="D121" s="321"/>
      <c r="E121" s="321"/>
      <c r="F121" s="321"/>
    </row>
    <row r="122" spans="1:6" ht="23.25" x14ac:dyDescent="0.35">
      <c r="A122" s="321"/>
      <c r="B122" s="321"/>
      <c r="C122" s="321"/>
      <c r="D122" s="321"/>
      <c r="E122" s="321"/>
      <c r="F122" s="321"/>
    </row>
    <row r="123" spans="1:6" ht="23.25" x14ac:dyDescent="0.35">
      <c r="A123" s="321"/>
      <c r="B123" s="321"/>
      <c r="C123" s="321"/>
      <c r="D123" s="321"/>
      <c r="E123" s="321"/>
      <c r="F123" s="321"/>
    </row>
    <row r="124" spans="1:6" ht="23.25" x14ac:dyDescent="0.35">
      <c r="A124" s="321"/>
      <c r="B124" s="321"/>
      <c r="C124" s="321"/>
      <c r="D124" s="321"/>
      <c r="E124" s="321"/>
      <c r="F124" s="321"/>
    </row>
    <row r="125" spans="1:6" ht="23.25" x14ac:dyDescent="0.35">
      <c r="A125" s="321"/>
      <c r="B125" s="321"/>
      <c r="C125" s="321"/>
      <c r="D125" s="321"/>
      <c r="E125" s="321"/>
      <c r="F125" s="321"/>
    </row>
    <row r="126" spans="1:6" ht="23.25" x14ac:dyDescent="0.35">
      <c r="A126" s="410"/>
      <c r="B126" s="410"/>
      <c r="C126" s="410"/>
      <c r="D126" s="410"/>
      <c r="E126" s="410"/>
      <c r="F126" s="410"/>
    </row>
    <row r="127" spans="1:6" ht="23.25" x14ac:dyDescent="0.35">
      <c r="A127" s="410"/>
      <c r="B127" s="410"/>
      <c r="C127" s="410"/>
      <c r="D127" s="410"/>
      <c r="E127" s="410"/>
      <c r="F127" s="410"/>
    </row>
    <row r="128" spans="1:6" ht="23.25" x14ac:dyDescent="0.35">
      <c r="A128" s="410"/>
      <c r="B128" s="410"/>
      <c r="C128" s="410"/>
      <c r="D128" s="410"/>
      <c r="E128" s="410"/>
      <c r="F128" s="410"/>
    </row>
    <row r="129" spans="1:6" ht="23.25" x14ac:dyDescent="0.35">
      <c r="A129" s="410"/>
      <c r="B129" s="410"/>
      <c r="C129" s="410"/>
      <c r="D129" s="410"/>
      <c r="E129" s="410"/>
      <c r="F129" s="410"/>
    </row>
    <row r="130" spans="1:6" ht="23.25" x14ac:dyDescent="0.35">
      <c r="A130" s="410"/>
      <c r="B130" s="410"/>
      <c r="C130" s="410"/>
      <c r="D130" s="410"/>
      <c r="E130" s="410"/>
      <c r="F130" s="410"/>
    </row>
    <row r="131" spans="1:6" ht="23.25" x14ac:dyDescent="0.35">
      <c r="A131" s="410"/>
      <c r="B131" s="410"/>
      <c r="C131" s="410"/>
      <c r="D131" s="410"/>
      <c r="E131" s="410"/>
      <c r="F131" s="410"/>
    </row>
    <row r="132" spans="1:6" ht="23.25" x14ac:dyDescent="0.35">
      <c r="A132" s="410"/>
      <c r="B132" s="410"/>
      <c r="C132" s="410"/>
      <c r="D132" s="410"/>
      <c r="E132" s="410"/>
      <c r="F132" s="410"/>
    </row>
    <row r="133" spans="1:6" ht="23.25" x14ac:dyDescent="0.35">
      <c r="A133" s="410"/>
      <c r="B133" s="410"/>
      <c r="C133" s="410"/>
      <c r="D133" s="410"/>
      <c r="E133" s="410"/>
      <c r="F133" s="410"/>
    </row>
    <row r="134" spans="1:6" ht="23.25" x14ac:dyDescent="0.35">
      <c r="A134" s="410"/>
      <c r="B134" s="410"/>
      <c r="C134" s="410"/>
      <c r="D134" s="410"/>
      <c r="E134" s="410"/>
      <c r="F134" s="410"/>
    </row>
    <row r="135" spans="1:6" ht="23.25" x14ac:dyDescent="0.35">
      <c r="A135" s="410"/>
      <c r="B135" s="410"/>
      <c r="C135" s="410"/>
      <c r="D135" s="410"/>
      <c r="E135" s="410"/>
      <c r="F135" s="410"/>
    </row>
    <row r="136" spans="1:6" ht="23.25" x14ac:dyDescent="0.35">
      <c r="A136" s="410"/>
      <c r="B136" s="410"/>
      <c r="C136" s="410"/>
      <c r="D136" s="410"/>
      <c r="E136" s="410"/>
      <c r="F136" s="410"/>
    </row>
    <row r="137" spans="1:6" ht="23.25" x14ac:dyDescent="0.35">
      <c r="A137" s="410"/>
      <c r="B137" s="410"/>
      <c r="C137" s="410"/>
      <c r="D137" s="410"/>
      <c r="E137" s="410"/>
      <c r="F137" s="410"/>
    </row>
    <row r="138" spans="1:6" ht="23.25" x14ac:dyDescent="0.35">
      <c r="A138" s="410"/>
      <c r="B138" s="410"/>
      <c r="C138" s="410"/>
      <c r="D138" s="410"/>
      <c r="E138" s="410"/>
      <c r="F138" s="410"/>
    </row>
    <row r="139" spans="1:6" ht="23.25" x14ac:dyDescent="0.35">
      <c r="A139" s="410"/>
      <c r="B139" s="410"/>
      <c r="C139" s="410"/>
      <c r="D139" s="410"/>
      <c r="E139" s="410"/>
      <c r="F139" s="410"/>
    </row>
    <row r="140" spans="1:6" ht="23.25" x14ac:dyDescent="0.35">
      <c r="A140" s="410"/>
      <c r="B140" s="410"/>
      <c r="C140" s="410"/>
      <c r="D140" s="410"/>
      <c r="E140" s="410"/>
      <c r="F140" s="410"/>
    </row>
    <row r="141" spans="1:6" ht="23.25" x14ac:dyDescent="0.35">
      <c r="A141" s="410"/>
      <c r="B141" s="410"/>
      <c r="C141" s="410"/>
      <c r="D141" s="410"/>
      <c r="E141" s="410"/>
      <c r="F141" s="410"/>
    </row>
    <row r="142" spans="1:6" ht="23.25" x14ac:dyDescent="0.35">
      <c r="A142" s="410"/>
      <c r="B142" s="410"/>
      <c r="C142" s="410"/>
      <c r="D142" s="410"/>
      <c r="E142" s="410"/>
      <c r="F142" s="410"/>
    </row>
    <row r="143" spans="1:6" ht="23.25" x14ac:dyDescent="0.35">
      <c r="A143" s="410"/>
      <c r="B143" s="410"/>
      <c r="C143" s="410"/>
      <c r="D143" s="410"/>
      <c r="E143" s="410"/>
      <c r="F143" s="410"/>
    </row>
    <row r="144" spans="1:6" ht="23.25" x14ac:dyDescent="0.35">
      <c r="A144" s="410"/>
      <c r="B144" s="410"/>
      <c r="C144" s="410"/>
      <c r="D144" s="410"/>
      <c r="E144" s="410"/>
      <c r="F144" s="410"/>
    </row>
    <row r="145" spans="1:6" ht="23.25" x14ac:dyDescent="0.35">
      <c r="A145" s="410"/>
      <c r="B145" s="410"/>
      <c r="C145" s="410"/>
      <c r="D145" s="410"/>
      <c r="E145" s="410"/>
      <c r="F145" s="410"/>
    </row>
    <row r="146" spans="1:6" ht="23.25" x14ac:dyDescent="0.35">
      <c r="A146" s="410"/>
      <c r="B146" s="410"/>
      <c r="C146" s="410"/>
      <c r="D146" s="410"/>
      <c r="E146" s="410"/>
      <c r="F146" s="410"/>
    </row>
    <row r="147" spans="1:6" ht="23.25" x14ac:dyDescent="0.35">
      <c r="A147" s="410"/>
      <c r="B147" s="410"/>
      <c r="C147" s="410"/>
      <c r="D147" s="410"/>
      <c r="E147" s="410"/>
      <c r="F147" s="410"/>
    </row>
    <row r="148" spans="1:6" ht="23.25" x14ac:dyDescent="0.35">
      <c r="A148" s="410"/>
      <c r="B148" s="410"/>
      <c r="C148" s="410"/>
      <c r="D148" s="410"/>
      <c r="E148" s="410"/>
      <c r="F148" s="410"/>
    </row>
    <row r="149" spans="1:6" ht="23.25" x14ac:dyDescent="0.35">
      <c r="A149" s="410"/>
      <c r="B149" s="410"/>
      <c r="C149" s="410"/>
      <c r="D149" s="410"/>
      <c r="E149" s="410"/>
      <c r="F149" s="410"/>
    </row>
    <row r="150" spans="1:6" ht="23.25" x14ac:dyDescent="0.35">
      <c r="A150" s="410"/>
      <c r="B150" s="410"/>
      <c r="C150" s="410"/>
      <c r="D150" s="410"/>
      <c r="E150" s="410"/>
      <c r="F150" s="410"/>
    </row>
    <row r="151" spans="1:6" ht="23.25" x14ac:dyDescent="0.35">
      <c r="A151" s="410"/>
      <c r="B151" s="410"/>
      <c r="C151" s="410"/>
      <c r="D151" s="410"/>
      <c r="E151" s="410"/>
      <c r="F151" s="410"/>
    </row>
  </sheetData>
  <mergeCells count="10">
    <mergeCell ref="A107:F107"/>
    <mergeCell ref="C1:F1"/>
    <mergeCell ref="C2:F2"/>
    <mergeCell ref="C3:F3"/>
    <mergeCell ref="A6:F6"/>
    <mergeCell ref="A8:A9"/>
    <mergeCell ref="B8:B9"/>
    <mergeCell ref="C8:C9"/>
    <mergeCell ref="D8:D9"/>
    <mergeCell ref="E8:F8"/>
  </mergeCells>
  <pageMargins left="1.1811023622047245" right="0.39370078740157483" top="0.78740157480314965" bottom="0.78740157480314965" header="0.31496062992125984" footer="0.31496062992125984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K11" sqref="K11"/>
    </sheetView>
  </sheetViews>
  <sheetFormatPr defaultColWidth="8" defaultRowHeight="12.75" x14ac:dyDescent="0.2"/>
  <cols>
    <col min="1" max="1" width="14.7109375" style="198" customWidth="1"/>
    <col min="2" max="2" width="32.28515625" style="193" customWidth="1"/>
    <col min="3" max="3" width="19.140625" style="193" customWidth="1"/>
    <col min="4" max="4" width="17.85546875" style="188" customWidth="1"/>
    <col min="5" max="5" width="17.28515625" style="188" customWidth="1"/>
    <col min="6" max="6" width="16" style="162" customWidth="1"/>
    <col min="7" max="8" width="8" style="162"/>
    <col min="9" max="9" width="12.140625" style="162" bestFit="1" customWidth="1"/>
    <col min="10" max="16384" width="8" style="162"/>
  </cols>
  <sheetData>
    <row r="1" spans="1:7" ht="16.5" customHeight="1" x14ac:dyDescent="0.3">
      <c r="A1" s="159"/>
      <c r="B1" s="160"/>
      <c r="C1" s="160"/>
      <c r="D1" s="161"/>
      <c r="E1" s="580"/>
      <c r="F1" s="580"/>
    </row>
    <row r="2" spans="1:7" ht="17.25" customHeight="1" x14ac:dyDescent="0.3">
      <c r="A2" s="159"/>
      <c r="B2" s="160"/>
      <c r="C2" s="160"/>
      <c r="D2" s="161"/>
      <c r="E2" s="581"/>
      <c r="F2" s="581"/>
    </row>
    <row r="3" spans="1:7" ht="18" customHeight="1" x14ac:dyDescent="0.3">
      <c r="A3" s="159"/>
      <c r="B3" s="160"/>
      <c r="C3" s="160"/>
      <c r="D3" s="161"/>
      <c r="E3" s="581"/>
      <c r="F3" s="581"/>
    </row>
    <row r="4" spans="1:7" ht="18" customHeight="1" x14ac:dyDescent="0.3">
      <c r="A4" s="159"/>
      <c r="B4" s="160"/>
      <c r="C4" s="160"/>
      <c r="D4" s="161"/>
      <c r="E4" s="461"/>
      <c r="F4" s="461"/>
    </row>
    <row r="5" spans="1:7" ht="23.45" customHeight="1" x14ac:dyDescent="0.25">
      <c r="A5" s="163"/>
      <c r="B5" s="160"/>
      <c r="C5" s="160"/>
      <c r="D5" s="161"/>
      <c r="E5" s="161"/>
      <c r="F5" s="161"/>
    </row>
    <row r="6" spans="1:7" ht="78.599999999999994" customHeight="1" x14ac:dyDescent="0.2">
      <c r="A6" s="582" t="s">
        <v>546</v>
      </c>
      <c r="B6" s="582"/>
      <c r="C6" s="582"/>
      <c r="D6" s="582"/>
      <c r="E6" s="582"/>
      <c r="F6" s="582"/>
    </row>
    <row r="7" spans="1:7" ht="18.600000000000001" customHeight="1" x14ac:dyDescent="0.25">
      <c r="A7" s="164" t="s">
        <v>164</v>
      </c>
      <c r="B7" s="165"/>
      <c r="C7" s="165"/>
      <c r="D7" s="165"/>
      <c r="E7" s="165"/>
      <c r="F7" s="165"/>
    </row>
    <row r="8" spans="1:7" ht="19.149999999999999" customHeight="1" x14ac:dyDescent="0.2">
      <c r="A8" s="166" t="s">
        <v>160</v>
      </c>
      <c r="B8" s="159"/>
      <c r="C8" s="159"/>
      <c r="D8" s="159"/>
      <c r="E8" s="159"/>
      <c r="F8" s="159"/>
    </row>
    <row r="9" spans="1:7" ht="30" customHeight="1" x14ac:dyDescent="0.25">
      <c r="A9" s="159"/>
      <c r="B9" s="160"/>
      <c r="C9" s="160"/>
      <c r="D9" s="167"/>
      <c r="E9" s="167"/>
      <c r="F9" s="168" t="s">
        <v>307</v>
      </c>
    </row>
    <row r="10" spans="1:7" ht="7.9" customHeight="1" x14ac:dyDescent="0.25">
      <c r="A10" s="159"/>
      <c r="B10" s="160"/>
      <c r="C10" s="160"/>
      <c r="D10" s="167"/>
      <c r="E10" s="167"/>
      <c r="F10" s="168"/>
    </row>
    <row r="11" spans="1:7" ht="39" customHeight="1" x14ac:dyDescent="0.2">
      <c r="A11" s="583" t="s">
        <v>308</v>
      </c>
      <c r="B11" s="585" t="s">
        <v>309</v>
      </c>
      <c r="C11" s="587" t="s">
        <v>310</v>
      </c>
      <c r="D11" s="589" t="s">
        <v>33</v>
      </c>
      <c r="E11" s="591" t="s">
        <v>34</v>
      </c>
      <c r="F11" s="592"/>
    </row>
    <row r="12" spans="1:7" ht="54" customHeight="1" x14ac:dyDescent="0.2">
      <c r="A12" s="584"/>
      <c r="B12" s="586"/>
      <c r="C12" s="588"/>
      <c r="D12" s="590"/>
      <c r="E12" s="169" t="s">
        <v>311</v>
      </c>
      <c r="F12" s="170" t="s">
        <v>312</v>
      </c>
    </row>
    <row r="13" spans="1:7" s="173" customFormat="1" ht="16.5" customHeight="1" x14ac:dyDescent="0.2">
      <c r="A13" s="171">
        <v>1</v>
      </c>
      <c r="B13" s="171">
        <v>2</v>
      </c>
      <c r="C13" s="172">
        <v>3</v>
      </c>
      <c r="D13" s="172">
        <v>4</v>
      </c>
      <c r="E13" s="172">
        <v>5</v>
      </c>
      <c r="F13" s="172">
        <v>6</v>
      </c>
    </row>
    <row r="14" spans="1:7" ht="28.5" customHeight="1" x14ac:dyDescent="0.25">
      <c r="A14" s="573" t="s">
        <v>313</v>
      </c>
      <c r="B14" s="574"/>
      <c r="C14" s="574"/>
      <c r="D14" s="574"/>
      <c r="E14" s="574"/>
      <c r="F14" s="575"/>
      <c r="G14" s="174"/>
    </row>
    <row r="15" spans="1:7" s="179" customFormat="1" ht="33.75" customHeight="1" x14ac:dyDescent="0.25">
      <c r="A15" s="175" t="s">
        <v>314</v>
      </c>
      <c r="B15" s="176" t="s">
        <v>315</v>
      </c>
      <c r="C15" s="177">
        <f t="shared" ref="C15:C35" si="0">SUM(D15:E15)</f>
        <v>0</v>
      </c>
      <c r="D15" s="177">
        <f>D16</f>
        <v>5750000</v>
      </c>
      <c r="E15" s="177">
        <f>E16</f>
        <v>-5750000</v>
      </c>
      <c r="F15" s="177">
        <f>F16</f>
        <v>-5750000</v>
      </c>
      <c r="G15" s="178"/>
    </row>
    <row r="16" spans="1:7" s="179" customFormat="1" ht="47.25" customHeight="1" x14ac:dyDescent="0.25">
      <c r="A16" s="175">
        <v>208000</v>
      </c>
      <c r="B16" s="176" t="s">
        <v>316</v>
      </c>
      <c r="C16" s="177">
        <f t="shared" si="0"/>
        <v>0</v>
      </c>
      <c r="D16" s="177">
        <f>D17+D18</f>
        <v>5750000</v>
      </c>
      <c r="E16" s="177">
        <f>E17+E18</f>
        <v>-5750000</v>
      </c>
      <c r="F16" s="177">
        <f>F17+F18</f>
        <v>-5750000</v>
      </c>
      <c r="G16" s="178"/>
    </row>
    <row r="17" spans="1:9" s="179" customFormat="1" ht="26.25" hidden="1" customHeight="1" x14ac:dyDescent="0.25">
      <c r="A17" s="180">
        <v>208100</v>
      </c>
      <c r="B17" s="181" t="s">
        <v>317</v>
      </c>
      <c r="C17" s="182">
        <f t="shared" si="0"/>
        <v>0</v>
      </c>
      <c r="D17" s="183"/>
      <c r="E17" s="182">
        <v>0</v>
      </c>
      <c r="F17" s="182">
        <v>0</v>
      </c>
      <c r="G17" s="178"/>
      <c r="I17" s="184"/>
    </row>
    <row r="18" spans="1:9" ht="66" customHeight="1" x14ac:dyDescent="0.25">
      <c r="A18" s="180" t="s">
        <v>318</v>
      </c>
      <c r="B18" s="185" t="s">
        <v>319</v>
      </c>
      <c r="C18" s="182">
        <f t="shared" si="0"/>
        <v>0</v>
      </c>
      <c r="D18" s="186">
        <v>5750000</v>
      </c>
      <c r="E18" s="186">
        <v>-5750000</v>
      </c>
      <c r="F18" s="186">
        <v>-5750000</v>
      </c>
      <c r="G18" s="174"/>
    </row>
    <row r="19" spans="1:9" ht="24.75" hidden="1" customHeight="1" x14ac:dyDescent="0.25">
      <c r="A19" s="175" t="s">
        <v>320</v>
      </c>
      <c r="B19" s="176" t="s">
        <v>321</v>
      </c>
      <c r="C19" s="177">
        <f t="shared" si="0"/>
        <v>0</v>
      </c>
      <c r="D19" s="177">
        <f t="shared" ref="D19:F20" si="1">D20</f>
        <v>0</v>
      </c>
      <c r="E19" s="177">
        <f t="shared" si="1"/>
        <v>0</v>
      </c>
      <c r="F19" s="177">
        <f t="shared" si="1"/>
        <v>0</v>
      </c>
      <c r="G19" s="174"/>
    </row>
    <row r="20" spans="1:9" ht="34.5" hidden="1" customHeight="1" x14ac:dyDescent="0.25">
      <c r="A20" s="175">
        <v>301000</v>
      </c>
      <c r="B20" s="176" t="s">
        <v>322</v>
      </c>
      <c r="C20" s="177">
        <f t="shared" si="0"/>
        <v>0</v>
      </c>
      <c r="D20" s="177">
        <f t="shared" si="1"/>
        <v>0</v>
      </c>
      <c r="E20" s="177">
        <f>SUM(E21:E22)</f>
        <v>0</v>
      </c>
      <c r="F20" s="177">
        <f>SUM(F21:F22)</f>
        <v>0</v>
      </c>
      <c r="G20" s="174"/>
    </row>
    <row r="21" spans="1:9" ht="30" hidden="1" customHeight="1" x14ac:dyDescent="0.25">
      <c r="A21" s="180">
        <v>301100</v>
      </c>
      <c r="B21" s="181" t="s">
        <v>323</v>
      </c>
      <c r="C21" s="182">
        <f t="shared" si="0"/>
        <v>0</v>
      </c>
      <c r="D21" s="183">
        <v>0</v>
      </c>
      <c r="E21" s="182"/>
      <c r="F21" s="182"/>
      <c r="G21" s="174"/>
    </row>
    <row r="22" spans="1:9" ht="27.75" hidden="1" customHeight="1" x14ac:dyDescent="0.25">
      <c r="A22" s="180" t="s">
        <v>324</v>
      </c>
      <c r="B22" s="181" t="s">
        <v>325</v>
      </c>
      <c r="C22" s="182">
        <f t="shared" si="0"/>
        <v>0</v>
      </c>
      <c r="D22" s="183"/>
      <c r="E22" s="186"/>
      <c r="F22" s="186"/>
      <c r="G22" s="174"/>
    </row>
    <row r="23" spans="1:9" s="188" customFormat="1" ht="26.25" customHeight="1" x14ac:dyDescent="0.25">
      <c r="A23" s="175" t="s">
        <v>193</v>
      </c>
      <c r="B23" s="176" t="s">
        <v>326</v>
      </c>
      <c r="C23" s="177">
        <f>SUM(C15,C19)</f>
        <v>0</v>
      </c>
      <c r="D23" s="177">
        <f t="shared" ref="D23:F23" si="2">SUM(D15,D19)</f>
        <v>5750000</v>
      </c>
      <c r="E23" s="177">
        <f t="shared" si="2"/>
        <v>-5750000</v>
      </c>
      <c r="F23" s="177">
        <f t="shared" si="2"/>
        <v>-5750000</v>
      </c>
      <c r="G23" s="187"/>
    </row>
    <row r="24" spans="1:9" ht="28.5" customHeight="1" x14ac:dyDescent="0.25">
      <c r="A24" s="573" t="s">
        <v>327</v>
      </c>
      <c r="B24" s="574"/>
      <c r="C24" s="574"/>
      <c r="D24" s="574"/>
      <c r="E24" s="574"/>
      <c r="F24" s="575"/>
      <c r="G24" s="174"/>
    </row>
    <row r="25" spans="1:9" ht="35.25" hidden="1" customHeight="1" x14ac:dyDescent="0.25">
      <c r="A25" s="175" t="s">
        <v>328</v>
      </c>
      <c r="B25" s="176" t="s">
        <v>329</v>
      </c>
      <c r="C25" s="177">
        <f t="shared" si="0"/>
        <v>0</v>
      </c>
      <c r="D25" s="177">
        <f>D26</f>
        <v>0</v>
      </c>
      <c r="E25" s="177">
        <f>SUM(E26,E29)</f>
        <v>0</v>
      </c>
      <c r="F25" s="177">
        <f>SUM(F26,F29)</f>
        <v>0</v>
      </c>
      <c r="G25" s="174"/>
    </row>
    <row r="26" spans="1:9" ht="28.5" hidden="1" customHeight="1" x14ac:dyDescent="0.25">
      <c r="A26" s="175" t="s">
        <v>330</v>
      </c>
      <c r="B26" s="176" t="s">
        <v>331</v>
      </c>
      <c r="C26" s="177">
        <f t="shared" si="0"/>
        <v>0</v>
      </c>
      <c r="D26" s="177">
        <f>D27+D28</f>
        <v>0</v>
      </c>
      <c r="E26" s="177">
        <f>E27</f>
        <v>0</v>
      </c>
      <c r="F26" s="177">
        <f>F27</f>
        <v>0</v>
      </c>
      <c r="G26" s="174"/>
    </row>
    <row r="27" spans="1:9" ht="28.5" hidden="1" customHeight="1" x14ac:dyDescent="0.25">
      <c r="A27" s="180" t="s">
        <v>332</v>
      </c>
      <c r="B27" s="181" t="s">
        <v>333</v>
      </c>
      <c r="C27" s="182">
        <f t="shared" si="0"/>
        <v>0</v>
      </c>
      <c r="D27" s="183">
        <f>D21</f>
        <v>0</v>
      </c>
      <c r="E27" s="182"/>
      <c r="F27" s="182"/>
      <c r="G27" s="174"/>
    </row>
    <row r="28" spans="1:9" ht="34.5" hidden="1" customHeight="1" x14ac:dyDescent="0.25">
      <c r="A28" s="180" t="s">
        <v>334</v>
      </c>
      <c r="B28" s="189" t="s">
        <v>335</v>
      </c>
      <c r="C28" s="182">
        <f t="shared" si="0"/>
        <v>0</v>
      </c>
      <c r="D28" s="186">
        <v>0</v>
      </c>
      <c r="E28" s="186"/>
      <c r="F28" s="186"/>
      <c r="G28" s="174"/>
    </row>
    <row r="29" spans="1:9" ht="24.75" hidden="1" customHeight="1" x14ac:dyDescent="0.25">
      <c r="A29" s="175" t="s">
        <v>336</v>
      </c>
      <c r="B29" s="176" t="s">
        <v>337</v>
      </c>
      <c r="C29" s="177">
        <f t="shared" ref="C29:C31" si="3">SUM(D29:E29)</f>
        <v>0</v>
      </c>
      <c r="D29" s="190">
        <f t="shared" ref="D29:F30" si="4">SUM(D30)</f>
        <v>0</v>
      </c>
      <c r="E29" s="190">
        <f t="shared" si="4"/>
        <v>0</v>
      </c>
      <c r="F29" s="190">
        <f t="shared" si="4"/>
        <v>0</v>
      </c>
      <c r="G29" s="174"/>
    </row>
    <row r="30" spans="1:9" ht="26.25" hidden="1" customHeight="1" x14ac:dyDescent="0.25">
      <c r="A30" s="180" t="s">
        <v>338</v>
      </c>
      <c r="B30" s="189" t="s">
        <v>339</v>
      </c>
      <c r="C30" s="182">
        <f t="shared" si="3"/>
        <v>0</v>
      </c>
      <c r="D30" s="186">
        <f t="shared" si="4"/>
        <v>0</v>
      </c>
      <c r="E30" s="186"/>
      <c r="F30" s="186"/>
      <c r="G30" s="174"/>
    </row>
    <row r="31" spans="1:9" ht="29.25" hidden="1" customHeight="1" x14ac:dyDescent="0.25">
      <c r="A31" s="180" t="s">
        <v>340</v>
      </c>
      <c r="B31" s="189" t="s">
        <v>335</v>
      </c>
      <c r="C31" s="182">
        <f t="shared" si="3"/>
        <v>0</v>
      </c>
      <c r="D31" s="186"/>
      <c r="E31" s="186"/>
      <c r="F31" s="186"/>
      <c r="G31" s="174"/>
    </row>
    <row r="32" spans="1:9" ht="33.75" customHeight="1" x14ac:dyDescent="0.25">
      <c r="A32" s="175" t="s">
        <v>341</v>
      </c>
      <c r="B32" s="176" t="s">
        <v>342</v>
      </c>
      <c r="C32" s="177">
        <f t="shared" si="0"/>
        <v>0</v>
      </c>
      <c r="D32" s="177">
        <f>D33</f>
        <v>5750000</v>
      </c>
      <c r="E32" s="177">
        <f>E33</f>
        <v>-5750000</v>
      </c>
      <c r="F32" s="177">
        <f>F33</f>
        <v>-5750000</v>
      </c>
      <c r="G32" s="174"/>
    </row>
    <row r="33" spans="1:8" ht="33.75" customHeight="1" x14ac:dyDescent="0.25">
      <c r="A33" s="175" t="s">
        <v>343</v>
      </c>
      <c r="B33" s="176" t="s">
        <v>344</v>
      </c>
      <c r="C33" s="177">
        <f t="shared" si="0"/>
        <v>0</v>
      </c>
      <c r="D33" s="177">
        <f>D34+D35</f>
        <v>5750000</v>
      </c>
      <c r="E33" s="177">
        <f>E34+E35</f>
        <v>-5750000</v>
      </c>
      <c r="F33" s="177">
        <f>F34+F35</f>
        <v>-5750000</v>
      </c>
      <c r="G33" s="174"/>
    </row>
    <row r="34" spans="1:8" ht="27.75" hidden="1" customHeight="1" x14ac:dyDescent="0.25">
      <c r="A34" s="180" t="s">
        <v>345</v>
      </c>
      <c r="B34" s="189" t="s">
        <v>346</v>
      </c>
      <c r="C34" s="182">
        <f t="shared" si="0"/>
        <v>0</v>
      </c>
      <c r="D34" s="183"/>
      <c r="E34" s="182">
        <v>0</v>
      </c>
      <c r="F34" s="182">
        <v>0</v>
      </c>
    </row>
    <row r="35" spans="1:8" ht="71.25" customHeight="1" x14ac:dyDescent="0.25">
      <c r="A35" s="180" t="s">
        <v>347</v>
      </c>
      <c r="B35" s="191" t="s">
        <v>348</v>
      </c>
      <c r="C35" s="182">
        <f t="shared" si="0"/>
        <v>0</v>
      </c>
      <c r="D35" s="186">
        <v>5750000</v>
      </c>
      <c r="E35" s="186">
        <v>-5750000</v>
      </c>
      <c r="F35" s="186">
        <v>-5750000</v>
      </c>
    </row>
    <row r="36" spans="1:8" ht="27.75" customHeight="1" x14ac:dyDescent="0.25">
      <c r="A36" s="177" t="s">
        <v>193</v>
      </c>
      <c r="B36" s="192" t="s">
        <v>326</v>
      </c>
      <c r="C36" s="177">
        <f>SUM(C25,C32)</f>
        <v>0</v>
      </c>
      <c r="D36" s="177">
        <f>SUM(D25,D32)</f>
        <v>5750000</v>
      </c>
      <c r="E36" s="177">
        <f>SUM(E25,E32)</f>
        <v>-5750000</v>
      </c>
      <c r="F36" s="177">
        <f>SUM(F25,F32)</f>
        <v>-5750000</v>
      </c>
      <c r="G36" s="576"/>
      <c r="H36" s="576"/>
    </row>
    <row r="37" spans="1:8" x14ac:dyDescent="0.2">
      <c r="A37" s="193"/>
    </row>
    <row r="38" spans="1:8" ht="15.75" x14ac:dyDescent="0.25">
      <c r="A38" s="193"/>
      <c r="D38" s="194"/>
      <c r="E38" s="194"/>
      <c r="F38" s="179"/>
    </row>
    <row r="39" spans="1:8" ht="53.25" customHeight="1" x14ac:dyDescent="0.3">
      <c r="A39" s="577" t="s">
        <v>547</v>
      </c>
      <c r="B39" s="578"/>
      <c r="C39" s="578"/>
      <c r="D39" s="578"/>
      <c r="E39" s="578"/>
      <c r="F39" s="579"/>
    </row>
    <row r="40" spans="1:8" ht="15" x14ac:dyDescent="0.2">
      <c r="A40" s="193"/>
      <c r="B40" s="195"/>
      <c r="C40" s="195"/>
      <c r="D40" s="196"/>
    </row>
    <row r="41" spans="1:8" ht="15" x14ac:dyDescent="0.2">
      <c r="A41" s="193"/>
      <c r="B41" s="195"/>
      <c r="C41" s="195"/>
      <c r="D41" s="196"/>
    </row>
    <row r="42" spans="1:8" ht="15" x14ac:dyDescent="0.2">
      <c r="A42" s="193"/>
      <c r="B42" s="195"/>
      <c r="C42" s="195"/>
      <c r="D42" s="196"/>
    </row>
    <row r="43" spans="1:8" ht="15" x14ac:dyDescent="0.2">
      <c r="A43" s="193"/>
      <c r="B43" s="195"/>
      <c r="C43" s="195"/>
      <c r="D43" s="196"/>
    </row>
    <row r="44" spans="1:8" x14ac:dyDescent="0.2">
      <c r="A44" s="193"/>
    </row>
    <row r="45" spans="1:8" x14ac:dyDescent="0.2">
      <c r="A45" s="193"/>
      <c r="D45" s="196"/>
      <c r="E45" s="196"/>
    </row>
    <row r="46" spans="1:8" x14ac:dyDescent="0.2">
      <c r="A46" s="193"/>
      <c r="D46" s="197"/>
    </row>
    <row r="47" spans="1:8" x14ac:dyDescent="0.2">
      <c r="A47" s="193"/>
    </row>
    <row r="48" spans="1:8" x14ac:dyDescent="0.2">
      <c r="A48" s="193"/>
      <c r="E48" s="196"/>
    </row>
    <row r="52" spans="4:4" x14ac:dyDescent="0.2">
      <c r="D52" s="19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4"/>
  <sheetViews>
    <sheetView showZeros="0" view="pageBreakPreview" zoomScale="80" zoomScaleNormal="100" zoomScaleSheetLayoutView="80" workbookViewId="0">
      <selection activeCell="L29" sqref="L29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4" customWidth="1"/>
    <col min="4" max="4" width="55.7109375" style="4" customWidth="1"/>
    <col min="5" max="5" width="13" style="21" customWidth="1"/>
    <col min="6" max="6" width="13.42578125" style="2" customWidth="1"/>
    <col min="7" max="7" width="13" customWidth="1"/>
    <col min="8" max="8" width="11.140625" customWidth="1"/>
    <col min="9" max="9" width="10.85546875" customWidth="1"/>
    <col min="10" max="10" width="12.140625" style="30" customWidth="1"/>
    <col min="11" max="11" width="13.140625" style="30" customWidth="1"/>
    <col min="12" max="12" width="9.5703125" customWidth="1"/>
    <col min="13" max="13" width="8.5703125" customWidth="1"/>
    <col min="14" max="14" width="10" customWidth="1"/>
    <col min="15" max="15" width="13.140625" customWidth="1"/>
    <col min="16" max="16" width="13.42578125" hidden="1" customWidth="1"/>
    <col min="17" max="17" width="13.7109375" hidden="1" customWidth="1"/>
    <col min="18" max="18" width="14.28515625" style="2" customWidth="1"/>
    <col min="20" max="20" width="13.7109375" hidden="1" customWidth="1"/>
    <col min="21" max="21" width="16.5703125" hidden="1" customWidth="1"/>
  </cols>
  <sheetData>
    <row r="1" spans="1:20" x14ac:dyDescent="0.2">
      <c r="C1" s="29"/>
      <c r="D1" s="1"/>
    </row>
    <row r="2" spans="1:20" x14ac:dyDescent="0.2">
      <c r="C2" s="29"/>
      <c r="D2" s="1"/>
    </row>
    <row r="3" spans="1:20" ht="21" customHeight="1" x14ac:dyDescent="0.2">
      <c r="C3" s="29"/>
      <c r="D3" s="1"/>
    </row>
    <row r="4" spans="1:20" ht="56.25" customHeight="1" x14ac:dyDescent="0.25">
      <c r="C4" s="29"/>
      <c r="D4" s="8"/>
      <c r="E4" s="22"/>
      <c r="F4" s="9"/>
      <c r="G4" s="10"/>
      <c r="H4" s="10"/>
      <c r="I4" s="10"/>
      <c r="J4" s="31"/>
      <c r="K4" s="31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622" t="s">
        <v>164</v>
      </c>
      <c r="B5" s="623"/>
      <c r="C5" s="29"/>
      <c r="D5" s="8"/>
      <c r="E5" s="22"/>
      <c r="F5" s="9"/>
      <c r="G5" s="10"/>
      <c r="H5" s="10"/>
      <c r="I5" s="10"/>
      <c r="J5" s="31"/>
      <c r="K5" s="31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24" t="s">
        <v>160</v>
      </c>
      <c r="B6" s="623"/>
      <c r="C6" s="29"/>
      <c r="D6" s="8"/>
      <c r="E6" s="22"/>
      <c r="F6" s="9"/>
      <c r="G6" s="10"/>
      <c r="H6" s="10"/>
      <c r="I6" s="10"/>
      <c r="J6" s="31"/>
      <c r="K6" s="31"/>
      <c r="L6" s="10"/>
      <c r="M6" s="10"/>
      <c r="N6" s="11"/>
      <c r="O6" s="11"/>
      <c r="P6" s="11"/>
      <c r="Q6" s="11"/>
      <c r="R6" s="37" t="s">
        <v>182</v>
      </c>
    </row>
    <row r="7" spans="1:20" ht="6.75" customHeight="1" x14ac:dyDescent="0.25">
      <c r="C7" s="29"/>
      <c r="D7" s="8"/>
      <c r="E7" s="22"/>
      <c r="F7" s="9"/>
      <c r="G7" s="10"/>
      <c r="H7" s="10"/>
      <c r="I7" s="10"/>
      <c r="J7" s="31"/>
      <c r="K7" s="31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25" t="s">
        <v>161</v>
      </c>
      <c r="B8" s="627" t="s">
        <v>162</v>
      </c>
      <c r="C8" s="630" t="s">
        <v>138</v>
      </c>
      <c r="D8" s="619" t="s">
        <v>163</v>
      </c>
      <c r="E8" s="597" t="s">
        <v>33</v>
      </c>
      <c r="F8" s="598"/>
      <c r="G8" s="598"/>
      <c r="H8" s="598"/>
      <c r="I8" s="599"/>
      <c r="J8" s="597" t="s">
        <v>34</v>
      </c>
      <c r="K8" s="598"/>
      <c r="L8" s="598"/>
      <c r="M8" s="598"/>
      <c r="N8" s="598"/>
      <c r="O8" s="598"/>
      <c r="P8" s="598"/>
      <c r="Q8" s="600"/>
      <c r="R8" s="601" t="s">
        <v>36</v>
      </c>
    </row>
    <row r="9" spans="1:20" ht="19.5" customHeight="1" x14ac:dyDescent="0.2">
      <c r="A9" s="626"/>
      <c r="B9" s="628"/>
      <c r="C9" s="631"/>
      <c r="D9" s="620"/>
      <c r="E9" s="604" t="s">
        <v>139</v>
      </c>
      <c r="F9" s="607" t="s">
        <v>40</v>
      </c>
      <c r="G9" s="609" t="s">
        <v>37</v>
      </c>
      <c r="H9" s="610"/>
      <c r="I9" s="607" t="s">
        <v>41</v>
      </c>
      <c r="J9" s="612" t="s">
        <v>139</v>
      </c>
      <c r="K9" s="595" t="s">
        <v>140</v>
      </c>
      <c r="L9" s="607" t="s">
        <v>40</v>
      </c>
      <c r="M9" s="609" t="s">
        <v>37</v>
      </c>
      <c r="N9" s="610"/>
      <c r="O9" s="607" t="s">
        <v>41</v>
      </c>
      <c r="P9" s="617" t="s">
        <v>37</v>
      </c>
      <c r="Q9" s="618"/>
      <c r="R9" s="602"/>
    </row>
    <row r="10" spans="1:20" ht="12.75" customHeight="1" x14ac:dyDescent="0.2">
      <c r="A10" s="626"/>
      <c r="B10" s="628"/>
      <c r="C10" s="631"/>
      <c r="D10" s="620"/>
      <c r="E10" s="605"/>
      <c r="F10" s="608"/>
      <c r="G10" s="595" t="s">
        <v>9</v>
      </c>
      <c r="H10" s="595" t="s">
        <v>564</v>
      </c>
      <c r="I10" s="611"/>
      <c r="J10" s="613"/>
      <c r="K10" s="615"/>
      <c r="L10" s="608"/>
      <c r="M10" s="593" t="s">
        <v>10</v>
      </c>
      <c r="N10" s="593" t="s">
        <v>11</v>
      </c>
      <c r="O10" s="611"/>
      <c r="P10" s="595" t="s">
        <v>38</v>
      </c>
      <c r="Q10" s="16" t="s">
        <v>37</v>
      </c>
      <c r="R10" s="602"/>
    </row>
    <row r="11" spans="1:20" ht="56.25" customHeight="1" x14ac:dyDescent="0.2">
      <c r="A11" s="626"/>
      <c r="B11" s="629"/>
      <c r="C11" s="632"/>
      <c r="D11" s="621"/>
      <c r="E11" s="606"/>
      <c r="F11" s="608"/>
      <c r="G11" s="596"/>
      <c r="H11" s="596"/>
      <c r="I11" s="611"/>
      <c r="J11" s="614"/>
      <c r="K11" s="616"/>
      <c r="L11" s="608"/>
      <c r="M11" s="594"/>
      <c r="N11" s="594"/>
      <c r="O11" s="611"/>
      <c r="P11" s="596"/>
      <c r="Q11" s="17" t="s">
        <v>39</v>
      </c>
      <c r="R11" s="603"/>
    </row>
    <row r="12" spans="1:20" s="13" customFormat="1" ht="12.75" customHeight="1" x14ac:dyDescent="0.2">
      <c r="A12" s="38">
        <v>1</v>
      </c>
      <c r="B12" s="38" t="s">
        <v>32</v>
      </c>
      <c r="C12" s="39">
        <v>3</v>
      </c>
      <c r="D12" s="39">
        <v>4</v>
      </c>
      <c r="E12" s="39">
        <v>5</v>
      </c>
      <c r="F12" s="462">
        <v>6</v>
      </c>
      <c r="G12" s="462">
        <v>7</v>
      </c>
      <c r="H12" s="462">
        <v>8</v>
      </c>
      <c r="I12" s="39">
        <v>9</v>
      </c>
      <c r="J12" s="462">
        <v>10</v>
      </c>
      <c r="K12" s="462">
        <v>11</v>
      </c>
      <c r="L12" s="462">
        <v>12</v>
      </c>
      <c r="M12" s="462">
        <v>13</v>
      </c>
      <c r="N12" s="462">
        <v>14</v>
      </c>
      <c r="O12" s="462">
        <v>15</v>
      </c>
      <c r="P12" s="462">
        <v>15</v>
      </c>
      <c r="Q12" s="462">
        <v>15</v>
      </c>
      <c r="R12" s="39">
        <v>16</v>
      </c>
      <c r="T12" s="18"/>
    </row>
    <row r="13" spans="1:20" ht="24.75" customHeight="1" x14ac:dyDescent="0.25">
      <c r="A13" s="40" t="s">
        <v>58</v>
      </c>
      <c r="B13" s="40"/>
      <c r="C13" s="40"/>
      <c r="D13" s="41" t="s">
        <v>52</v>
      </c>
      <c r="E13" s="42">
        <f>SUM(E14)</f>
        <v>-832905</v>
      </c>
      <c r="F13" s="43">
        <f t="shared" ref="F13:R13" si="0">SUM(F14)</f>
        <v>-832905</v>
      </c>
      <c r="G13" s="43">
        <f t="shared" si="0"/>
        <v>-682710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-832905</v>
      </c>
      <c r="T13" s="14">
        <f t="shared" ref="T13:T14" si="1">SUM(E13,J13)</f>
        <v>-832905</v>
      </c>
    </row>
    <row r="14" spans="1:20" s="3" customFormat="1" ht="19.5" customHeight="1" x14ac:dyDescent="0.25">
      <c r="A14" s="40" t="s">
        <v>59</v>
      </c>
      <c r="B14" s="40"/>
      <c r="C14" s="40"/>
      <c r="D14" s="41" t="s">
        <v>52</v>
      </c>
      <c r="E14" s="42">
        <f>SUM(E15:E29)</f>
        <v>-832905</v>
      </c>
      <c r="F14" s="42">
        <f>SUM(F15:F29)</f>
        <v>-832905</v>
      </c>
      <c r="G14" s="42">
        <f t="shared" ref="G14:R14" si="2">SUM(G15:G29)</f>
        <v>-682710</v>
      </c>
      <c r="H14" s="42">
        <f t="shared" si="2"/>
        <v>0</v>
      </c>
      <c r="I14" s="42">
        <f t="shared" si="2"/>
        <v>0</v>
      </c>
      <c r="J14" s="42">
        <f t="shared" si="2"/>
        <v>0</v>
      </c>
      <c r="K14" s="42">
        <f t="shared" si="2"/>
        <v>0</v>
      </c>
      <c r="L14" s="42">
        <f t="shared" si="2"/>
        <v>0</v>
      </c>
      <c r="M14" s="42">
        <f t="shared" si="2"/>
        <v>0</v>
      </c>
      <c r="N14" s="42">
        <f t="shared" si="2"/>
        <v>0</v>
      </c>
      <c r="O14" s="42">
        <f t="shared" si="2"/>
        <v>0</v>
      </c>
      <c r="P14" s="42">
        <f t="shared" si="2"/>
        <v>0</v>
      </c>
      <c r="Q14" s="42">
        <f t="shared" si="2"/>
        <v>0</v>
      </c>
      <c r="R14" s="42">
        <f t="shared" si="2"/>
        <v>-832905</v>
      </c>
      <c r="T14" s="14">
        <f t="shared" si="1"/>
        <v>-832905</v>
      </c>
    </row>
    <row r="15" spans="1:20" s="3" customFormat="1" ht="63.75" customHeight="1" x14ac:dyDescent="0.25">
      <c r="A15" s="44" t="s">
        <v>117</v>
      </c>
      <c r="B15" s="44" t="s">
        <v>57</v>
      </c>
      <c r="C15" s="44" t="s">
        <v>12</v>
      </c>
      <c r="D15" s="45" t="s">
        <v>56</v>
      </c>
      <c r="E15" s="46">
        <f t="shared" ref="E15:E29" si="3">SUM(F15,I15)</f>
        <v>-832905</v>
      </c>
      <c r="F15" s="47">
        <v>-832905</v>
      </c>
      <c r="G15" s="47">
        <v>-682710</v>
      </c>
      <c r="H15" s="47"/>
      <c r="I15" s="48"/>
      <c r="J15" s="49">
        <f t="shared" ref="J15:J29" si="4">SUM(L15,O15)</f>
        <v>0</v>
      </c>
      <c r="K15" s="49"/>
      <c r="L15" s="50"/>
      <c r="M15" s="50"/>
      <c r="N15" s="50"/>
      <c r="O15" s="49"/>
      <c r="P15" s="47"/>
      <c r="Q15" s="47"/>
      <c r="R15" s="49">
        <f t="shared" ref="R15:R29" si="5">SUM(E15,J15)</f>
        <v>-832905</v>
      </c>
      <c r="T15" s="27"/>
    </row>
    <row r="16" spans="1:20" s="3" customFormat="1" ht="29.25" hidden="1" customHeight="1" x14ac:dyDescent="0.25">
      <c r="A16" s="44" t="s">
        <v>60</v>
      </c>
      <c r="B16" s="44" t="s">
        <v>55</v>
      </c>
      <c r="C16" s="44" t="s">
        <v>12</v>
      </c>
      <c r="D16" s="51" t="s">
        <v>248</v>
      </c>
      <c r="E16" s="46">
        <f t="shared" si="3"/>
        <v>0</v>
      </c>
      <c r="F16" s="46"/>
      <c r="G16" s="47"/>
      <c r="H16" s="47"/>
      <c r="I16" s="47"/>
      <c r="J16" s="52">
        <f t="shared" si="4"/>
        <v>0</v>
      </c>
      <c r="K16" s="52"/>
      <c r="L16" s="50"/>
      <c r="M16" s="50"/>
      <c r="N16" s="50"/>
      <c r="O16" s="52"/>
      <c r="P16" s="47"/>
      <c r="Q16" s="47"/>
      <c r="R16" s="49">
        <f t="shared" si="5"/>
        <v>0</v>
      </c>
      <c r="T16" s="27"/>
    </row>
    <row r="17" spans="1:20" s="3" customFormat="1" ht="24.75" hidden="1" customHeight="1" x14ac:dyDescent="0.25">
      <c r="A17" s="44" t="s">
        <v>149</v>
      </c>
      <c r="B17" s="44" t="s">
        <v>22</v>
      </c>
      <c r="C17" s="44" t="s">
        <v>23</v>
      </c>
      <c r="D17" s="51" t="s">
        <v>150</v>
      </c>
      <c r="E17" s="46">
        <f t="shared" si="3"/>
        <v>0</v>
      </c>
      <c r="F17" s="46"/>
      <c r="G17" s="47"/>
      <c r="H17" s="47"/>
      <c r="I17" s="47"/>
      <c r="J17" s="52">
        <f t="shared" si="4"/>
        <v>0</v>
      </c>
      <c r="K17" s="52"/>
      <c r="L17" s="50"/>
      <c r="M17" s="50"/>
      <c r="N17" s="50"/>
      <c r="O17" s="52"/>
      <c r="P17" s="47"/>
      <c r="Q17" s="47"/>
      <c r="R17" s="49">
        <f t="shared" si="5"/>
        <v>0</v>
      </c>
      <c r="T17" s="27"/>
    </row>
    <row r="18" spans="1:20" s="54" customFormat="1" ht="34.5" hidden="1" customHeight="1" x14ac:dyDescent="0.25">
      <c r="A18" s="44" t="s">
        <v>68</v>
      </c>
      <c r="B18" s="44" t="s">
        <v>43</v>
      </c>
      <c r="C18" s="44" t="s">
        <v>19</v>
      </c>
      <c r="D18" s="45" t="s">
        <v>1</v>
      </c>
      <c r="E18" s="46">
        <f t="shared" si="3"/>
        <v>0</v>
      </c>
      <c r="F18" s="53"/>
      <c r="G18" s="50"/>
      <c r="H18" s="50"/>
      <c r="I18" s="50"/>
      <c r="J18" s="52">
        <f t="shared" si="4"/>
        <v>0</v>
      </c>
      <c r="K18" s="52"/>
      <c r="L18" s="50"/>
      <c r="M18" s="50"/>
      <c r="N18" s="50"/>
      <c r="O18" s="52"/>
      <c r="P18" s="50"/>
      <c r="Q18" s="50"/>
      <c r="R18" s="49">
        <f t="shared" si="5"/>
        <v>0</v>
      </c>
    </row>
    <row r="19" spans="1:20" s="26" customFormat="1" ht="32.25" hidden="1" customHeight="1" x14ac:dyDescent="0.25">
      <c r="A19" s="55" t="s">
        <v>74</v>
      </c>
      <c r="B19" s="55" t="s">
        <v>75</v>
      </c>
      <c r="C19" s="56" t="s">
        <v>18</v>
      </c>
      <c r="D19" s="57" t="s">
        <v>76</v>
      </c>
      <c r="E19" s="46">
        <f t="shared" si="3"/>
        <v>0</v>
      </c>
      <c r="F19" s="46"/>
      <c r="G19" s="58"/>
      <c r="H19" s="58"/>
      <c r="I19" s="58"/>
      <c r="J19" s="52">
        <f t="shared" si="4"/>
        <v>0</v>
      </c>
      <c r="K19" s="52"/>
      <c r="L19" s="58"/>
      <c r="M19" s="58"/>
      <c r="N19" s="58"/>
      <c r="O19" s="52"/>
      <c r="P19" s="58"/>
      <c r="Q19" s="58"/>
      <c r="R19" s="53">
        <f t="shared" si="5"/>
        <v>0</v>
      </c>
      <c r="T19" s="59"/>
    </row>
    <row r="20" spans="1:20" s="19" customFormat="1" ht="33" hidden="1" customHeight="1" x14ac:dyDescent="0.25">
      <c r="A20" s="44" t="s">
        <v>186</v>
      </c>
      <c r="B20" s="44" t="s">
        <v>187</v>
      </c>
      <c r="C20" s="44" t="s">
        <v>188</v>
      </c>
      <c r="D20" s="51" t="s">
        <v>189</v>
      </c>
      <c r="E20" s="46">
        <f t="shared" si="3"/>
        <v>0</v>
      </c>
      <c r="F20" s="46"/>
      <c r="G20" s="46"/>
      <c r="H20" s="46"/>
      <c r="I20" s="46"/>
      <c r="J20" s="46">
        <f t="shared" si="4"/>
        <v>0</v>
      </c>
      <c r="K20" s="52"/>
      <c r="L20" s="52"/>
      <c r="M20" s="52"/>
      <c r="N20" s="52"/>
      <c r="O20" s="52"/>
      <c r="P20" s="60"/>
      <c r="Q20" s="60"/>
      <c r="R20" s="49">
        <f t="shared" si="5"/>
        <v>0</v>
      </c>
      <c r="T20" s="20"/>
    </row>
    <row r="21" spans="1:20" s="19" customFormat="1" ht="29.25" hidden="1" customHeight="1" x14ac:dyDescent="0.25">
      <c r="A21" s="44" t="s">
        <v>79</v>
      </c>
      <c r="B21" s="44" t="s">
        <v>80</v>
      </c>
      <c r="C21" s="44" t="s">
        <v>31</v>
      </c>
      <c r="D21" s="51" t="s">
        <v>5</v>
      </c>
      <c r="E21" s="46">
        <f t="shared" si="3"/>
        <v>0</v>
      </c>
      <c r="F21" s="46"/>
      <c r="G21" s="46"/>
      <c r="H21" s="46"/>
      <c r="I21" s="46"/>
      <c r="J21" s="46">
        <f t="shared" si="4"/>
        <v>0</v>
      </c>
      <c r="K21" s="61"/>
      <c r="L21" s="60"/>
      <c r="M21" s="60"/>
      <c r="N21" s="60"/>
      <c r="O21" s="61"/>
      <c r="P21" s="60"/>
      <c r="Q21" s="60"/>
      <c r="R21" s="49">
        <f t="shared" si="5"/>
        <v>0</v>
      </c>
      <c r="T21" s="20"/>
    </row>
    <row r="22" spans="1:20" s="64" customFormat="1" ht="33.75" hidden="1" customHeight="1" x14ac:dyDescent="0.25">
      <c r="A22" s="55" t="s">
        <v>82</v>
      </c>
      <c r="B22" s="55" t="s">
        <v>83</v>
      </c>
      <c r="C22" s="55" t="s">
        <v>24</v>
      </c>
      <c r="D22" s="62" t="s">
        <v>81</v>
      </c>
      <c r="E22" s="46">
        <f t="shared" si="3"/>
        <v>0</v>
      </c>
      <c r="F22" s="53"/>
      <c r="G22" s="63"/>
      <c r="H22" s="63"/>
      <c r="I22" s="63"/>
      <c r="J22" s="52">
        <f t="shared" si="4"/>
        <v>0</v>
      </c>
      <c r="K22" s="52"/>
      <c r="L22" s="63"/>
      <c r="M22" s="63"/>
      <c r="N22" s="63"/>
      <c r="O22" s="52"/>
      <c r="P22" s="63"/>
      <c r="Q22" s="63"/>
      <c r="R22" s="49">
        <f t="shared" si="5"/>
        <v>0</v>
      </c>
      <c r="T22" s="65"/>
    </row>
    <row r="23" spans="1:20" s="13" customFormat="1" ht="30.75" hidden="1" customHeight="1" x14ac:dyDescent="0.25">
      <c r="A23" s="66" t="s">
        <v>84</v>
      </c>
      <c r="B23" s="44" t="s">
        <v>85</v>
      </c>
      <c r="C23" s="67" t="s">
        <v>86</v>
      </c>
      <c r="D23" s="68" t="s">
        <v>87</v>
      </c>
      <c r="E23" s="46">
        <f t="shared" si="3"/>
        <v>0</v>
      </c>
      <c r="F23" s="46"/>
      <c r="G23" s="69"/>
      <c r="H23" s="69"/>
      <c r="I23" s="69"/>
      <c r="J23" s="52">
        <f t="shared" si="4"/>
        <v>0</v>
      </c>
      <c r="K23" s="52"/>
      <c r="L23" s="69"/>
      <c r="M23" s="69"/>
      <c r="N23" s="69"/>
      <c r="O23" s="52"/>
      <c r="P23" s="69"/>
      <c r="Q23" s="69"/>
      <c r="R23" s="49">
        <f t="shared" si="5"/>
        <v>0</v>
      </c>
    </row>
    <row r="24" spans="1:20" s="13" customFormat="1" ht="30.75" hidden="1" customHeight="1" x14ac:dyDescent="0.25">
      <c r="A24" s="66" t="s">
        <v>249</v>
      </c>
      <c r="B24" s="44" t="s">
        <v>250</v>
      </c>
      <c r="C24" s="67" t="s">
        <v>197</v>
      </c>
      <c r="D24" s="68" t="s">
        <v>251</v>
      </c>
      <c r="E24" s="46">
        <f t="shared" si="3"/>
        <v>0</v>
      </c>
      <c r="F24" s="46"/>
      <c r="G24" s="69"/>
      <c r="H24" s="69"/>
      <c r="I24" s="69"/>
      <c r="J24" s="52">
        <f t="shared" si="4"/>
        <v>0</v>
      </c>
      <c r="K24" s="52"/>
      <c r="L24" s="69"/>
      <c r="M24" s="69"/>
      <c r="N24" s="69"/>
      <c r="O24" s="52"/>
      <c r="P24" s="69"/>
      <c r="Q24" s="69"/>
      <c r="R24" s="49">
        <f t="shared" si="5"/>
        <v>0</v>
      </c>
    </row>
    <row r="25" spans="1:20" s="13" customFormat="1" ht="30.75" hidden="1" customHeight="1" x14ac:dyDescent="0.25">
      <c r="A25" s="66" t="s">
        <v>242</v>
      </c>
      <c r="B25" s="44" t="s">
        <v>243</v>
      </c>
      <c r="C25" s="67" t="s">
        <v>197</v>
      </c>
      <c r="D25" s="68" t="s">
        <v>244</v>
      </c>
      <c r="E25" s="46">
        <f t="shared" si="3"/>
        <v>0</v>
      </c>
      <c r="F25" s="46"/>
      <c r="G25" s="69"/>
      <c r="H25" s="69"/>
      <c r="I25" s="69"/>
      <c r="J25" s="52">
        <f t="shared" si="4"/>
        <v>0</v>
      </c>
      <c r="K25" s="52"/>
      <c r="L25" s="69"/>
      <c r="M25" s="69"/>
      <c r="N25" s="69"/>
      <c r="O25" s="52"/>
      <c r="P25" s="69"/>
      <c r="Q25" s="69"/>
      <c r="R25" s="49">
        <f t="shared" si="5"/>
        <v>0</v>
      </c>
    </row>
    <row r="26" spans="1:20" s="13" customFormat="1" ht="26.25" hidden="1" customHeight="1" x14ac:dyDescent="0.25">
      <c r="A26" s="67" t="s">
        <v>195</v>
      </c>
      <c r="B26" s="44" t="s">
        <v>196</v>
      </c>
      <c r="C26" s="67" t="s">
        <v>197</v>
      </c>
      <c r="D26" s="68" t="s">
        <v>198</v>
      </c>
      <c r="E26" s="46">
        <f t="shared" si="3"/>
        <v>0</v>
      </c>
      <c r="F26" s="46"/>
      <c r="G26" s="69"/>
      <c r="H26" s="69"/>
      <c r="I26" s="69"/>
      <c r="J26" s="52">
        <f t="shared" si="4"/>
        <v>0</v>
      </c>
      <c r="K26" s="52"/>
      <c r="L26" s="69"/>
      <c r="M26" s="69"/>
      <c r="N26" s="69"/>
      <c r="O26" s="52"/>
      <c r="P26" s="69"/>
      <c r="Q26" s="69"/>
      <c r="R26" s="49">
        <f t="shared" si="5"/>
        <v>0</v>
      </c>
    </row>
    <row r="27" spans="1:20" s="467" customFormat="1" ht="20.25" customHeight="1" x14ac:dyDescent="0.25">
      <c r="A27" s="44" t="s">
        <v>239</v>
      </c>
      <c r="B27" s="44" t="s">
        <v>240</v>
      </c>
      <c r="C27" s="44" t="s">
        <v>197</v>
      </c>
      <c r="D27" s="62" t="s">
        <v>241</v>
      </c>
      <c r="E27" s="46">
        <f t="shared" si="3"/>
        <v>-800500</v>
      </c>
      <c r="F27" s="46">
        <v>-800500</v>
      </c>
      <c r="G27" s="69"/>
      <c r="H27" s="69"/>
      <c r="I27" s="69"/>
      <c r="J27" s="46">
        <f t="shared" si="4"/>
        <v>0</v>
      </c>
      <c r="K27" s="46"/>
      <c r="L27" s="69"/>
      <c r="M27" s="69"/>
      <c r="N27" s="69"/>
      <c r="O27" s="46"/>
      <c r="P27" s="69"/>
      <c r="Q27" s="69"/>
      <c r="R27" s="53">
        <f t="shared" si="5"/>
        <v>-800500</v>
      </c>
    </row>
    <row r="28" spans="1:20" s="467" customFormat="1" ht="24" hidden="1" customHeight="1" x14ac:dyDescent="0.25">
      <c r="A28" s="44" t="s">
        <v>532</v>
      </c>
      <c r="B28" s="44" t="s">
        <v>548</v>
      </c>
      <c r="C28" s="44" t="s">
        <v>22</v>
      </c>
      <c r="D28" s="62" t="s">
        <v>511</v>
      </c>
      <c r="E28" s="46">
        <f t="shared" si="3"/>
        <v>0</v>
      </c>
      <c r="F28" s="46"/>
      <c r="G28" s="69"/>
      <c r="H28" s="69"/>
      <c r="I28" s="69"/>
      <c r="J28" s="46">
        <f t="shared" si="4"/>
        <v>0</v>
      </c>
      <c r="K28" s="46"/>
      <c r="L28" s="69"/>
      <c r="M28" s="69"/>
      <c r="N28" s="69"/>
      <c r="O28" s="46"/>
      <c r="P28" s="69"/>
      <c r="Q28" s="69"/>
      <c r="R28" s="53">
        <f t="shared" si="5"/>
        <v>0</v>
      </c>
    </row>
    <row r="29" spans="1:20" s="467" customFormat="1" ht="108.75" customHeight="1" x14ac:dyDescent="0.25">
      <c r="A29" s="44" t="s">
        <v>549</v>
      </c>
      <c r="B29" s="44" t="s">
        <v>550</v>
      </c>
      <c r="C29" s="44" t="s">
        <v>22</v>
      </c>
      <c r="D29" s="62" t="s">
        <v>551</v>
      </c>
      <c r="E29" s="46">
        <f t="shared" si="3"/>
        <v>800500</v>
      </c>
      <c r="F29" s="46">
        <v>800500</v>
      </c>
      <c r="G29" s="69"/>
      <c r="H29" s="69"/>
      <c r="I29" s="69"/>
      <c r="J29" s="46">
        <f t="shared" si="4"/>
        <v>0</v>
      </c>
      <c r="K29" s="46"/>
      <c r="L29" s="69"/>
      <c r="M29" s="69"/>
      <c r="N29" s="69"/>
      <c r="O29" s="46"/>
      <c r="P29" s="69"/>
      <c r="Q29" s="69"/>
      <c r="R29" s="53">
        <f t="shared" si="5"/>
        <v>800500</v>
      </c>
    </row>
    <row r="30" spans="1:20" s="13" customFormat="1" ht="37.5" customHeight="1" x14ac:dyDescent="0.25">
      <c r="A30" s="40" t="s">
        <v>99</v>
      </c>
      <c r="B30" s="40"/>
      <c r="C30" s="40"/>
      <c r="D30" s="70" t="s">
        <v>53</v>
      </c>
      <c r="E30" s="71">
        <f>SUM(E31)</f>
        <v>-17913964</v>
      </c>
      <c r="F30" s="71">
        <f t="shared" ref="F30:R30" si="6">SUM(F31)</f>
        <v>-17913964</v>
      </c>
      <c r="G30" s="71">
        <f t="shared" si="6"/>
        <v>-14683579</v>
      </c>
      <c r="H30" s="71">
        <f t="shared" si="6"/>
        <v>0</v>
      </c>
      <c r="I30" s="71">
        <f t="shared" si="6"/>
        <v>0</v>
      </c>
      <c r="J30" s="71">
        <f t="shared" si="6"/>
        <v>-750000</v>
      </c>
      <c r="K30" s="71">
        <f t="shared" si="6"/>
        <v>-750000</v>
      </c>
      <c r="L30" s="71">
        <f t="shared" si="6"/>
        <v>0</v>
      </c>
      <c r="M30" s="71">
        <f t="shared" si="6"/>
        <v>0</v>
      </c>
      <c r="N30" s="71">
        <f t="shared" si="6"/>
        <v>0</v>
      </c>
      <c r="O30" s="71">
        <f t="shared" si="6"/>
        <v>-750000</v>
      </c>
      <c r="P30" s="71">
        <f t="shared" si="6"/>
        <v>0</v>
      </c>
      <c r="Q30" s="71">
        <f t="shared" si="6"/>
        <v>0</v>
      </c>
      <c r="R30" s="71">
        <f t="shared" si="6"/>
        <v>-18663964</v>
      </c>
      <c r="T30" s="14">
        <f t="shared" ref="T30:T31" si="7">SUM(E30,J30)</f>
        <v>-18663964</v>
      </c>
    </row>
    <row r="31" spans="1:20" s="3" customFormat="1" ht="33" customHeight="1" x14ac:dyDescent="0.25">
      <c r="A31" s="40" t="s">
        <v>98</v>
      </c>
      <c r="B31" s="40"/>
      <c r="C31" s="40"/>
      <c r="D31" s="70" t="s">
        <v>53</v>
      </c>
      <c r="E31" s="71">
        <f>SUM(E32:E51)</f>
        <v>-17913964</v>
      </c>
      <c r="F31" s="71">
        <f t="shared" ref="F31:R31" si="8">SUM(F32:F51)</f>
        <v>-17913964</v>
      </c>
      <c r="G31" s="71">
        <f t="shared" si="8"/>
        <v>-14683579</v>
      </c>
      <c r="H31" s="71">
        <f t="shared" si="8"/>
        <v>0</v>
      </c>
      <c r="I31" s="71">
        <f t="shared" si="8"/>
        <v>0</v>
      </c>
      <c r="J31" s="71">
        <f t="shared" si="8"/>
        <v>-750000</v>
      </c>
      <c r="K31" s="71">
        <f t="shared" si="8"/>
        <v>-750000</v>
      </c>
      <c r="L31" s="71">
        <f t="shared" si="8"/>
        <v>0</v>
      </c>
      <c r="M31" s="71">
        <f t="shared" si="8"/>
        <v>0</v>
      </c>
      <c r="N31" s="71">
        <f t="shared" si="8"/>
        <v>0</v>
      </c>
      <c r="O31" s="71">
        <f t="shared" si="8"/>
        <v>-750000</v>
      </c>
      <c r="P31" s="71">
        <f t="shared" si="8"/>
        <v>0</v>
      </c>
      <c r="Q31" s="71">
        <f t="shared" si="8"/>
        <v>0</v>
      </c>
      <c r="R31" s="71">
        <f t="shared" si="8"/>
        <v>-18663964</v>
      </c>
      <c r="T31" s="14">
        <f t="shared" si="7"/>
        <v>-18663964</v>
      </c>
    </row>
    <row r="32" spans="1:20" s="3" customFormat="1" ht="34.5" hidden="1" customHeight="1" x14ac:dyDescent="0.25">
      <c r="A32" s="44" t="s">
        <v>97</v>
      </c>
      <c r="B32" s="44" t="s">
        <v>55</v>
      </c>
      <c r="C32" s="44" t="s">
        <v>12</v>
      </c>
      <c r="D32" s="51" t="s">
        <v>248</v>
      </c>
      <c r="E32" s="46">
        <f t="shared" ref="E32:E51" si="9">SUM(F32,I32)</f>
        <v>0</v>
      </c>
      <c r="F32" s="53"/>
      <c r="G32" s="53"/>
      <c r="H32" s="50"/>
      <c r="I32" s="50"/>
      <c r="J32" s="49">
        <f t="shared" ref="J32:J51" si="10">SUM(L32,O32)</f>
        <v>0</v>
      </c>
      <c r="K32" s="49"/>
      <c r="L32" s="50"/>
      <c r="M32" s="50"/>
      <c r="N32" s="50"/>
      <c r="O32" s="49"/>
      <c r="P32" s="49"/>
      <c r="Q32" s="49"/>
      <c r="R32" s="49">
        <f>SUM(E32,J32)</f>
        <v>0</v>
      </c>
    </row>
    <row r="33" spans="1:36" s="13" customFormat="1" ht="24.75" customHeight="1" x14ac:dyDescent="0.25">
      <c r="A33" s="72" t="s">
        <v>125</v>
      </c>
      <c r="B33" s="72" t="s">
        <v>26</v>
      </c>
      <c r="C33" s="73" t="s">
        <v>13</v>
      </c>
      <c r="D33" s="45" t="s">
        <v>124</v>
      </c>
      <c r="E33" s="46">
        <f t="shared" si="9"/>
        <v>0</v>
      </c>
      <c r="F33" s="53"/>
      <c r="G33" s="53"/>
      <c r="H33" s="50"/>
      <c r="I33" s="50"/>
      <c r="J33" s="49">
        <f t="shared" si="10"/>
        <v>-750000</v>
      </c>
      <c r="K33" s="49">
        <v>-750000</v>
      </c>
      <c r="L33" s="50"/>
      <c r="M33" s="50"/>
      <c r="N33" s="50"/>
      <c r="O33" s="49">
        <v>-750000</v>
      </c>
      <c r="P33" s="49"/>
      <c r="Q33" s="49"/>
      <c r="R33" s="49">
        <f t="shared" ref="R33:R51" si="11">SUM(E33,J33)</f>
        <v>-750000</v>
      </c>
    </row>
    <row r="34" spans="1:36" s="24" customFormat="1" ht="39" hidden="1" customHeight="1" x14ac:dyDescent="0.25">
      <c r="A34" s="72"/>
      <c r="B34" s="72"/>
      <c r="C34" s="73"/>
      <c r="D34" s="468" t="s">
        <v>252</v>
      </c>
      <c r="E34" s="46">
        <f t="shared" si="9"/>
        <v>0</v>
      </c>
      <c r="F34" s="53"/>
      <c r="G34" s="53"/>
      <c r="H34" s="50"/>
      <c r="I34" s="50"/>
      <c r="J34" s="81">
        <f t="shared" si="10"/>
        <v>0</v>
      </c>
      <c r="K34" s="49"/>
      <c r="L34" s="50"/>
      <c r="M34" s="50"/>
      <c r="N34" s="50"/>
      <c r="O34" s="49"/>
      <c r="P34" s="49"/>
      <c r="Q34" s="49"/>
      <c r="R34" s="130">
        <f t="shared" si="11"/>
        <v>0</v>
      </c>
    </row>
    <row r="35" spans="1:36" s="13" customFormat="1" ht="33" hidden="1" customHeight="1" x14ac:dyDescent="0.25">
      <c r="A35" s="72" t="s">
        <v>126</v>
      </c>
      <c r="B35" s="72" t="s">
        <v>253</v>
      </c>
      <c r="C35" s="73"/>
      <c r="D35" s="45" t="s">
        <v>174</v>
      </c>
      <c r="E35" s="46">
        <f t="shared" si="9"/>
        <v>0</v>
      </c>
      <c r="F35" s="53"/>
      <c r="G35" s="53"/>
      <c r="H35" s="53"/>
      <c r="I35" s="53">
        <f t="shared" ref="I35:J35" si="12">SUM(I36)</f>
        <v>0</v>
      </c>
      <c r="J35" s="53">
        <f t="shared" si="12"/>
        <v>0</v>
      </c>
      <c r="K35" s="53"/>
      <c r="L35" s="53"/>
      <c r="M35" s="53"/>
      <c r="N35" s="53"/>
      <c r="O35" s="53"/>
      <c r="P35" s="49"/>
      <c r="Q35" s="49"/>
      <c r="R35" s="49">
        <f t="shared" si="11"/>
        <v>0</v>
      </c>
    </row>
    <row r="36" spans="1:36" s="79" customFormat="1" ht="35.25" hidden="1" customHeight="1" x14ac:dyDescent="0.25">
      <c r="A36" s="72" t="s">
        <v>181</v>
      </c>
      <c r="B36" s="72" t="s">
        <v>190</v>
      </c>
      <c r="C36" s="73" t="s">
        <v>14</v>
      </c>
      <c r="D36" s="45" t="s">
        <v>191</v>
      </c>
      <c r="E36" s="46">
        <f t="shared" si="9"/>
        <v>0</v>
      </c>
      <c r="F36" s="46"/>
      <c r="G36" s="46"/>
      <c r="H36" s="46"/>
      <c r="I36" s="46"/>
      <c r="J36" s="46">
        <f>SUM(L36,O36)</f>
        <v>0</v>
      </c>
      <c r="K36" s="53"/>
      <c r="L36" s="53"/>
      <c r="M36" s="53"/>
      <c r="N36" s="53"/>
      <c r="O36" s="53"/>
      <c r="P36" s="46"/>
      <c r="Q36" s="46"/>
      <c r="R36" s="46">
        <f>SUM(E36,J36)</f>
        <v>0</v>
      </c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1:36" s="79" customFormat="1" ht="57.75" hidden="1" customHeight="1" x14ac:dyDescent="0.25">
      <c r="A37" s="44"/>
      <c r="B37" s="44"/>
      <c r="C37" s="106"/>
      <c r="D37" s="469" t="s">
        <v>254</v>
      </c>
      <c r="E37" s="46">
        <f t="shared" si="9"/>
        <v>0</v>
      </c>
      <c r="F37" s="129"/>
      <c r="G37" s="129"/>
      <c r="H37" s="130"/>
      <c r="I37" s="130"/>
      <c r="J37" s="129">
        <f>SUM(L37,O37)</f>
        <v>0</v>
      </c>
      <c r="K37" s="129"/>
      <c r="L37" s="130"/>
      <c r="M37" s="130"/>
      <c r="N37" s="130"/>
      <c r="O37" s="129"/>
      <c r="P37" s="130"/>
      <c r="Q37" s="130"/>
      <c r="R37" s="130">
        <f>SUM(E37,J37)</f>
        <v>0</v>
      </c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1:36" s="82" customFormat="1" ht="34.5" hidden="1" customHeight="1" x14ac:dyDescent="0.25">
      <c r="A38" s="72" t="s">
        <v>255</v>
      </c>
      <c r="B38" s="72" t="s">
        <v>6</v>
      </c>
      <c r="C38" s="73"/>
      <c r="D38" s="45" t="s">
        <v>256</v>
      </c>
      <c r="E38" s="46">
        <f t="shared" si="9"/>
        <v>0</v>
      </c>
      <c r="F38" s="80"/>
      <c r="G38" s="80"/>
      <c r="H38" s="80"/>
      <c r="I38" s="81">
        <f t="shared" ref="I38:J38" si="13">SUM(I39)</f>
        <v>0</v>
      </c>
      <c r="J38" s="80">
        <f t="shared" si="13"/>
        <v>0</v>
      </c>
      <c r="K38" s="80"/>
      <c r="L38" s="80"/>
      <c r="M38" s="80"/>
      <c r="N38" s="80"/>
      <c r="O38" s="80"/>
      <c r="P38" s="470"/>
      <c r="Q38" s="470"/>
      <c r="R38" s="81">
        <f t="shared" si="11"/>
        <v>0</v>
      </c>
    </row>
    <row r="39" spans="1:36" s="78" customFormat="1" ht="36" customHeight="1" x14ac:dyDescent="0.25">
      <c r="A39" s="44" t="s">
        <v>257</v>
      </c>
      <c r="B39" s="44" t="s">
        <v>258</v>
      </c>
      <c r="C39" s="106" t="s">
        <v>14</v>
      </c>
      <c r="D39" s="45" t="s">
        <v>191</v>
      </c>
      <c r="E39" s="46">
        <f t="shared" si="9"/>
        <v>-17703000</v>
      </c>
      <c r="F39" s="46">
        <v>-17703000</v>
      </c>
      <c r="G39" s="46">
        <v>-14510659</v>
      </c>
      <c r="H39" s="46"/>
      <c r="I39" s="46"/>
      <c r="J39" s="46">
        <f>SUM(L39,O39)</f>
        <v>0</v>
      </c>
      <c r="K39" s="46"/>
      <c r="L39" s="46"/>
      <c r="M39" s="46"/>
      <c r="N39" s="46"/>
      <c r="O39" s="46"/>
      <c r="P39" s="46"/>
      <c r="Q39" s="46"/>
      <c r="R39" s="46">
        <f>SUM(E39,J39)</f>
        <v>-17703000</v>
      </c>
    </row>
    <row r="40" spans="1:36" s="13" customFormat="1" ht="15" hidden="1" customHeight="1" x14ac:dyDescent="0.25">
      <c r="A40" s="72"/>
      <c r="B40" s="72"/>
      <c r="C40" s="72"/>
      <c r="D40" s="84"/>
      <c r="E40" s="46">
        <f t="shared" si="9"/>
        <v>0</v>
      </c>
      <c r="F40" s="53"/>
      <c r="G40" s="53"/>
      <c r="H40" s="49"/>
      <c r="I40" s="49"/>
      <c r="J40" s="53">
        <f t="shared" si="10"/>
        <v>0</v>
      </c>
      <c r="K40" s="53"/>
      <c r="L40" s="53"/>
      <c r="M40" s="53"/>
      <c r="N40" s="53"/>
      <c r="O40" s="53"/>
      <c r="P40" s="49"/>
      <c r="Q40" s="49"/>
      <c r="R40" s="53">
        <f t="shared" si="11"/>
        <v>0</v>
      </c>
    </row>
    <row r="41" spans="1:36" s="82" customFormat="1" ht="15.75" hidden="1" customHeight="1" x14ac:dyDescent="0.25">
      <c r="A41" s="72"/>
      <c r="B41" s="72"/>
      <c r="C41" s="72"/>
      <c r="D41" s="93"/>
      <c r="E41" s="46">
        <f t="shared" si="9"/>
        <v>0</v>
      </c>
      <c r="F41" s="81"/>
      <c r="G41" s="81"/>
      <c r="H41" s="470"/>
      <c r="I41" s="470"/>
      <c r="J41" s="81">
        <f t="shared" si="10"/>
        <v>0</v>
      </c>
      <c r="K41" s="81"/>
      <c r="L41" s="81"/>
      <c r="M41" s="81"/>
      <c r="N41" s="81"/>
      <c r="O41" s="81"/>
      <c r="P41" s="470"/>
      <c r="Q41" s="470"/>
      <c r="R41" s="470">
        <f t="shared" si="11"/>
        <v>0</v>
      </c>
    </row>
    <row r="42" spans="1:36" s="82" customFormat="1" ht="33" hidden="1" customHeight="1" x14ac:dyDescent="0.25">
      <c r="A42" s="72" t="s">
        <v>199</v>
      </c>
      <c r="B42" s="72" t="s">
        <v>25</v>
      </c>
      <c r="C42" s="72" t="s">
        <v>15</v>
      </c>
      <c r="D42" s="86" t="s">
        <v>200</v>
      </c>
      <c r="E42" s="46">
        <f t="shared" si="9"/>
        <v>0</v>
      </c>
      <c r="F42" s="53"/>
      <c r="G42" s="53"/>
      <c r="H42" s="49"/>
      <c r="I42" s="49"/>
      <c r="J42" s="53">
        <f>SUM(L42,O42)</f>
        <v>0</v>
      </c>
      <c r="K42" s="53"/>
      <c r="L42" s="49"/>
      <c r="M42" s="49"/>
      <c r="N42" s="49"/>
      <c r="O42" s="53"/>
      <c r="P42" s="49"/>
      <c r="Q42" s="49"/>
      <c r="R42" s="53">
        <f>SUM(E42,J42)</f>
        <v>0</v>
      </c>
    </row>
    <row r="43" spans="1:36" s="13" customFormat="1" ht="31.5" hidden="1" customHeight="1" x14ac:dyDescent="0.25">
      <c r="A43" s="72" t="s">
        <v>201</v>
      </c>
      <c r="B43" s="72" t="s">
        <v>202</v>
      </c>
      <c r="C43" s="72" t="s">
        <v>16</v>
      </c>
      <c r="D43" s="45" t="s">
        <v>203</v>
      </c>
      <c r="E43" s="46">
        <f t="shared" si="9"/>
        <v>0</v>
      </c>
      <c r="F43" s="53"/>
      <c r="G43" s="53"/>
      <c r="H43" s="49"/>
      <c r="I43" s="49"/>
      <c r="J43" s="53">
        <f>SUM(L43,O43)</f>
        <v>0</v>
      </c>
      <c r="K43" s="53"/>
      <c r="L43" s="49"/>
      <c r="M43" s="49"/>
      <c r="N43" s="49"/>
      <c r="O43" s="53"/>
      <c r="P43" s="49"/>
      <c r="Q43" s="49"/>
      <c r="R43" s="49">
        <f>SUM(E43,J43)</f>
        <v>0</v>
      </c>
    </row>
    <row r="44" spans="1:36" s="13" customFormat="1" ht="25.5" hidden="1" customHeight="1" x14ac:dyDescent="0.25">
      <c r="A44" s="72" t="s">
        <v>179</v>
      </c>
      <c r="B44" s="72" t="s">
        <v>180</v>
      </c>
      <c r="C44" s="72" t="s">
        <v>16</v>
      </c>
      <c r="D44" s="45" t="s">
        <v>127</v>
      </c>
      <c r="E44" s="46">
        <f t="shared" si="9"/>
        <v>0</v>
      </c>
      <c r="F44" s="53"/>
      <c r="G44" s="53"/>
      <c r="H44" s="49"/>
      <c r="I44" s="49"/>
      <c r="J44" s="53">
        <f>SUM(L44,O44)</f>
        <v>0</v>
      </c>
      <c r="K44" s="49"/>
      <c r="L44" s="49"/>
      <c r="M44" s="49"/>
      <c r="N44" s="49"/>
      <c r="O44" s="49"/>
      <c r="P44" s="49"/>
      <c r="Q44" s="49"/>
      <c r="R44" s="49">
        <f>SUM(E44,J44)</f>
        <v>0</v>
      </c>
    </row>
    <row r="45" spans="1:36" s="13" customFormat="1" ht="36.75" hidden="1" customHeight="1" x14ac:dyDescent="0.25">
      <c r="A45" s="72" t="s">
        <v>259</v>
      </c>
      <c r="B45" s="72" t="s">
        <v>260</v>
      </c>
      <c r="C45" s="72" t="s">
        <v>16</v>
      </c>
      <c r="D45" s="86" t="s">
        <v>261</v>
      </c>
      <c r="E45" s="46">
        <f t="shared" si="9"/>
        <v>0</v>
      </c>
      <c r="F45" s="53"/>
      <c r="G45" s="53"/>
      <c r="H45" s="49"/>
      <c r="I45" s="49"/>
      <c r="J45" s="53">
        <f>SUM(L45,O45)</f>
        <v>0</v>
      </c>
      <c r="K45" s="87"/>
      <c r="L45" s="49"/>
      <c r="M45" s="49"/>
      <c r="N45" s="49"/>
      <c r="O45" s="87"/>
      <c r="P45" s="49"/>
      <c r="Q45" s="49"/>
      <c r="R45" s="53">
        <f>SUM(E45,J45)</f>
        <v>0</v>
      </c>
    </row>
    <row r="46" spans="1:36" s="13" customFormat="1" ht="36.75" customHeight="1" x14ac:dyDescent="0.25">
      <c r="A46" s="72" t="s">
        <v>175</v>
      </c>
      <c r="B46" s="72" t="s">
        <v>176</v>
      </c>
      <c r="C46" s="72" t="s">
        <v>16</v>
      </c>
      <c r="D46" s="86" t="s">
        <v>177</v>
      </c>
      <c r="E46" s="46">
        <f t="shared" si="9"/>
        <v>-195202</v>
      </c>
      <c r="F46" s="53">
        <v>-195202</v>
      </c>
      <c r="G46" s="53">
        <v>-160000</v>
      </c>
      <c r="H46" s="49"/>
      <c r="I46" s="49"/>
      <c r="J46" s="53">
        <f>SUM(L46,O46)</f>
        <v>0</v>
      </c>
      <c r="K46" s="87"/>
      <c r="L46" s="49"/>
      <c r="M46" s="49"/>
      <c r="N46" s="49"/>
      <c r="O46" s="87"/>
      <c r="P46" s="49"/>
      <c r="Q46" s="49"/>
      <c r="R46" s="53">
        <f>SUM(E46,J46)</f>
        <v>-195202</v>
      </c>
    </row>
    <row r="47" spans="1:36" s="24" customFormat="1" ht="47.25" hidden="1" customHeight="1" x14ac:dyDescent="0.25">
      <c r="A47" s="44"/>
      <c r="B47" s="44"/>
      <c r="C47" s="106"/>
      <c r="D47" s="471" t="s">
        <v>262</v>
      </c>
      <c r="E47" s="46">
        <f t="shared" si="9"/>
        <v>0</v>
      </c>
      <c r="F47" s="53"/>
      <c r="G47" s="53"/>
      <c r="H47" s="49"/>
      <c r="I47" s="49"/>
      <c r="J47" s="53"/>
      <c r="K47" s="87"/>
      <c r="L47" s="49"/>
      <c r="M47" s="49"/>
      <c r="N47" s="49"/>
      <c r="O47" s="87"/>
      <c r="P47" s="49"/>
      <c r="Q47" s="49"/>
      <c r="R47" s="53">
        <f t="shared" si="11"/>
        <v>0</v>
      </c>
    </row>
    <row r="48" spans="1:36" s="13" customFormat="1" ht="34.5" hidden="1" customHeight="1" x14ac:dyDescent="0.25">
      <c r="A48" s="72" t="s">
        <v>204</v>
      </c>
      <c r="B48" s="72" t="s">
        <v>205</v>
      </c>
      <c r="C48" s="73" t="s">
        <v>16</v>
      </c>
      <c r="D48" s="45" t="s">
        <v>206</v>
      </c>
      <c r="E48" s="46">
        <f t="shared" si="9"/>
        <v>0</v>
      </c>
      <c r="F48" s="53"/>
      <c r="G48" s="53"/>
      <c r="H48" s="49"/>
      <c r="I48" s="49"/>
      <c r="J48" s="53">
        <f t="shared" si="10"/>
        <v>0</v>
      </c>
      <c r="K48" s="53"/>
      <c r="L48" s="49"/>
      <c r="M48" s="49"/>
      <c r="N48" s="49"/>
      <c r="O48" s="53"/>
      <c r="P48" s="49"/>
      <c r="Q48" s="49"/>
      <c r="R48" s="53">
        <f t="shared" si="11"/>
        <v>0</v>
      </c>
    </row>
    <row r="49" spans="1:35" s="24" customFormat="1" ht="46.5" hidden="1" customHeight="1" x14ac:dyDescent="0.25">
      <c r="A49" s="72"/>
      <c r="B49" s="72"/>
      <c r="C49" s="72"/>
      <c r="D49" s="45" t="s">
        <v>262</v>
      </c>
      <c r="E49" s="46">
        <f t="shared" si="9"/>
        <v>0</v>
      </c>
      <c r="F49" s="53"/>
      <c r="G49" s="46"/>
      <c r="H49" s="49"/>
      <c r="I49" s="49"/>
      <c r="J49" s="53">
        <f t="shared" si="10"/>
        <v>0</v>
      </c>
      <c r="K49" s="87"/>
      <c r="L49" s="49"/>
      <c r="M49" s="49"/>
      <c r="N49" s="49"/>
      <c r="O49" s="87"/>
      <c r="P49" s="49"/>
      <c r="Q49" s="49"/>
      <c r="R49" s="53">
        <f t="shared" si="11"/>
        <v>0</v>
      </c>
    </row>
    <row r="50" spans="1:35" s="24" customFormat="1" ht="50.25" customHeight="1" x14ac:dyDescent="0.25">
      <c r="A50" s="72" t="s">
        <v>552</v>
      </c>
      <c r="B50" s="72" t="s">
        <v>553</v>
      </c>
      <c r="C50" s="72" t="s">
        <v>16</v>
      </c>
      <c r="D50" s="45" t="s">
        <v>554</v>
      </c>
      <c r="E50" s="46">
        <f t="shared" si="9"/>
        <v>-15762</v>
      </c>
      <c r="F50" s="53">
        <v>-15762</v>
      </c>
      <c r="G50" s="46">
        <v>-12920</v>
      </c>
      <c r="H50" s="49"/>
      <c r="I50" s="49"/>
      <c r="J50" s="53"/>
      <c r="K50" s="87"/>
      <c r="L50" s="49"/>
      <c r="M50" s="49"/>
      <c r="N50" s="49"/>
      <c r="O50" s="87"/>
      <c r="P50" s="49"/>
      <c r="Q50" s="49"/>
      <c r="R50" s="53">
        <f t="shared" si="11"/>
        <v>-15762</v>
      </c>
    </row>
    <row r="51" spans="1:35" s="13" customFormat="1" ht="31.5" hidden="1" customHeight="1" x14ac:dyDescent="0.25">
      <c r="A51" s="72" t="s">
        <v>129</v>
      </c>
      <c r="B51" s="72" t="s">
        <v>130</v>
      </c>
      <c r="C51" s="73" t="s">
        <v>17</v>
      </c>
      <c r="D51" s="45" t="s">
        <v>128</v>
      </c>
      <c r="E51" s="46">
        <f t="shared" si="9"/>
        <v>0</v>
      </c>
      <c r="F51" s="53"/>
      <c r="G51" s="53"/>
      <c r="H51" s="49"/>
      <c r="I51" s="49"/>
      <c r="J51" s="49">
        <f t="shared" si="10"/>
        <v>0</v>
      </c>
      <c r="K51" s="49"/>
      <c r="L51" s="49"/>
      <c r="M51" s="49"/>
      <c r="N51" s="49"/>
      <c r="O51" s="49"/>
      <c r="P51" s="49"/>
      <c r="Q51" s="49"/>
      <c r="R51" s="49">
        <f t="shared" si="11"/>
        <v>0</v>
      </c>
    </row>
    <row r="52" spans="1:35" s="13" customFormat="1" ht="32.25" customHeight="1" x14ac:dyDescent="0.25">
      <c r="A52" s="40" t="s">
        <v>96</v>
      </c>
      <c r="B52" s="40"/>
      <c r="C52" s="40"/>
      <c r="D52" s="70" t="s">
        <v>263</v>
      </c>
      <c r="E52" s="71">
        <f>SUM(E53)</f>
        <v>155800</v>
      </c>
      <c r="F52" s="88">
        <f t="shared" ref="F52:R52" si="14">SUM(F53)</f>
        <v>155800</v>
      </c>
      <c r="G52" s="88">
        <f t="shared" si="14"/>
        <v>-179700</v>
      </c>
      <c r="H52" s="88">
        <f t="shared" si="14"/>
        <v>0</v>
      </c>
      <c r="I52" s="88">
        <f t="shared" si="14"/>
        <v>0</v>
      </c>
      <c r="J52" s="88">
        <f t="shared" si="14"/>
        <v>0</v>
      </c>
      <c r="K52" s="88">
        <f t="shared" si="14"/>
        <v>0</v>
      </c>
      <c r="L52" s="88">
        <f t="shared" si="14"/>
        <v>0</v>
      </c>
      <c r="M52" s="88">
        <f t="shared" si="14"/>
        <v>0</v>
      </c>
      <c r="N52" s="88">
        <f t="shared" si="14"/>
        <v>0</v>
      </c>
      <c r="O52" s="88">
        <f t="shared" si="14"/>
        <v>0</v>
      </c>
      <c r="P52" s="88">
        <f t="shared" si="14"/>
        <v>0</v>
      </c>
      <c r="Q52" s="88" t="e">
        <f t="shared" si="14"/>
        <v>#REF!</v>
      </c>
      <c r="R52" s="88">
        <f t="shared" si="14"/>
        <v>155800</v>
      </c>
      <c r="T52" s="14">
        <f t="shared" ref="T52:T53" si="15">SUM(E52,J52)</f>
        <v>155800</v>
      </c>
    </row>
    <row r="53" spans="1:35" s="3" customFormat="1" ht="30.75" customHeight="1" x14ac:dyDescent="0.25">
      <c r="A53" s="40" t="s">
        <v>95</v>
      </c>
      <c r="B53" s="40"/>
      <c r="C53" s="40"/>
      <c r="D53" s="70" t="s">
        <v>263</v>
      </c>
      <c r="E53" s="71">
        <f t="shared" ref="E53:R53" si="16">SUM(E54:E77)</f>
        <v>155800</v>
      </c>
      <c r="F53" s="71">
        <f t="shared" si="16"/>
        <v>155800</v>
      </c>
      <c r="G53" s="71">
        <f t="shared" si="16"/>
        <v>-179700</v>
      </c>
      <c r="H53" s="71">
        <f t="shared" si="16"/>
        <v>0</v>
      </c>
      <c r="I53" s="71">
        <f t="shared" si="16"/>
        <v>0</v>
      </c>
      <c r="J53" s="71">
        <f t="shared" si="16"/>
        <v>0</v>
      </c>
      <c r="K53" s="71">
        <f t="shared" si="16"/>
        <v>0</v>
      </c>
      <c r="L53" s="71">
        <f t="shared" si="16"/>
        <v>0</v>
      </c>
      <c r="M53" s="71">
        <f t="shared" si="16"/>
        <v>0</v>
      </c>
      <c r="N53" s="71">
        <f t="shared" si="16"/>
        <v>0</v>
      </c>
      <c r="O53" s="71">
        <f t="shared" si="16"/>
        <v>0</v>
      </c>
      <c r="P53" s="71">
        <f t="shared" si="16"/>
        <v>0</v>
      </c>
      <c r="Q53" s="71" t="e">
        <f t="shared" si="16"/>
        <v>#REF!</v>
      </c>
      <c r="R53" s="71">
        <f t="shared" si="16"/>
        <v>155800</v>
      </c>
      <c r="T53" s="14">
        <f t="shared" si="15"/>
        <v>155800</v>
      </c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s="26" customFormat="1" ht="30" customHeight="1" x14ac:dyDescent="0.25">
      <c r="A54" s="44" t="s">
        <v>100</v>
      </c>
      <c r="B54" s="89" t="s">
        <v>55</v>
      </c>
      <c r="C54" s="89" t="s">
        <v>12</v>
      </c>
      <c r="D54" s="51" t="s">
        <v>248</v>
      </c>
      <c r="E54" s="46">
        <f t="shared" ref="E54:E77" si="17">SUM(F54,I54)</f>
        <v>-219200</v>
      </c>
      <c r="F54" s="90">
        <v>-219200</v>
      </c>
      <c r="G54" s="91">
        <v>-179700</v>
      </c>
      <c r="H54" s="91"/>
      <c r="I54" s="91"/>
      <c r="J54" s="92">
        <f t="shared" ref="J54:J77" si="18">SUM(L54,O54)</f>
        <v>0</v>
      </c>
      <c r="K54" s="92"/>
      <c r="L54" s="91"/>
      <c r="M54" s="91"/>
      <c r="N54" s="91"/>
      <c r="O54" s="91"/>
      <c r="P54" s="91"/>
      <c r="Q54" s="91"/>
      <c r="R54" s="92">
        <f t="shared" ref="R54:R69" si="19">SUM(E54,J54)</f>
        <v>-219200</v>
      </c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s="3" customFormat="1" ht="31.15" hidden="1" customHeight="1" x14ac:dyDescent="0.25">
      <c r="A55" s="44" t="s">
        <v>245</v>
      </c>
      <c r="B55" s="44" t="s">
        <v>183</v>
      </c>
      <c r="C55" s="44" t="s">
        <v>184</v>
      </c>
      <c r="D55" s="93" t="s">
        <v>185</v>
      </c>
      <c r="E55" s="46">
        <f t="shared" si="17"/>
        <v>0</v>
      </c>
      <c r="F55" s="46"/>
      <c r="G55" s="46"/>
      <c r="H55" s="46"/>
      <c r="I55" s="47"/>
      <c r="J55" s="92">
        <f t="shared" si="18"/>
        <v>0</v>
      </c>
      <c r="K55" s="52"/>
      <c r="L55" s="50"/>
      <c r="M55" s="50"/>
      <c r="N55" s="50"/>
      <c r="O55" s="52"/>
      <c r="P55" s="47"/>
      <c r="Q55" s="47"/>
      <c r="R55" s="92">
        <f t="shared" si="19"/>
        <v>0</v>
      </c>
      <c r="T55" s="27"/>
    </row>
    <row r="56" spans="1:35" s="3" customFormat="1" ht="45.75" hidden="1" customHeight="1" x14ac:dyDescent="0.25">
      <c r="A56" s="44" t="s">
        <v>246</v>
      </c>
      <c r="B56" s="44" t="s">
        <v>157</v>
      </c>
      <c r="C56" s="44" t="s">
        <v>156</v>
      </c>
      <c r="D56" s="51" t="s">
        <v>155</v>
      </c>
      <c r="E56" s="46">
        <f t="shared" si="17"/>
        <v>0</v>
      </c>
      <c r="F56" s="46"/>
      <c r="G56" s="47"/>
      <c r="H56" s="47"/>
      <c r="I56" s="47"/>
      <c r="J56" s="92">
        <f t="shared" si="18"/>
        <v>0</v>
      </c>
      <c r="K56" s="52"/>
      <c r="L56" s="50"/>
      <c r="M56" s="50"/>
      <c r="N56" s="50"/>
      <c r="O56" s="52"/>
      <c r="P56" s="47"/>
      <c r="Q56" s="47"/>
      <c r="R56" s="92">
        <f t="shared" si="19"/>
        <v>0</v>
      </c>
      <c r="T56" s="27"/>
    </row>
    <row r="57" spans="1:35" s="97" customFormat="1" ht="30.75" hidden="1" customHeight="1" x14ac:dyDescent="0.25">
      <c r="A57" s="83"/>
      <c r="B57" s="83"/>
      <c r="C57" s="83"/>
      <c r="D57" s="94" t="s">
        <v>264</v>
      </c>
      <c r="E57" s="46">
        <f t="shared" si="17"/>
        <v>0</v>
      </c>
      <c r="F57" s="77"/>
      <c r="G57" s="77"/>
      <c r="H57" s="77"/>
      <c r="I57" s="95"/>
      <c r="J57" s="92">
        <f t="shared" si="18"/>
        <v>0</v>
      </c>
      <c r="K57" s="96"/>
      <c r="L57" s="63"/>
      <c r="M57" s="63"/>
      <c r="N57" s="63"/>
      <c r="O57" s="96"/>
      <c r="P57" s="95"/>
      <c r="Q57" s="95"/>
      <c r="R57" s="92">
        <f t="shared" si="19"/>
        <v>0</v>
      </c>
      <c r="T57" s="98"/>
    </row>
    <row r="58" spans="1:35" s="26" customFormat="1" ht="30.75" hidden="1" customHeight="1" x14ac:dyDescent="0.25">
      <c r="A58" s="44" t="s">
        <v>555</v>
      </c>
      <c r="B58" s="44" t="s">
        <v>556</v>
      </c>
      <c r="C58" s="44" t="s">
        <v>42</v>
      </c>
      <c r="D58" s="93" t="s">
        <v>557</v>
      </c>
      <c r="E58" s="46">
        <f t="shared" si="17"/>
        <v>0</v>
      </c>
      <c r="F58" s="46"/>
      <c r="G58" s="46"/>
      <c r="H58" s="46"/>
      <c r="I58" s="47"/>
      <c r="J58" s="92">
        <f t="shared" si="18"/>
        <v>0</v>
      </c>
      <c r="K58" s="52"/>
      <c r="L58" s="50"/>
      <c r="M58" s="50"/>
      <c r="N58" s="50"/>
      <c r="O58" s="52"/>
      <c r="P58" s="47"/>
      <c r="Q58" s="47"/>
      <c r="R58" s="92">
        <f t="shared" si="19"/>
        <v>0</v>
      </c>
      <c r="T58" s="59"/>
    </row>
    <row r="59" spans="1:35" s="35" customFormat="1" ht="36" hidden="1" customHeight="1" x14ac:dyDescent="0.25">
      <c r="A59" s="44" t="s">
        <v>265</v>
      </c>
      <c r="B59" s="44" t="s">
        <v>61</v>
      </c>
      <c r="C59" s="44" t="s">
        <v>42</v>
      </c>
      <c r="D59" s="51" t="s">
        <v>62</v>
      </c>
      <c r="E59" s="46">
        <f t="shared" si="17"/>
        <v>0</v>
      </c>
      <c r="F59" s="50"/>
      <c r="G59" s="50"/>
      <c r="H59" s="50"/>
      <c r="I59" s="50"/>
      <c r="J59" s="52">
        <f t="shared" si="18"/>
        <v>0</v>
      </c>
      <c r="K59" s="52"/>
      <c r="L59" s="50"/>
      <c r="M59" s="50"/>
      <c r="N59" s="50"/>
      <c r="O59" s="52"/>
      <c r="P59" s="50"/>
      <c r="Q59" s="50"/>
      <c r="R59" s="49">
        <f t="shared" si="19"/>
        <v>0</v>
      </c>
      <c r="T59" s="36"/>
    </row>
    <row r="60" spans="1:35" s="35" customFormat="1" ht="35.25" hidden="1" customHeight="1" x14ac:dyDescent="0.25">
      <c r="A60" s="44" t="s">
        <v>266</v>
      </c>
      <c r="B60" s="44" t="s">
        <v>63</v>
      </c>
      <c r="C60" s="44" t="s">
        <v>42</v>
      </c>
      <c r="D60" s="51" t="s">
        <v>64</v>
      </c>
      <c r="E60" s="46">
        <f t="shared" si="17"/>
        <v>0</v>
      </c>
      <c r="F60" s="46"/>
      <c r="G60" s="50"/>
      <c r="H60" s="50"/>
      <c r="I60" s="50"/>
      <c r="J60" s="46">
        <f t="shared" si="18"/>
        <v>0</v>
      </c>
      <c r="K60" s="46"/>
      <c r="L60" s="50"/>
      <c r="M60" s="50"/>
      <c r="N60" s="50"/>
      <c r="O60" s="46"/>
      <c r="P60" s="50"/>
      <c r="Q60" s="50"/>
      <c r="R60" s="49">
        <f t="shared" si="19"/>
        <v>0</v>
      </c>
      <c r="T60" s="36"/>
    </row>
    <row r="61" spans="1:35" s="99" customFormat="1" ht="42.75" hidden="1" customHeight="1" x14ac:dyDescent="0.25">
      <c r="A61" s="83"/>
      <c r="B61" s="83"/>
      <c r="C61" s="83"/>
      <c r="D61" s="85" t="s">
        <v>267</v>
      </c>
      <c r="E61" s="46">
        <f t="shared" si="17"/>
        <v>0</v>
      </c>
      <c r="F61" s="77"/>
      <c r="G61" s="63"/>
      <c r="H61" s="63"/>
      <c r="I61" s="63"/>
      <c r="J61" s="77">
        <f t="shared" si="18"/>
        <v>0</v>
      </c>
      <c r="K61" s="77"/>
      <c r="L61" s="63"/>
      <c r="M61" s="63"/>
      <c r="N61" s="63"/>
      <c r="O61" s="77"/>
      <c r="P61" s="63"/>
      <c r="Q61" s="63"/>
      <c r="R61" s="96">
        <f t="shared" si="19"/>
        <v>0</v>
      </c>
    </row>
    <row r="62" spans="1:35" s="35" customFormat="1" ht="30.75" hidden="1" customHeight="1" x14ac:dyDescent="0.25">
      <c r="A62" s="44" t="s">
        <v>247</v>
      </c>
      <c r="B62" s="44" t="s">
        <v>65</v>
      </c>
      <c r="C62" s="44" t="s">
        <v>42</v>
      </c>
      <c r="D62" s="93" t="s">
        <v>0</v>
      </c>
      <c r="E62" s="46">
        <f t="shared" si="17"/>
        <v>0</v>
      </c>
      <c r="F62" s="46"/>
      <c r="G62" s="46"/>
      <c r="H62" s="46"/>
      <c r="I62" s="47"/>
      <c r="J62" s="52">
        <f t="shared" si="18"/>
        <v>0</v>
      </c>
      <c r="K62" s="52"/>
      <c r="L62" s="50"/>
      <c r="M62" s="50"/>
      <c r="N62" s="50"/>
      <c r="O62" s="52"/>
      <c r="P62" s="47"/>
      <c r="Q62" s="47"/>
      <c r="R62" s="49">
        <f t="shared" si="19"/>
        <v>0</v>
      </c>
      <c r="T62" s="36"/>
    </row>
    <row r="63" spans="1:35" s="26" customFormat="1" ht="25.5" hidden="1" customHeight="1" x14ac:dyDescent="0.25">
      <c r="A63" s="44" t="s">
        <v>268</v>
      </c>
      <c r="B63" s="44" t="s">
        <v>67</v>
      </c>
      <c r="C63" s="44" t="s">
        <v>42</v>
      </c>
      <c r="D63" s="93" t="s">
        <v>66</v>
      </c>
      <c r="E63" s="46">
        <f t="shared" si="17"/>
        <v>0</v>
      </c>
      <c r="F63" s="46"/>
      <c r="G63" s="46"/>
      <c r="H63" s="46"/>
      <c r="I63" s="47"/>
      <c r="J63" s="52">
        <f t="shared" si="18"/>
        <v>0</v>
      </c>
      <c r="K63" s="52"/>
      <c r="L63" s="50"/>
      <c r="M63" s="50"/>
      <c r="N63" s="50"/>
      <c r="O63" s="52"/>
      <c r="P63" s="47"/>
      <c r="Q63" s="47"/>
      <c r="R63" s="49">
        <f t="shared" si="19"/>
        <v>0</v>
      </c>
      <c r="T63" s="59"/>
    </row>
    <row r="64" spans="1:35" s="26" customFormat="1" ht="34.5" hidden="1" customHeight="1" x14ac:dyDescent="0.25">
      <c r="A64" s="100" t="s">
        <v>165</v>
      </c>
      <c r="B64" s="100" t="s">
        <v>166</v>
      </c>
      <c r="C64" s="73" t="s">
        <v>6</v>
      </c>
      <c r="D64" s="45" t="s">
        <v>167</v>
      </c>
      <c r="E64" s="46">
        <f t="shared" si="17"/>
        <v>0</v>
      </c>
      <c r="F64" s="50"/>
      <c r="G64" s="50"/>
      <c r="H64" s="50"/>
      <c r="I64" s="50"/>
      <c r="J64" s="92">
        <f t="shared" si="18"/>
        <v>0</v>
      </c>
      <c r="K64" s="92"/>
      <c r="L64" s="91"/>
      <c r="M64" s="91"/>
      <c r="N64" s="91"/>
      <c r="O64" s="91"/>
      <c r="P64" s="91"/>
      <c r="Q64" s="91"/>
      <c r="R64" s="92">
        <f t="shared" si="19"/>
        <v>0</v>
      </c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1:124" s="26" customFormat="1" ht="34.5" hidden="1" customHeight="1" x14ac:dyDescent="0.25">
      <c r="A65" s="100" t="s">
        <v>168</v>
      </c>
      <c r="B65" s="101" t="s">
        <v>169</v>
      </c>
      <c r="C65" s="102" t="s">
        <v>25</v>
      </c>
      <c r="D65" s="45" t="s">
        <v>170</v>
      </c>
      <c r="E65" s="46">
        <f t="shared" si="17"/>
        <v>0</v>
      </c>
      <c r="F65" s="103"/>
      <c r="G65" s="103"/>
      <c r="H65" s="103"/>
      <c r="I65" s="103"/>
      <c r="J65" s="92">
        <f t="shared" si="18"/>
        <v>0</v>
      </c>
      <c r="K65" s="92"/>
      <c r="L65" s="91"/>
      <c r="M65" s="91"/>
      <c r="N65" s="91"/>
      <c r="O65" s="91"/>
      <c r="P65" s="91"/>
      <c r="Q65" s="91"/>
      <c r="R65" s="92">
        <f t="shared" si="19"/>
        <v>0</v>
      </c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1:124" s="26" customFormat="1" ht="49.5" hidden="1" customHeight="1" x14ac:dyDescent="0.25">
      <c r="A66" s="100" t="s">
        <v>171</v>
      </c>
      <c r="B66" s="100" t="s">
        <v>172</v>
      </c>
      <c r="C66" s="73" t="s">
        <v>25</v>
      </c>
      <c r="D66" s="104" t="s">
        <v>173</v>
      </c>
      <c r="E66" s="46">
        <f t="shared" si="17"/>
        <v>0</v>
      </c>
      <c r="F66" s="103"/>
      <c r="G66" s="103"/>
      <c r="H66" s="103"/>
      <c r="I66" s="103"/>
      <c r="J66" s="92">
        <f t="shared" si="18"/>
        <v>0</v>
      </c>
      <c r="K66" s="92"/>
      <c r="L66" s="91"/>
      <c r="M66" s="91"/>
      <c r="N66" s="91"/>
      <c r="O66" s="91"/>
      <c r="P66" s="91"/>
      <c r="Q66" s="91"/>
      <c r="R66" s="92">
        <f t="shared" si="19"/>
        <v>0</v>
      </c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1:124" s="26" customFormat="1" ht="35.25" hidden="1" customHeight="1" x14ac:dyDescent="0.25">
      <c r="A67" s="100" t="s">
        <v>269</v>
      </c>
      <c r="B67" s="100" t="s">
        <v>270</v>
      </c>
      <c r="C67" s="73" t="s">
        <v>25</v>
      </c>
      <c r="D67" s="104" t="s">
        <v>271</v>
      </c>
      <c r="E67" s="46">
        <f t="shared" si="17"/>
        <v>0</v>
      </c>
      <c r="F67" s="90"/>
      <c r="G67" s="91"/>
      <c r="H67" s="91"/>
      <c r="I67" s="91"/>
      <c r="J67" s="92">
        <f t="shared" si="18"/>
        <v>0</v>
      </c>
      <c r="K67" s="92"/>
      <c r="L67" s="91"/>
      <c r="M67" s="91"/>
      <c r="N67" s="91"/>
      <c r="O67" s="91"/>
      <c r="P67" s="91"/>
      <c r="Q67" s="91"/>
      <c r="R67" s="92">
        <f t="shared" si="19"/>
        <v>0</v>
      </c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</row>
    <row r="68" spans="1:124" s="26" customFormat="1" ht="62.25" hidden="1" customHeight="1" x14ac:dyDescent="0.25">
      <c r="A68" s="100" t="s">
        <v>272</v>
      </c>
      <c r="B68" s="100" t="s">
        <v>273</v>
      </c>
      <c r="C68" s="73" t="s">
        <v>253</v>
      </c>
      <c r="D68" s="45" t="s">
        <v>274</v>
      </c>
      <c r="E68" s="46">
        <f t="shared" si="17"/>
        <v>0</v>
      </c>
      <c r="F68" s="53"/>
      <c r="G68" s="50"/>
      <c r="H68" s="50"/>
      <c r="I68" s="50"/>
      <c r="J68" s="49">
        <f t="shared" si="18"/>
        <v>0</v>
      </c>
      <c r="K68" s="49"/>
      <c r="L68" s="47"/>
      <c r="M68" s="50"/>
      <c r="N68" s="50"/>
      <c r="O68" s="47"/>
      <c r="P68" s="105"/>
      <c r="Q68" s="103"/>
      <c r="R68" s="92">
        <f t="shared" si="19"/>
        <v>0</v>
      </c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124" s="26" customFormat="1" ht="33.75" hidden="1" customHeight="1" x14ac:dyDescent="0.25">
      <c r="A69" s="100" t="s">
        <v>275</v>
      </c>
      <c r="B69" s="100" t="s">
        <v>276</v>
      </c>
      <c r="C69" s="72" t="s">
        <v>26</v>
      </c>
      <c r="D69" s="45" t="s">
        <v>277</v>
      </c>
      <c r="E69" s="46">
        <f t="shared" si="17"/>
        <v>0</v>
      </c>
      <c r="F69" s="53"/>
      <c r="G69" s="53"/>
      <c r="H69" s="53"/>
      <c r="I69" s="53"/>
      <c r="J69" s="49">
        <f t="shared" si="18"/>
        <v>0</v>
      </c>
      <c r="K69" s="49"/>
      <c r="L69" s="53"/>
      <c r="M69" s="53"/>
      <c r="N69" s="53"/>
      <c r="O69" s="49"/>
      <c r="P69" s="53"/>
      <c r="Q69" s="53" t="e">
        <f>SUM(#REF!)</f>
        <v>#REF!</v>
      </c>
      <c r="R69" s="49">
        <f t="shared" si="19"/>
        <v>0</v>
      </c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</row>
    <row r="70" spans="1:124" s="26" customFormat="1" ht="33.75" hidden="1" customHeight="1" x14ac:dyDescent="0.25">
      <c r="A70" s="44" t="s">
        <v>278</v>
      </c>
      <c r="B70" s="44" t="s">
        <v>70</v>
      </c>
      <c r="C70" s="44" t="s">
        <v>19</v>
      </c>
      <c r="D70" s="62" t="s">
        <v>69</v>
      </c>
      <c r="E70" s="46">
        <f t="shared" si="17"/>
        <v>0</v>
      </c>
      <c r="F70" s="53"/>
      <c r="G70" s="53"/>
      <c r="H70" s="53"/>
      <c r="I70" s="53"/>
      <c r="J70" s="52">
        <f t="shared" si="18"/>
        <v>0</v>
      </c>
      <c r="K70" s="52"/>
      <c r="L70" s="53"/>
      <c r="M70" s="53"/>
      <c r="N70" s="53"/>
      <c r="O70" s="52"/>
      <c r="P70" s="53"/>
      <c r="Q70" s="53"/>
      <c r="R70" s="49">
        <f>SUM(E70,J70)</f>
        <v>0</v>
      </c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</row>
    <row r="71" spans="1:124" s="26" customFormat="1" ht="61.5" hidden="1" customHeight="1" x14ac:dyDescent="0.25">
      <c r="A71" s="106" t="s">
        <v>279</v>
      </c>
      <c r="B71" s="107">
        <v>3124</v>
      </c>
      <c r="C71" s="108">
        <v>1040</v>
      </c>
      <c r="D71" s="109" t="s">
        <v>194</v>
      </c>
      <c r="E71" s="46">
        <f t="shared" si="17"/>
        <v>0</v>
      </c>
      <c r="F71" s="90"/>
      <c r="G71" s="91"/>
      <c r="H71" s="91"/>
      <c r="I71" s="91"/>
      <c r="J71" s="92">
        <f t="shared" si="18"/>
        <v>0</v>
      </c>
      <c r="K71" s="92"/>
      <c r="L71" s="91"/>
      <c r="M71" s="91"/>
      <c r="N71" s="91"/>
      <c r="O71" s="92"/>
      <c r="P71" s="91"/>
      <c r="Q71" s="91"/>
      <c r="R71" s="92">
        <f>SUM(E71,J71)</f>
        <v>0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</row>
    <row r="72" spans="1:124" s="110" customFormat="1" ht="29.25" hidden="1" customHeight="1" x14ac:dyDescent="0.25">
      <c r="A72" s="44" t="s">
        <v>280</v>
      </c>
      <c r="B72" s="44" t="s">
        <v>44</v>
      </c>
      <c r="C72" s="44" t="s">
        <v>19</v>
      </c>
      <c r="D72" s="62" t="s">
        <v>73</v>
      </c>
      <c r="E72" s="46">
        <f t="shared" si="17"/>
        <v>0</v>
      </c>
      <c r="F72" s="53"/>
      <c r="G72" s="53"/>
      <c r="H72" s="53"/>
      <c r="I72" s="53"/>
      <c r="J72" s="46">
        <f t="shared" si="18"/>
        <v>0</v>
      </c>
      <c r="K72" s="46"/>
      <c r="L72" s="53"/>
      <c r="M72" s="53"/>
      <c r="N72" s="53"/>
      <c r="O72" s="46"/>
      <c r="P72" s="53"/>
      <c r="Q72" s="53"/>
      <c r="R72" s="53">
        <f>SUM(E72,J72)</f>
        <v>0</v>
      </c>
      <c r="T72" s="111"/>
    </row>
    <row r="73" spans="1:124" s="26" customFormat="1" ht="27.75" hidden="1" customHeight="1" x14ac:dyDescent="0.25">
      <c r="A73" s="44" t="s">
        <v>281</v>
      </c>
      <c r="B73" s="44" t="s">
        <v>71</v>
      </c>
      <c r="C73" s="44" t="s">
        <v>19</v>
      </c>
      <c r="D73" s="62" t="s">
        <v>72</v>
      </c>
      <c r="E73" s="46">
        <f t="shared" si="17"/>
        <v>0</v>
      </c>
      <c r="F73" s="53"/>
      <c r="G73" s="50"/>
      <c r="H73" s="49"/>
      <c r="I73" s="49"/>
      <c r="J73" s="52">
        <f t="shared" si="18"/>
        <v>0</v>
      </c>
      <c r="K73" s="52"/>
      <c r="L73" s="50"/>
      <c r="M73" s="50"/>
      <c r="N73" s="50"/>
      <c r="O73" s="52"/>
      <c r="P73" s="50"/>
      <c r="Q73" s="50"/>
      <c r="R73" s="53">
        <f>SUM(E73,J73)</f>
        <v>0</v>
      </c>
      <c r="T73" s="59"/>
    </row>
    <row r="74" spans="1:124" s="26" customFormat="1" ht="78" hidden="1" customHeight="1" x14ac:dyDescent="0.25">
      <c r="A74" s="112" t="s">
        <v>282</v>
      </c>
      <c r="B74" s="112" t="s">
        <v>46</v>
      </c>
      <c r="C74" s="72" t="s">
        <v>26</v>
      </c>
      <c r="D74" s="113" t="s">
        <v>101</v>
      </c>
      <c r="E74" s="46">
        <f t="shared" si="17"/>
        <v>0</v>
      </c>
      <c r="F74" s="46"/>
      <c r="G74" s="114"/>
      <c r="H74" s="114"/>
      <c r="I74" s="114"/>
      <c r="J74" s="49">
        <f t="shared" si="18"/>
        <v>0</v>
      </c>
      <c r="K74" s="49"/>
      <c r="L74" s="114"/>
      <c r="M74" s="114"/>
      <c r="N74" s="114"/>
      <c r="O74" s="49"/>
      <c r="P74" s="114"/>
      <c r="Q74" s="114"/>
      <c r="R74" s="52">
        <f>SUM(J74,E74)</f>
        <v>0</v>
      </c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</row>
    <row r="75" spans="1:124" s="26" customFormat="1" ht="48" hidden="1" customHeight="1" x14ac:dyDescent="0.25">
      <c r="A75" s="112" t="s">
        <v>102</v>
      </c>
      <c r="B75" s="112" t="s">
        <v>103</v>
      </c>
      <c r="C75" s="72" t="s">
        <v>6</v>
      </c>
      <c r="D75" s="113" t="s">
        <v>192</v>
      </c>
      <c r="E75" s="46">
        <f t="shared" si="17"/>
        <v>0</v>
      </c>
      <c r="F75" s="46"/>
      <c r="G75" s="114"/>
      <c r="H75" s="114"/>
      <c r="I75" s="114"/>
      <c r="J75" s="49">
        <f t="shared" si="18"/>
        <v>0</v>
      </c>
      <c r="K75" s="49"/>
      <c r="L75" s="114"/>
      <c r="M75" s="114"/>
      <c r="N75" s="114"/>
      <c r="O75" s="49"/>
      <c r="P75" s="114"/>
      <c r="Q75" s="114"/>
      <c r="R75" s="52">
        <f>SUM(J75,E75)</f>
        <v>0</v>
      </c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124" s="26" customFormat="1" ht="30" customHeight="1" x14ac:dyDescent="0.25">
      <c r="A76" s="100" t="s">
        <v>104</v>
      </c>
      <c r="B76" s="100" t="s">
        <v>75</v>
      </c>
      <c r="C76" s="72" t="s">
        <v>18</v>
      </c>
      <c r="D76" s="113" t="s">
        <v>76</v>
      </c>
      <c r="E76" s="46">
        <f t="shared" si="17"/>
        <v>375000</v>
      </c>
      <c r="F76" s="53">
        <v>375000</v>
      </c>
      <c r="G76" s="50"/>
      <c r="H76" s="50"/>
      <c r="I76" s="50"/>
      <c r="J76" s="49">
        <f t="shared" si="18"/>
        <v>0</v>
      </c>
      <c r="K76" s="49"/>
      <c r="L76" s="50"/>
      <c r="M76" s="50"/>
      <c r="N76" s="50"/>
      <c r="O76" s="49"/>
      <c r="P76" s="50"/>
      <c r="Q76" s="50"/>
      <c r="R76" s="49">
        <f>SUM(E76,J76)</f>
        <v>375000</v>
      </c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</row>
    <row r="77" spans="1:124" s="119" customFormat="1" ht="31.5" hidden="1" customHeight="1" x14ac:dyDescent="0.25">
      <c r="A77" s="115" t="s">
        <v>283</v>
      </c>
      <c r="B77" s="115" t="s">
        <v>153</v>
      </c>
      <c r="C77" s="116" t="s">
        <v>141</v>
      </c>
      <c r="D77" s="113" t="s">
        <v>154</v>
      </c>
      <c r="E77" s="46">
        <f t="shared" si="17"/>
        <v>0</v>
      </c>
      <c r="F77" s="90"/>
      <c r="G77" s="91"/>
      <c r="H77" s="91"/>
      <c r="I77" s="91"/>
      <c r="J77" s="92">
        <f t="shared" si="18"/>
        <v>0</v>
      </c>
      <c r="K77" s="92"/>
      <c r="L77" s="91"/>
      <c r="M77" s="91"/>
      <c r="N77" s="91"/>
      <c r="O77" s="92"/>
      <c r="P77" s="91"/>
      <c r="Q77" s="91"/>
      <c r="R77" s="92">
        <f>SUM(E77,J77)</f>
        <v>0</v>
      </c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8"/>
      <c r="DF77" s="118"/>
      <c r="DG77" s="118"/>
      <c r="DH77" s="118"/>
      <c r="DI77" s="118"/>
      <c r="DJ77" s="118"/>
      <c r="DK77" s="118"/>
      <c r="DL77" s="118"/>
      <c r="DM77" s="118"/>
      <c r="DN77" s="118"/>
      <c r="DO77" s="118"/>
      <c r="DP77" s="118"/>
      <c r="DQ77" s="118"/>
      <c r="DR77" s="118"/>
      <c r="DS77" s="118"/>
      <c r="DT77" s="118"/>
    </row>
    <row r="78" spans="1:124" s="3" customFormat="1" ht="36.75" hidden="1" customHeight="1" x14ac:dyDescent="0.25">
      <c r="A78" s="40" t="s">
        <v>7</v>
      </c>
      <c r="B78" s="40"/>
      <c r="C78" s="40"/>
      <c r="D78" s="120" t="s">
        <v>209</v>
      </c>
      <c r="E78" s="71">
        <f>SUM(E79)</f>
        <v>0</v>
      </c>
      <c r="F78" s="88">
        <f t="shared" ref="F78:R78" si="20">SUM(F79)</f>
        <v>0</v>
      </c>
      <c r="G78" s="88">
        <f t="shared" si="20"/>
        <v>0</v>
      </c>
      <c r="H78" s="88">
        <f t="shared" si="20"/>
        <v>0</v>
      </c>
      <c r="I78" s="88">
        <f t="shared" si="20"/>
        <v>0</v>
      </c>
      <c r="J78" s="88">
        <f t="shared" si="20"/>
        <v>0</v>
      </c>
      <c r="K78" s="88">
        <f t="shared" si="20"/>
        <v>0</v>
      </c>
      <c r="L78" s="88">
        <f t="shared" si="20"/>
        <v>0</v>
      </c>
      <c r="M78" s="88">
        <f t="shared" si="20"/>
        <v>0</v>
      </c>
      <c r="N78" s="88">
        <f t="shared" si="20"/>
        <v>0</v>
      </c>
      <c r="O78" s="88">
        <f t="shared" si="20"/>
        <v>0</v>
      </c>
      <c r="P78" s="88">
        <f t="shared" si="20"/>
        <v>0</v>
      </c>
      <c r="Q78" s="88">
        <f t="shared" si="20"/>
        <v>0</v>
      </c>
      <c r="R78" s="88">
        <f t="shared" si="20"/>
        <v>0</v>
      </c>
      <c r="S78" s="25"/>
      <c r="T78" s="14">
        <f t="shared" ref="T78:T79" si="21">SUM(E78,J78)</f>
        <v>0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</row>
    <row r="79" spans="1:124" s="3" customFormat="1" ht="37.5" hidden="1" customHeight="1" x14ac:dyDescent="0.25">
      <c r="A79" s="40" t="s">
        <v>8</v>
      </c>
      <c r="B79" s="40"/>
      <c r="C79" s="40"/>
      <c r="D79" s="120" t="s">
        <v>209</v>
      </c>
      <c r="E79" s="71">
        <f>SUM(E80:E90)</f>
        <v>0</v>
      </c>
      <c r="F79" s="71">
        <f t="shared" ref="F79:R79" si="22">SUM(F80:F90)</f>
        <v>0</v>
      </c>
      <c r="G79" s="71">
        <f t="shared" si="22"/>
        <v>0</v>
      </c>
      <c r="H79" s="71">
        <f t="shared" si="22"/>
        <v>0</v>
      </c>
      <c r="I79" s="71">
        <f t="shared" si="22"/>
        <v>0</v>
      </c>
      <c r="J79" s="71">
        <f t="shared" si="22"/>
        <v>0</v>
      </c>
      <c r="K79" s="71">
        <f t="shared" si="22"/>
        <v>0</v>
      </c>
      <c r="L79" s="71">
        <f t="shared" si="22"/>
        <v>0</v>
      </c>
      <c r="M79" s="71">
        <f t="shared" si="22"/>
        <v>0</v>
      </c>
      <c r="N79" s="71">
        <f t="shared" si="22"/>
        <v>0</v>
      </c>
      <c r="O79" s="71">
        <f t="shared" si="22"/>
        <v>0</v>
      </c>
      <c r="P79" s="71">
        <f t="shared" si="22"/>
        <v>0</v>
      </c>
      <c r="Q79" s="71">
        <f t="shared" si="22"/>
        <v>0</v>
      </c>
      <c r="R79" s="71">
        <f t="shared" si="22"/>
        <v>0</v>
      </c>
      <c r="T79" s="14">
        <f t="shared" si="21"/>
        <v>0</v>
      </c>
    </row>
    <row r="80" spans="1:124" s="3" customFormat="1" ht="35.25" hidden="1" customHeight="1" x14ac:dyDescent="0.25">
      <c r="A80" s="44" t="s">
        <v>107</v>
      </c>
      <c r="B80" s="44" t="s">
        <v>55</v>
      </c>
      <c r="C80" s="44" t="s">
        <v>12</v>
      </c>
      <c r="D80" s="51" t="s">
        <v>248</v>
      </c>
      <c r="E80" s="46">
        <f t="shared" ref="E80:E90" si="23">SUM(F80,I80)</f>
        <v>0</v>
      </c>
      <c r="F80" s="46"/>
      <c r="G80" s="46"/>
      <c r="H80" s="50"/>
      <c r="I80" s="50"/>
      <c r="J80" s="52">
        <f t="shared" ref="J80:J87" si="24">SUM(L80,O80)</f>
        <v>0</v>
      </c>
      <c r="K80" s="50"/>
      <c r="L80" s="50"/>
      <c r="M80" s="50"/>
      <c r="N80" s="50"/>
      <c r="O80" s="50"/>
      <c r="P80" s="50"/>
      <c r="Q80" s="47"/>
      <c r="R80" s="49">
        <f>SUM(J80,E80)</f>
        <v>0</v>
      </c>
    </row>
    <row r="81" spans="1:36" s="19" customFormat="1" ht="27" hidden="1" customHeight="1" x14ac:dyDescent="0.25">
      <c r="A81" s="72" t="s">
        <v>207</v>
      </c>
      <c r="B81" s="72" t="s">
        <v>208</v>
      </c>
      <c r="C81" s="72" t="s">
        <v>15</v>
      </c>
      <c r="D81" s="86" t="s">
        <v>284</v>
      </c>
      <c r="E81" s="46">
        <f t="shared" si="23"/>
        <v>0</v>
      </c>
      <c r="F81" s="46"/>
      <c r="G81" s="46"/>
      <c r="H81" s="49"/>
      <c r="I81" s="121"/>
      <c r="J81" s="46">
        <f>SUM(L81,O81)</f>
        <v>0</v>
      </c>
      <c r="K81" s="53"/>
      <c r="L81" s="53"/>
      <c r="M81" s="53"/>
      <c r="N81" s="53"/>
      <c r="O81" s="53"/>
      <c r="P81" s="53"/>
      <c r="Q81" s="53"/>
      <c r="R81" s="53">
        <f>SUM(J81,E81)</f>
        <v>0</v>
      </c>
    </row>
    <row r="82" spans="1:36" s="26" customFormat="1" ht="27.75" hidden="1" customHeight="1" x14ac:dyDescent="0.25">
      <c r="A82" s="44" t="s">
        <v>285</v>
      </c>
      <c r="B82" s="44" t="s">
        <v>71</v>
      </c>
      <c r="C82" s="44" t="s">
        <v>19</v>
      </c>
      <c r="D82" s="62" t="s">
        <v>72</v>
      </c>
      <c r="E82" s="46">
        <f t="shared" si="23"/>
        <v>0</v>
      </c>
      <c r="F82" s="53"/>
      <c r="G82" s="53"/>
      <c r="H82" s="49"/>
      <c r="I82" s="49"/>
      <c r="J82" s="52">
        <f>SUM(L82,O82)</f>
        <v>0</v>
      </c>
      <c r="K82" s="52"/>
      <c r="L82" s="50"/>
      <c r="M82" s="50"/>
      <c r="N82" s="50"/>
      <c r="O82" s="52"/>
      <c r="P82" s="50"/>
      <c r="Q82" s="50"/>
      <c r="R82" s="53">
        <f>SUM(E82,J82)</f>
        <v>0</v>
      </c>
      <c r="T82" s="59"/>
    </row>
    <row r="83" spans="1:36" s="3" customFormat="1" ht="60.75" hidden="1" customHeight="1" x14ac:dyDescent="0.25">
      <c r="A83" s="72" t="s">
        <v>286</v>
      </c>
      <c r="B83" s="44" t="s">
        <v>45</v>
      </c>
      <c r="C83" s="72" t="s">
        <v>19</v>
      </c>
      <c r="D83" s="122" t="s">
        <v>2</v>
      </c>
      <c r="E83" s="46">
        <f t="shared" si="23"/>
        <v>0</v>
      </c>
      <c r="F83" s="53"/>
      <c r="G83" s="53"/>
      <c r="H83" s="49"/>
      <c r="I83" s="49"/>
      <c r="J83" s="52">
        <f>SUM(L83,O83)</f>
        <v>0</v>
      </c>
      <c r="K83" s="52"/>
      <c r="L83" s="50"/>
      <c r="M83" s="50"/>
      <c r="N83" s="50"/>
      <c r="O83" s="52"/>
      <c r="P83" s="50"/>
      <c r="Q83" s="50"/>
      <c r="R83" s="49">
        <f>SUM(E83,J83)</f>
        <v>0</v>
      </c>
      <c r="T83" s="27"/>
    </row>
    <row r="84" spans="1:36" s="13" customFormat="1" ht="24" hidden="1" customHeight="1" x14ac:dyDescent="0.25">
      <c r="A84" s="72" t="s">
        <v>106</v>
      </c>
      <c r="B84" s="72" t="s">
        <v>108</v>
      </c>
      <c r="C84" s="72" t="s">
        <v>27</v>
      </c>
      <c r="D84" s="86" t="s">
        <v>105</v>
      </c>
      <c r="E84" s="46">
        <f t="shared" si="23"/>
        <v>0</v>
      </c>
      <c r="F84" s="46"/>
      <c r="G84" s="46"/>
      <c r="H84" s="49"/>
      <c r="I84" s="49"/>
      <c r="J84" s="52">
        <f t="shared" si="24"/>
        <v>0</v>
      </c>
      <c r="K84" s="49"/>
      <c r="L84" s="49"/>
      <c r="M84" s="49"/>
      <c r="N84" s="49"/>
      <c r="O84" s="49"/>
      <c r="P84" s="49"/>
      <c r="Q84" s="49"/>
      <c r="R84" s="49">
        <f t="shared" ref="R84:R87" si="25">SUM(J84,E84)</f>
        <v>0</v>
      </c>
    </row>
    <row r="85" spans="1:36" s="13" customFormat="1" ht="33.75" hidden="1" customHeight="1" x14ac:dyDescent="0.25">
      <c r="A85" s="72" t="s">
        <v>109</v>
      </c>
      <c r="B85" s="72" t="s">
        <v>51</v>
      </c>
      <c r="C85" s="72" t="s">
        <v>28</v>
      </c>
      <c r="D85" s="93" t="s">
        <v>110</v>
      </c>
      <c r="E85" s="46">
        <f t="shared" si="23"/>
        <v>0</v>
      </c>
      <c r="F85" s="46"/>
      <c r="G85" s="46"/>
      <c r="H85" s="49"/>
      <c r="I85" s="49"/>
      <c r="J85" s="52">
        <f t="shared" si="24"/>
        <v>0</v>
      </c>
      <c r="K85" s="49"/>
      <c r="L85" s="49"/>
      <c r="M85" s="49"/>
      <c r="N85" s="49"/>
      <c r="O85" s="49"/>
      <c r="P85" s="49"/>
      <c r="Q85" s="49"/>
      <c r="R85" s="49">
        <f t="shared" si="25"/>
        <v>0</v>
      </c>
    </row>
    <row r="86" spans="1:36" s="13" customFormat="1" ht="33.75" hidden="1" customHeight="1" x14ac:dyDescent="0.25">
      <c r="A86" s="66" t="s">
        <v>111</v>
      </c>
      <c r="B86" s="66" t="s">
        <v>112</v>
      </c>
      <c r="C86" s="66" t="s">
        <v>29</v>
      </c>
      <c r="D86" s="123" t="s">
        <v>113</v>
      </c>
      <c r="E86" s="46">
        <f t="shared" si="23"/>
        <v>0</v>
      </c>
      <c r="F86" s="46"/>
      <c r="G86" s="52"/>
      <c r="H86" s="52"/>
      <c r="I86" s="52"/>
      <c r="J86" s="52">
        <f t="shared" si="24"/>
        <v>0</v>
      </c>
      <c r="K86" s="52"/>
      <c r="L86" s="52"/>
      <c r="M86" s="52"/>
      <c r="N86" s="52"/>
      <c r="O86" s="52"/>
      <c r="P86" s="52"/>
      <c r="Q86" s="49"/>
      <c r="R86" s="49">
        <f t="shared" si="25"/>
        <v>0</v>
      </c>
    </row>
    <row r="87" spans="1:36" s="13" customFormat="1" ht="25.5" hidden="1" customHeight="1" x14ac:dyDescent="0.25">
      <c r="A87" s="66" t="s">
        <v>115</v>
      </c>
      <c r="B87" s="66" t="s">
        <v>116</v>
      </c>
      <c r="C87" s="66" t="s">
        <v>29</v>
      </c>
      <c r="D87" s="124" t="s">
        <v>114</v>
      </c>
      <c r="E87" s="46">
        <f t="shared" si="23"/>
        <v>0</v>
      </c>
      <c r="F87" s="46"/>
      <c r="G87" s="49"/>
      <c r="H87" s="49"/>
      <c r="I87" s="49"/>
      <c r="J87" s="52">
        <f t="shared" si="24"/>
        <v>0</v>
      </c>
      <c r="K87" s="52"/>
      <c r="L87" s="49"/>
      <c r="M87" s="49"/>
      <c r="N87" s="49"/>
      <c r="O87" s="52"/>
      <c r="P87" s="49"/>
      <c r="Q87" s="49"/>
      <c r="R87" s="49">
        <f t="shared" si="25"/>
        <v>0</v>
      </c>
    </row>
    <row r="88" spans="1:36" s="26" customFormat="1" ht="36.75" hidden="1" customHeight="1" x14ac:dyDescent="0.25">
      <c r="A88" s="66" t="s">
        <v>287</v>
      </c>
      <c r="B88" s="44" t="s">
        <v>47</v>
      </c>
      <c r="C88" s="125" t="s">
        <v>17</v>
      </c>
      <c r="D88" s="45" t="s">
        <v>4</v>
      </c>
      <c r="E88" s="46">
        <f t="shared" si="23"/>
        <v>0</v>
      </c>
      <c r="F88" s="46"/>
      <c r="G88" s="114"/>
      <c r="H88" s="114"/>
      <c r="I88" s="114"/>
      <c r="J88" s="52">
        <f>SUM(L88,O88)</f>
        <v>0</v>
      </c>
      <c r="K88" s="52"/>
      <c r="L88" s="114"/>
      <c r="M88" s="114"/>
      <c r="N88" s="114"/>
      <c r="O88" s="52"/>
      <c r="P88" s="114"/>
      <c r="Q88" s="114"/>
      <c r="R88" s="49">
        <f>SUM(E88,J88)</f>
        <v>0</v>
      </c>
      <c r="T88" s="59"/>
    </row>
    <row r="89" spans="1:36" s="26" customFormat="1" ht="33" hidden="1" customHeight="1" x14ac:dyDescent="0.25">
      <c r="A89" s="44" t="s">
        <v>288</v>
      </c>
      <c r="B89" s="44" t="s">
        <v>48</v>
      </c>
      <c r="C89" s="106" t="s">
        <v>17</v>
      </c>
      <c r="D89" s="45" t="s">
        <v>3</v>
      </c>
      <c r="E89" s="46">
        <f t="shared" si="23"/>
        <v>0</v>
      </c>
      <c r="F89" s="53"/>
      <c r="G89" s="50"/>
      <c r="H89" s="50"/>
      <c r="I89" s="50"/>
      <c r="J89" s="52">
        <f>SUM(L89,O89)</f>
        <v>0</v>
      </c>
      <c r="K89" s="52"/>
      <c r="L89" s="58"/>
      <c r="M89" s="58"/>
      <c r="N89" s="58"/>
      <c r="O89" s="52"/>
      <c r="P89" s="58"/>
      <c r="Q89" s="58"/>
      <c r="R89" s="49">
        <f>SUM(E89,J89)</f>
        <v>0</v>
      </c>
      <c r="T89" s="59"/>
    </row>
    <row r="90" spans="1:36" s="26" customFormat="1" ht="44.25" hidden="1" customHeight="1" x14ac:dyDescent="0.25">
      <c r="A90" s="44" t="s">
        <v>289</v>
      </c>
      <c r="B90" s="44" t="s">
        <v>151</v>
      </c>
      <c r="C90" s="106" t="s">
        <v>17</v>
      </c>
      <c r="D90" s="45" t="s">
        <v>152</v>
      </c>
      <c r="E90" s="46">
        <f t="shared" si="23"/>
        <v>0</v>
      </c>
      <c r="F90" s="53"/>
      <c r="G90" s="50"/>
      <c r="H90" s="50"/>
      <c r="I90" s="50"/>
      <c r="J90" s="52">
        <f>SUM(L90,O90)</f>
        <v>0</v>
      </c>
      <c r="K90" s="52"/>
      <c r="L90" s="58"/>
      <c r="M90" s="58"/>
      <c r="N90" s="58"/>
      <c r="O90" s="52"/>
      <c r="P90" s="58"/>
      <c r="Q90" s="58"/>
      <c r="R90" s="49">
        <f>SUM(E90,J90)</f>
        <v>0</v>
      </c>
      <c r="T90" s="59"/>
    </row>
    <row r="91" spans="1:36" s="127" customFormat="1" ht="46.5" customHeight="1" x14ac:dyDescent="0.25">
      <c r="A91" s="40" t="s">
        <v>210</v>
      </c>
      <c r="B91" s="126"/>
      <c r="C91" s="126"/>
      <c r="D91" s="120" t="s">
        <v>211</v>
      </c>
      <c r="E91" s="71">
        <f>SUM(E92)</f>
        <v>16339092</v>
      </c>
      <c r="F91" s="71">
        <f t="shared" ref="F91:Q91" si="26">SUM(F92)</f>
        <v>16339092</v>
      </c>
      <c r="G91" s="71">
        <f t="shared" si="26"/>
        <v>0</v>
      </c>
      <c r="H91" s="71">
        <f t="shared" si="26"/>
        <v>0</v>
      </c>
      <c r="I91" s="71">
        <f t="shared" si="26"/>
        <v>0</v>
      </c>
      <c r="J91" s="71">
        <f t="shared" si="26"/>
        <v>-5750000</v>
      </c>
      <c r="K91" s="71">
        <f t="shared" si="26"/>
        <v>-5750000</v>
      </c>
      <c r="L91" s="71">
        <f t="shared" si="26"/>
        <v>0</v>
      </c>
      <c r="M91" s="71">
        <f t="shared" si="26"/>
        <v>0</v>
      </c>
      <c r="N91" s="71">
        <f t="shared" si="26"/>
        <v>0</v>
      </c>
      <c r="O91" s="71">
        <f t="shared" si="26"/>
        <v>-5750000</v>
      </c>
      <c r="P91" s="71">
        <f t="shared" si="26"/>
        <v>0</v>
      </c>
      <c r="Q91" s="71">
        <f t="shared" si="26"/>
        <v>0</v>
      </c>
      <c r="R91" s="71">
        <f>SUM(J91,E91)</f>
        <v>10589092</v>
      </c>
      <c r="T91" s="14">
        <f t="shared" ref="T91:T92" si="27">SUM(E91,J91)</f>
        <v>10589092</v>
      </c>
    </row>
    <row r="92" spans="1:36" s="127" customFormat="1" ht="48" customHeight="1" x14ac:dyDescent="0.25">
      <c r="A92" s="40" t="s">
        <v>212</v>
      </c>
      <c r="B92" s="126"/>
      <c r="C92" s="126"/>
      <c r="D92" s="120" t="s">
        <v>211</v>
      </c>
      <c r="E92" s="71">
        <f>SUM(E93:E107)</f>
        <v>16339092</v>
      </c>
      <c r="F92" s="71">
        <f t="shared" ref="F92:R92" si="28">SUM(F93:F107)</f>
        <v>16339092</v>
      </c>
      <c r="G92" s="71">
        <f t="shared" si="28"/>
        <v>0</v>
      </c>
      <c r="H92" s="71">
        <f t="shared" si="28"/>
        <v>0</v>
      </c>
      <c r="I92" s="71">
        <f t="shared" si="28"/>
        <v>0</v>
      </c>
      <c r="J92" s="71">
        <f t="shared" si="28"/>
        <v>-5750000</v>
      </c>
      <c r="K92" s="71">
        <f t="shared" si="28"/>
        <v>-5750000</v>
      </c>
      <c r="L92" s="71">
        <f t="shared" si="28"/>
        <v>0</v>
      </c>
      <c r="M92" s="71">
        <f t="shared" si="28"/>
        <v>0</v>
      </c>
      <c r="N92" s="71">
        <f t="shared" si="28"/>
        <v>0</v>
      </c>
      <c r="O92" s="71">
        <f t="shared" si="28"/>
        <v>-5750000</v>
      </c>
      <c r="P92" s="71">
        <f t="shared" si="28"/>
        <v>0</v>
      </c>
      <c r="Q92" s="71">
        <f t="shared" si="28"/>
        <v>0</v>
      </c>
      <c r="R92" s="71">
        <f t="shared" si="28"/>
        <v>10589092</v>
      </c>
      <c r="T92" s="14">
        <f t="shared" si="27"/>
        <v>10589092</v>
      </c>
    </row>
    <row r="93" spans="1:36" s="127" customFormat="1" ht="31.5" hidden="1" customHeight="1" x14ac:dyDescent="0.25">
      <c r="A93" s="72" t="s">
        <v>213</v>
      </c>
      <c r="B93" s="72" t="s">
        <v>55</v>
      </c>
      <c r="C93" s="44" t="s">
        <v>12</v>
      </c>
      <c r="D93" s="128" t="s">
        <v>178</v>
      </c>
      <c r="E93" s="46">
        <f t="shared" ref="E93:E99" si="29">SUM(F93,I93)</f>
        <v>0</v>
      </c>
      <c r="F93" s="49"/>
      <c r="G93" s="49"/>
      <c r="H93" s="49"/>
      <c r="I93" s="49"/>
      <c r="J93" s="49">
        <f t="shared" ref="J93:J101" si="30">SUM(K93)</f>
        <v>0</v>
      </c>
      <c r="K93" s="49"/>
      <c r="L93" s="49"/>
      <c r="M93" s="49"/>
      <c r="N93" s="49"/>
      <c r="O93" s="49"/>
      <c r="P93" s="49"/>
      <c r="Q93" s="49"/>
      <c r="R93" s="53">
        <f>SUM(J93,E93)</f>
        <v>0</v>
      </c>
    </row>
    <row r="94" spans="1:36" s="132" customFormat="1" ht="35.25" hidden="1" customHeight="1" x14ac:dyDescent="0.25">
      <c r="A94" s="72" t="s">
        <v>290</v>
      </c>
      <c r="B94" s="72" t="s">
        <v>190</v>
      </c>
      <c r="C94" s="73" t="s">
        <v>14</v>
      </c>
      <c r="D94" s="45" t="s">
        <v>191</v>
      </c>
      <c r="E94" s="46">
        <f t="shared" si="29"/>
        <v>0</v>
      </c>
      <c r="F94" s="46"/>
      <c r="G94" s="46"/>
      <c r="H94" s="52"/>
      <c r="I94" s="52"/>
      <c r="J94" s="46">
        <f>SUM(L94,O94)</f>
        <v>0</v>
      </c>
      <c r="K94" s="53"/>
      <c r="L94" s="53"/>
      <c r="M94" s="53"/>
      <c r="N94" s="53"/>
      <c r="O94" s="53"/>
      <c r="P94" s="52"/>
      <c r="Q94" s="52"/>
      <c r="R94" s="52">
        <f>SUM(E94,J94)</f>
        <v>0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</row>
    <row r="95" spans="1:36" s="467" customFormat="1" ht="30.75" hidden="1" customHeight="1" x14ac:dyDescent="0.25">
      <c r="A95" s="72" t="s">
        <v>291</v>
      </c>
      <c r="B95" s="72" t="s">
        <v>118</v>
      </c>
      <c r="C95" s="44" t="s">
        <v>141</v>
      </c>
      <c r="D95" s="128" t="s">
        <v>119</v>
      </c>
      <c r="E95" s="46">
        <f t="shared" si="29"/>
        <v>0</v>
      </c>
      <c r="F95" s="49"/>
      <c r="G95" s="49"/>
      <c r="H95" s="49"/>
      <c r="I95" s="49"/>
      <c r="J95" s="49">
        <f t="shared" si="30"/>
        <v>0</v>
      </c>
      <c r="K95" s="49"/>
      <c r="L95" s="49"/>
      <c r="M95" s="49"/>
      <c r="N95" s="49"/>
      <c r="O95" s="49"/>
      <c r="P95" s="49"/>
      <c r="Q95" s="49"/>
      <c r="R95" s="53">
        <f>SUM(E95,J95)</f>
        <v>0</v>
      </c>
    </row>
    <row r="96" spans="1:36" s="472" customFormat="1" ht="30" hidden="1" customHeight="1" x14ac:dyDescent="0.25">
      <c r="A96" s="133" t="s">
        <v>292</v>
      </c>
      <c r="B96" s="133" t="s">
        <v>144</v>
      </c>
      <c r="C96" s="134" t="s">
        <v>20</v>
      </c>
      <c r="D96" s="135" t="s">
        <v>145</v>
      </c>
      <c r="E96" s="46">
        <f t="shared" si="29"/>
        <v>0</v>
      </c>
      <c r="F96" s="121"/>
      <c r="G96" s="121"/>
      <c r="H96" s="121"/>
      <c r="I96" s="121"/>
      <c r="J96" s="49">
        <f t="shared" si="30"/>
        <v>0</v>
      </c>
      <c r="K96" s="121"/>
      <c r="L96" s="121"/>
      <c r="M96" s="121"/>
      <c r="N96" s="121"/>
      <c r="O96" s="121"/>
      <c r="P96" s="121"/>
      <c r="Q96" s="121"/>
      <c r="R96" s="136">
        <f>SUM(E96,J96)</f>
        <v>0</v>
      </c>
    </row>
    <row r="97" spans="1:20" s="467" customFormat="1" ht="30" hidden="1" customHeight="1" x14ac:dyDescent="0.25">
      <c r="A97" s="72" t="s">
        <v>293</v>
      </c>
      <c r="B97" s="72" t="s">
        <v>136</v>
      </c>
      <c r="C97" s="44" t="s">
        <v>20</v>
      </c>
      <c r="D97" s="128" t="s">
        <v>294</v>
      </c>
      <c r="E97" s="46">
        <f t="shared" si="29"/>
        <v>0</v>
      </c>
      <c r="F97" s="49"/>
      <c r="G97" s="49"/>
      <c r="H97" s="49"/>
      <c r="I97" s="49"/>
      <c r="J97" s="49">
        <f t="shared" si="30"/>
        <v>0</v>
      </c>
      <c r="K97" s="49"/>
      <c r="L97" s="49"/>
      <c r="M97" s="49"/>
      <c r="N97" s="49"/>
      <c r="O97" s="49"/>
      <c r="P97" s="49"/>
      <c r="Q97" s="49"/>
      <c r="R97" s="53">
        <f t="shared" ref="R97:R98" si="31">SUM(E97,J97)</f>
        <v>0</v>
      </c>
    </row>
    <row r="98" spans="1:20" s="467" customFormat="1" ht="30" hidden="1" customHeight="1" x14ac:dyDescent="0.25">
      <c r="A98" s="72" t="s">
        <v>295</v>
      </c>
      <c r="B98" s="72" t="s">
        <v>158</v>
      </c>
      <c r="C98" s="44" t="s">
        <v>20</v>
      </c>
      <c r="D98" s="128" t="s">
        <v>159</v>
      </c>
      <c r="E98" s="46">
        <f t="shared" si="29"/>
        <v>0</v>
      </c>
      <c r="F98" s="49"/>
      <c r="G98" s="49"/>
      <c r="H98" s="49"/>
      <c r="I98" s="49"/>
      <c r="J98" s="49">
        <f t="shared" si="30"/>
        <v>0</v>
      </c>
      <c r="K98" s="49"/>
      <c r="L98" s="49"/>
      <c r="M98" s="49"/>
      <c r="N98" s="49"/>
      <c r="O98" s="49"/>
      <c r="P98" s="49"/>
      <c r="Q98" s="49"/>
      <c r="R98" s="53">
        <f t="shared" si="31"/>
        <v>0</v>
      </c>
    </row>
    <row r="99" spans="1:20" s="127" customFormat="1" ht="48" hidden="1" customHeight="1" x14ac:dyDescent="0.25">
      <c r="A99" s="72" t="s">
        <v>214</v>
      </c>
      <c r="B99" s="72" t="s">
        <v>143</v>
      </c>
      <c r="C99" s="44" t="s">
        <v>20</v>
      </c>
      <c r="D99" s="128" t="s">
        <v>142</v>
      </c>
      <c r="E99" s="46">
        <f t="shared" si="29"/>
        <v>0</v>
      </c>
      <c r="F99" s="49"/>
      <c r="G99" s="49"/>
      <c r="H99" s="49"/>
      <c r="I99" s="49"/>
      <c r="J99" s="49">
        <f t="shared" si="30"/>
        <v>0</v>
      </c>
      <c r="K99" s="49"/>
      <c r="L99" s="49"/>
      <c r="M99" s="49"/>
      <c r="N99" s="49"/>
      <c r="O99" s="49"/>
      <c r="P99" s="49"/>
      <c r="Q99" s="49"/>
      <c r="R99" s="53">
        <f>SUM(E99,J99)</f>
        <v>0</v>
      </c>
    </row>
    <row r="100" spans="1:20" s="3" customFormat="1" ht="25.5" customHeight="1" x14ac:dyDescent="0.25">
      <c r="A100" s="44" t="s">
        <v>296</v>
      </c>
      <c r="B100" s="44" t="s">
        <v>77</v>
      </c>
      <c r="C100" s="44" t="s">
        <v>20</v>
      </c>
      <c r="D100" s="137" t="s">
        <v>78</v>
      </c>
      <c r="E100" s="46">
        <f>SUM(F100,I100)</f>
        <v>16339092</v>
      </c>
      <c r="F100" s="46">
        <v>16339092</v>
      </c>
      <c r="G100" s="50"/>
      <c r="H100" s="50"/>
      <c r="I100" s="46"/>
      <c r="J100" s="52">
        <f>SUM(L100,O100)</f>
        <v>0</v>
      </c>
      <c r="K100" s="52"/>
      <c r="L100" s="50"/>
      <c r="M100" s="50"/>
      <c r="N100" s="50"/>
      <c r="O100" s="52"/>
      <c r="P100" s="50"/>
      <c r="Q100" s="50"/>
      <c r="R100" s="49">
        <f>SUM(E100,J100)</f>
        <v>16339092</v>
      </c>
      <c r="T100" s="27"/>
    </row>
    <row r="101" spans="1:20" s="127" customFormat="1" ht="39" hidden="1" customHeight="1" x14ac:dyDescent="0.25">
      <c r="A101" s="72" t="s">
        <v>215</v>
      </c>
      <c r="B101" s="72" t="s">
        <v>216</v>
      </c>
      <c r="C101" s="44" t="s">
        <v>217</v>
      </c>
      <c r="D101" s="128" t="s">
        <v>218</v>
      </c>
      <c r="E101" s="53">
        <f t="shared" ref="E101" si="32">SUM(F101)</f>
        <v>0</v>
      </c>
      <c r="F101" s="49"/>
      <c r="G101" s="49"/>
      <c r="H101" s="49"/>
      <c r="I101" s="49"/>
      <c r="J101" s="49">
        <f t="shared" si="30"/>
        <v>0</v>
      </c>
      <c r="K101" s="49"/>
      <c r="L101" s="49"/>
      <c r="M101" s="49"/>
      <c r="N101" s="49"/>
      <c r="O101" s="49"/>
      <c r="P101" s="49"/>
      <c r="Q101" s="49"/>
      <c r="R101" s="53">
        <f>SUM(E101,J101)</f>
        <v>0</v>
      </c>
    </row>
    <row r="102" spans="1:20" s="127" customFormat="1" ht="34.5" hidden="1" customHeight="1" x14ac:dyDescent="0.25">
      <c r="A102" s="72" t="s">
        <v>219</v>
      </c>
      <c r="B102" s="72" t="s">
        <v>49</v>
      </c>
      <c r="C102" s="44" t="s">
        <v>121</v>
      </c>
      <c r="D102" s="128" t="s">
        <v>120</v>
      </c>
      <c r="E102" s="46">
        <f t="shared" ref="E102:E107" si="33">SUM(F102,I102)</f>
        <v>0</v>
      </c>
      <c r="F102" s="49"/>
      <c r="G102" s="49"/>
      <c r="H102" s="49"/>
      <c r="I102" s="49"/>
      <c r="J102" s="49">
        <f>SUM(K102)</f>
        <v>0</v>
      </c>
      <c r="K102" s="49"/>
      <c r="L102" s="49"/>
      <c r="M102" s="49"/>
      <c r="N102" s="49"/>
      <c r="O102" s="49"/>
      <c r="P102" s="49"/>
      <c r="Q102" s="49"/>
      <c r="R102" s="53">
        <f t="shared" ref="R102:R105" si="34">SUM(E102,J102)</f>
        <v>0</v>
      </c>
    </row>
    <row r="103" spans="1:20" s="127" customFormat="1" ht="41.25" hidden="1" customHeight="1" x14ac:dyDescent="0.25">
      <c r="A103" s="72" t="s">
        <v>220</v>
      </c>
      <c r="B103" s="72" t="s">
        <v>148</v>
      </c>
      <c r="C103" s="44" t="s">
        <v>121</v>
      </c>
      <c r="D103" s="128" t="s">
        <v>221</v>
      </c>
      <c r="E103" s="46">
        <f t="shared" si="33"/>
        <v>0</v>
      </c>
      <c r="F103" s="49"/>
      <c r="G103" s="49"/>
      <c r="H103" s="49"/>
      <c r="I103" s="49"/>
      <c r="J103" s="49">
        <f t="shared" ref="J103:J106" si="35">SUM(K103)</f>
        <v>0</v>
      </c>
      <c r="K103" s="49"/>
      <c r="L103" s="49"/>
      <c r="M103" s="49"/>
      <c r="N103" s="49"/>
      <c r="O103" s="49"/>
      <c r="P103" s="49"/>
      <c r="Q103" s="49"/>
      <c r="R103" s="53">
        <f t="shared" si="34"/>
        <v>0</v>
      </c>
    </row>
    <row r="104" spans="1:20" s="139" customFormat="1" ht="33.75" hidden="1" customHeight="1" x14ac:dyDescent="0.25">
      <c r="A104" s="74"/>
      <c r="B104" s="74"/>
      <c r="C104" s="83"/>
      <c r="D104" s="138" t="s">
        <v>222</v>
      </c>
      <c r="E104" s="46">
        <f t="shared" si="33"/>
        <v>0</v>
      </c>
      <c r="F104" s="76"/>
      <c r="G104" s="76"/>
      <c r="H104" s="76"/>
      <c r="I104" s="76"/>
      <c r="J104" s="76">
        <f t="shared" si="35"/>
        <v>0</v>
      </c>
      <c r="K104" s="76"/>
      <c r="L104" s="76"/>
      <c r="M104" s="76"/>
      <c r="N104" s="76"/>
      <c r="O104" s="76"/>
      <c r="P104" s="76"/>
      <c r="Q104" s="76"/>
      <c r="R104" s="75">
        <f t="shared" si="34"/>
        <v>0</v>
      </c>
    </row>
    <row r="105" spans="1:20" s="127" customFormat="1" ht="31.5" hidden="1" customHeight="1" x14ac:dyDescent="0.25">
      <c r="A105" s="72" t="s">
        <v>223</v>
      </c>
      <c r="B105" s="72" t="s">
        <v>224</v>
      </c>
      <c r="C105" s="44" t="s">
        <v>121</v>
      </c>
      <c r="D105" s="140" t="s">
        <v>225</v>
      </c>
      <c r="E105" s="46">
        <f t="shared" si="33"/>
        <v>0</v>
      </c>
      <c r="F105" s="53"/>
      <c r="G105" s="53"/>
      <c r="H105" s="53"/>
      <c r="I105" s="53"/>
      <c r="J105" s="53">
        <f t="shared" si="35"/>
        <v>0</v>
      </c>
      <c r="K105" s="53"/>
      <c r="L105" s="53"/>
      <c r="M105" s="53"/>
      <c r="N105" s="53"/>
      <c r="O105" s="53"/>
      <c r="P105" s="53"/>
      <c r="Q105" s="53"/>
      <c r="R105" s="53">
        <f t="shared" si="34"/>
        <v>0</v>
      </c>
    </row>
    <row r="106" spans="1:20" s="127" customFormat="1" ht="48" customHeight="1" x14ac:dyDescent="0.25">
      <c r="A106" s="72" t="s">
        <v>226</v>
      </c>
      <c r="B106" s="72" t="s">
        <v>123</v>
      </c>
      <c r="C106" s="44" t="s">
        <v>21</v>
      </c>
      <c r="D106" s="128" t="s">
        <v>122</v>
      </c>
      <c r="E106" s="46">
        <f t="shared" si="33"/>
        <v>0</v>
      </c>
      <c r="F106" s="49"/>
      <c r="G106" s="49"/>
      <c r="H106" s="49"/>
      <c r="I106" s="49"/>
      <c r="J106" s="49">
        <f t="shared" si="35"/>
        <v>-5750000</v>
      </c>
      <c r="K106" s="49">
        <v>-5750000</v>
      </c>
      <c r="L106" s="49"/>
      <c r="M106" s="49"/>
      <c r="N106" s="49"/>
      <c r="O106" s="49">
        <v>-5750000</v>
      </c>
      <c r="P106" s="49"/>
      <c r="Q106" s="49"/>
      <c r="R106" s="53">
        <f>SUM(E106,J106)</f>
        <v>-5750000</v>
      </c>
    </row>
    <row r="107" spans="1:20" s="3" customFormat="1" ht="24.75" hidden="1" customHeight="1" x14ac:dyDescent="0.25">
      <c r="A107" s="44" t="s">
        <v>297</v>
      </c>
      <c r="B107" s="44" t="s">
        <v>146</v>
      </c>
      <c r="C107" s="44" t="s">
        <v>30</v>
      </c>
      <c r="D107" s="51" t="s">
        <v>147</v>
      </c>
      <c r="E107" s="46">
        <f t="shared" si="33"/>
        <v>0</v>
      </c>
      <c r="F107" s="53"/>
      <c r="G107" s="50"/>
      <c r="H107" s="50"/>
      <c r="I107" s="50"/>
      <c r="J107" s="52">
        <f>SUM(L107,O107)</f>
        <v>0</v>
      </c>
      <c r="K107" s="52"/>
      <c r="L107" s="50"/>
      <c r="M107" s="50"/>
      <c r="N107" s="50"/>
      <c r="O107" s="52"/>
      <c r="P107" s="50"/>
      <c r="Q107" s="50"/>
      <c r="R107" s="49">
        <f>SUM(E107,J107)</f>
        <v>0</v>
      </c>
      <c r="T107" s="27"/>
    </row>
    <row r="108" spans="1:20" s="127" customFormat="1" ht="36" hidden="1" customHeight="1" x14ac:dyDescent="0.25">
      <c r="A108" s="40" t="s">
        <v>227</v>
      </c>
      <c r="B108" s="126"/>
      <c r="C108" s="126"/>
      <c r="D108" s="120" t="s">
        <v>228</v>
      </c>
      <c r="E108" s="71">
        <f>SUM(E109)</f>
        <v>0</v>
      </c>
      <c r="F108" s="71">
        <f t="shared" ref="F108:Q108" si="36">SUM(F109)</f>
        <v>0</v>
      </c>
      <c r="G108" s="71">
        <f t="shared" si="36"/>
        <v>0</v>
      </c>
      <c r="H108" s="71">
        <f t="shared" si="36"/>
        <v>0</v>
      </c>
      <c r="I108" s="71">
        <f t="shared" si="36"/>
        <v>0</v>
      </c>
      <c r="J108" s="71">
        <f t="shared" si="36"/>
        <v>0</v>
      </c>
      <c r="K108" s="71">
        <f t="shared" si="36"/>
        <v>0</v>
      </c>
      <c r="L108" s="71">
        <f t="shared" si="36"/>
        <v>0</v>
      </c>
      <c r="M108" s="71">
        <f t="shared" si="36"/>
        <v>0</v>
      </c>
      <c r="N108" s="71">
        <f t="shared" si="36"/>
        <v>0</v>
      </c>
      <c r="O108" s="71">
        <f t="shared" si="36"/>
        <v>0</v>
      </c>
      <c r="P108" s="71">
        <f t="shared" si="36"/>
        <v>0</v>
      </c>
      <c r="Q108" s="71">
        <f t="shared" si="36"/>
        <v>0</v>
      </c>
      <c r="R108" s="71">
        <f t="shared" ref="R108:R115" si="37">SUM(J108,E108)</f>
        <v>0</v>
      </c>
      <c r="T108" s="14">
        <f t="shared" ref="T108:T109" si="38">SUM(E108,J108)</f>
        <v>0</v>
      </c>
    </row>
    <row r="109" spans="1:20" s="127" customFormat="1" ht="39" hidden="1" customHeight="1" x14ac:dyDescent="0.25">
      <c r="A109" s="40" t="s">
        <v>229</v>
      </c>
      <c r="B109" s="126"/>
      <c r="C109" s="126"/>
      <c r="D109" s="120" t="s">
        <v>228</v>
      </c>
      <c r="E109" s="71">
        <f>SUM(E110:E112)</f>
        <v>0</v>
      </c>
      <c r="F109" s="71">
        <f t="shared" ref="F109:R109" si="39">SUM(F110:F112)</f>
        <v>0</v>
      </c>
      <c r="G109" s="71">
        <f t="shared" si="39"/>
        <v>0</v>
      </c>
      <c r="H109" s="71">
        <f t="shared" si="39"/>
        <v>0</v>
      </c>
      <c r="I109" s="71">
        <f t="shared" si="39"/>
        <v>0</v>
      </c>
      <c r="J109" s="71">
        <f t="shared" si="39"/>
        <v>0</v>
      </c>
      <c r="K109" s="71">
        <f t="shared" si="39"/>
        <v>0</v>
      </c>
      <c r="L109" s="71">
        <f t="shared" si="39"/>
        <v>0</v>
      </c>
      <c r="M109" s="71">
        <f t="shared" si="39"/>
        <v>0</v>
      </c>
      <c r="N109" s="71">
        <f t="shared" si="39"/>
        <v>0</v>
      </c>
      <c r="O109" s="71">
        <f t="shared" si="39"/>
        <v>0</v>
      </c>
      <c r="P109" s="71">
        <f t="shared" si="39"/>
        <v>0</v>
      </c>
      <c r="Q109" s="71">
        <f t="shared" si="39"/>
        <v>0</v>
      </c>
      <c r="R109" s="71">
        <f t="shared" si="39"/>
        <v>0</v>
      </c>
      <c r="T109" s="14">
        <f t="shared" si="38"/>
        <v>0</v>
      </c>
    </row>
    <row r="110" spans="1:20" s="127" customFormat="1" ht="33" hidden="1" customHeight="1" x14ac:dyDescent="0.25">
      <c r="A110" s="72" t="s">
        <v>230</v>
      </c>
      <c r="B110" s="72" t="s">
        <v>55</v>
      </c>
      <c r="C110" s="44" t="s">
        <v>12</v>
      </c>
      <c r="D110" s="141" t="s">
        <v>178</v>
      </c>
      <c r="E110" s="53">
        <f>SUM(F110,I110)</f>
        <v>0</v>
      </c>
      <c r="F110" s="49"/>
      <c r="G110" s="49"/>
      <c r="H110" s="49"/>
      <c r="I110" s="49"/>
      <c r="J110" s="46">
        <f>SUM(L110,O110)</f>
        <v>0</v>
      </c>
      <c r="K110" s="49"/>
      <c r="L110" s="49"/>
      <c r="M110" s="49"/>
      <c r="N110" s="49"/>
      <c r="O110" s="49"/>
      <c r="P110" s="49"/>
      <c r="Q110" s="49"/>
      <c r="R110" s="53">
        <f t="shared" si="37"/>
        <v>0</v>
      </c>
    </row>
    <row r="111" spans="1:20" s="127" customFormat="1" ht="34.5" hidden="1" customHeight="1" x14ac:dyDescent="0.25">
      <c r="A111" s="72" t="s">
        <v>231</v>
      </c>
      <c r="B111" s="72" t="s">
        <v>132</v>
      </c>
      <c r="C111" s="44" t="s">
        <v>121</v>
      </c>
      <c r="D111" s="128" t="s">
        <v>131</v>
      </c>
      <c r="E111" s="53">
        <f t="shared" ref="E111:E112" si="40">SUM(F111,I111)</f>
        <v>0</v>
      </c>
      <c r="F111" s="49"/>
      <c r="G111" s="49"/>
      <c r="H111" s="49"/>
      <c r="I111" s="49"/>
      <c r="J111" s="46">
        <f>SUM(L111,O111)</f>
        <v>0</v>
      </c>
      <c r="K111" s="49"/>
      <c r="L111" s="49"/>
      <c r="M111" s="49"/>
      <c r="N111" s="49"/>
      <c r="O111" s="49"/>
      <c r="P111" s="49"/>
      <c r="Q111" s="49"/>
      <c r="R111" s="53">
        <f t="shared" si="37"/>
        <v>0</v>
      </c>
    </row>
    <row r="112" spans="1:20" s="127" customFormat="1" ht="32.25" hidden="1" customHeight="1" x14ac:dyDescent="0.25">
      <c r="A112" s="72" t="s">
        <v>298</v>
      </c>
      <c r="B112" s="72" t="s">
        <v>299</v>
      </c>
      <c r="C112" s="44" t="s">
        <v>121</v>
      </c>
      <c r="D112" s="128" t="s">
        <v>300</v>
      </c>
      <c r="E112" s="53">
        <f t="shared" si="40"/>
        <v>0</v>
      </c>
      <c r="F112" s="49"/>
      <c r="G112" s="49"/>
      <c r="H112" s="49"/>
      <c r="I112" s="49"/>
      <c r="J112" s="46">
        <f>SUM(L112,O112)</f>
        <v>0</v>
      </c>
      <c r="K112" s="49"/>
      <c r="L112" s="49"/>
      <c r="M112" s="49"/>
      <c r="N112" s="49"/>
      <c r="O112" s="49"/>
      <c r="P112" s="49"/>
      <c r="Q112" s="49"/>
      <c r="R112" s="53">
        <f t="shared" si="37"/>
        <v>0</v>
      </c>
    </row>
    <row r="113" spans="1:222" s="127" customFormat="1" ht="46.5" customHeight="1" x14ac:dyDescent="0.25">
      <c r="A113" s="40" t="s">
        <v>232</v>
      </c>
      <c r="B113" s="126"/>
      <c r="C113" s="126"/>
      <c r="D113" s="120" t="s">
        <v>233</v>
      </c>
      <c r="E113" s="71">
        <f>SUM(E114)</f>
        <v>-634385</v>
      </c>
      <c r="F113" s="71">
        <f t="shared" ref="F113:Q114" si="41">SUM(F114)</f>
        <v>-634385</v>
      </c>
      <c r="G113" s="71">
        <f t="shared" si="41"/>
        <v>-519988</v>
      </c>
      <c r="H113" s="71">
        <f t="shared" si="41"/>
        <v>0</v>
      </c>
      <c r="I113" s="71">
        <f t="shared" si="41"/>
        <v>0</v>
      </c>
      <c r="J113" s="71">
        <f t="shared" si="41"/>
        <v>0</v>
      </c>
      <c r="K113" s="71">
        <f t="shared" si="41"/>
        <v>0</v>
      </c>
      <c r="L113" s="71">
        <f t="shared" si="41"/>
        <v>0</v>
      </c>
      <c r="M113" s="71">
        <f t="shared" si="41"/>
        <v>0</v>
      </c>
      <c r="N113" s="71">
        <f t="shared" si="41"/>
        <v>0</v>
      </c>
      <c r="O113" s="71">
        <f t="shared" si="41"/>
        <v>0</v>
      </c>
      <c r="P113" s="71">
        <f t="shared" si="41"/>
        <v>0</v>
      </c>
      <c r="Q113" s="71">
        <f t="shared" si="41"/>
        <v>0</v>
      </c>
      <c r="R113" s="71">
        <f t="shared" si="37"/>
        <v>-634385</v>
      </c>
      <c r="T113" s="14">
        <f t="shared" ref="T113:T114" si="42">SUM(E113,J113)</f>
        <v>-634385</v>
      </c>
    </row>
    <row r="114" spans="1:222" s="127" customFormat="1" ht="51.75" customHeight="1" x14ac:dyDescent="0.25">
      <c r="A114" s="40" t="s">
        <v>234</v>
      </c>
      <c r="B114" s="126"/>
      <c r="C114" s="126"/>
      <c r="D114" s="120" t="s">
        <v>233</v>
      </c>
      <c r="E114" s="71">
        <f>SUM(E115)</f>
        <v>-634385</v>
      </c>
      <c r="F114" s="71">
        <f t="shared" si="41"/>
        <v>-634385</v>
      </c>
      <c r="G114" s="71">
        <f t="shared" si="41"/>
        <v>-519988</v>
      </c>
      <c r="H114" s="71">
        <f t="shared" si="41"/>
        <v>0</v>
      </c>
      <c r="I114" s="71">
        <f t="shared" si="41"/>
        <v>0</v>
      </c>
      <c r="J114" s="71">
        <f t="shared" si="41"/>
        <v>0</v>
      </c>
      <c r="K114" s="71">
        <f t="shared" si="41"/>
        <v>0</v>
      </c>
      <c r="L114" s="71">
        <f t="shared" si="41"/>
        <v>0</v>
      </c>
      <c r="M114" s="71">
        <f t="shared" si="41"/>
        <v>0</v>
      </c>
      <c r="N114" s="71">
        <f t="shared" si="41"/>
        <v>0</v>
      </c>
      <c r="O114" s="71">
        <f t="shared" si="41"/>
        <v>0</v>
      </c>
      <c r="P114" s="71">
        <f t="shared" si="41"/>
        <v>0</v>
      </c>
      <c r="Q114" s="71">
        <f t="shared" si="41"/>
        <v>0</v>
      </c>
      <c r="R114" s="71">
        <f t="shared" si="37"/>
        <v>-634385</v>
      </c>
      <c r="T114" s="14">
        <f t="shared" si="42"/>
        <v>-634385</v>
      </c>
    </row>
    <row r="115" spans="1:222" s="127" customFormat="1" ht="35.25" customHeight="1" x14ac:dyDescent="0.25">
      <c r="A115" s="72" t="s">
        <v>235</v>
      </c>
      <c r="B115" s="72" t="s">
        <v>55</v>
      </c>
      <c r="C115" s="72" t="s">
        <v>12</v>
      </c>
      <c r="D115" s="141" t="s">
        <v>178</v>
      </c>
      <c r="E115" s="53">
        <f>SUM(F115,I115)</f>
        <v>-634385</v>
      </c>
      <c r="F115" s="49">
        <v>-634385</v>
      </c>
      <c r="G115" s="49">
        <v>-519988</v>
      </c>
      <c r="H115" s="49"/>
      <c r="I115" s="49"/>
      <c r="J115" s="46">
        <f>SUM(L115,O115)</f>
        <v>0</v>
      </c>
      <c r="K115" s="49"/>
      <c r="L115" s="49"/>
      <c r="M115" s="49"/>
      <c r="N115" s="49"/>
      <c r="O115" s="49"/>
      <c r="P115" s="49"/>
      <c r="Q115" s="49"/>
      <c r="R115" s="53">
        <f t="shared" si="37"/>
        <v>-634385</v>
      </c>
    </row>
    <row r="116" spans="1:222" s="127" customFormat="1" ht="32.25" customHeight="1" x14ac:dyDescent="0.25">
      <c r="A116" s="40" t="s">
        <v>89</v>
      </c>
      <c r="B116" s="40"/>
      <c r="C116" s="40"/>
      <c r="D116" s="70" t="s">
        <v>54</v>
      </c>
      <c r="E116" s="71">
        <f>SUM(E117)</f>
        <v>-9277602</v>
      </c>
      <c r="F116" s="71">
        <f t="shared" ref="F116:R116" si="43">SUM(F117)</f>
        <v>0</v>
      </c>
      <c r="G116" s="71">
        <f t="shared" si="43"/>
        <v>0</v>
      </c>
      <c r="H116" s="71">
        <f t="shared" si="43"/>
        <v>0</v>
      </c>
      <c r="I116" s="71">
        <f t="shared" si="43"/>
        <v>0</v>
      </c>
      <c r="J116" s="71">
        <f t="shared" si="43"/>
        <v>0</v>
      </c>
      <c r="K116" s="71">
        <f t="shared" si="43"/>
        <v>0</v>
      </c>
      <c r="L116" s="71">
        <f t="shared" si="43"/>
        <v>0</v>
      </c>
      <c r="M116" s="71">
        <f t="shared" si="43"/>
        <v>0</v>
      </c>
      <c r="N116" s="71">
        <f t="shared" si="43"/>
        <v>0</v>
      </c>
      <c r="O116" s="71">
        <f t="shared" si="43"/>
        <v>0</v>
      </c>
      <c r="P116" s="71">
        <f t="shared" si="43"/>
        <v>0</v>
      </c>
      <c r="Q116" s="71">
        <f t="shared" si="43"/>
        <v>0</v>
      </c>
      <c r="R116" s="71">
        <f t="shared" si="43"/>
        <v>-9277602</v>
      </c>
      <c r="U116" s="14">
        <v>0</v>
      </c>
    </row>
    <row r="117" spans="1:222" s="127" customFormat="1" ht="32.25" customHeight="1" x14ac:dyDescent="0.25">
      <c r="A117" s="40" t="s">
        <v>90</v>
      </c>
      <c r="B117" s="40"/>
      <c r="C117" s="40"/>
      <c r="D117" s="70" t="s">
        <v>54</v>
      </c>
      <c r="E117" s="71">
        <f>SUM(E118:E122)</f>
        <v>-9277602</v>
      </c>
      <c r="F117" s="71">
        <f t="shared" ref="F117:R117" si="44">SUM(F118:F122)</f>
        <v>0</v>
      </c>
      <c r="G117" s="71">
        <f t="shared" si="44"/>
        <v>0</v>
      </c>
      <c r="H117" s="71">
        <f t="shared" si="44"/>
        <v>0</v>
      </c>
      <c r="I117" s="71">
        <f t="shared" si="44"/>
        <v>0</v>
      </c>
      <c r="J117" s="71">
        <f t="shared" si="44"/>
        <v>0</v>
      </c>
      <c r="K117" s="71">
        <f t="shared" si="44"/>
        <v>0</v>
      </c>
      <c r="L117" s="71">
        <f t="shared" si="44"/>
        <v>0</v>
      </c>
      <c r="M117" s="71">
        <f t="shared" si="44"/>
        <v>0</v>
      </c>
      <c r="N117" s="71">
        <f t="shared" si="44"/>
        <v>0</v>
      </c>
      <c r="O117" s="71">
        <f t="shared" si="44"/>
        <v>0</v>
      </c>
      <c r="P117" s="71">
        <f t="shared" si="44"/>
        <v>0</v>
      </c>
      <c r="Q117" s="71">
        <f t="shared" si="44"/>
        <v>0</v>
      </c>
      <c r="R117" s="71">
        <f t="shared" si="44"/>
        <v>-9277602</v>
      </c>
      <c r="T117" s="14">
        <f t="shared" ref="T117" si="45">SUM(E117,J117)</f>
        <v>-9277602</v>
      </c>
      <c r="U117" s="14">
        <v>0</v>
      </c>
    </row>
    <row r="118" spans="1:222" s="127" customFormat="1" ht="36" hidden="1" customHeight="1" x14ac:dyDescent="0.25">
      <c r="A118" s="44" t="s">
        <v>88</v>
      </c>
      <c r="B118" s="44" t="s">
        <v>55</v>
      </c>
      <c r="C118" s="44" t="s">
        <v>12</v>
      </c>
      <c r="D118" s="51" t="s">
        <v>248</v>
      </c>
      <c r="E118" s="49">
        <f>SUM(F118,I118)</f>
        <v>0</v>
      </c>
      <c r="F118" s="142"/>
      <c r="G118" s="92"/>
      <c r="H118" s="92"/>
      <c r="I118" s="92"/>
      <c r="J118" s="53">
        <f t="shared" ref="J118:J121" si="46">SUM(L118,O118)</f>
        <v>0</v>
      </c>
      <c r="K118" s="90"/>
      <c r="L118" s="92"/>
      <c r="M118" s="92"/>
      <c r="N118" s="92"/>
      <c r="O118" s="92"/>
      <c r="P118" s="92"/>
      <c r="Q118" s="92"/>
      <c r="R118" s="87">
        <f>SUM(E118,J118)</f>
        <v>0</v>
      </c>
    </row>
    <row r="119" spans="1:222" s="145" customFormat="1" ht="26.25" hidden="1" customHeight="1" x14ac:dyDescent="0.25">
      <c r="A119" s="143" t="s">
        <v>91</v>
      </c>
      <c r="B119" s="143" t="s">
        <v>92</v>
      </c>
      <c r="C119" s="143" t="s">
        <v>23</v>
      </c>
      <c r="D119" s="86" t="s">
        <v>93</v>
      </c>
      <c r="E119" s="49"/>
      <c r="F119" s="52"/>
      <c r="G119" s="49"/>
      <c r="H119" s="49"/>
      <c r="I119" s="49"/>
      <c r="J119" s="53">
        <f t="shared" si="46"/>
        <v>0</v>
      </c>
      <c r="K119" s="87"/>
      <c r="L119" s="49"/>
      <c r="M119" s="49"/>
      <c r="N119" s="49"/>
      <c r="O119" s="49"/>
      <c r="P119" s="49"/>
      <c r="Q119" s="49"/>
      <c r="R119" s="87">
        <f t="shared" ref="R119:R121" si="47">SUM(E119,J119)</f>
        <v>0</v>
      </c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  <c r="CC119" s="144"/>
      <c r="CD119" s="144"/>
      <c r="CE119" s="144"/>
      <c r="CF119" s="144"/>
      <c r="CG119" s="144"/>
      <c r="CH119" s="144"/>
      <c r="CI119" s="144"/>
      <c r="CJ119" s="144"/>
      <c r="CK119" s="144"/>
      <c r="CL119" s="144"/>
      <c r="CM119" s="144"/>
      <c r="CN119" s="144"/>
      <c r="CO119" s="144"/>
      <c r="CP119" s="144"/>
      <c r="CQ119" s="144"/>
      <c r="CR119" s="144"/>
      <c r="CS119" s="144"/>
      <c r="CT119" s="144"/>
      <c r="CU119" s="144"/>
      <c r="CV119" s="144"/>
      <c r="CW119" s="144"/>
      <c r="CX119" s="144"/>
      <c r="CY119" s="144"/>
      <c r="CZ119" s="144"/>
      <c r="DA119" s="144"/>
      <c r="DB119" s="144"/>
      <c r="DC119" s="144"/>
      <c r="DD119" s="144"/>
      <c r="DE119" s="144"/>
      <c r="DF119" s="144"/>
      <c r="DG119" s="144"/>
      <c r="DH119" s="144"/>
      <c r="DI119" s="144"/>
      <c r="DJ119" s="144"/>
      <c r="DK119" s="144"/>
      <c r="DL119" s="144"/>
      <c r="DM119" s="144"/>
      <c r="DN119" s="144"/>
      <c r="DO119" s="144"/>
      <c r="DP119" s="144"/>
      <c r="DQ119" s="144"/>
      <c r="DR119" s="144"/>
      <c r="DS119" s="144"/>
      <c r="DT119" s="144"/>
      <c r="DU119" s="144"/>
      <c r="DV119" s="144"/>
      <c r="DW119" s="144"/>
      <c r="DX119" s="144"/>
      <c r="DY119" s="144"/>
      <c r="DZ119" s="144"/>
      <c r="EA119" s="144"/>
      <c r="EB119" s="144"/>
      <c r="EC119" s="144"/>
      <c r="ED119" s="144"/>
      <c r="EE119" s="144"/>
      <c r="EF119" s="144"/>
      <c r="EG119" s="144"/>
      <c r="EH119" s="144"/>
      <c r="EI119" s="144"/>
      <c r="EJ119" s="144"/>
      <c r="EK119" s="144"/>
      <c r="EL119" s="144"/>
      <c r="EM119" s="144"/>
      <c r="EN119" s="144"/>
      <c r="EO119" s="144"/>
      <c r="EP119" s="144"/>
      <c r="EQ119" s="144"/>
      <c r="ER119" s="144"/>
      <c r="ES119" s="144"/>
      <c r="ET119" s="144"/>
      <c r="EU119" s="144"/>
      <c r="EV119" s="144"/>
      <c r="EW119" s="144"/>
      <c r="EX119" s="144"/>
      <c r="EY119" s="144"/>
      <c r="EZ119" s="144"/>
      <c r="FA119" s="144"/>
      <c r="FB119" s="144"/>
      <c r="FC119" s="144"/>
      <c r="FD119" s="144"/>
      <c r="FE119" s="144"/>
      <c r="FF119" s="144"/>
      <c r="FG119" s="144"/>
      <c r="FH119" s="144"/>
      <c r="FI119" s="144"/>
      <c r="FJ119" s="144"/>
      <c r="FK119" s="144"/>
      <c r="FL119" s="144"/>
      <c r="FM119" s="144"/>
      <c r="FN119" s="144"/>
      <c r="FO119" s="144"/>
      <c r="FP119" s="144"/>
      <c r="FQ119" s="144"/>
      <c r="FR119" s="144"/>
      <c r="FS119" s="144"/>
      <c r="FT119" s="144"/>
      <c r="FU119" s="144"/>
      <c r="FV119" s="144"/>
      <c r="FW119" s="144"/>
      <c r="FX119" s="144"/>
      <c r="FY119" s="144"/>
      <c r="FZ119" s="144"/>
      <c r="GA119" s="144"/>
      <c r="GB119" s="144"/>
      <c r="GC119" s="144"/>
      <c r="GD119" s="144"/>
      <c r="GE119" s="144"/>
      <c r="GF119" s="144"/>
      <c r="GG119" s="144"/>
      <c r="GH119" s="144"/>
      <c r="GI119" s="144"/>
      <c r="GJ119" s="144"/>
      <c r="GK119" s="144"/>
      <c r="GL119" s="144"/>
      <c r="GM119" s="144"/>
      <c r="GN119" s="144"/>
      <c r="GO119" s="144"/>
      <c r="GP119" s="144"/>
      <c r="GQ119" s="144"/>
      <c r="GR119" s="144"/>
      <c r="GS119" s="144"/>
      <c r="GT119" s="144"/>
      <c r="GU119" s="144"/>
      <c r="GV119" s="144"/>
      <c r="GW119" s="144"/>
      <c r="GX119" s="144"/>
      <c r="GY119" s="144"/>
      <c r="GZ119" s="144"/>
      <c r="HA119" s="144"/>
      <c r="HB119" s="144"/>
      <c r="HC119" s="144"/>
      <c r="HD119" s="144"/>
      <c r="HE119" s="144"/>
      <c r="HF119" s="144"/>
      <c r="HG119" s="144"/>
      <c r="HH119" s="144"/>
      <c r="HI119" s="144"/>
      <c r="HJ119" s="144"/>
      <c r="HK119" s="144"/>
      <c r="HL119" s="144"/>
      <c r="HM119" s="144"/>
      <c r="HN119" s="144"/>
    </row>
    <row r="120" spans="1:222" s="145" customFormat="1" ht="22.5" hidden="1" customHeight="1" x14ac:dyDescent="0.25">
      <c r="A120" s="72" t="s">
        <v>137</v>
      </c>
      <c r="B120" s="72" t="s">
        <v>133</v>
      </c>
      <c r="C120" s="72" t="s">
        <v>134</v>
      </c>
      <c r="D120" s="51" t="s">
        <v>135</v>
      </c>
      <c r="E120" s="49">
        <f>SUM(F120,I120)</f>
        <v>0</v>
      </c>
      <c r="F120" s="52"/>
      <c r="G120" s="49"/>
      <c r="H120" s="49"/>
      <c r="I120" s="49"/>
      <c r="J120" s="53">
        <f t="shared" si="46"/>
        <v>0</v>
      </c>
      <c r="K120" s="87"/>
      <c r="L120" s="49"/>
      <c r="M120" s="49"/>
      <c r="N120" s="49"/>
      <c r="O120" s="49"/>
      <c r="P120" s="49"/>
      <c r="Q120" s="49"/>
      <c r="R120" s="87">
        <f t="shared" si="47"/>
        <v>0</v>
      </c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4"/>
      <c r="BN120" s="144"/>
      <c r="BO120" s="144"/>
      <c r="BP120" s="144"/>
      <c r="BQ120" s="144"/>
      <c r="BR120" s="144"/>
      <c r="BS120" s="144"/>
      <c r="BT120" s="144"/>
      <c r="BU120" s="144"/>
      <c r="BV120" s="144"/>
      <c r="BW120" s="144"/>
      <c r="BX120" s="144"/>
      <c r="BY120" s="144"/>
      <c r="BZ120" s="144"/>
      <c r="CA120" s="144"/>
      <c r="CB120" s="144"/>
      <c r="CC120" s="144"/>
      <c r="CD120" s="144"/>
      <c r="CE120" s="144"/>
      <c r="CF120" s="144"/>
      <c r="CG120" s="144"/>
      <c r="CH120" s="144"/>
      <c r="CI120" s="144"/>
      <c r="CJ120" s="144"/>
      <c r="CK120" s="144"/>
      <c r="CL120" s="144"/>
      <c r="CM120" s="144"/>
      <c r="CN120" s="144"/>
      <c r="CO120" s="144"/>
      <c r="CP120" s="144"/>
      <c r="CQ120" s="144"/>
      <c r="CR120" s="144"/>
      <c r="CS120" s="144"/>
      <c r="CT120" s="144"/>
      <c r="CU120" s="144"/>
      <c r="CV120" s="144"/>
      <c r="CW120" s="144"/>
      <c r="CX120" s="144"/>
      <c r="CY120" s="144"/>
      <c r="CZ120" s="144"/>
      <c r="DA120" s="144"/>
      <c r="DB120" s="144"/>
      <c r="DC120" s="144"/>
      <c r="DD120" s="144"/>
      <c r="DE120" s="144"/>
      <c r="DF120" s="144"/>
      <c r="DG120" s="144"/>
      <c r="DH120" s="144"/>
      <c r="DI120" s="144"/>
      <c r="DJ120" s="144"/>
      <c r="DK120" s="144"/>
      <c r="DL120" s="144"/>
      <c r="DM120" s="144"/>
      <c r="DN120" s="144"/>
      <c r="DO120" s="144"/>
      <c r="DP120" s="144"/>
      <c r="DQ120" s="144"/>
      <c r="DR120" s="144"/>
      <c r="DS120" s="144"/>
      <c r="DT120" s="144"/>
      <c r="DU120" s="144"/>
      <c r="DV120" s="144"/>
      <c r="DW120" s="144"/>
      <c r="DX120" s="144"/>
      <c r="DY120" s="144"/>
      <c r="DZ120" s="144"/>
      <c r="EA120" s="144"/>
      <c r="EB120" s="144"/>
      <c r="EC120" s="144"/>
      <c r="ED120" s="144"/>
      <c r="EE120" s="144"/>
      <c r="EF120" s="144"/>
      <c r="EG120" s="144"/>
      <c r="EH120" s="144"/>
      <c r="EI120" s="144"/>
      <c r="EJ120" s="144"/>
      <c r="EK120" s="144"/>
      <c r="EL120" s="144"/>
      <c r="EM120" s="144"/>
      <c r="EN120" s="144"/>
      <c r="EO120" s="144"/>
      <c r="EP120" s="144"/>
      <c r="EQ120" s="144"/>
      <c r="ER120" s="144"/>
      <c r="ES120" s="144"/>
      <c r="ET120" s="144"/>
      <c r="EU120" s="144"/>
      <c r="EV120" s="144"/>
      <c r="EW120" s="144"/>
      <c r="EX120" s="144"/>
      <c r="EY120" s="144"/>
      <c r="EZ120" s="144"/>
      <c r="FA120" s="144"/>
      <c r="FB120" s="144"/>
      <c r="FC120" s="144"/>
      <c r="FD120" s="144"/>
      <c r="FE120" s="144"/>
      <c r="FF120" s="144"/>
      <c r="FG120" s="144"/>
      <c r="FH120" s="144"/>
      <c r="FI120" s="144"/>
      <c r="FJ120" s="144"/>
      <c r="FK120" s="144"/>
      <c r="FL120" s="144"/>
      <c r="FM120" s="144"/>
      <c r="FN120" s="144"/>
      <c r="FO120" s="144"/>
      <c r="FP120" s="144"/>
      <c r="FQ120" s="144"/>
      <c r="FR120" s="144"/>
      <c r="FS120" s="144"/>
      <c r="FT120" s="144"/>
      <c r="FU120" s="144"/>
      <c r="FV120" s="144"/>
      <c r="FW120" s="144"/>
      <c r="FX120" s="144"/>
      <c r="FY120" s="144"/>
      <c r="FZ120" s="144"/>
      <c r="GA120" s="144"/>
      <c r="GB120" s="144"/>
      <c r="GC120" s="144"/>
      <c r="GD120" s="144"/>
      <c r="GE120" s="144"/>
      <c r="GF120" s="144"/>
      <c r="GG120" s="144"/>
      <c r="GH120" s="144"/>
      <c r="GI120" s="144"/>
      <c r="GJ120" s="144"/>
      <c r="GK120" s="144"/>
      <c r="GL120" s="144"/>
      <c r="GM120" s="144"/>
      <c r="GN120" s="144"/>
      <c r="GO120" s="144"/>
      <c r="GP120" s="144"/>
      <c r="GQ120" s="144"/>
      <c r="GR120" s="144"/>
      <c r="GS120" s="144"/>
      <c r="GT120" s="144"/>
      <c r="GU120" s="144"/>
      <c r="GV120" s="144"/>
      <c r="GW120" s="144"/>
      <c r="GX120" s="144"/>
      <c r="GY120" s="144"/>
      <c r="GZ120" s="144"/>
      <c r="HA120" s="144"/>
      <c r="HB120" s="144"/>
      <c r="HC120" s="144"/>
      <c r="HD120" s="144"/>
      <c r="HE120" s="144"/>
      <c r="HF120" s="144"/>
      <c r="HG120" s="144"/>
      <c r="HH120" s="144"/>
      <c r="HI120" s="144"/>
      <c r="HJ120" s="144"/>
      <c r="HK120" s="144"/>
      <c r="HL120" s="144"/>
      <c r="HM120" s="144"/>
      <c r="HN120" s="144"/>
    </row>
    <row r="121" spans="1:222" s="127" customFormat="1" ht="21" customHeight="1" x14ac:dyDescent="0.25">
      <c r="A121" s="143" t="s">
        <v>236</v>
      </c>
      <c r="B121" s="72" t="s">
        <v>237</v>
      </c>
      <c r="C121" s="72" t="s">
        <v>23</v>
      </c>
      <c r="D121" s="51" t="s">
        <v>238</v>
      </c>
      <c r="E121" s="52">
        <v>-9277602</v>
      </c>
      <c r="F121" s="52"/>
      <c r="G121" s="49"/>
      <c r="H121" s="49"/>
      <c r="I121" s="49"/>
      <c r="J121" s="53">
        <f t="shared" si="46"/>
        <v>0</v>
      </c>
      <c r="K121" s="87"/>
      <c r="L121" s="49"/>
      <c r="M121" s="49"/>
      <c r="N121" s="49"/>
      <c r="O121" s="49"/>
      <c r="P121" s="49"/>
      <c r="Q121" s="49"/>
      <c r="R121" s="53">
        <f t="shared" si="47"/>
        <v>-9277602</v>
      </c>
    </row>
    <row r="122" spans="1:222" s="127" customFormat="1" ht="21.75" hidden="1" customHeight="1" x14ac:dyDescent="0.25">
      <c r="A122" s="72" t="s">
        <v>94</v>
      </c>
      <c r="B122" s="72" t="s">
        <v>50</v>
      </c>
      <c r="C122" s="72" t="s">
        <v>22</v>
      </c>
      <c r="D122" s="86" t="s">
        <v>35</v>
      </c>
      <c r="E122" s="49">
        <f>SUM(F122,I122)</f>
        <v>0</v>
      </c>
      <c r="F122" s="49"/>
      <c r="G122" s="76"/>
      <c r="H122" s="76"/>
      <c r="I122" s="76"/>
      <c r="J122" s="53">
        <f>SUM(L122,O122)</f>
        <v>0</v>
      </c>
      <c r="K122" s="87"/>
      <c r="L122" s="76"/>
      <c r="M122" s="76"/>
      <c r="N122" s="76"/>
      <c r="O122" s="76"/>
      <c r="P122" s="76"/>
      <c r="Q122" s="76"/>
      <c r="R122" s="87">
        <f>SUM(E122,J122)</f>
        <v>0</v>
      </c>
    </row>
    <row r="123" spans="1:222" s="149" customFormat="1" ht="25.5" customHeight="1" x14ac:dyDescent="0.25">
      <c r="A123" s="146" t="s">
        <v>193</v>
      </c>
      <c r="B123" s="146" t="s">
        <v>193</v>
      </c>
      <c r="C123" s="146" t="s">
        <v>193</v>
      </c>
      <c r="D123" s="147" t="s">
        <v>301</v>
      </c>
      <c r="E123" s="148">
        <f t="shared" ref="E123:R123" si="48">SUM(E14,E31,E53,E79,E92,E109,E114,E117)</f>
        <v>-12163964</v>
      </c>
      <c r="F123" s="148">
        <f t="shared" si="48"/>
        <v>-2886362</v>
      </c>
      <c r="G123" s="148">
        <f t="shared" si="48"/>
        <v>-16065977</v>
      </c>
      <c r="H123" s="148">
        <f t="shared" si="48"/>
        <v>0</v>
      </c>
      <c r="I123" s="148">
        <f t="shared" si="48"/>
        <v>0</v>
      </c>
      <c r="J123" s="148">
        <f t="shared" si="48"/>
        <v>-6500000</v>
      </c>
      <c r="K123" s="148">
        <f t="shared" si="48"/>
        <v>-6500000</v>
      </c>
      <c r="L123" s="148">
        <f t="shared" si="48"/>
        <v>0</v>
      </c>
      <c r="M123" s="148">
        <f t="shared" si="48"/>
        <v>0</v>
      </c>
      <c r="N123" s="148">
        <f t="shared" si="48"/>
        <v>0</v>
      </c>
      <c r="O123" s="148">
        <f t="shared" si="48"/>
        <v>-6500000</v>
      </c>
      <c r="P123" s="148">
        <f t="shared" si="48"/>
        <v>0</v>
      </c>
      <c r="Q123" s="148" t="e">
        <f t="shared" si="48"/>
        <v>#REF!</v>
      </c>
      <c r="R123" s="148">
        <f t="shared" si="48"/>
        <v>-18663964</v>
      </c>
      <c r="T123" s="148">
        <f>SUM(T14,T31,T53,T79,T92,T109,T114,T117)</f>
        <v>-18663964</v>
      </c>
      <c r="U123" s="150">
        <f>SUM(E123,J123)</f>
        <v>-18663964</v>
      </c>
    </row>
    <row r="124" spans="1:222" x14ac:dyDescent="0.2">
      <c r="C124" s="32"/>
      <c r="D124" s="15"/>
      <c r="E124" s="23"/>
      <c r="F124" s="5"/>
      <c r="G124" s="6"/>
      <c r="H124" s="6"/>
      <c r="I124" s="6"/>
      <c r="J124" s="33"/>
      <c r="K124" s="33"/>
      <c r="L124" s="6"/>
      <c r="M124" s="6"/>
      <c r="N124" s="6"/>
      <c r="O124" s="6"/>
      <c r="P124" s="6"/>
      <c r="Q124" s="6"/>
      <c r="R124" s="5"/>
    </row>
    <row r="125" spans="1:222" ht="6.75" customHeight="1" x14ac:dyDescent="0.2">
      <c r="C125" s="32"/>
      <c r="D125" s="15"/>
      <c r="M125" s="6"/>
      <c r="O125" s="6"/>
      <c r="P125" s="6"/>
      <c r="Q125" s="6"/>
      <c r="R125" s="5"/>
    </row>
    <row r="126" spans="1:222" ht="30" customHeight="1" x14ac:dyDescent="0.2">
      <c r="C126" s="7"/>
      <c r="D126" s="15"/>
      <c r="Q126" s="6"/>
      <c r="R126" s="5"/>
    </row>
    <row r="127" spans="1:222" x14ac:dyDescent="0.2">
      <c r="C127" s="32"/>
      <c r="D127" s="15"/>
      <c r="O127" s="6"/>
      <c r="P127" s="6"/>
    </row>
    <row r="128" spans="1:222" x14ac:dyDescent="0.2">
      <c r="C128" s="32"/>
      <c r="D128" s="15"/>
    </row>
    <row r="129" spans="1:222" ht="21" hidden="1" customHeight="1" x14ac:dyDescent="0.2">
      <c r="C129" s="32"/>
      <c r="D129" s="15"/>
    </row>
    <row r="130" spans="1:222" s="127" customFormat="1" ht="23.25" hidden="1" customHeight="1" x14ac:dyDescent="0.2">
      <c r="C130" s="151"/>
      <c r="D130" s="152" t="s">
        <v>302</v>
      </c>
      <c r="E130" s="153" t="e">
        <f>SUM(E15:E16,#REF!,E32,E54,E80,E118)</f>
        <v>#REF!</v>
      </c>
      <c r="F130" s="153" t="e">
        <f>SUM(F15:F16,#REF!,F32,F54,F80,F118)</f>
        <v>#REF!</v>
      </c>
      <c r="G130" s="153" t="e">
        <f>SUM(G15:G16,#REF!,G32,G54,G80,G118)</f>
        <v>#REF!</v>
      </c>
      <c r="H130" s="153" t="e">
        <f>SUM(H15:H16,#REF!,H32,H54,H80,H118)</f>
        <v>#REF!</v>
      </c>
      <c r="I130" s="153" t="e">
        <f>SUM(I15:I16,#REF!,I32,I54,I80,I118)</f>
        <v>#REF!</v>
      </c>
      <c r="J130" s="153" t="e">
        <f>SUM(J15:J16,#REF!,J32,J54,J80,J118)</f>
        <v>#REF!</v>
      </c>
      <c r="K130" s="153" t="e">
        <f>SUM(K15:K16,#REF!,K32,K54,K80,K118)</f>
        <v>#REF!</v>
      </c>
      <c r="L130" s="153" t="e">
        <f>SUM(L15:L16,#REF!,L32,L54,L80,L118)</f>
        <v>#REF!</v>
      </c>
      <c r="M130" s="153" t="e">
        <f>SUM(M15:M16,#REF!,M32,M54,M80,M118)</f>
        <v>#REF!</v>
      </c>
      <c r="N130" s="153" t="e">
        <f>SUM(N15:N16,#REF!,N32,N54,N80,N118)</f>
        <v>#REF!</v>
      </c>
      <c r="O130" s="153" t="e">
        <f>SUM(O15:O16,#REF!,O32,O54,O80,O118)</f>
        <v>#REF!</v>
      </c>
      <c r="P130" s="153" t="e">
        <f>SUM(P15:P16,#REF!,P32,P54,P80,P118)</f>
        <v>#REF!</v>
      </c>
      <c r="Q130" s="153" t="e">
        <f>SUM(Q15:Q16,#REF!,Q32,Q54,Q80,Q118)</f>
        <v>#REF!</v>
      </c>
      <c r="R130" s="153" t="e">
        <f>SUM(R15:R16,#REF!,R32,R54,R80,R118)</f>
        <v>#REF!</v>
      </c>
    </row>
    <row r="131" spans="1:222" hidden="1" x14ac:dyDescent="0.2">
      <c r="C131" s="32"/>
      <c r="D131" s="15" t="s">
        <v>303</v>
      </c>
      <c r="E131" s="154" t="e">
        <f>SUM(E33,E35,E40,E42,#REF!,E48,E43,E44,E81)</f>
        <v>#REF!</v>
      </c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</row>
    <row r="132" spans="1:222" hidden="1" x14ac:dyDescent="0.2">
      <c r="C132" s="32"/>
      <c r="D132" s="15" t="s">
        <v>304</v>
      </c>
      <c r="E132" s="155">
        <f>SUM(E84:E87)</f>
        <v>0</v>
      </c>
      <c r="F132" s="156"/>
      <c r="G132" s="157"/>
      <c r="H132" s="157"/>
      <c r="I132" s="157"/>
      <c r="J132" s="158"/>
      <c r="K132" s="158"/>
      <c r="L132" s="157"/>
      <c r="M132" s="157"/>
      <c r="N132" s="157"/>
      <c r="O132" s="157"/>
      <c r="P132" s="157"/>
      <c r="Q132" s="157"/>
      <c r="R132" s="156"/>
    </row>
    <row r="133" spans="1:222" hidden="1" x14ac:dyDescent="0.2">
      <c r="C133" s="32"/>
      <c r="D133" s="15" t="s">
        <v>305</v>
      </c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</row>
    <row r="134" spans="1:222" ht="12.75" hidden="1" customHeight="1" x14ac:dyDescent="0.2">
      <c r="C134" s="32"/>
      <c r="D134" s="15" t="s">
        <v>306</v>
      </c>
      <c r="E134" s="155"/>
      <c r="F134" s="156"/>
      <c r="G134" s="157"/>
      <c r="H134" s="157"/>
      <c r="I134" s="157"/>
      <c r="J134" s="158"/>
      <c r="K134" s="158"/>
      <c r="L134" s="157"/>
      <c r="M134" s="157"/>
      <c r="N134" s="157"/>
      <c r="O134" s="157"/>
      <c r="P134" s="157"/>
      <c r="Q134" s="157"/>
      <c r="R134" s="156"/>
    </row>
    <row r="135" spans="1:222" hidden="1" x14ac:dyDescent="0.2">
      <c r="C135" s="32"/>
      <c r="D135" s="15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</row>
    <row r="136" spans="1:222" hidden="1" x14ac:dyDescent="0.2">
      <c r="C136" s="32"/>
      <c r="D136" s="15"/>
      <c r="E136" s="155"/>
      <c r="F136" s="156"/>
      <c r="G136" s="157"/>
      <c r="H136" s="157"/>
      <c r="I136" s="157"/>
      <c r="J136" s="158"/>
      <c r="K136" s="158"/>
      <c r="L136" s="157"/>
      <c r="M136" s="157"/>
      <c r="N136" s="157"/>
      <c r="O136" s="157"/>
      <c r="P136" s="157"/>
      <c r="Q136" s="157"/>
      <c r="R136" s="156"/>
    </row>
    <row r="137" spans="1:222" ht="15.75" hidden="1" customHeight="1" x14ac:dyDescent="0.2">
      <c r="C137" s="32"/>
      <c r="D137" s="15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</row>
    <row r="138" spans="1:222" ht="12.75" hidden="1" customHeight="1" x14ac:dyDescent="0.2">
      <c r="C138" s="32"/>
      <c r="E138" s="155"/>
      <c r="F138" s="156"/>
      <c r="G138" s="157"/>
      <c r="H138" s="157"/>
      <c r="I138" s="157"/>
      <c r="J138" s="158"/>
      <c r="K138" s="158"/>
      <c r="L138" s="157"/>
      <c r="M138" s="157"/>
      <c r="N138" s="157"/>
      <c r="O138" s="157"/>
      <c r="P138" s="157"/>
      <c r="Q138" s="157"/>
      <c r="R138" s="156"/>
    </row>
    <row r="139" spans="1:222" hidden="1" x14ac:dyDescent="0.2">
      <c r="C139" s="32"/>
      <c r="E139" s="154"/>
      <c r="F139" s="158" t="e">
        <f t="shared" ref="F139:R139" si="49">SUM(F130:F137)</f>
        <v>#REF!</v>
      </c>
      <c r="G139" s="158" t="e">
        <f t="shared" si="49"/>
        <v>#REF!</v>
      </c>
      <c r="H139" s="158" t="e">
        <f t="shared" si="49"/>
        <v>#REF!</v>
      </c>
      <c r="I139" s="158" t="e">
        <f t="shared" si="49"/>
        <v>#REF!</v>
      </c>
      <c r="J139" s="158" t="e">
        <f t="shared" si="49"/>
        <v>#REF!</v>
      </c>
      <c r="K139" s="158"/>
      <c r="L139" s="158" t="e">
        <f t="shared" si="49"/>
        <v>#REF!</v>
      </c>
      <c r="M139" s="158" t="e">
        <f t="shared" si="49"/>
        <v>#REF!</v>
      </c>
      <c r="N139" s="158" t="e">
        <f t="shared" si="49"/>
        <v>#REF!</v>
      </c>
      <c r="O139" s="158" t="e">
        <f t="shared" si="49"/>
        <v>#REF!</v>
      </c>
      <c r="P139" s="158" t="e">
        <f t="shared" si="49"/>
        <v>#REF!</v>
      </c>
      <c r="Q139" s="158" t="e">
        <f t="shared" si="49"/>
        <v>#REF!</v>
      </c>
      <c r="R139" s="158" t="e">
        <f t="shared" si="49"/>
        <v>#REF!</v>
      </c>
    </row>
    <row r="140" spans="1:222" x14ac:dyDescent="0.2">
      <c r="C140" s="32"/>
    </row>
    <row r="141" spans="1:222" ht="14.25" customHeight="1" x14ac:dyDescent="0.2">
      <c r="C141" s="32"/>
    </row>
    <row r="142" spans="1:222" x14ac:dyDescent="0.2">
      <c r="C142" s="32"/>
    </row>
    <row r="143" spans="1:222" ht="12.75" customHeight="1" x14ac:dyDescent="0.2">
      <c r="C143" s="32"/>
    </row>
    <row r="144" spans="1:222" s="4" customFormat="1" x14ac:dyDescent="0.2">
      <c r="A144"/>
      <c r="B144"/>
      <c r="C144" s="32"/>
      <c r="E144" s="21"/>
      <c r="F144" s="2"/>
      <c r="G144"/>
      <c r="H144"/>
      <c r="I144"/>
      <c r="J144" s="30"/>
      <c r="K144" s="30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32"/>
      <c r="E145" s="21"/>
      <c r="F145" s="2"/>
      <c r="G145"/>
      <c r="H145"/>
      <c r="I145"/>
      <c r="J145" s="30"/>
      <c r="K145" s="30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32"/>
      <c r="E146" s="21"/>
      <c r="F146" s="2"/>
      <c r="G146"/>
      <c r="H146"/>
      <c r="I146"/>
      <c r="J146" s="30"/>
      <c r="K146" s="30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32"/>
      <c r="E147" s="21"/>
      <c r="F147" s="2"/>
      <c r="G147"/>
      <c r="H147"/>
      <c r="I147"/>
      <c r="J147" s="30"/>
      <c r="K147" s="30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32"/>
      <c r="E148" s="21"/>
      <c r="F148" s="2"/>
      <c r="G148"/>
      <c r="H148"/>
      <c r="I148"/>
      <c r="J148" s="30"/>
      <c r="K148" s="30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32"/>
      <c r="E149" s="21"/>
      <c r="F149" s="2"/>
      <c r="G149"/>
      <c r="H149"/>
      <c r="I149"/>
      <c r="J149" s="30"/>
      <c r="K149" s="30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32"/>
      <c r="E150" s="21"/>
      <c r="F150" s="2"/>
      <c r="G150"/>
      <c r="H150"/>
      <c r="I150"/>
      <c r="J150" s="30"/>
      <c r="K150" s="30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32"/>
      <c r="E151" s="21"/>
      <c r="F151" s="2"/>
      <c r="G151"/>
      <c r="H151"/>
      <c r="I151"/>
      <c r="J151" s="30"/>
      <c r="K151" s="30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32"/>
      <c r="E152" s="21"/>
      <c r="F152" s="2"/>
      <c r="G152"/>
      <c r="H152"/>
      <c r="I152"/>
      <c r="J152" s="30"/>
      <c r="K152" s="30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32"/>
      <c r="E153" s="21"/>
      <c r="F153" s="2"/>
      <c r="G153"/>
      <c r="H153"/>
      <c r="I153"/>
      <c r="J153" s="30"/>
      <c r="K153" s="30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32"/>
      <c r="E154" s="21"/>
      <c r="F154" s="2"/>
      <c r="G154"/>
      <c r="H154"/>
      <c r="I154"/>
      <c r="J154" s="30"/>
      <c r="K154" s="30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32"/>
      <c r="E155" s="21"/>
      <c r="F155" s="2"/>
      <c r="G155"/>
      <c r="H155"/>
      <c r="I155"/>
      <c r="J155" s="30"/>
      <c r="K155" s="30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32"/>
      <c r="E156" s="21"/>
      <c r="F156" s="2"/>
      <c r="G156"/>
      <c r="H156"/>
      <c r="I156"/>
      <c r="J156" s="30"/>
      <c r="K156" s="30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32"/>
      <c r="E157" s="21"/>
      <c r="F157" s="2"/>
      <c r="G157"/>
      <c r="H157"/>
      <c r="I157"/>
      <c r="J157" s="30"/>
      <c r="K157" s="30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32"/>
      <c r="E158" s="21"/>
      <c r="F158" s="2"/>
      <c r="G158"/>
      <c r="H158"/>
      <c r="I158"/>
      <c r="J158" s="30"/>
      <c r="K158" s="30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32"/>
      <c r="E159" s="21"/>
      <c r="F159" s="2"/>
      <c r="G159"/>
      <c r="H159"/>
      <c r="I159"/>
      <c r="J159" s="30"/>
      <c r="K159" s="30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32"/>
      <c r="E160" s="21"/>
      <c r="F160" s="2"/>
      <c r="G160"/>
      <c r="H160"/>
      <c r="I160"/>
      <c r="J160" s="30"/>
      <c r="K160" s="30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32"/>
      <c r="E161" s="21"/>
      <c r="F161" s="2"/>
      <c r="G161"/>
      <c r="H161"/>
      <c r="I161"/>
      <c r="J161" s="30"/>
      <c r="K161" s="30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32"/>
      <c r="E162" s="21"/>
      <c r="F162" s="2"/>
      <c r="G162"/>
      <c r="H162"/>
      <c r="I162"/>
      <c r="J162" s="30"/>
      <c r="K162" s="30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32"/>
      <c r="E163" s="21"/>
      <c r="F163" s="2"/>
      <c r="G163"/>
      <c r="H163"/>
      <c r="I163"/>
      <c r="J163" s="30"/>
      <c r="K163" s="30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32"/>
      <c r="E164" s="21"/>
      <c r="F164" s="2"/>
      <c r="G164"/>
      <c r="H164"/>
      <c r="I164"/>
      <c r="J164" s="30"/>
      <c r="K164" s="30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32"/>
      <c r="E165" s="21"/>
      <c r="F165" s="2"/>
      <c r="G165"/>
      <c r="H165"/>
      <c r="I165"/>
      <c r="J165" s="30"/>
      <c r="K165" s="30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32"/>
      <c r="E166" s="21"/>
      <c r="F166" s="2"/>
      <c r="G166"/>
      <c r="H166"/>
      <c r="I166"/>
      <c r="J166" s="30"/>
      <c r="K166" s="30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32"/>
      <c r="E167" s="21"/>
      <c r="F167" s="2"/>
      <c r="G167"/>
      <c r="H167"/>
      <c r="I167"/>
      <c r="J167" s="30"/>
      <c r="K167" s="30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32"/>
      <c r="E168" s="21"/>
      <c r="F168" s="2"/>
      <c r="G168"/>
      <c r="H168"/>
      <c r="I168"/>
      <c r="J168" s="30"/>
      <c r="K168" s="30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32"/>
      <c r="E169" s="21"/>
      <c r="F169" s="2"/>
      <c r="G169"/>
      <c r="H169"/>
      <c r="I169"/>
      <c r="J169" s="30"/>
      <c r="K169" s="30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32"/>
      <c r="E170" s="21"/>
      <c r="F170" s="2"/>
      <c r="G170"/>
      <c r="H170"/>
      <c r="I170"/>
      <c r="J170" s="30"/>
      <c r="K170" s="30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32"/>
      <c r="E171" s="21"/>
      <c r="F171" s="2"/>
      <c r="G171"/>
      <c r="H171"/>
      <c r="I171"/>
      <c r="J171" s="30"/>
      <c r="K171" s="30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32"/>
      <c r="E172" s="21"/>
      <c r="F172" s="2"/>
      <c r="G172"/>
      <c r="H172"/>
      <c r="I172"/>
      <c r="J172" s="30"/>
      <c r="K172" s="30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32"/>
      <c r="E173" s="21"/>
      <c r="F173" s="2"/>
      <c r="G173"/>
      <c r="H173"/>
      <c r="I173"/>
      <c r="J173" s="30"/>
      <c r="K173" s="30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32"/>
      <c r="E174" s="21"/>
      <c r="F174" s="2"/>
      <c r="G174"/>
      <c r="H174"/>
      <c r="I174"/>
      <c r="J174" s="30"/>
      <c r="K174" s="30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32"/>
      <c r="E175" s="21"/>
      <c r="F175" s="2"/>
      <c r="G175"/>
      <c r="H175"/>
      <c r="I175"/>
      <c r="J175" s="30"/>
      <c r="K175" s="30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32"/>
      <c r="E176" s="21"/>
      <c r="F176" s="2"/>
      <c r="G176"/>
      <c r="H176"/>
      <c r="I176"/>
      <c r="J176" s="30"/>
      <c r="K176" s="30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32"/>
      <c r="E177" s="21"/>
      <c r="F177" s="2"/>
      <c r="G177"/>
      <c r="H177"/>
      <c r="I177"/>
      <c r="J177" s="30"/>
      <c r="K177" s="30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32"/>
      <c r="E178" s="21"/>
      <c r="F178" s="2"/>
      <c r="G178"/>
      <c r="H178"/>
      <c r="I178"/>
      <c r="J178" s="30"/>
      <c r="K178" s="30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32"/>
      <c r="E179" s="21"/>
      <c r="F179" s="2"/>
      <c r="G179"/>
      <c r="H179"/>
      <c r="I179"/>
      <c r="J179" s="30"/>
      <c r="K179" s="30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32"/>
      <c r="E180" s="21"/>
      <c r="F180" s="2"/>
      <c r="G180"/>
      <c r="H180"/>
      <c r="I180"/>
      <c r="J180" s="30"/>
      <c r="K180" s="30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32"/>
      <c r="E181" s="21"/>
      <c r="F181" s="2"/>
      <c r="G181"/>
      <c r="H181"/>
      <c r="I181"/>
      <c r="J181" s="30"/>
      <c r="K181" s="30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32"/>
      <c r="E182" s="21"/>
      <c r="F182" s="2"/>
      <c r="G182"/>
      <c r="H182"/>
      <c r="I182"/>
      <c r="J182" s="30"/>
      <c r="K182" s="30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32"/>
      <c r="E183" s="21"/>
      <c r="F183" s="2"/>
      <c r="G183"/>
      <c r="H183"/>
      <c r="I183"/>
      <c r="J183" s="30"/>
      <c r="K183" s="30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32"/>
      <c r="E184" s="21"/>
      <c r="F184" s="2"/>
      <c r="G184"/>
      <c r="H184"/>
      <c r="I184"/>
      <c r="J184" s="30"/>
      <c r="K184" s="30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32"/>
      <c r="E185" s="21"/>
      <c r="F185" s="2"/>
      <c r="G185"/>
      <c r="H185"/>
      <c r="I185"/>
      <c r="J185" s="30"/>
      <c r="K185" s="30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32"/>
      <c r="E186" s="21"/>
      <c r="F186" s="2"/>
      <c r="G186"/>
      <c r="H186"/>
      <c r="I186"/>
      <c r="J186" s="30"/>
      <c r="K186" s="30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32"/>
      <c r="E187" s="21"/>
      <c r="F187" s="2"/>
      <c r="G187"/>
      <c r="H187"/>
      <c r="I187"/>
      <c r="J187" s="30"/>
      <c r="K187" s="30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32"/>
      <c r="E188" s="21"/>
      <c r="F188" s="2"/>
      <c r="G188"/>
      <c r="H188"/>
      <c r="I188"/>
      <c r="J188" s="30"/>
      <c r="K188" s="30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32"/>
      <c r="E189" s="21"/>
      <c r="F189" s="2"/>
      <c r="G189"/>
      <c r="H189"/>
      <c r="I189"/>
      <c r="J189" s="30"/>
      <c r="K189" s="30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32"/>
      <c r="E190" s="21"/>
      <c r="F190" s="2"/>
      <c r="G190"/>
      <c r="H190"/>
      <c r="I190"/>
      <c r="J190" s="30"/>
      <c r="K190" s="30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32"/>
      <c r="E191" s="21"/>
      <c r="F191" s="2"/>
      <c r="G191"/>
      <c r="H191"/>
      <c r="I191"/>
      <c r="J191" s="30"/>
      <c r="K191" s="30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32"/>
      <c r="E192" s="21"/>
      <c r="F192" s="2"/>
      <c r="G192"/>
      <c r="H192"/>
      <c r="I192"/>
      <c r="J192" s="30"/>
      <c r="K192" s="30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32"/>
      <c r="E193" s="21"/>
      <c r="F193" s="2"/>
      <c r="G193"/>
      <c r="H193"/>
      <c r="I193"/>
      <c r="J193" s="30"/>
      <c r="K193" s="30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32"/>
      <c r="E194" s="21"/>
      <c r="F194" s="2"/>
      <c r="G194"/>
      <c r="H194"/>
      <c r="I194"/>
      <c r="J194" s="30"/>
      <c r="K194" s="30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32"/>
      <c r="E195" s="21"/>
      <c r="F195" s="2"/>
      <c r="G195"/>
      <c r="H195"/>
      <c r="I195"/>
      <c r="J195" s="30"/>
      <c r="K195" s="30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32"/>
      <c r="E196" s="21"/>
      <c r="F196" s="2"/>
      <c r="G196"/>
      <c r="H196"/>
      <c r="I196"/>
      <c r="J196" s="30"/>
      <c r="K196" s="30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32"/>
      <c r="E197" s="21"/>
      <c r="F197" s="2"/>
      <c r="G197"/>
      <c r="H197"/>
      <c r="I197"/>
      <c r="J197" s="30"/>
      <c r="K197" s="30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32"/>
      <c r="E198" s="21"/>
      <c r="F198" s="2"/>
      <c r="G198"/>
      <c r="H198"/>
      <c r="I198"/>
      <c r="J198" s="30"/>
      <c r="K198" s="30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32"/>
      <c r="E199" s="21"/>
      <c r="F199" s="2"/>
      <c r="G199"/>
      <c r="H199"/>
      <c r="I199"/>
      <c r="J199" s="30"/>
      <c r="K199" s="30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32"/>
      <c r="E200" s="21"/>
      <c r="F200" s="2"/>
      <c r="G200"/>
      <c r="H200"/>
      <c r="I200"/>
      <c r="J200" s="30"/>
      <c r="K200" s="30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32"/>
      <c r="E201" s="21"/>
      <c r="F201" s="2"/>
      <c r="G201"/>
      <c r="H201"/>
      <c r="I201"/>
      <c r="J201" s="30"/>
      <c r="K201" s="30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32"/>
      <c r="E202" s="21"/>
      <c r="F202" s="2"/>
      <c r="G202"/>
      <c r="H202"/>
      <c r="I202"/>
      <c r="J202" s="30"/>
      <c r="K202" s="30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32"/>
      <c r="E203" s="21"/>
      <c r="F203" s="2"/>
      <c r="G203"/>
      <c r="H203"/>
      <c r="I203"/>
      <c r="J203" s="30"/>
      <c r="K203" s="30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32"/>
      <c r="E204" s="21"/>
      <c r="F204" s="2"/>
      <c r="G204"/>
      <c r="H204"/>
      <c r="I204"/>
      <c r="J204" s="30"/>
      <c r="K204" s="30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32"/>
      <c r="E205" s="21"/>
      <c r="F205" s="2"/>
      <c r="G205"/>
      <c r="H205"/>
      <c r="I205"/>
      <c r="J205" s="30"/>
      <c r="K205" s="30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32"/>
      <c r="E206" s="21"/>
      <c r="F206" s="2"/>
      <c r="G206"/>
      <c r="H206"/>
      <c r="I206"/>
      <c r="J206" s="30"/>
      <c r="K206" s="30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32"/>
      <c r="E207" s="21"/>
      <c r="F207" s="2"/>
      <c r="G207"/>
      <c r="H207"/>
      <c r="I207"/>
      <c r="J207" s="30"/>
      <c r="K207" s="30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32"/>
      <c r="E208" s="21"/>
      <c r="F208" s="2"/>
      <c r="G208"/>
      <c r="H208"/>
      <c r="I208"/>
      <c r="J208" s="30"/>
      <c r="K208" s="30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32"/>
      <c r="E209" s="21"/>
      <c r="F209" s="2"/>
      <c r="G209"/>
      <c r="H209"/>
      <c r="I209"/>
      <c r="J209" s="30"/>
      <c r="K209" s="30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32"/>
      <c r="E210" s="21"/>
      <c r="F210" s="2"/>
      <c r="G210"/>
      <c r="H210"/>
      <c r="I210"/>
      <c r="J210" s="30"/>
      <c r="K210" s="30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32"/>
      <c r="E211" s="21"/>
      <c r="F211" s="2"/>
      <c r="G211"/>
      <c r="H211"/>
      <c r="I211"/>
      <c r="J211" s="30"/>
      <c r="K211" s="30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32"/>
      <c r="E212" s="21"/>
      <c r="F212" s="2"/>
      <c r="G212"/>
      <c r="H212"/>
      <c r="I212"/>
      <c r="J212" s="30"/>
      <c r="K212" s="30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32"/>
      <c r="E213" s="21"/>
      <c r="F213" s="2"/>
      <c r="G213"/>
      <c r="H213"/>
      <c r="I213"/>
      <c r="J213" s="30"/>
      <c r="K213" s="30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32"/>
      <c r="E214" s="21"/>
      <c r="F214" s="2"/>
      <c r="G214"/>
      <c r="H214"/>
      <c r="I214"/>
      <c r="J214" s="30"/>
      <c r="K214" s="30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32"/>
      <c r="E215" s="21"/>
      <c r="F215" s="2"/>
      <c r="G215"/>
      <c r="H215"/>
      <c r="I215"/>
      <c r="J215" s="30"/>
      <c r="K215" s="30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32"/>
      <c r="E216" s="21"/>
      <c r="F216" s="2"/>
      <c r="G216"/>
      <c r="H216"/>
      <c r="I216"/>
      <c r="J216" s="30"/>
      <c r="K216" s="30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32"/>
      <c r="E217" s="21"/>
      <c r="F217" s="2"/>
      <c r="G217"/>
      <c r="H217"/>
      <c r="I217"/>
      <c r="J217" s="30"/>
      <c r="K217" s="30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32"/>
      <c r="E218" s="21"/>
      <c r="F218" s="2"/>
      <c r="G218"/>
      <c r="H218"/>
      <c r="I218"/>
      <c r="J218" s="30"/>
      <c r="K218" s="30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32"/>
      <c r="E219" s="21"/>
      <c r="F219" s="2"/>
      <c r="G219"/>
      <c r="H219"/>
      <c r="I219"/>
      <c r="J219" s="30"/>
      <c r="K219" s="30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32"/>
      <c r="E220" s="21"/>
      <c r="F220" s="2"/>
      <c r="G220"/>
      <c r="H220"/>
      <c r="I220"/>
      <c r="J220" s="30"/>
      <c r="K220" s="30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32"/>
      <c r="E221" s="21"/>
      <c r="F221" s="2"/>
      <c r="G221"/>
      <c r="H221"/>
      <c r="I221"/>
      <c r="J221" s="30"/>
      <c r="K221" s="30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32"/>
      <c r="E222" s="21"/>
      <c r="F222" s="2"/>
      <c r="G222"/>
      <c r="H222"/>
      <c r="I222"/>
      <c r="J222" s="30"/>
      <c r="K222" s="30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32"/>
      <c r="E223" s="21"/>
      <c r="F223" s="2"/>
      <c r="G223"/>
      <c r="H223"/>
      <c r="I223"/>
      <c r="J223" s="30"/>
      <c r="K223" s="30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32"/>
      <c r="E224" s="21"/>
      <c r="F224" s="2"/>
      <c r="G224"/>
      <c r="H224"/>
      <c r="I224"/>
      <c r="J224" s="30"/>
      <c r="K224" s="30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32"/>
      <c r="E225" s="21"/>
      <c r="F225" s="2"/>
      <c r="G225"/>
      <c r="H225"/>
      <c r="I225"/>
      <c r="J225" s="30"/>
      <c r="K225" s="30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32"/>
      <c r="E226" s="21"/>
      <c r="F226" s="2"/>
      <c r="G226"/>
      <c r="H226"/>
      <c r="I226"/>
      <c r="J226" s="30"/>
      <c r="K226" s="30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32"/>
      <c r="E227" s="21"/>
      <c r="F227" s="2"/>
      <c r="G227"/>
      <c r="H227"/>
      <c r="I227"/>
      <c r="J227" s="30"/>
      <c r="K227" s="30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32"/>
      <c r="E228" s="21"/>
      <c r="F228" s="2"/>
      <c r="G228"/>
      <c r="H228"/>
      <c r="I228"/>
      <c r="J228" s="30"/>
      <c r="K228" s="30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32"/>
      <c r="E229" s="21"/>
      <c r="F229" s="2"/>
      <c r="G229"/>
      <c r="H229"/>
      <c r="I229"/>
      <c r="J229" s="30"/>
      <c r="K229" s="30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32"/>
      <c r="E230" s="21"/>
      <c r="F230" s="2"/>
      <c r="G230"/>
      <c r="H230"/>
      <c r="I230"/>
      <c r="J230" s="30"/>
      <c r="K230" s="30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32"/>
      <c r="E231" s="21"/>
      <c r="F231" s="2"/>
      <c r="G231"/>
      <c r="H231"/>
      <c r="I231"/>
      <c r="J231" s="30"/>
      <c r="K231" s="30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32"/>
      <c r="E232" s="21"/>
      <c r="F232" s="2"/>
      <c r="G232"/>
      <c r="H232"/>
      <c r="I232"/>
      <c r="J232" s="30"/>
      <c r="K232" s="30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32"/>
      <c r="E233" s="21"/>
      <c r="F233" s="2"/>
      <c r="G233"/>
      <c r="H233"/>
      <c r="I233"/>
      <c r="J233" s="30"/>
      <c r="K233" s="30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32"/>
      <c r="E234" s="21"/>
      <c r="F234" s="2"/>
      <c r="G234"/>
      <c r="H234"/>
      <c r="I234"/>
      <c r="J234" s="30"/>
      <c r="K234" s="30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32"/>
      <c r="E235" s="21"/>
      <c r="F235" s="2"/>
      <c r="G235"/>
      <c r="H235"/>
      <c r="I235"/>
      <c r="J235" s="30"/>
      <c r="K235" s="30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32"/>
      <c r="E236" s="21"/>
      <c r="F236" s="2"/>
      <c r="G236"/>
      <c r="H236"/>
      <c r="I236"/>
      <c r="J236" s="30"/>
      <c r="K236" s="30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32"/>
      <c r="E237" s="21"/>
      <c r="F237" s="2"/>
      <c r="G237"/>
      <c r="H237"/>
      <c r="I237"/>
      <c r="J237" s="30"/>
      <c r="K237" s="30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32"/>
      <c r="E238" s="21"/>
      <c r="F238" s="2"/>
      <c r="G238"/>
      <c r="H238"/>
      <c r="I238"/>
      <c r="J238" s="30"/>
      <c r="K238" s="30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32"/>
      <c r="E239" s="21"/>
      <c r="F239" s="2"/>
      <c r="G239"/>
      <c r="H239"/>
      <c r="I239"/>
      <c r="J239" s="30"/>
      <c r="K239" s="30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32"/>
      <c r="E240" s="21"/>
      <c r="F240" s="2"/>
      <c r="G240"/>
      <c r="H240"/>
      <c r="I240"/>
      <c r="J240" s="30"/>
      <c r="K240" s="30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32"/>
      <c r="E241" s="21"/>
      <c r="F241" s="2"/>
      <c r="G241"/>
      <c r="H241"/>
      <c r="I241"/>
      <c r="J241" s="30"/>
      <c r="K241" s="30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32"/>
      <c r="E242" s="21"/>
      <c r="F242" s="2"/>
      <c r="G242"/>
      <c r="H242"/>
      <c r="I242"/>
      <c r="J242" s="30"/>
      <c r="K242" s="30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32"/>
      <c r="E243" s="21"/>
      <c r="F243" s="2"/>
      <c r="G243"/>
      <c r="H243"/>
      <c r="I243"/>
      <c r="J243" s="30"/>
      <c r="K243" s="30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32"/>
      <c r="E244" s="21"/>
      <c r="F244" s="2"/>
      <c r="G244"/>
      <c r="H244"/>
      <c r="I244"/>
      <c r="J244" s="30"/>
      <c r="K244" s="30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32"/>
      <c r="E245" s="21"/>
      <c r="F245" s="2"/>
      <c r="G245"/>
      <c r="H245"/>
      <c r="I245"/>
      <c r="J245" s="30"/>
      <c r="K245" s="30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32"/>
      <c r="E246" s="21"/>
      <c r="F246" s="2"/>
      <c r="G246"/>
      <c r="H246"/>
      <c r="I246"/>
      <c r="J246" s="30"/>
      <c r="K246" s="30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32"/>
      <c r="E247" s="21"/>
      <c r="F247" s="2"/>
      <c r="G247"/>
      <c r="H247"/>
      <c r="I247"/>
      <c r="J247" s="30"/>
      <c r="K247" s="30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32"/>
      <c r="E248" s="21"/>
      <c r="F248" s="2"/>
      <c r="G248"/>
      <c r="H248"/>
      <c r="I248"/>
      <c r="J248" s="30"/>
      <c r="K248" s="30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32"/>
      <c r="E249" s="21"/>
      <c r="F249" s="2"/>
      <c r="G249"/>
      <c r="H249"/>
      <c r="I249"/>
      <c r="J249" s="30"/>
      <c r="K249" s="30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32"/>
      <c r="E250" s="21"/>
      <c r="F250" s="2"/>
      <c r="G250"/>
      <c r="H250"/>
      <c r="I250"/>
      <c r="J250" s="30"/>
      <c r="K250" s="30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32"/>
      <c r="E251" s="21"/>
      <c r="F251" s="2"/>
      <c r="G251"/>
      <c r="H251"/>
      <c r="I251"/>
      <c r="J251" s="30"/>
      <c r="K251" s="30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32"/>
      <c r="E252" s="21"/>
      <c r="F252" s="2"/>
      <c r="G252"/>
      <c r="H252"/>
      <c r="I252"/>
      <c r="J252" s="30"/>
      <c r="K252" s="30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32"/>
      <c r="E253" s="21"/>
      <c r="F253" s="2"/>
      <c r="G253"/>
      <c r="H253"/>
      <c r="I253"/>
      <c r="J253" s="30"/>
      <c r="K253" s="30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32"/>
      <c r="E254" s="21"/>
      <c r="F254" s="2"/>
      <c r="G254"/>
      <c r="H254"/>
      <c r="I254"/>
      <c r="J254" s="30"/>
      <c r="K254" s="30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32"/>
      <c r="E255" s="21"/>
      <c r="F255" s="2"/>
      <c r="G255"/>
      <c r="H255"/>
      <c r="I255"/>
      <c r="J255" s="30"/>
      <c r="K255" s="30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32"/>
      <c r="E256" s="21"/>
      <c r="F256" s="2"/>
      <c r="G256"/>
      <c r="H256"/>
      <c r="I256"/>
      <c r="J256" s="30"/>
      <c r="K256" s="30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32"/>
      <c r="E257" s="21"/>
      <c r="F257" s="2"/>
      <c r="G257"/>
      <c r="H257"/>
      <c r="I257"/>
      <c r="J257" s="30"/>
      <c r="K257" s="30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32"/>
      <c r="E258" s="21"/>
      <c r="F258" s="2"/>
      <c r="G258"/>
      <c r="H258"/>
      <c r="I258"/>
      <c r="J258" s="30"/>
      <c r="K258" s="30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32"/>
      <c r="E259" s="21"/>
      <c r="F259" s="2"/>
      <c r="G259"/>
      <c r="H259"/>
      <c r="I259"/>
      <c r="J259" s="30"/>
      <c r="K259" s="30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32"/>
      <c r="E260" s="21"/>
      <c r="F260" s="2"/>
      <c r="G260"/>
      <c r="H260"/>
      <c r="I260"/>
      <c r="J260" s="30"/>
      <c r="K260" s="30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32"/>
      <c r="E261" s="21"/>
      <c r="F261" s="2"/>
      <c r="G261"/>
      <c r="H261"/>
      <c r="I261"/>
      <c r="J261" s="30"/>
      <c r="K261" s="30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32"/>
      <c r="E262" s="21"/>
      <c r="F262" s="2"/>
      <c r="G262"/>
      <c r="H262"/>
      <c r="I262"/>
      <c r="J262" s="30"/>
      <c r="K262" s="30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32"/>
      <c r="E263" s="21"/>
      <c r="F263" s="2"/>
      <c r="G263"/>
      <c r="H263"/>
      <c r="I263"/>
      <c r="J263" s="30"/>
      <c r="K263" s="30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32"/>
      <c r="E264" s="21"/>
      <c r="F264" s="2"/>
      <c r="G264"/>
      <c r="H264"/>
      <c r="I264"/>
      <c r="J264" s="30"/>
      <c r="K264" s="30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32"/>
      <c r="E265" s="21"/>
      <c r="F265" s="2"/>
      <c r="G265"/>
      <c r="H265"/>
      <c r="I265"/>
      <c r="J265" s="30"/>
      <c r="K265" s="30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32"/>
      <c r="E266" s="21"/>
      <c r="F266" s="2"/>
      <c r="G266"/>
      <c r="H266"/>
      <c r="I266"/>
      <c r="J266" s="30"/>
      <c r="K266" s="30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32"/>
      <c r="E267" s="21"/>
      <c r="F267" s="2"/>
      <c r="G267"/>
      <c r="H267"/>
      <c r="I267"/>
      <c r="J267" s="30"/>
      <c r="K267" s="30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32"/>
      <c r="E268" s="21"/>
      <c r="F268" s="2"/>
      <c r="G268"/>
      <c r="H268"/>
      <c r="I268"/>
      <c r="J268" s="30"/>
      <c r="K268" s="30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32"/>
      <c r="E269" s="21"/>
      <c r="F269" s="2"/>
      <c r="G269"/>
      <c r="H269"/>
      <c r="I269"/>
      <c r="J269" s="30"/>
      <c r="K269" s="30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32"/>
      <c r="E270" s="21"/>
      <c r="F270" s="2"/>
      <c r="G270"/>
      <c r="H270"/>
      <c r="I270"/>
      <c r="J270" s="30"/>
      <c r="K270" s="30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32"/>
      <c r="E271" s="21"/>
      <c r="F271" s="2"/>
      <c r="G271"/>
      <c r="H271"/>
      <c r="I271"/>
      <c r="J271" s="30"/>
      <c r="K271" s="30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32"/>
      <c r="E272" s="21"/>
      <c r="F272" s="2"/>
      <c r="G272"/>
      <c r="H272"/>
      <c r="I272"/>
      <c r="J272" s="30"/>
      <c r="K272" s="30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32"/>
      <c r="E273" s="21"/>
      <c r="F273" s="2"/>
      <c r="G273"/>
      <c r="H273"/>
      <c r="I273"/>
      <c r="J273" s="30"/>
      <c r="K273" s="30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32"/>
      <c r="E274" s="21"/>
      <c r="F274" s="2"/>
      <c r="G274"/>
      <c r="H274"/>
      <c r="I274"/>
      <c r="J274" s="30"/>
      <c r="K274" s="30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32"/>
      <c r="E275" s="21"/>
      <c r="F275" s="2"/>
      <c r="G275"/>
      <c r="H275"/>
      <c r="I275"/>
      <c r="J275" s="30"/>
      <c r="K275" s="30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32"/>
      <c r="E276" s="21"/>
      <c r="F276" s="2"/>
      <c r="G276"/>
      <c r="H276"/>
      <c r="I276"/>
      <c r="J276" s="30"/>
      <c r="K276" s="30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32"/>
      <c r="E277" s="21"/>
      <c r="F277" s="2"/>
      <c r="G277"/>
      <c r="H277"/>
      <c r="I277"/>
      <c r="J277" s="30"/>
      <c r="K277" s="30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32"/>
      <c r="E278" s="21"/>
      <c r="F278" s="2"/>
      <c r="G278"/>
      <c r="H278"/>
      <c r="I278"/>
      <c r="J278" s="30"/>
      <c r="K278" s="30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32"/>
      <c r="E279" s="21"/>
      <c r="F279" s="2"/>
      <c r="G279"/>
      <c r="H279"/>
      <c r="I279"/>
      <c r="J279" s="30"/>
      <c r="K279" s="30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32"/>
      <c r="E280" s="21"/>
      <c r="F280" s="2"/>
      <c r="G280"/>
      <c r="H280"/>
      <c r="I280"/>
      <c r="J280" s="30"/>
      <c r="K280" s="30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32"/>
      <c r="E281" s="21"/>
      <c r="F281" s="2"/>
      <c r="G281"/>
      <c r="H281"/>
      <c r="I281"/>
      <c r="J281" s="30"/>
      <c r="K281" s="30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32"/>
      <c r="E282" s="21"/>
      <c r="F282" s="2"/>
      <c r="G282"/>
      <c r="H282"/>
      <c r="I282"/>
      <c r="J282" s="30"/>
      <c r="K282" s="30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4" customFormat="1" ht="12.75" customHeight="1" x14ac:dyDescent="0.2">
      <c r="A283"/>
      <c r="B283"/>
      <c r="C283" s="32"/>
      <c r="E283" s="21"/>
      <c r="F283" s="2"/>
      <c r="G283"/>
      <c r="H283"/>
      <c r="I283"/>
      <c r="J283" s="30"/>
      <c r="K283" s="30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  <row r="284" spans="1:222" s="4" customFormat="1" x14ac:dyDescent="0.2">
      <c r="A284"/>
      <c r="B284"/>
      <c r="C284" s="32"/>
      <c r="E284" s="21"/>
      <c r="F284" s="2"/>
      <c r="G284"/>
      <c r="H284"/>
      <c r="I284"/>
      <c r="J284" s="30"/>
      <c r="K284" s="30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78740157480314965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1"/>
  <sheetViews>
    <sheetView workbookViewId="0">
      <selection activeCell="B28" sqref="B28:C28"/>
    </sheetView>
  </sheetViews>
  <sheetFormatPr defaultRowHeight="12.75" x14ac:dyDescent="0.2"/>
  <cols>
    <col min="1" max="1" width="15.5703125" customWidth="1"/>
    <col min="2" max="2" width="13" customWidth="1"/>
    <col min="3" max="3" width="88.42578125" customWidth="1"/>
    <col min="4" max="4" width="16.28515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82"/>
      <c r="D2" s="682"/>
    </row>
    <row r="3" spans="1:30" ht="18.75" x14ac:dyDescent="0.3">
      <c r="C3" s="683"/>
      <c r="D3" s="623"/>
    </row>
    <row r="4" spans="1:30" ht="18" customHeight="1" x14ac:dyDescent="0.2"/>
    <row r="5" spans="1:30" ht="8.4499999999999993" customHeight="1" x14ac:dyDescent="0.3">
      <c r="C5" s="229"/>
      <c r="D5" s="229"/>
    </row>
    <row r="6" spans="1:30" ht="8.4499999999999993" customHeight="1" x14ac:dyDescent="0.3">
      <c r="C6" s="229"/>
      <c r="D6" s="229"/>
    </row>
    <row r="7" spans="1:30" ht="9.6" customHeight="1" x14ac:dyDescent="0.2"/>
    <row r="8" spans="1:30" ht="25.9" customHeight="1" x14ac:dyDescent="0.35">
      <c r="B8" s="684" t="s">
        <v>514</v>
      </c>
      <c r="C8" s="684"/>
    </row>
    <row r="9" spans="1:30" ht="19.149999999999999" customHeight="1" x14ac:dyDescent="0.3">
      <c r="B9" s="685">
        <v>17532000000</v>
      </c>
      <c r="C9" s="686"/>
    </row>
    <row r="10" spans="1:30" ht="11.45" customHeight="1" x14ac:dyDescent="0.2">
      <c r="C10" s="439" t="s">
        <v>515</v>
      </c>
    </row>
    <row r="11" spans="1:30" ht="21" customHeight="1" x14ac:dyDescent="0.3">
      <c r="A11" s="665" t="s">
        <v>516</v>
      </c>
      <c r="B11" s="665"/>
      <c r="C11" s="665"/>
      <c r="D11" s="665"/>
    </row>
    <row r="12" spans="1:30" ht="3.6" customHeight="1" x14ac:dyDescent="0.2"/>
    <row r="13" spans="1:30" x14ac:dyDescent="0.2">
      <c r="D13" s="440" t="s">
        <v>517</v>
      </c>
    </row>
    <row r="14" spans="1:30" ht="13.15" customHeight="1" x14ac:dyDescent="0.2">
      <c r="A14" s="667" t="s">
        <v>518</v>
      </c>
      <c r="B14" s="687" t="s">
        <v>519</v>
      </c>
      <c r="C14" s="688"/>
      <c r="D14" s="689" t="s">
        <v>139</v>
      </c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</row>
    <row r="15" spans="1:30" ht="34.9" customHeight="1" x14ac:dyDescent="0.2">
      <c r="A15" s="611"/>
      <c r="B15" s="688"/>
      <c r="C15" s="688"/>
      <c r="D15" s="688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</row>
    <row r="16" spans="1:30" ht="13.9" customHeight="1" x14ac:dyDescent="0.2">
      <c r="A16" s="442">
        <v>1</v>
      </c>
      <c r="B16" s="690">
        <v>2</v>
      </c>
      <c r="C16" s="691"/>
      <c r="D16" s="442">
        <v>3</v>
      </c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</row>
    <row r="17" spans="1:30" ht="19.5" x14ac:dyDescent="0.3">
      <c r="A17" s="652" t="s">
        <v>520</v>
      </c>
      <c r="B17" s="692"/>
      <c r="C17" s="654"/>
      <c r="D17" s="655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</row>
    <row r="18" spans="1:30" ht="19.149999999999999" customHeight="1" x14ac:dyDescent="0.3">
      <c r="A18" s="443">
        <v>41030000</v>
      </c>
      <c r="B18" s="637" t="s">
        <v>500</v>
      </c>
      <c r="C18" s="638"/>
      <c r="D18" s="444">
        <f>SUM(D19)</f>
        <v>-17703000</v>
      </c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</row>
    <row r="19" spans="1:30" ht="24.75" customHeight="1" x14ac:dyDescent="0.3">
      <c r="A19" s="445">
        <v>41033900</v>
      </c>
      <c r="B19" s="639" t="s">
        <v>501</v>
      </c>
      <c r="C19" s="640"/>
      <c r="D19" s="444">
        <v>-17703000</v>
      </c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</row>
    <row r="20" spans="1:30" ht="21.6" customHeight="1" x14ac:dyDescent="0.3">
      <c r="A20" s="443">
        <v>99000000000</v>
      </c>
      <c r="B20" s="637" t="s">
        <v>539</v>
      </c>
      <c r="C20" s="638"/>
      <c r="D20" s="444">
        <f>SUM(D19:D19)</f>
        <v>-17703000</v>
      </c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</row>
    <row r="21" spans="1:30" ht="19.149999999999999" customHeight="1" x14ac:dyDescent="0.3">
      <c r="A21" s="443">
        <v>41050000</v>
      </c>
      <c r="B21" s="637" t="s">
        <v>509</v>
      </c>
      <c r="C21" s="638"/>
      <c r="D21" s="444">
        <f>SUM(D22:D23)</f>
        <v>-210964</v>
      </c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</row>
    <row r="22" spans="1:30" ht="36.75" customHeight="1" x14ac:dyDescent="0.3">
      <c r="A22" s="445">
        <v>41051000</v>
      </c>
      <c r="B22" s="680" t="s">
        <v>545</v>
      </c>
      <c r="C22" s="681"/>
      <c r="D22" s="444">
        <v>-195202</v>
      </c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</row>
    <row r="23" spans="1:30" ht="54" customHeight="1" x14ac:dyDescent="0.3">
      <c r="A23" s="445">
        <v>41051200</v>
      </c>
      <c r="B23" s="639" t="s">
        <v>510</v>
      </c>
      <c r="C23" s="640"/>
      <c r="D23" s="444">
        <v>-15762</v>
      </c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</row>
    <row r="24" spans="1:30" ht="21.6" customHeight="1" x14ac:dyDescent="0.3">
      <c r="A24" s="443">
        <v>17100000000</v>
      </c>
      <c r="B24" s="637" t="s">
        <v>521</v>
      </c>
      <c r="C24" s="638"/>
      <c r="D24" s="444">
        <f>SUM(D22:D23)</f>
        <v>-210964</v>
      </c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</row>
    <row r="25" spans="1:30" ht="21.6" customHeight="1" x14ac:dyDescent="0.3">
      <c r="A25" s="672" t="s">
        <v>522</v>
      </c>
      <c r="B25" s="673"/>
      <c r="C25" s="674"/>
      <c r="D25" s="675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</row>
    <row r="26" spans="1:30" ht="19.149999999999999" customHeight="1" x14ac:dyDescent="0.3">
      <c r="A26" s="443">
        <v>41050000</v>
      </c>
      <c r="B26" s="637" t="s">
        <v>509</v>
      </c>
      <c r="C26" s="638"/>
      <c r="D26" s="444">
        <f>SUM(D27)</f>
        <v>-750000</v>
      </c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</row>
    <row r="27" spans="1:30" ht="24" customHeight="1" x14ac:dyDescent="0.3">
      <c r="A27" s="445">
        <v>41053900</v>
      </c>
      <c r="B27" s="639" t="s">
        <v>511</v>
      </c>
      <c r="C27" s="640"/>
      <c r="D27" s="444">
        <v>-750000</v>
      </c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</row>
    <row r="28" spans="1:30" ht="21.6" customHeight="1" x14ac:dyDescent="0.3">
      <c r="A28" s="443">
        <v>17100000000</v>
      </c>
      <c r="B28" s="637" t="s">
        <v>521</v>
      </c>
      <c r="C28" s="638"/>
      <c r="D28" s="444">
        <f>SUM(D27:D27)</f>
        <v>-750000</v>
      </c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</row>
    <row r="29" spans="1:30" ht="20.25" x14ac:dyDescent="0.3">
      <c r="A29" s="446" t="s">
        <v>523</v>
      </c>
      <c r="B29" s="676" t="s">
        <v>524</v>
      </c>
      <c r="C29" s="677"/>
      <c r="D29" s="447">
        <f>SUM(D30:D31)</f>
        <v>-18663964</v>
      </c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</row>
    <row r="30" spans="1:30" ht="20.25" x14ac:dyDescent="0.3">
      <c r="A30" s="448" t="s">
        <v>523</v>
      </c>
      <c r="B30" s="678" t="s">
        <v>525</v>
      </c>
      <c r="C30" s="679"/>
      <c r="D30" s="449">
        <f>SUM(D21,D18)</f>
        <v>-17913964</v>
      </c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</row>
    <row r="31" spans="1:30" ht="20.25" x14ac:dyDescent="0.3">
      <c r="A31" s="450" t="s">
        <v>523</v>
      </c>
      <c r="B31" s="663" t="s">
        <v>526</v>
      </c>
      <c r="C31" s="664"/>
      <c r="D31" s="451">
        <f>SUM(D26)</f>
        <v>-750000</v>
      </c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</row>
    <row r="32" spans="1:30" ht="10.15" customHeight="1" x14ac:dyDescent="0.3">
      <c r="A32" s="452"/>
      <c r="B32" s="452"/>
      <c r="C32" s="453"/>
      <c r="D32" s="454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</row>
    <row r="33" spans="1:30" ht="10.5" customHeight="1" x14ac:dyDescent="0.3">
      <c r="A33" s="452"/>
      <c r="B33" s="452"/>
      <c r="C33" s="453"/>
      <c r="D33" s="454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</row>
    <row r="34" spans="1:30" ht="20.25" x14ac:dyDescent="0.3">
      <c r="A34" s="665" t="s">
        <v>527</v>
      </c>
      <c r="B34" s="666"/>
      <c r="C34" s="666"/>
      <c r="D34" s="666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</row>
    <row r="35" spans="1:30" ht="15" customHeight="1" x14ac:dyDescent="0.2">
      <c r="D35" t="s">
        <v>528</v>
      </c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</row>
    <row r="36" spans="1:30" ht="21" customHeight="1" x14ac:dyDescent="0.2">
      <c r="A36" s="667" t="s">
        <v>529</v>
      </c>
      <c r="B36" s="667" t="s">
        <v>530</v>
      </c>
      <c r="C36" s="668" t="s">
        <v>565</v>
      </c>
      <c r="D36" s="670" t="s">
        <v>139</v>
      </c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</row>
    <row r="37" spans="1:30" ht="88.15" customHeight="1" x14ac:dyDescent="0.2">
      <c r="A37" s="611"/>
      <c r="B37" s="611"/>
      <c r="C37" s="669"/>
      <c r="D37" s="67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</row>
    <row r="38" spans="1:30" ht="12" customHeight="1" x14ac:dyDescent="0.2">
      <c r="A38" s="442">
        <v>1</v>
      </c>
      <c r="B38" s="442">
        <v>2</v>
      </c>
      <c r="C38" s="442">
        <v>3</v>
      </c>
      <c r="D38" s="442">
        <v>4</v>
      </c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</row>
    <row r="39" spans="1:30" ht="19.5" x14ac:dyDescent="0.3">
      <c r="A39" s="652" t="s">
        <v>531</v>
      </c>
      <c r="B39" s="653"/>
      <c r="C39" s="654"/>
      <c r="D39" s="655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</row>
    <row r="40" spans="1:30" s="13" customFormat="1" ht="23.25" hidden="1" customHeight="1" x14ac:dyDescent="0.3">
      <c r="A40" s="512" t="s">
        <v>532</v>
      </c>
      <c r="B40" s="513">
        <v>9770</v>
      </c>
      <c r="C40" s="514" t="s">
        <v>511</v>
      </c>
      <c r="D40" s="515">
        <f>SUM(D42)</f>
        <v>0</v>
      </c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</row>
    <row r="41" spans="1:30" s="13" customFormat="1" ht="22.5" hidden="1" customHeight="1" x14ac:dyDescent="0.3">
      <c r="A41" s="516">
        <v>17100000000</v>
      </c>
      <c r="B41" s="517"/>
      <c r="C41" s="518" t="s">
        <v>521</v>
      </c>
      <c r="D41" s="519">
        <f>SUM(D42)</f>
        <v>0</v>
      </c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  <c r="AB41" s="441"/>
      <c r="AC41" s="441"/>
      <c r="AD41" s="441"/>
    </row>
    <row r="42" spans="1:30" s="13" customFormat="1" ht="40.5" hidden="1" customHeight="1" x14ac:dyDescent="0.3">
      <c r="A42" s="656" t="s">
        <v>560</v>
      </c>
      <c r="B42" s="657"/>
      <c r="C42" s="657"/>
      <c r="D42" s="520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</row>
    <row r="43" spans="1:30" ht="25.5" hidden="1" customHeight="1" x14ac:dyDescent="0.3">
      <c r="A43" s="521"/>
      <c r="B43" s="522"/>
      <c r="C43" s="518"/>
      <c r="D43" s="523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</row>
    <row r="44" spans="1:30" ht="48.75" hidden="1" customHeight="1" x14ac:dyDescent="0.3">
      <c r="A44" s="524"/>
      <c r="B44" s="525"/>
      <c r="C44" s="526"/>
      <c r="D44" s="527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</row>
    <row r="45" spans="1:30" ht="12.75" hidden="1" customHeight="1" x14ac:dyDescent="0.3">
      <c r="A45" s="528"/>
      <c r="B45" s="522"/>
      <c r="C45" s="529"/>
      <c r="D45" s="523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</row>
    <row r="46" spans="1:30" ht="6.75" hidden="1" customHeight="1" x14ac:dyDescent="0.3">
      <c r="A46" s="521"/>
      <c r="B46" s="522"/>
      <c r="C46" s="518"/>
      <c r="D46" s="523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</row>
    <row r="47" spans="1:30" s="13" customFormat="1" ht="21.75" hidden="1" customHeight="1" x14ac:dyDescent="0.3">
      <c r="A47" s="528" t="s">
        <v>532</v>
      </c>
      <c r="B47" s="522">
        <v>9770</v>
      </c>
      <c r="C47" s="530" t="s">
        <v>511</v>
      </c>
      <c r="D47" s="523">
        <f>SUM(D49)</f>
        <v>0</v>
      </c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</row>
    <row r="48" spans="1:30" s="13" customFormat="1" ht="24.75" hidden="1" customHeight="1" x14ac:dyDescent="0.3">
      <c r="A48" s="531" t="s">
        <v>533</v>
      </c>
      <c r="B48" s="525"/>
      <c r="C48" s="525" t="s">
        <v>534</v>
      </c>
      <c r="D48" s="523">
        <f>SUM(D49)</f>
        <v>0</v>
      </c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</row>
    <row r="49" spans="1:30" s="13" customFormat="1" ht="56.25" hidden="1" customHeight="1" x14ac:dyDescent="0.3">
      <c r="A49" s="658" t="s">
        <v>535</v>
      </c>
      <c r="B49" s="659"/>
      <c r="C49" s="660"/>
      <c r="D49" s="532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</row>
    <row r="50" spans="1:30" s="13" customFormat="1" ht="83.25" customHeight="1" x14ac:dyDescent="0.3">
      <c r="A50" s="533" t="s">
        <v>549</v>
      </c>
      <c r="B50" s="534">
        <v>9820</v>
      </c>
      <c r="C50" s="62" t="s">
        <v>551</v>
      </c>
      <c r="D50" s="449">
        <f>SUM(D52:D54)</f>
        <v>800500</v>
      </c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</row>
    <row r="51" spans="1:30" s="13" customFormat="1" ht="24" customHeight="1" x14ac:dyDescent="0.3">
      <c r="A51" s="535" t="s">
        <v>538</v>
      </c>
      <c r="B51" s="534"/>
      <c r="C51" s="536" t="s">
        <v>539</v>
      </c>
      <c r="D51" s="449">
        <f>SUM(D52:D54)</f>
        <v>800500</v>
      </c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</row>
    <row r="52" spans="1:30" s="13" customFormat="1" ht="40.5" customHeight="1" x14ac:dyDescent="0.3">
      <c r="A52" s="661" t="s">
        <v>566</v>
      </c>
      <c r="B52" s="662"/>
      <c r="C52" s="662"/>
      <c r="D52" s="449">
        <v>100500</v>
      </c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</row>
    <row r="53" spans="1:30" s="13" customFormat="1" ht="42" customHeight="1" x14ac:dyDescent="0.3">
      <c r="A53" s="661" t="s">
        <v>567</v>
      </c>
      <c r="B53" s="662"/>
      <c r="C53" s="662"/>
      <c r="D53" s="449">
        <v>700000</v>
      </c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</row>
    <row r="54" spans="1:30" s="13" customFormat="1" ht="38.25" hidden="1" customHeight="1" x14ac:dyDescent="0.3">
      <c r="A54" s="646" t="s">
        <v>540</v>
      </c>
      <c r="B54" s="647"/>
      <c r="C54" s="647"/>
      <c r="D54" s="449"/>
      <c r="E54" s="441"/>
      <c r="F54" s="441"/>
      <c r="G54" s="441"/>
      <c r="H54" s="441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441"/>
      <c r="U54" s="441"/>
      <c r="V54" s="441"/>
      <c r="W54" s="441"/>
      <c r="X54" s="441"/>
      <c r="Y54" s="441"/>
      <c r="Z54" s="441"/>
      <c r="AA54" s="441"/>
      <c r="AB54" s="441"/>
      <c r="AC54" s="441"/>
      <c r="AD54" s="441"/>
    </row>
    <row r="55" spans="1:30" s="13" customFormat="1" ht="7.9" customHeight="1" x14ac:dyDescent="0.3">
      <c r="A55" s="537"/>
      <c r="B55" s="538"/>
      <c r="C55" s="538"/>
      <c r="D55" s="539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441"/>
      <c r="V55" s="441"/>
      <c r="W55" s="441"/>
      <c r="X55" s="441"/>
      <c r="Y55" s="441"/>
      <c r="Z55" s="441"/>
      <c r="AA55" s="441"/>
      <c r="AB55" s="441"/>
      <c r="AC55" s="441"/>
      <c r="AD55" s="441"/>
    </row>
    <row r="56" spans="1:30" s="13" customFormat="1" ht="18.75" hidden="1" x14ac:dyDescent="0.3">
      <c r="A56" s="540"/>
      <c r="B56" s="541"/>
      <c r="C56" s="541"/>
      <c r="D56" s="542"/>
      <c r="E56" s="441"/>
      <c r="F56" s="441"/>
      <c r="G56" s="441"/>
      <c r="H56" s="441"/>
      <c r="I56" s="441"/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</row>
    <row r="57" spans="1:30" s="13" customFormat="1" ht="23.25" hidden="1" customHeight="1" x14ac:dyDescent="0.3">
      <c r="A57" s="642" t="s">
        <v>541</v>
      </c>
      <c r="B57" s="643"/>
      <c r="C57" s="644"/>
      <c r="D57" s="645"/>
      <c r="E57" s="441"/>
      <c r="F57" s="441"/>
      <c r="G57" s="441"/>
      <c r="H57" s="441"/>
      <c r="I57" s="441"/>
      <c r="J57" s="441"/>
      <c r="K57" s="441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</row>
    <row r="58" spans="1:30" s="13" customFormat="1" ht="16.5" hidden="1" customHeight="1" x14ac:dyDescent="0.3">
      <c r="A58" s="543" t="s">
        <v>532</v>
      </c>
      <c r="B58" s="534">
        <v>9770</v>
      </c>
      <c r="C58" s="544" t="s">
        <v>511</v>
      </c>
      <c r="D58" s="545"/>
      <c r="E58" s="441"/>
      <c r="F58" s="441"/>
      <c r="G58" s="441"/>
      <c r="H58" s="441"/>
      <c r="I58" s="441"/>
      <c r="J58" s="441"/>
      <c r="K58" s="441"/>
      <c r="L58" s="441"/>
      <c r="M58" s="441"/>
      <c r="N58" s="441"/>
      <c r="O58" s="441"/>
      <c r="P58" s="441"/>
      <c r="Q58" s="441"/>
      <c r="R58" s="441"/>
      <c r="S58" s="441"/>
      <c r="T58" s="441"/>
      <c r="U58" s="441"/>
      <c r="V58" s="441"/>
      <c r="W58" s="441"/>
      <c r="X58" s="441"/>
      <c r="Y58" s="441"/>
      <c r="Z58" s="441"/>
      <c r="AA58" s="441"/>
      <c r="AB58" s="441"/>
      <c r="AC58" s="441"/>
      <c r="AD58" s="441"/>
    </row>
    <row r="59" spans="1:30" s="13" customFormat="1" ht="18" hidden="1" customHeight="1" x14ac:dyDescent="0.3">
      <c r="A59" s="443">
        <v>17100000000</v>
      </c>
      <c r="B59" s="546"/>
      <c r="C59" s="547" t="s">
        <v>521</v>
      </c>
      <c r="D59" s="545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1"/>
      <c r="P59" s="441"/>
      <c r="Q59" s="441"/>
      <c r="R59" s="441"/>
      <c r="S59" s="441"/>
      <c r="T59" s="441"/>
      <c r="U59" s="441"/>
      <c r="V59" s="441"/>
      <c r="W59" s="441"/>
      <c r="X59" s="441"/>
      <c r="Y59" s="441"/>
      <c r="Z59" s="441"/>
      <c r="AA59" s="441"/>
      <c r="AB59" s="441"/>
      <c r="AC59" s="441"/>
      <c r="AD59" s="441"/>
    </row>
    <row r="60" spans="1:30" s="13" customFormat="1" ht="21.75" hidden="1" customHeight="1" x14ac:dyDescent="0.3">
      <c r="A60" s="535" t="s">
        <v>532</v>
      </c>
      <c r="B60" s="534">
        <v>9770</v>
      </c>
      <c r="C60" s="548" t="s">
        <v>511</v>
      </c>
      <c r="D60" s="549"/>
      <c r="E60" s="441"/>
      <c r="F60" s="441"/>
      <c r="G60" s="441"/>
      <c r="H60" s="441"/>
      <c r="I60" s="441"/>
      <c r="J60" s="441"/>
      <c r="K60" s="441"/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</row>
    <row r="61" spans="1:30" s="13" customFormat="1" ht="24.75" hidden="1" customHeight="1" x14ac:dyDescent="0.3">
      <c r="A61" s="550" t="s">
        <v>533</v>
      </c>
      <c r="B61" s="551"/>
      <c r="C61" s="551" t="s">
        <v>534</v>
      </c>
      <c r="D61" s="549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1"/>
      <c r="AD61" s="441"/>
    </row>
    <row r="62" spans="1:30" s="13" customFormat="1" ht="81.75" hidden="1" customHeight="1" x14ac:dyDescent="0.3">
      <c r="A62" s="646" t="s">
        <v>542</v>
      </c>
      <c r="B62" s="647"/>
      <c r="C62" s="647"/>
      <c r="D62" s="549"/>
      <c r="E62" s="441"/>
      <c r="F62" s="441"/>
      <c r="G62" s="441"/>
      <c r="H62" s="441"/>
      <c r="I62" s="441"/>
      <c r="J62" s="441"/>
      <c r="K62" s="441"/>
      <c r="L62" s="441"/>
      <c r="M62" s="441"/>
      <c r="N62" s="441"/>
      <c r="O62" s="441"/>
      <c r="P62" s="441"/>
      <c r="Q62" s="441"/>
      <c r="R62" s="441"/>
      <c r="S62" s="441"/>
      <c r="T62" s="441"/>
      <c r="U62" s="441"/>
      <c r="V62" s="441"/>
      <c r="W62" s="441"/>
      <c r="X62" s="441"/>
      <c r="Y62" s="441"/>
      <c r="Z62" s="441"/>
      <c r="AA62" s="441"/>
      <c r="AB62" s="441"/>
      <c r="AC62" s="441"/>
      <c r="AD62" s="441"/>
    </row>
    <row r="63" spans="1:30" s="13" customFormat="1" ht="26.25" hidden="1" customHeight="1" x14ac:dyDescent="0.3">
      <c r="A63" s="648"/>
      <c r="B63" s="649"/>
      <c r="C63" s="649"/>
      <c r="D63" s="552"/>
      <c r="E63" s="441"/>
      <c r="F63" s="441"/>
      <c r="G63" s="441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441"/>
      <c r="V63" s="441"/>
      <c r="W63" s="441"/>
      <c r="X63" s="441"/>
      <c r="Y63" s="441"/>
      <c r="Z63" s="441"/>
      <c r="AA63" s="441"/>
      <c r="AB63" s="441"/>
      <c r="AC63" s="441"/>
      <c r="AD63" s="441"/>
    </row>
    <row r="64" spans="1:30" s="13" customFormat="1" ht="25.5" hidden="1" customHeight="1" x14ac:dyDescent="0.3">
      <c r="A64" s="543" t="s">
        <v>532</v>
      </c>
      <c r="B64" s="534">
        <v>9770</v>
      </c>
      <c r="C64" s="544" t="s">
        <v>511</v>
      </c>
      <c r="D64" s="553"/>
      <c r="E64" s="441"/>
      <c r="F64" s="441"/>
      <c r="G64" s="441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</row>
    <row r="65" spans="1:30" s="13" customFormat="1" ht="26.25" hidden="1" customHeight="1" x14ac:dyDescent="0.3">
      <c r="A65" s="443">
        <v>17100000000</v>
      </c>
      <c r="B65" s="546"/>
      <c r="C65" s="547" t="s">
        <v>521</v>
      </c>
      <c r="D65" s="553"/>
      <c r="E65" s="441"/>
      <c r="F65" s="441"/>
      <c r="G65" s="441"/>
      <c r="H65" s="441"/>
      <c r="I65" s="441"/>
      <c r="J65" s="441"/>
      <c r="K65" s="441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</row>
    <row r="66" spans="1:30" s="13" customFormat="1" ht="7.15" hidden="1" customHeight="1" x14ac:dyDescent="0.3">
      <c r="A66" s="650"/>
      <c r="B66" s="651"/>
      <c r="C66" s="651"/>
      <c r="D66" s="554"/>
      <c r="E66" s="441"/>
      <c r="F66" s="441"/>
      <c r="G66" s="441"/>
      <c r="H66" s="441"/>
      <c r="I66" s="441"/>
      <c r="J66" s="441"/>
      <c r="K66" s="441"/>
      <c r="L66" s="441"/>
      <c r="M66" s="441"/>
      <c r="N66" s="441"/>
      <c r="O66" s="441"/>
      <c r="P66" s="441"/>
      <c r="Q66" s="441"/>
      <c r="R66" s="441"/>
      <c r="S66" s="441"/>
      <c r="T66" s="441"/>
      <c r="U66" s="441"/>
      <c r="V66" s="441"/>
      <c r="W66" s="441"/>
      <c r="X66" s="441"/>
      <c r="Y66" s="441"/>
      <c r="Z66" s="441"/>
      <c r="AA66" s="441"/>
      <c r="AB66" s="441"/>
      <c r="AC66" s="441"/>
      <c r="AD66" s="441"/>
    </row>
    <row r="67" spans="1:30" s="13" customFormat="1" ht="39.75" hidden="1" customHeight="1" x14ac:dyDescent="0.3">
      <c r="A67" s="533" t="s">
        <v>536</v>
      </c>
      <c r="B67" s="534">
        <v>9800</v>
      </c>
      <c r="C67" s="555" t="s">
        <v>537</v>
      </c>
      <c r="D67" s="449">
        <f>SUM(D69:D70)</f>
        <v>0</v>
      </c>
      <c r="E67" s="441"/>
      <c r="F67" s="441"/>
      <c r="G67" s="441"/>
      <c r="H67" s="441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41"/>
      <c r="T67" s="441"/>
      <c r="U67" s="441"/>
      <c r="V67" s="441"/>
      <c r="W67" s="441"/>
      <c r="X67" s="441"/>
      <c r="Y67" s="441"/>
      <c r="Z67" s="441"/>
      <c r="AA67" s="441"/>
      <c r="AB67" s="441"/>
      <c r="AC67" s="441"/>
      <c r="AD67" s="441"/>
    </row>
    <row r="68" spans="1:30" s="13" customFormat="1" ht="24" hidden="1" customHeight="1" x14ac:dyDescent="0.3">
      <c r="A68" s="535" t="s">
        <v>538</v>
      </c>
      <c r="B68" s="534"/>
      <c r="C68" s="536" t="s">
        <v>539</v>
      </c>
      <c r="D68" s="449">
        <f>SUM(D69:D70)</f>
        <v>0</v>
      </c>
      <c r="E68" s="441"/>
      <c r="F68" s="441"/>
      <c r="G68" s="441"/>
      <c r="H68" s="441"/>
      <c r="I68" s="441"/>
      <c r="J68" s="441"/>
      <c r="K68" s="441"/>
      <c r="L68" s="441"/>
      <c r="M68" s="441"/>
      <c r="N68" s="441"/>
      <c r="O68" s="441"/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</row>
    <row r="69" spans="1:30" s="13" customFormat="1" ht="36.75" hidden="1" customHeight="1" x14ac:dyDescent="0.3">
      <c r="A69" s="646" t="s">
        <v>543</v>
      </c>
      <c r="B69" s="647"/>
      <c r="C69" s="647"/>
      <c r="D69" s="449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</row>
    <row r="70" spans="1:30" s="13" customFormat="1" ht="36.75" hidden="1" customHeight="1" x14ac:dyDescent="0.3">
      <c r="A70" s="646" t="s">
        <v>544</v>
      </c>
      <c r="B70" s="647"/>
      <c r="C70" s="647"/>
      <c r="D70" s="449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  <c r="AB70" s="441"/>
      <c r="AC70" s="441"/>
      <c r="AD70" s="441"/>
    </row>
    <row r="71" spans="1:30" s="13" customFormat="1" ht="7.9" hidden="1" customHeight="1" x14ac:dyDescent="0.3">
      <c r="A71" s="633"/>
      <c r="B71" s="634"/>
      <c r="C71" s="634"/>
      <c r="D71" s="556"/>
      <c r="E71" s="441"/>
      <c r="F71" s="441"/>
      <c r="G71" s="441"/>
      <c r="H71" s="441"/>
      <c r="I71" s="441"/>
      <c r="J71" s="441"/>
      <c r="K71" s="441"/>
      <c r="L71" s="441"/>
      <c r="M71" s="441"/>
      <c r="N71" s="441"/>
      <c r="O71" s="441"/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  <c r="AB71" s="441"/>
      <c r="AC71" s="441"/>
      <c r="AD71" s="441"/>
    </row>
    <row r="72" spans="1:30" s="13" customFormat="1" ht="28.5" customHeight="1" x14ac:dyDescent="0.3">
      <c r="A72" s="448" t="s">
        <v>523</v>
      </c>
      <c r="B72" s="557" t="s">
        <v>523</v>
      </c>
      <c r="C72" s="534" t="s">
        <v>561</v>
      </c>
      <c r="D72" s="558">
        <f>SUM(D73:D74)</f>
        <v>800500</v>
      </c>
      <c r="F72" s="455">
        <f>SUM(D41,D42,D45,D58)</f>
        <v>0</v>
      </c>
    </row>
    <row r="73" spans="1:30" s="13" customFormat="1" ht="20.25" x14ac:dyDescent="0.3">
      <c r="A73" s="448" t="s">
        <v>523</v>
      </c>
      <c r="B73" s="557" t="s">
        <v>523</v>
      </c>
      <c r="C73" s="551" t="s">
        <v>525</v>
      </c>
      <c r="D73" s="558">
        <f>SUM(D41,D51)</f>
        <v>800500</v>
      </c>
    </row>
    <row r="74" spans="1:30" s="13" customFormat="1" ht="20.25" hidden="1" x14ac:dyDescent="0.3">
      <c r="A74" s="457" t="s">
        <v>523</v>
      </c>
      <c r="B74" s="458" t="s">
        <v>523</v>
      </c>
      <c r="C74" s="459" t="s">
        <v>526</v>
      </c>
      <c r="D74" s="460">
        <f>SUM(D60,D67)</f>
        <v>0</v>
      </c>
    </row>
    <row r="75" spans="1:30" ht="6" customHeight="1" x14ac:dyDescent="0.3">
      <c r="A75" s="452"/>
      <c r="B75" s="452"/>
      <c r="C75" s="453"/>
      <c r="D75" s="454"/>
    </row>
    <row r="76" spans="1:30" ht="9" customHeight="1" x14ac:dyDescent="0.3">
      <c r="A76" s="452"/>
      <c r="B76" s="452"/>
      <c r="C76" s="453"/>
      <c r="D76" s="454"/>
    </row>
    <row r="77" spans="1:30" ht="27.75" customHeight="1" x14ac:dyDescent="0.35">
      <c r="A77" s="641" t="s">
        <v>563</v>
      </c>
      <c r="B77" s="641"/>
      <c r="C77" s="641"/>
      <c r="D77" s="641"/>
    </row>
    <row r="78" spans="1:30" s="410" customFormat="1" ht="9.75" customHeight="1" x14ac:dyDescent="0.35">
      <c r="A78" s="456"/>
      <c r="B78" s="456"/>
      <c r="C78" s="456"/>
      <c r="D78" s="456"/>
      <c r="E78" s="456"/>
      <c r="F78" s="456"/>
    </row>
    <row r="79" spans="1:30" ht="20.25" x14ac:dyDescent="0.3">
      <c r="A79" s="452"/>
      <c r="B79" s="452"/>
      <c r="C79" s="453"/>
      <c r="D79" s="454"/>
    </row>
    <row r="80" spans="1:30" ht="20.25" x14ac:dyDescent="0.3">
      <c r="A80" s="635"/>
      <c r="B80" s="636"/>
      <c r="C80" s="636"/>
      <c r="D80" s="636"/>
    </row>
    <row r="81" spans="1:4" ht="20.25" x14ac:dyDescent="0.3">
      <c r="A81" s="452"/>
      <c r="B81" s="452"/>
      <c r="C81" s="453"/>
      <c r="D81" s="454"/>
    </row>
  </sheetData>
  <mergeCells count="44">
    <mergeCell ref="B22:C22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23:C23"/>
    <mergeCell ref="B24:C24"/>
    <mergeCell ref="A25:D25"/>
    <mergeCell ref="B29:C29"/>
    <mergeCell ref="B30:C30"/>
    <mergeCell ref="B31:C31"/>
    <mergeCell ref="A34:D34"/>
    <mergeCell ref="A36:A37"/>
    <mergeCell ref="B36:B37"/>
    <mergeCell ref="C36:C37"/>
    <mergeCell ref="D36:D37"/>
    <mergeCell ref="A42:C42"/>
    <mergeCell ref="A49:C49"/>
    <mergeCell ref="A52:C52"/>
    <mergeCell ref="A53:C53"/>
    <mergeCell ref="A54:C54"/>
    <mergeCell ref="A71:C71"/>
    <mergeCell ref="A80:D80"/>
    <mergeCell ref="B18:C18"/>
    <mergeCell ref="B19:C19"/>
    <mergeCell ref="B20:C20"/>
    <mergeCell ref="B26:C26"/>
    <mergeCell ref="B27:C27"/>
    <mergeCell ref="B28:C28"/>
    <mergeCell ref="A77:D77"/>
    <mergeCell ref="A57:D57"/>
    <mergeCell ref="A62:C62"/>
    <mergeCell ref="A63:C63"/>
    <mergeCell ref="A66:C66"/>
    <mergeCell ref="A69:C69"/>
    <mergeCell ref="A70:C70"/>
    <mergeCell ref="A39:D39"/>
  </mergeCells>
  <pageMargins left="0.7" right="0.7" top="0.75" bottom="0.75" header="0.3" footer="0.3"/>
  <pageSetup paperSize="9" scale="6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7"/>
  <sheetViews>
    <sheetView view="pageBreakPreview" zoomScale="80" zoomScaleNormal="112" zoomScaleSheetLayoutView="80" workbookViewId="0">
      <selection activeCell="H29" sqref="H29"/>
    </sheetView>
  </sheetViews>
  <sheetFormatPr defaultColWidth="9.140625" defaultRowHeight="12.75" x14ac:dyDescent="0.2"/>
  <cols>
    <col min="1" max="1" width="13.5703125" style="199" customWidth="1"/>
    <col min="2" max="2" width="11.85546875" style="199" customWidth="1"/>
    <col min="3" max="3" width="10.85546875" style="199" customWidth="1"/>
    <col min="4" max="4" width="43.140625" style="199" customWidth="1"/>
    <col min="5" max="5" width="45.7109375" style="199" customWidth="1"/>
    <col min="6" max="6" width="25.7109375" style="200" customWidth="1"/>
    <col min="7" max="7" width="17.5703125" style="201" customWidth="1"/>
    <col min="8" max="8" width="18.5703125" style="202" customWidth="1"/>
    <col min="9" max="10" width="18" style="199" customWidth="1"/>
    <col min="12" max="12" width="21.42578125" style="199" hidden="1" customWidth="1"/>
    <col min="13" max="13" width="16" style="199" customWidth="1"/>
    <col min="14" max="16384" width="9.140625" style="199"/>
  </cols>
  <sheetData>
    <row r="4" spans="1:13" ht="57" customHeight="1" x14ac:dyDescent="0.2"/>
    <row r="5" spans="1:13" ht="16.350000000000001" customHeight="1" x14ac:dyDescent="0.3">
      <c r="D5" s="695"/>
      <c r="E5" s="695"/>
      <c r="F5" s="695"/>
      <c r="G5" s="695"/>
      <c r="H5" s="695"/>
      <c r="I5" s="695"/>
    </row>
    <row r="6" spans="1:13" ht="18.75" x14ac:dyDescent="0.3">
      <c r="D6" s="696"/>
      <c r="E6" s="696"/>
      <c r="F6" s="696"/>
      <c r="G6" s="696"/>
      <c r="H6" s="696"/>
      <c r="I6" s="696"/>
      <c r="J6" s="696"/>
    </row>
    <row r="7" spans="1:13" ht="16.899999999999999" customHeight="1" x14ac:dyDescent="0.3">
      <c r="D7" s="465"/>
      <c r="E7" s="465"/>
      <c r="F7" s="203"/>
      <c r="G7" s="464"/>
      <c r="H7" s="465"/>
      <c r="I7" s="465"/>
      <c r="J7" s="465"/>
    </row>
    <row r="8" spans="1:13" ht="27" customHeight="1" x14ac:dyDescent="0.3">
      <c r="A8" s="164" t="s">
        <v>164</v>
      </c>
      <c r="D8" s="465"/>
      <c r="E8" s="465"/>
      <c r="F8" s="203"/>
      <c r="G8" s="464"/>
      <c r="H8" s="465"/>
      <c r="I8" s="465"/>
      <c r="J8" s="465"/>
    </row>
    <row r="9" spans="1:13" ht="17.45" customHeight="1" x14ac:dyDescent="0.3">
      <c r="A9" s="166" t="s">
        <v>160</v>
      </c>
      <c r="D9" s="465"/>
      <c r="E9" s="465"/>
      <c r="F9" s="203"/>
      <c r="G9" s="464"/>
      <c r="H9" s="465"/>
      <c r="I9" s="465"/>
      <c r="J9" s="204" t="s">
        <v>182</v>
      </c>
    </row>
    <row r="10" spans="1:13" ht="9.6" customHeight="1" x14ac:dyDescent="0.3">
      <c r="E10" s="205"/>
      <c r="F10" s="203"/>
      <c r="G10" s="464"/>
      <c r="H10" s="206"/>
    </row>
    <row r="11" spans="1:13" s="207" customFormat="1" ht="27" customHeight="1" x14ac:dyDescent="0.2">
      <c r="A11" s="697" t="s">
        <v>161</v>
      </c>
      <c r="B11" s="697" t="s">
        <v>162</v>
      </c>
      <c r="C11" s="697" t="s">
        <v>138</v>
      </c>
      <c r="D11" s="698" t="s">
        <v>163</v>
      </c>
      <c r="E11" s="699" t="s">
        <v>349</v>
      </c>
      <c r="F11" s="699" t="s">
        <v>350</v>
      </c>
      <c r="G11" s="700" t="s">
        <v>139</v>
      </c>
      <c r="H11" s="701" t="s">
        <v>33</v>
      </c>
      <c r="I11" s="693" t="s">
        <v>34</v>
      </c>
      <c r="J11" s="694"/>
    </row>
    <row r="12" spans="1:13" s="207" customFormat="1" ht="104.25" customHeight="1" x14ac:dyDescent="0.2">
      <c r="A12" s="621"/>
      <c r="B12" s="621"/>
      <c r="C12" s="621"/>
      <c r="D12" s="621"/>
      <c r="E12" s="621"/>
      <c r="F12" s="616"/>
      <c r="G12" s="621"/>
      <c r="H12" s="621"/>
      <c r="I12" s="466" t="s">
        <v>311</v>
      </c>
      <c r="J12" s="208" t="s">
        <v>140</v>
      </c>
    </row>
    <row r="13" spans="1:13" s="211" customFormat="1" ht="15.75" customHeight="1" x14ac:dyDescent="0.2">
      <c r="A13" s="209">
        <v>1</v>
      </c>
      <c r="B13" s="209">
        <v>2</v>
      </c>
      <c r="C13" s="209">
        <v>3</v>
      </c>
      <c r="D13" s="209">
        <v>4</v>
      </c>
      <c r="E13" s="210">
        <v>5</v>
      </c>
      <c r="F13" s="210">
        <v>6</v>
      </c>
      <c r="G13" s="210">
        <v>7</v>
      </c>
      <c r="H13" s="210">
        <v>8</v>
      </c>
      <c r="I13" s="209">
        <v>9</v>
      </c>
      <c r="J13" s="210">
        <v>10</v>
      </c>
    </row>
    <row r="14" spans="1:13" ht="40.5" customHeight="1" x14ac:dyDescent="0.3">
      <c r="A14" s="473" t="s">
        <v>58</v>
      </c>
      <c r="B14" s="473"/>
      <c r="C14" s="473"/>
      <c r="D14" s="474" t="s">
        <v>52</v>
      </c>
      <c r="E14" s="475"/>
      <c r="F14" s="476"/>
      <c r="G14" s="310">
        <f>SUM(G15)</f>
        <v>0</v>
      </c>
      <c r="H14" s="310">
        <f t="shared" ref="H14:J14" si="0">SUM(H15)</f>
        <v>0</v>
      </c>
      <c r="I14" s="310">
        <f t="shared" si="0"/>
        <v>0</v>
      </c>
      <c r="J14" s="310">
        <f t="shared" si="0"/>
        <v>0</v>
      </c>
      <c r="K14" s="13"/>
      <c r="M14" s="455"/>
    </row>
    <row r="15" spans="1:13" ht="38.25" customHeight="1" x14ac:dyDescent="0.3">
      <c r="A15" s="473" t="s">
        <v>59</v>
      </c>
      <c r="B15" s="473"/>
      <c r="C15" s="473"/>
      <c r="D15" s="474" t="s">
        <v>52</v>
      </c>
      <c r="E15" s="475"/>
      <c r="F15" s="476"/>
      <c r="G15" s="559">
        <f>SUM(G16:G29)</f>
        <v>0</v>
      </c>
      <c r="H15" s="560">
        <f>SUM(H16:H29)</f>
        <v>0</v>
      </c>
      <c r="I15" s="310">
        <f>SUM(I16:I28)</f>
        <v>0</v>
      </c>
      <c r="J15" s="310">
        <f>SUM(J16:J28)</f>
        <v>0</v>
      </c>
      <c r="K15" s="13"/>
      <c r="L15" s="477">
        <f>SUM(H14:I14)</f>
        <v>0</v>
      </c>
    </row>
    <row r="16" spans="1:13" s="480" customFormat="1" ht="115.5" hidden="1" customHeight="1" x14ac:dyDescent="0.3">
      <c r="A16" s="212" t="s">
        <v>149</v>
      </c>
      <c r="B16" s="212" t="s">
        <v>22</v>
      </c>
      <c r="C16" s="212" t="s">
        <v>23</v>
      </c>
      <c r="D16" s="478" t="s">
        <v>150</v>
      </c>
      <c r="E16" s="213" t="s">
        <v>351</v>
      </c>
      <c r="F16" s="479" t="s">
        <v>352</v>
      </c>
      <c r="G16" s="214">
        <f t="shared" ref="G16:G28" si="1">SUM(H16:I16)</f>
        <v>0</v>
      </c>
      <c r="H16" s="319"/>
      <c r="I16" s="319"/>
      <c r="J16" s="319"/>
      <c r="L16" s="481"/>
    </row>
    <row r="17" spans="1:12" s="480" customFormat="1" ht="71.25" hidden="1" customHeight="1" x14ac:dyDescent="0.3">
      <c r="A17" s="212" t="s">
        <v>149</v>
      </c>
      <c r="B17" s="212" t="s">
        <v>22</v>
      </c>
      <c r="C17" s="212" t="s">
        <v>23</v>
      </c>
      <c r="D17" s="478" t="s">
        <v>150</v>
      </c>
      <c r="E17" s="213" t="s">
        <v>353</v>
      </c>
      <c r="F17" s="479" t="s">
        <v>354</v>
      </c>
      <c r="G17" s="214">
        <f t="shared" si="1"/>
        <v>0</v>
      </c>
      <c r="H17" s="319"/>
      <c r="I17" s="319"/>
      <c r="J17" s="319"/>
      <c r="L17" s="481"/>
    </row>
    <row r="18" spans="1:12" s="480" customFormat="1" ht="39" hidden="1" customHeight="1" x14ac:dyDescent="0.3">
      <c r="A18" s="212" t="s">
        <v>149</v>
      </c>
      <c r="B18" s="212" t="s">
        <v>22</v>
      </c>
      <c r="C18" s="212" t="s">
        <v>23</v>
      </c>
      <c r="D18" s="478" t="s">
        <v>150</v>
      </c>
      <c r="E18" s="213" t="s">
        <v>355</v>
      </c>
      <c r="F18" s="479" t="s">
        <v>356</v>
      </c>
      <c r="G18" s="214">
        <f t="shared" si="1"/>
        <v>0</v>
      </c>
      <c r="H18" s="319"/>
      <c r="I18" s="319"/>
      <c r="J18" s="319"/>
      <c r="L18" s="481"/>
    </row>
    <row r="19" spans="1:12" s="480" customFormat="1" ht="54" hidden="1" customHeight="1" x14ac:dyDescent="0.3">
      <c r="A19" s="212" t="s">
        <v>149</v>
      </c>
      <c r="B19" s="212" t="s">
        <v>22</v>
      </c>
      <c r="C19" s="212" t="s">
        <v>23</v>
      </c>
      <c r="D19" s="478" t="s">
        <v>150</v>
      </c>
      <c r="E19" s="213" t="s">
        <v>357</v>
      </c>
      <c r="F19" s="479" t="s">
        <v>358</v>
      </c>
      <c r="G19" s="214">
        <f t="shared" si="1"/>
        <v>0</v>
      </c>
      <c r="H19" s="319"/>
      <c r="I19" s="319"/>
      <c r="J19" s="319"/>
      <c r="L19" s="481"/>
    </row>
    <row r="20" spans="1:12" s="480" customFormat="1" ht="57" hidden="1" customHeight="1" x14ac:dyDescent="0.3">
      <c r="A20" s="212" t="s">
        <v>149</v>
      </c>
      <c r="B20" s="212" t="s">
        <v>22</v>
      </c>
      <c r="C20" s="212" t="s">
        <v>23</v>
      </c>
      <c r="D20" s="478" t="s">
        <v>150</v>
      </c>
      <c r="E20" s="318" t="s">
        <v>359</v>
      </c>
      <c r="F20" s="215" t="s">
        <v>360</v>
      </c>
      <c r="G20" s="214">
        <f t="shared" si="1"/>
        <v>0</v>
      </c>
      <c r="H20" s="319"/>
      <c r="I20" s="319"/>
      <c r="J20" s="319"/>
      <c r="L20" s="481"/>
    </row>
    <row r="21" spans="1:12" s="480" customFormat="1" ht="75.75" hidden="1" customHeight="1" x14ac:dyDescent="0.3">
      <c r="A21" s="482" t="s">
        <v>68</v>
      </c>
      <c r="B21" s="482" t="s">
        <v>43</v>
      </c>
      <c r="C21" s="482" t="s">
        <v>19</v>
      </c>
      <c r="D21" s="483" t="s">
        <v>1</v>
      </c>
      <c r="E21" s="213" t="s">
        <v>361</v>
      </c>
      <c r="F21" s="479" t="s">
        <v>362</v>
      </c>
      <c r="G21" s="214">
        <f t="shared" si="1"/>
        <v>0</v>
      </c>
      <c r="H21" s="319"/>
      <c r="I21" s="319"/>
      <c r="J21" s="319"/>
      <c r="L21" s="481"/>
    </row>
    <row r="22" spans="1:12" s="13" customFormat="1" ht="42" hidden="1" customHeight="1" x14ac:dyDescent="0.3">
      <c r="A22" s="212" t="s">
        <v>186</v>
      </c>
      <c r="B22" s="212" t="s">
        <v>187</v>
      </c>
      <c r="C22" s="212" t="s">
        <v>188</v>
      </c>
      <c r="D22" s="478" t="s">
        <v>189</v>
      </c>
      <c r="E22" s="318" t="s">
        <v>363</v>
      </c>
      <c r="F22" s="479" t="s">
        <v>364</v>
      </c>
      <c r="G22" s="214">
        <f t="shared" si="1"/>
        <v>0</v>
      </c>
      <c r="H22" s="214"/>
      <c r="I22" s="320"/>
      <c r="J22" s="320"/>
    </row>
    <row r="23" spans="1:12" ht="78.75" hidden="1" customHeight="1" x14ac:dyDescent="0.3">
      <c r="A23" s="482" t="s">
        <v>82</v>
      </c>
      <c r="B23" s="482" t="s">
        <v>83</v>
      </c>
      <c r="C23" s="482" t="s">
        <v>24</v>
      </c>
      <c r="D23" s="484" t="s">
        <v>81</v>
      </c>
      <c r="E23" s="318" t="s">
        <v>365</v>
      </c>
      <c r="F23" s="479" t="s">
        <v>366</v>
      </c>
      <c r="G23" s="214">
        <f t="shared" si="1"/>
        <v>0</v>
      </c>
      <c r="H23" s="485"/>
      <c r="I23" s="320"/>
      <c r="J23" s="486"/>
      <c r="K23" s="199"/>
    </row>
    <row r="24" spans="1:12" ht="69.75" hidden="1" customHeight="1" x14ac:dyDescent="0.3">
      <c r="A24" s="482" t="s">
        <v>84</v>
      </c>
      <c r="B24" s="482" t="s">
        <v>85</v>
      </c>
      <c r="C24" s="487" t="s">
        <v>86</v>
      </c>
      <c r="D24" s="488" t="s">
        <v>87</v>
      </c>
      <c r="E24" s="318" t="s">
        <v>367</v>
      </c>
      <c r="F24" s="215" t="s">
        <v>368</v>
      </c>
      <c r="G24" s="214">
        <f t="shared" si="1"/>
        <v>0</v>
      </c>
      <c r="H24" s="223"/>
      <c r="I24" s="320"/>
      <c r="J24" s="320"/>
      <c r="K24" s="199"/>
    </row>
    <row r="25" spans="1:12" ht="39.75" hidden="1" customHeight="1" x14ac:dyDescent="0.3">
      <c r="A25" s="489" t="s">
        <v>249</v>
      </c>
      <c r="B25" s="212" t="s">
        <v>250</v>
      </c>
      <c r="C25" s="490" t="s">
        <v>197</v>
      </c>
      <c r="D25" s="491" t="s">
        <v>251</v>
      </c>
      <c r="E25" s="213" t="s">
        <v>355</v>
      </c>
      <c r="F25" s="479" t="s">
        <v>356</v>
      </c>
      <c r="G25" s="214">
        <f t="shared" si="1"/>
        <v>0</v>
      </c>
      <c r="H25" s="223"/>
      <c r="I25" s="320"/>
      <c r="J25" s="320"/>
      <c r="K25" s="199"/>
    </row>
    <row r="26" spans="1:12" ht="78" hidden="1" customHeight="1" x14ac:dyDescent="0.3">
      <c r="A26" s="489" t="s">
        <v>242</v>
      </c>
      <c r="B26" s="212" t="s">
        <v>243</v>
      </c>
      <c r="C26" s="490" t="s">
        <v>197</v>
      </c>
      <c r="D26" s="491" t="s">
        <v>244</v>
      </c>
      <c r="E26" s="213" t="s">
        <v>353</v>
      </c>
      <c r="F26" s="479" t="s">
        <v>354</v>
      </c>
      <c r="G26" s="214">
        <f t="shared" si="1"/>
        <v>0</v>
      </c>
      <c r="H26" s="223"/>
      <c r="I26" s="320"/>
      <c r="J26" s="320"/>
      <c r="K26" s="199"/>
    </row>
    <row r="27" spans="1:12" ht="42.75" hidden="1" customHeight="1" x14ac:dyDescent="0.3">
      <c r="A27" s="489" t="s">
        <v>195</v>
      </c>
      <c r="B27" s="212" t="s">
        <v>196</v>
      </c>
      <c r="C27" s="490"/>
      <c r="D27" s="488" t="s">
        <v>198</v>
      </c>
      <c r="E27" s="213" t="s">
        <v>355</v>
      </c>
      <c r="F27" s="479" t="s">
        <v>356</v>
      </c>
      <c r="G27" s="214">
        <f t="shared" si="1"/>
        <v>0</v>
      </c>
      <c r="H27" s="223"/>
      <c r="I27" s="320"/>
      <c r="J27" s="486"/>
      <c r="K27" s="199"/>
    </row>
    <row r="28" spans="1:12" s="493" customFormat="1" ht="75" customHeight="1" x14ac:dyDescent="0.35">
      <c r="A28" s="212" t="s">
        <v>239</v>
      </c>
      <c r="B28" s="212" t="s">
        <v>240</v>
      </c>
      <c r="C28" s="212" t="s">
        <v>197</v>
      </c>
      <c r="D28" s="492" t="s">
        <v>241</v>
      </c>
      <c r="E28" s="213" t="s">
        <v>353</v>
      </c>
      <c r="F28" s="479" t="s">
        <v>354</v>
      </c>
      <c r="G28" s="214">
        <f t="shared" si="1"/>
        <v>-800500</v>
      </c>
      <c r="H28" s="223">
        <v>-800500</v>
      </c>
      <c r="I28" s="320"/>
      <c r="J28" s="320"/>
    </row>
    <row r="29" spans="1:12" s="493" customFormat="1" ht="165.75" customHeight="1" x14ac:dyDescent="0.35">
      <c r="A29" s="212" t="s">
        <v>549</v>
      </c>
      <c r="B29" s="212" t="s">
        <v>550</v>
      </c>
      <c r="C29" s="212" t="s">
        <v>22</v>
      </c>
      <c r="D29" s="62" t="s">
        <v>551</v>
      </c>
      <c r="E29" s="313" t="s">
        <v>353</v>
      </c>
      <c r="F29" s="479" t="s">
        <v>354</v>
      </c>
      <c r="G29" s="214">
        <f>SUM(H29:H29)</f>
        <v>800500</v>
      </c>
      <c r="H29" s="223">
        <v>800500</v>
      </c>
      <c r="I29" s="320"/>
      <c r="J29" s="320"/>
    </row>
    <row r="30" spans="1:12" s="234" customFormat="1" ht="47.25" hidden="1" customHeight="1" x14ac:dyDescent="0.3">
      <c r="A30" s="269" t="s">
        <v>99</v>
      </c>
      <c r="B30" s="270"/>
      <c r="C30" s="270"/>
      <c r="D30" s="271" t="s">
        <v>53</v>
      </c>
      <c r="E30" s="272"/>
      <c r="F30" s="273"/>
      <c r="G30" s="263">
        <f>SUM(G31)</f>
        <v>0</v>
      </c>
      <c r="H30" s="263">
        <f t="shared" ref="H30:J30" si="2">SUM(H31)</f>
        <v>0</v>
      </c>
      <c r="I30" s="263">
        <f t="shared" si="2"/>
        <v>0</v>
      </c>
      <c r="J30" s="263">
        <f t="shared" si="2"/>
        <v>0</v>
      </c>
    </row>
    <row r="31" spans="1:12" s="234" customFormat="1" ht="45.75" hidden="1" customHeight="1" x14ac:dyDescent="0.3">
      <c r="A31" s="269" t="s">
        <v>98</v>
      </c>
      <c r="B31" s="270"/>
      <c r="C31" s="270"/>
      <c r="D31" s="271" t="s">
        <v>53</v>
      </c>
      <c r="E31" s="272"/>
      <c r="F31" s="273"/>
      <c r="G31" s="263">
        <f>SUM(G32:G34)</f>
        <v>0</v>
      </c>
      <c r="H31" s="263">
        <f t="shared" ref="H31:J31" si="3">SUM(H32:H34)</f>
        <v>0</v>
      </c>
      <c r="I31" s="263">
        <f t="shared" si="3"/>
        <v>0</v>
      </c>
      <c r="J31" s="263">
        <f t="shared" si="3"/>
        <v>0</v>
      </c>
      <c r="L31" s="274">
        <f>SUM(H31:I31)</f>
        <v>0</v>
      </c>
    </row>
    <row r="32" spans="1:12" s="234" customFormat="1" ht="77.25" hidden="1" customHeight="1" x14ac:dyDescent="0.3">
      <c r="A32" s="248" t="s">
        <v>181</v>
      </c>
      <c r="B32" s="248" t="s">
        <v>190</v>
      </c>
      <c r="C32" s="275" t="s">
        <v>14</v>
      </c>
      <c r="D32" s="276" t="s">
        <v>191</v>
      </c>
      <c r="E32" s="238" t="s">
        <v>369</v>
      </c>
      <c r="F32" s="243" t="s">
        <v>370</v>
      </c>
      <c r="G32" s="265">
        <f t="shared" ref="G32" si="4">SUM(H32:I32)</f>
        <v>0</v>
      </c>
      <c r="H32" s="265"/>
      <c r="I32" s="239"/>
      <c r="J32" s="240"/>
      <c r="L32" s="277"/>
    </row>
    <row r="33" spans="1:12" s="234" customFormat="1" ht="75" hidden="1" customHeight="1" x14ac:dyDescent="0.3">
      <c r="A33" s="236" t="s">
        <v>179</v>
      </c>
      <c r="B33" s="236" t="s">
        <v>180</v>
      </c>
      <c r="C33" s="236" t="s">
        <v>16</v>
      </c>
      <c r="D33" s="276" t="s">
        <v>127</v>
      </c>
      <c r="E33" s="217" t="s">
        <v>371</v>
      </c>
      <c r="F33" s="218" t="s">
        <v>372</v>
      </c>
      <c r="G33" s="219">
        <f>SUM(H33:I33)</f>
        <v>0</v>
      </c>
      <c r="H33" s="265"/>
      <c r="I33" s="239"/>
      <c r="J33" s="240"/>
      <c r="L33" s="278"/>
    </row>
    <row r="34" spans="1:12" s="222" customFormat="1" ht="57" hidden="1" customHeight="1" x14ac:dyDescent="0.3">
      <c r="A34" s="236" t="s">
        <v>179</v>
      </c>
      <c r="B34" s="236" t="s">
        <v>180</v>
      </c>
      <c r="C34" s="236" t="s">
        <v>16</v>
      </c>
      <c r="D34" s="276" t="s">
        <v>127</v>
      </c>
      <c r="E34" s="217" t="s">
        <v>359</v>
      </c>
      <c r="F34" s="243" t="s">
        <v>360</v>
      </c>
      <c r="G34" s="219">
        <f>SUM(H34:I34)</f>
        <v>0</v>
      </c>
      <c r="H34" s="220"/>
      <c r="I34" s="220"/>
      <c r="J34" s="220"/>
    </row>
    <row r="35" spans="1:12" s="284" customFormat="1" ht="57.75" customHeight="1" x14ac:dyDescent="0.3">
      <c r="A35" s="494" t="s">
        <v>96</v>
      </c>
      <c r="B35" s="495"/>
      <c r="C35" s="495"/>
      <c r="D35" s="496" t="s">
        <v>373</v>
      </c>
      <c r="E35" s="497"/>
      <c r="F35" s="498"/>
      <c r="G35" s="499">
        <f>SUM(G36)</f>
        <v>375000</v>
      </c>
      <c r="H35" s="499">
        <f t="shared" ref="H35:J35" si="5">SUM(H36)</f>
        <v>375000</v>
      </c>
      <c r="I35" s="499">
        <f t="shared" si="5"/>
        <v>0</v>
      </c>
      <c r="J35" s="499">
        <f t="shared" si="5"/>
        <v>0</v>
      </c>
    </row>
    <row r="36" spans="1:12" s="284" customFormat="1" ht="60.75" customHeight="1" x14ac:dyDescent="0.3">
      <c r="A36" s="494" t="s">
        <v>95</v>
      </c>
      <c r="B36" s="495"/>
      <c r="C36" s="495"/>
      <c r="D36" s="496" t="s">
        <v>373</v>
      </c>
      <c r="E36" s="497"/>
      <c r="F36" s="498"/>
      <c r="G36" s="499">
        <f>SUM(G37:G51)</f>
        <v>375000</v>
      </c>
      <c r="H36" s="499">
        <f t="shared" ref="H36:J36" si="6">SUM(H37:H51)</f>
        <v>375000</v>
      </c>
      <c r="I36" s="499">
        <f t="shared" si="6"/>
        <v>0</v>
      </c>
      <c r="J36" s="499">
        <f t="shared" si="6"/>
        <v>0</v>
      </c>
      <c r="L36" s="500">
        <f>SUM(H35:I35)</f>
        <v>375000</v>
      </c>
    </row>
    <row r="37" spans="1:12" s="232" customFormat="1" ht="45" hidden="1" customHeight="1" x14ac:dyDescent="0.3">
      <c r="A37" s="246" t="s">
        <v>245</v>
      </c>
      <c r="B37" s="246" t="s">
        <v>183</v>
      </c>
      <c r="C37" s="246" t="s">
        <v>184</v>
      </c>
      <c r="D37" s="279" t="s">
        <v>185</v>
      </c>
      <c r="E37" s="238" t="s">
        <v>374</v>
      </c>
      <c r="F37" s="243" t="s">
        <v>375</v>
      </c>
      <c r="G37" s="219">
        <f t="shared" ref="G37:G84" si="7">SUM(H37:I37)</f>
        <v>0</v>
      </c>
      <c r="H37" s="265"/>
      <c r="I37" s="265"/>
      <c r="J37" s="265"/>
      <c r="L37" s="233"/>
    </row>
    <row r="38" spans="1:12" s="232" customFormat="1" ht="75" hidden="1" customHeight="1" x14ac:dyDescent="0.3">
      <c r="A38" s="246" t="s">
        <v>246</v>
      </c>
      <c r="B38" s="246" t="s">
        <v>157</v>
      </c>
      <c r="C38" s="246" t="s">
        <v>156</v>
      </c>
      <c r="D38" s="501" t="s">
        <v>155</v>
      </c>
      <c r="E38" s="238" t="s">
        <v>374</v>
      </c>
      <c r="F38" s="243" t="s">
        <v>375</v>
      </c>
      <c r="G38" s="219">
        <f t="shared" si="7"/>
        <v>0</v>
      </c>
      <c r="H38" s="265"/>
      <c r="I38" s="265"/>
      <c r="J38" s="265"/>
      <c r="L38" s="233"/>
    </row>
    <row r="39" spans="1:12" s="232" customFormat="1" ht="43.5" hidden="1" customHeight="1" x14ac:dyDescent="0.3">
      <c r="A39" s="246" t="s">
        <v>265</v>
      </c>
      <c r="B39" s="246" t="s">
        <v>61</v>
      </c>
      <c r="C39" s="246" t="s">
        <v>42</v>
      </c>
      <c r="D39" s="264" t="s">
        <v>62</v>
      </c>
      <c r="E39" s="238" t="s">
        <v>374</v>
      </c>
      <c r="F39" s="243" t="s">
        <v>375</v>
      </c>
      <c r="G39" s="219">
        <f t="shared" si="7"/>
        <v>0</v>
      </c>
      <c r="H39" s="265"/>
      <c r="I39" s="231"/>
      <c r="J39" s="231"/>
      <c r="L39" s="233"/>
    </row>
    <row r="40" spans="1:12" s="232" customFormat="1" ht="60.75" hidden="1" customHeight="1" x14ac:dyDescent="0.3">
      <c r="A40" s="246" t="s">
        <v>266</v>
      </c>
      <c r="B40" s="246" t="s">
        <v>63</v>
      </c>
      <c r="C40" s="246" t="s">
        <v>42</v>
      </c>
      <c r="D40" s="264" t="s">
        <v>64</v>
      </c>
      <c r="E40" s="238" t="s">
        <v>374</v>
      </c>
      <c r="F40" s="243" t="s">
        <v>375</v>
      </c>
      <c r="G40" s="219">
        <f t="shared" si="7"/>
        <v>0</v>
      </c>
      <c r="H40" s="265"/>
      <c r="I40" s="231"/>
      <c r="J40" s="231"/>
      <c r="L40" s="233"/>
    </row>
    <row r="41" spans="1:12" s="232" customFormat="1" ht="41.25" hidden="1" customHeight="1" x14ac:dyDescent="0.3">
      <c r="A41" s="246" t="s">
        <v>247</v>
      </c>
      <c r="B41" s="246" t="s">
        <v>65</v>
      </c>
      <c r="C41" s="246" t="s">
        <v>42</v>
      </c>
      <c r="D41" s="279" t="s">
        <v>0</v>
      </c>
      <c r="E41" s="238" t="s">
        <v>374</v>
      </c>
      <c r="F41" s="243" t="s">
        <v>375</v>
      </c>
      <c r="G41" s="219">
        <f t="shared" si="7"/>
        <v>0</v>
      </c>
      <c r="H41" s="265"/>
      <c r="I41" s="231"/>
      <c r="J41" s="231"/>
      <c r="L41" s="233"/>
    </row>
    <row r="42" spans="1:12" s="232" customFormat="1" ht="39" hidden="1" customHeight="1" x14ac:dyDescent="0.3">
      <c r="A42" s="246" t="s">
        <v>268</v>
      </c>
      <c r="B42" s="246" t="s">
        <v>67</v>
      </c>
      <c r="C42" s="246" t="s">
        <v>42</v>
      </c>
      <c r="D42" s="279" t="s">
        <v>66</v>
      </c>
      <c r="E42" s="238" t="s">
        <v>374</v>
      </c>
      <c r="F42" s="243" t="s">
        <v>375</v>
      </c>
      <c r="G42" s="219">
        <f t="shared" si="7"/>
        <v>0</v>
      </c>
      <c r="H42" s="265"/>
      <c r="I42" s="231"/>
      <c r="J42" s="231"/>
      <c r="L42" s="233"/>
    </row>
    <row r="43" spans="1:12" s="232" customFormat="1" ht="76.5" hidden="1" customHeight="1" x14ac:dyDescent="0.3">
      <c r="A43" s="280" t="s">
        <v>165</v>
      </c>
      <c r="B43" s="218">
        <v>3031</v>
      </c>
      <c r="C43" s="218">
        <v>1030</v>
      </c>
      <c r="D43" s="276" t="s">
        <v>167</v>
      </c>
      <c r="E43" s="217" t="s">
        <v>376</v>
      </c>
      <c r="F43" s="243" t="s">
        <v>377</v>
      </c>
      <c r="G43" s="219">
        <f t="shared" si="7"/>
        <v>0</v>
      </c>
      <c r="H43" s="265"/>
      <c r="I43" s="265"/>
      <c r="J43" s="265"/>
      <c r="L43" s="281"/>
    </row>
    <row r="44" spans="1:12" s="222" customFormat="1" ht="77.25" hidden="1" customHeight="1" x14ac:dyDescent="0.3">
      <c r="A44" s="280" t="s">
        <v>168</v>
      </c>
      <c r="B44" s="282" t="s">
        <v>169</v>
      </c>
      <c r="C44" s="283" t="s">
        <v>25</v>
      </c>
      <c r="D44" s="276" t="s">
        <v>170</v>
      </c>
      <c r="E44" s="217" t="s">
        <v>376</v>
      </c>
      <c r="F44" s="243" t="s">
        <v>377</v>
      </c>
      <c r="G44" s="219">
        <f t="shared" si="7"/>
        <v>0</v>
      </c>
      <c r="H44" s="265"/>
      <c r="I44" s="220"/>
      <c r="J44" s="220"/>
      <c r="L44" s="284"/>
    </row>
    <row r="45" spans="1:12" s="287" customFormat="1" ht="72" hidden="1" customHeight="1" x14ac:dyDescent="0.3">
      <c r="A45" s="280" t="s">
        <v>171</v>
      </c>
      <c r="B45" s="280" t="s">
        <v>172</v>
      </c>
      <c r="C45" s="285" t="s">
        <v>25</v>
      </c>
      <c r="D45" s="286" t="s">
        <v>173</v>
      </c>
      <c r="E45" s="217" t="s">
        <v>376</v>
      </c>
      <c r="F45" s="243" t="s">
        <v>377</v>
      </c>
      <c r="G45" s="219">
        <f t="shared" si="7"/>
        <v>0</v>
      </c>
      <c r="H45" s="265"/>
      <c r="I45" s="220"/>
      <c r="J45" s="220"/>
      <c r="L45" s="288"/>
    </row>
    <row r="46" spans="1:12" s="287" customFormat="1" ht="72" hidden="1" customHeight="1" x14ac:dyDescent="0.3">
      <c r="A46" s="280" t="s">
        <v>269</v>
      </c>
      <c r="B46" s="280" t="s">
        <v>270</v>
      </c>
      <c r="C46" s="285" t="s">
        <v>25</v>
      </c>
      <c r="D46" s="276" t="s">
        <v>271</v>
      </c>
      <c r="E46" s="217" t="s">
        <v>376</v>
      </c>
      <c r="F46" s="243" t="s">
        <v>377</v>
      </c>
      <c r="G46" s="219">
        <f t="shared" si="7"/>
        <v>0</v>
      </c>
      <c r="H46" s="265"/>
      <c r="I46" s="220"/>
      <c r="J46" s="220"/>
      <c r="L46" s="288"/>
    </row>
    <row r="47" spans="1:12" s="287" customFormat="1" ht="72" hidden="1" customHeight="1" x14ac:dyDescent="0.3">
      <c r="A47" s="246" t="s">
        <v>278</v>
      </c>
      <c r="B47" s="246" t="s">
        <v>70</v>
      </c>
      <c r="C47" s="246" t="s">
        <v>19</v>
      </c>
      <c r="D47" s="268" t="s">
        <v>69</v>
      </c>
      <c r="E47" s="238" t="s">
        <v>361</v>
      </c>
      <c r="F47" s="218" t="s">
        <v>362</v>
      </c>
      <c r="G47" s="219">
        <f t="shared" si="7"/>
        <v>0</v>
      </c>
      <c r="H47" s="265"/>
      <c r="I47" s="220"/>
      <c r="J47" s="220"/>
      <c r="L47" s="288"/>
    </row>
    <row r="48" spans="1:12" s="287" customFormat="1" ht="72" hidden="1" customHeight="1" x14ac:dyDescent="0.3">
      <c r="A48" s="246" t="s">
        <v>281</v>
      </c>
      <c r="B48" s="246" t="s">
        <v>71</v>
      </c>
      <c r="C48" s="246" t="s">
        <v>19</v>
      </c>
      <c r="D48" s="268" t="s">
        <v>72</v>
      </c>
      <c r="E48" s="238" t="s">
        <v>361</v>
      </c>
      <c r="F48" s="218" t="s">
        <v>362</v>
      </c>
      <c r="G48" s="219">
        <f t="shared" si="7"/>
        <v>0</v>
      </c>
      <c r="H48" s="265"/>
      <c r="I48" s="220"/>
      <c r="J48" s="220"/>
      <c r="L48" s="288"/>
    </row>
    <row r="49" spans="1:12" s="287" customFormat="1" ht="79.5" hidden="1" customHeight="1" x14ac:dyDescent="0.3">
      <c r="A49" s="280" t="s">
        <v>102</v>
      </c>
      <c r="B49" s="289" t="s">
        <v>103</v>
      </c>
      <c r="C49" s="236" t="s">
        <v>6</v>
      </c>
      <c r="D49" s="290" t="s">
        <v>378</v>
      </c>
      <c r="E49" s="217" t="s">
        <v>376</v>
      </c>
      <c r="F49" s="243" t="s">
        <v>377</v>
      </c>
      <c r="G49" s="219">
        <f t="shared" si="7"/>
        <v>0</v>
      </c>
      <c r="H49" s="265"/>
      <c r="I49" s="220"/>
      <c r="J49" s="220"/>
      <c r="L49" s="288"/>
    </row>
    <row r="50" spans="1:12" s="509" customFormat="1" ht="72" customHeight="1" x14ac:dyDescent="0.3">
      <c r="A50" s="502" t="s">
        <v>104</v>
      </c>
      <c r="B50" s="503" t="s">
        <v>75</v>
      </c>
      <c r="C50" s="502" t="s">
        <v>18</v>
      </c>
      <c r="D50" s="504" t="s">
        <v>76</v>
      </c>
      <c r="E50" s="505" t="s">
        <v>376</v>
      </c>
      <c r="F50" s="506" t="s">
        <v>377</v>
      </c>
      <c r="G50" s="507">
        <f t="shared" si="7"/>
        <v>375000</v>
      </c>
      <c r="H50" s="508">
        <v>375000</v>
      </c>
      <c r="I50" s="508"/>
      <c r="J50" s="508"/>
      <c r="L50" s="510"/>
    </row>
    <row r="51" spans="1:12" s="222" customFormat="1" ht="112.5" hidden="1" customHeight="1" x14ac:dyDescent="0.3">
      <c r="A51" s="291" t="s">
        <v>283</v>
      </c>
      <c r="B51" s="291" t="s">
        <v>153</v>
      </c>
      <c r="C51" s="292" t="s">
        <v>141</v>
      </c>
      <c r="D51" s="290" t="s">
        <v>154</v>
      </c>
      <c r="E51" s="238" t="s">
        <v>379</v>
      </c>
      <c r="F51" s="243" t="s">
        <v>380</v>
      </c>
      <c r="G51" s="219">
        <f t="shared" si="7"/>
        <v>0</v>
      </c>
      <c r="H51" s="220"/>
      <c r="I51" s="220"/>
      <c r="J51" s="220"/>
      <c r="L51" s="284"/>
    </row>
    <row r="52" spans="1:12" s="234" customFormat="1" ht="54" hidden="1" customHeight="1" x14ac:dyDescent="0.3">
      <c r="A52" s="269" t="s">
        <v>7</v>
      </c>
      <c r="B52" s="293"/>
      <c r="C52" s="293"/>
      <c r="D52" s="294" t="s">
        <v>209</v>
      </c>
      <c r="E52" s="295"/>
      <c r="F52" s="296"/>
      <c r="G52" s="297">
        <f t="shared" si="7"/>
        <v>0</v>
      </c>
      <c r="H52" s="263">
        <f>SUM(H53)</f>
        <v>0</v>
      </c>
      <c r="I52" s="263">
        <f t="shared" ref="I52:J52" si="8">SUM(I53)</f>
        <v>0</v>
      </c>
      <c r="J52" s="263">
        <f t="shared" si="8"/>
        <v>0</v>
      </c>
    </row>
    <row r="53" spans="1:12" s="234" customFormat="1" ht="57" hidden="1" customHeight="1" x14ac:dyDescent="0.3">
      <c r="A53" s="269" t="s">
        <v>8</v>
      </c>
      <c r="B53" s="293"/>
      <c r="C53" s="293"/>
      <c r="D53" s="294" t="s">
        <v>209</v>
      </c>
      <c r="E53" s="295"/>
      <c r="F53" s="296"/>
      <c r="G53" s="263">
        <f>SUM(G54:G65)</f>
        <v>0</v>
      </c>
      <c r="H53" s="263">
        <f t="shared" ref="H53:J53" si="9">SUM(H54:H65)</f>
        <v>0</v>
      </c>
      <c r="I53" s="263">
        <f t="shared" si="9"/>
        <v>0</v>
      </c>
      <c r="J53" s="263">
        <f t="shared" si="9"/>
        <v>0</v>
      </c>
      <c r="L53" s="235">
        <f>SUM(H53:I53)</f>
        <v>0</v>
      </c>
    </row>
    <row r="54" spans="1:12" s="234" customFormat="1" ht="64.5" hidden="1" customHeight="1" x14ac:dyDescent="0.3">
      <c r="A54" s="236" t="s">
        <v>207</v>
      </c>
      <c r="B54" s="236" t="s">
        <v>208</v>
      </c>
      <c r="C54" s="236" t="s">
        <v>15</v>
      </c>
      <c r="D54" s="237" t="s">
        <v>284</v>
      </c>
      <c r="E54" s="217" t="s">
        <v>359</v>
      </c>
      <c r="F54" s="243" t="s">
        <v>360</v>
      </c>
      <c r="G54" s="219">
        <f>SUM(H54:I54)</f>
        <v>0</v>
      </c>
      <c r="H54" s="239"/>
      <c r="I54" s="239"/>
      <c r="J54" s="239"/>
      <c r="L54" s="235"/>
    </row>
    <row r="55" spans="1:12" s="234" customFormat="1" ht="82.5" hidden="1" customHeight="1" x14ac:dyDescent="0.3">
      <c r="A55" s="236" t="s">
        <v>285</v>
      </c>
      <c r="B55" s="236" t="s">
        <v>71</v>
      </c>
      <c r="C55" s="236" t="s">
        <v>19</v>
      </c>
      <c r="D55" s="237" t="s">
        <v>72</v>
      </c>
      <c r="E55" s="238" t="s">
        <v>381</v>
      </c>
      <c r="F55" s="218" t="s">
        <v>362</v>
      </c>
      <c r="G55" s="219">
        <f t="shared" ref="G55:G56" si="10">SUM(H55:I55)</f>
        <v>0</v>
      </c>
      <c r="H55" s="239"/>
      <c r="I55" s="240"/>
      <c r="J55" s="240"/>
      <c r="L55" s="274"/>
    </row>
    <row r="56" spans="1:12" s="234" customFormat="1" ht="72.599999999999994" hidden="1" customHeight="1" x14ac:dyDescent="0.3">
      <c r="A56" s="236" t="s">
        <v>382</v>
      </c>
      <c r="B56" s="236" t="s">
        <v>75</v>
      </c>
      <c r="C56" s="236" t="s">
        <v>18</v>
      </c>
      <c r="D56" s="237" t="s">
        <v>76</v>
      </c>
      <c r="E56" s="238" t="s">
        <v>381</v>
      </c>
      <c r="F56" s="218" t="s">
        <v>362</v>
      </c>
      <c r="G56" s="219">
        <f t="shared" si="10"/>
        <v>0</v>
      </c>
      <c r="H56" s="239"/>
      <c r="I56" s="240"/>
      <c r="J56" s="240"/>
    </row>
    <row r="57" spans="1:12" s="222" customFormat="1" ht="117.75" hidden="1" customHeight="1" x14ac:dyDescent="0.3">
      <c r="A57" s="248" t="s">
        <v>286</v>
      </c>
      <c r="B57" s="216" t="s">
        <v>45</v>
      </c>
      <c r="C57" s="248" t="s">
        <v>19</v>
      </c>
      <c r="D57" s="298" t="s">
        <v>2</v>
      </c>
      <c r="E57" s="238" t="s">
        <v>383</v>
      </c>
      <c r="F57" s="218" t="s">
        <v>384</v>
      </c>
      <c r="G57" s="219">
        <f>SUM(H57:I57)</f>
        <v>0</v>
      </c>
      <c r="H57" s="219"/>
      <c r="I57" s="220"/>
      <c r="J57" s="221"/>
    </row>
    <row r="58" spans="1:12" s="222" customFormat="1" ht="59.25" hidden="1" customHeight="1" x14ac:dyDescent="0.3">
      <c r="A58" s="236" t="s">
        <v>106</v>
      </c>
      <c r="B58" s="236" t="s">
        <v>108</v>
      </c>
      <c r="C58" s="236" t="s">
        <v>27</v>
      </c>
      <c r="D58" s="237" t="s">
        <v>105</v>
      </c>
      <c r="E58" s="217" t="s">
        <v>359</v>
      </c>
      <c r="F58" s="243" t="s">
        <v>360</v>
      </c>
      <c r="G58" s="219">
        <f>SUM(H58:I58)</f>
        <v>0</v>
      </c>
      <c r="H58" s="219"/>
      <c r="I58" s="220"/>
      <c r="J58" s="220"/>
    </row>
    <row r="59" spans="1:12" s="234" customFormat="1" ht="57.75" hidden="1" customHeight="1" x14ac:dyDescent="0.3">
      <c r="A59" s="241" t="s">
        <v>111</v>
      </c>
      <c r="B59" s="241" t="s">
        <v>112</v>
      </c>
      <c r="C59" s="241" t="s">
        <v>29</v>
      </c>
      <c r="D59" s="299" t="s">
        <v>113</v>
      </c>
      <c r="E59" s="217" t="s">
        <v>385</v>
      </c>
      <c r="F59" s="243" t="s">
        <v>386</v>
      </c>
      <c r="G59" s="219">
        <f>SUM(H59:I59)</f>
        <v>0</v>
      </c>
      <c r="H59" s="220"/>
      <c r="I59" s="220"/>
      <c r="J59" s="220"/>
    </row>
    <row r="60" spans="1:12" s="234" customFormat="1" ht="47.25" hidden="1" customHeight="1" x14ac:dyDescent="0.3">
      <c r="A60" s="241" t="s">
        <v>115</v>
      </c>
      <c r="B60" s="241" t="s">
        <v>116</v>
      </c>
      <c r="C60" s="241" t="s">
        <v>29</v>
      </c>
      <c r="D60" s="242" t="s">
        <v>114</v>
      </c>
      <c r="E60" s="217" t="s">
        <v>385</v>
      </c>
      <c r="F60" s="243" t="s">
        <v>386</v>
      </c>
      <c r="G60" s="219">
        <f>SUM(H60:I60)</f>
        <v>0</v>
      </c>
      <c r="H60" s="220"/>
      <c r="I60" s="220"/>
      <c r="J60" s="220"/>
    </row>
    <row r="61" spans="1:12" s="234" customFormat="1" ht="57" hidden="1" customHeight="1" x14ac:dyDescent="0.3">
      <c r="A61" s="241" t="s">
        <v>287</v>
      </c>
      <c r="B61" s="246" t="s">
        <v>47</v>
      </c>
      <c r="C61" s="300" t="s">
        <v>17</v>
      </c>
      <c r="D61" s="276" t="s">
        <v>4</v>
      </c>
      <c r="E61" s="217" t="s">
        <v>359</v>
      </c>
      <c r="F61" s="243" t="s">
        <v>360</v>
      </c>
      <c r="G61" s="219">
        <f>SUM(H61:I61)</f>
        <v>0</v>
      </c>
      <c r="H61" s="220"/>
      <c r="I61" s="220"/>
      <c r="J61" s="220"/>
    </row>
    <row r="62" spans="1:12" s="234" customFormat="1" ht="71.25" hidden="1" customHeight="1" x14ac:dyDescent="0.3">
      <c r="A62" s="241" t="s">
        <v>287</v>
      </c>
      <c r="B62" s="246" t="s">
        <v>47</v>
      </c>
      <c r="C62" s="300" t="s">
        <v>17</v>
      </c>
      <c r="D62" s="276" t="s">
        <v>4</v>
      </c>
      <c r="E62" s="217" t="s">
        <v>371</v>
      </c>
      <c r="F62" s="243" t="s">
        <v>387</v>
      </c>
      <c r="G62" s="219">
        <f t="shared" ref="G62:G64" si="11">SUM(H62:I62)</f>
        <v>0</v>
      </c>
      <c r="H62" s="220"/>
      <c r="I62" s="220"/>
      <c r="J62" s="220"/>
    </row>
    <row r="63" spans="1:12" s="234" customFormat="1" ht="70.5" hidden="1" customHeight="1" x14ac:dyDescent="0.3">
      <c r="A63" s="246" t="s">
        <v>288</v>
      </c>
      <c r="B63" s="246" t="s">
        <v>48</v>
      </c>
      <c r="C63" s="301" t="s">
        <v>17</v>
      </c>
      <c r="D63" s="276" t="s">
        <v>3</v>
      </c>
      <c r="E63" s="217" t="s">
        <v>371</v>
      </c>
      <c r="F63" s="243" t="s">
        <v>387</v>
      </c>
      <c r="G63" s="219">
        <f t="shared" si="11"/>
        <v>0</v>
      </c>
      <c r="H63" s="220"/>
      <c r="I63" s="220"/>
      <c r="J63" s="220"/>
    </row>
    <row r="64" spans="1:12" s="222" customFormat="1" ht="75" hidden="1" customHeight="1" x14ac:dyDescent="0.3">
      <c r="A64" s="246" t="s">
        <v>289</v>
      </c>
      <c r="B64" s="246" t="s">
        <v>151</v>
      </c>
      <c r="C64" s="301" t="s">
        <v>17</v>
      </c>
      <c r="D64" s="276" t="s">
        <v>152</v>
      </c>
      <c r="E64" s="217" t="s">
        <v>371</v>
      </c>
      <c r="F64" s="243" t="s">
        <v>387</v>
      </c>
      <c r="G64" s="219">
        <f t="shared" si="11"/>
        <v>0</v>
      </c>
      <c r="H64" s="219"/>
      <c r="I64" s="220"/>
      <c r="J64" s="221"/>
    </row>
    <row r="65" spans="1:12" s="234" customFormat="1" ht="0.75" customHeight="1" x14ac:dyDescent="0.3">
      <c r="A65" s="241" t="s">
        <v>388</v>
      </c>
      <c r="B65" s="241" t="s">
        <v>389</v>
      </c>
      <c r="C65" s="241" t="s">
        <v>121</v>
      </c>
      <c r="D65" s="242" t="s">
        <v>390</v>
      </c>
      <c r="E65" s="217" t="s">
        <v>385</v>
      </c>
      <c r="F65" s="243" t="s">
        <v>386</v>
      </c>
      <c r="G65" s="244">
        <f t="shared" si="7"/>
        <v>0</v>
      </c>
      <c r="H65" s="245"/>
      <c r="I65" s="245"/>
      <c r="J65" s="245"/>
    </row>
    <row r="66" spans="1:12" s="13" customFormat="1" ht="90.75" customHeight="1" x14ac:dyDescent="0.3">
      <c r="A66" s="224" t="s">
        <v>210</v>
      </c>
      <c r="B66" s="309"/>
      <c r="C66" s="309"/>
      <c r="D66" s="225" t="s">
        <v>211</v>
      </c>
      <c r="E66" s="226"/>
      <c r="F66" s="227"/>
      <c r="G66" s="228">
        <f t="shared" si="7"/>
        <v>10589092</v>
      </c>
      <c r="H66" s="310">
        <f>SUM(H67)</f>
        <v>16339092</v>
      </c>
      <c r="I66" s="310">
        <f t="shared" ref="I66:J66" si="12">SUM(I67)</f>
        <v>-5750000</v>
      </c>
      <c r="J66" s="310">
        <f t="shared" si="12"/>
        <v>-5750000</v>
      </c>
    </row>
    <row r="67" spans="1:12" s="13" customFormat="1" ht="90.75" customHeight="1" x14ac:dyDescent="0.3">
      <c r="A67" s="224" t="s">
        <v>212</v>
      </c>
      <c r="B67" s="309"/>
      <c r="C67" s="309"/>
      <c r="D67" s="225" t="s">
        <v>211</v>
      </c>
      <c r="E67" s="226"/>
      <c r="F67" s="227"/>
      <c r="G67" s="228">
        <f t="shared" ref="G67:H67" si="13">SUM(G68:G87)</f>
        <v>10589092</v>
      </c>
      <c r="H67" s="228">
        <f t="shared" si="13"/>
        <v>16339092</v>
      </c>
      <c r="I67" s="228">
        <f>SUM(I68:I87)</f>
        <v>-5750000</v>
      </c>
      <c r="J67" s="228">
        <f>SUM(J68:J87)</f>
        <v>-5750000</v>
      </c>
      <c r="L67" s="311">
        <f>SUM(H67:I67)</f>
        <v>10589092</v>
      </c>
    </row>
    <row r="68" spans="1:12" s="315" customFormat="1" ht="127.5" hidden="1" customHeight="1" x14ac:dyDescent="0.3">
      <c r="A68" s="212" t="s">
        <v>290</v>
      </c>
      <c r="B68" s="212" t="s">
        <v>190</v>
      </c>
      <c r="C68" s="312" t="s">
        <v>14</v>
      </c>
      <c r="D68" s="313" t="s">
        <v>191</v>
      </c>
      <c r="E68" s="213" t="s">
        <v>391</v>
      </c>
      <c r="F68" s="215" t="s">
        <v>392</v>
      </c>
      <c r="G68" s="214">
        <f t="shared" ref="G68:G72" si="14">SUM(H68:I68)</f>
        <v>0</v>
      </c>
      <c r="H68" s="314"/>
      <c r="I68" s="223"/>
      <c r="J68" s="223"/>
      <c r="L68" s="316"/>
    </row>
    <row r="69" spans="1:12" s="13" customFormat="1" ht="138.75" hidden="1" customHeight="1" x14ac:dyDescent="0.3">
      <c r="A69" s="317" t="s">
        <v>393</v>
      </c>
      <c r="B69" s="317" t="s">
        <v>394</v>
      </c>
      <c r="C69" s="212" t="s">
        <v>17</v>
      </c>
      <c r="D69" s="318" t="s">
        <v>395</v>
      </c>
      <c r="E69" s="213" t="s">
        <v>391</v>
      </c>
      <c r="F69" s="215" t="s">
        <v>392</v>
      </c>
      <c r="G69" s="214">
        <f t="shared" si="7"/>
        <v>0</v>
      </c>
      <c r="H69" s="319"/>
      <c r="I69" s="319"/>
      <c r="J69" s="319"/>
    </row>
    <row r="70" spans="1:12" s="13" customFormat="1" ht="76.5" hidden="1" customHeight="1" x14ac:dyDescent="0.3">
      <c r="A70" s="317" t="s">
        <v>291</v>
      </c>
      <c r="B70" s="317" t="s">
        <v>118</v>
      </c>
      <c r="C70" s="212" t="s">
        <v>141</v>
      </c>
      <c r="D70" s="318" t="s">
        <v>119</v>
      </c>
      <c r="E70" s="318" t="s">
        <v>396</v>
      </c>
      <c r="F70" s="215" t="s">
        <v>397</v>
      </c>
      <c r="G70" s="214"/>
      <c r="H70" s="319"/>
      <c r="I70" s="319"/>
      <c r="J70" s="319"/>
    </row>
    <row r="71" spans="1:12" s="13" customFormat="1" ht="131.25" hidden="1" customHeight="1" x14ac:dyDescent="0.3">
      <c r="A71" s="317" t="s">
        <v>293</v>
      </c>
      <c r="B71" s="317" t="s">
        <v>136</v>
      </c>
      <c r="C71" s="212" t="s">
        <v>20</v>
      </c>
      <c r="D71" s="318" t="s">
        <v>294</v>
      </c>
      <c r="E71" s="213" t="s">
        <v>391</v>
      </c>
      <c r="F71" s="215" t="s">
        <v>392</v>
      </c>
      <c r="G71" s="214">
        <f t="shared" si="14"/>
        <v>0</v>
      </c>
      <c r="H71" s="319"/>
      <c r="I71" s="319"/>
      <c r="J71" s="319"/>
    </row>
    <row r="72" spans="1:12" s="13" customFormat="1" ht="75.75" hidden="1" customHeight="1" x14ac:dyDescent="0.3">
      <c r="A72" s="317" t="s">
        <v>295</v>
      </c>
      <c r="B72" s="317" t="s">
        <v>158</v>
      </c>
      <c r="C72" s="212" t="s">
        <v>20</v>
      </c>
      <c r="D72" s="318" t="s">
        <v>159</v>
      </c>
      <c r="E72" s="213" t="s">
        <v>398</v>
      </c>
      <c r="F72" s="215" t="s">
        <v>399</v>
      </c>
      <c r="G72" s="214">
        <f t="shared" si="14"/>
        <v>0</v>
      </c>
      <c r="H72" s="319"/>
      <c r="I72" s="319"/>
      <c r="J72" s="319"/>
    </row>
    <row r="73" spans="1:12" s="234" customFormat="1" ht="96.75" hidden="1" customHeight="1" x14ac:dyDescent="0.3">
      <c r="A73" s="236" t="s">
        <v>214</v>
      </c>
      <c r="B73" s="236" t="s">
        <v>143</v>
      </c>
      <c r="C73" s="246" t="s">
        <v>20</v>
      </c>
      <c r="D73" s="247" t="s">
        <v>142</v>
      </c>
      <c r="E73" s="238" t="s">
        <v>398</v>
      </c>
      <c r="F73" s="243" t="s">
        <v>399</v>
      </c>
      <c r="G73" s="219">
        <f t="shared" si="7"/>
        <v>0</v>
      </c>
      <c r="H73" s="239"/>
      <c r="I73" s="240"/>
      <c r="J73" s="240"/>
    </row>
    <row r="74" spans="1:12" s="303" customFormat="1" ht="93.75" hidden="1" customHeight="1" x14ac:dyDescent="0.3">
      <c r="A74" s="246" t="s">
        <v>214</v>
      </c>
      <c r="B74" s="246" t="s">
        <v>143</v>
      </c>
      <c r="C74" s="301" t="s">
        <v>20</v>
      </c>
      <c r="D74" s="302" t="s">
        <v>142</v>
      </c>
      <c r="E74" s="217" t="s">
        <v>400</v>
      </c>
      <c r="F74" s="218" t="s">
        <v>401</v>
      </c>
      <c r="G74" s="219">
        <f>SUM(H74:I74)</f>
        <v>0</v>
      </c>
      <c r="H74" s="219"/>
      <c r="I74" s="219"/>
      <c r="J74" s="219"/>
    </row>
    <row r="75" spans="1:12" s="561" customFormat="1" ht="78" customHeight="1" x14ac:dyDescent="0.3">
      <c r="A75" s="482" t="s">
        <v>296</v>
      </c>
      <c r="B75" s="482" t="s">
        <v>77</v>
      </c>
      <c r="C75" s="482" t="s">
        <v>20</v>
      </c>
      <c r="D75" s="511" t="s">
        <v>78</v>
      </c>
      <c r="E75" s="318" t="s">
        <v>398</v>
      </c>
      <c r="F75" s="215" t="s">
        <v>402</v>
      </c>
      <c r="G75" s="214">
        <f>SUM(H75:I75)</f>
        <v>16000000</v>
      </c>
      <c r="H75" s="214">
        <v>16000000</v>
      </c>
      <c r="I75" s="320"/>
      <c r="J75" s="320"/>
    </row>
    <row r="76" spans="1:12" s="561" customFormat="1" ht="94.9" customHeight="1" x14ac:dyDescent="0.3">
      <c r="A76" s="482" t="s">
        <v>296</v>
      </c>
      <c r="B76" s="482" t="s">
        <v>77</v>
      </c>
      <c r="C76" s="482" t="s">
        <v>20</v>
      </c>
      <c r="D76" s="511" t="s">
        <v>78</v>
      </c>
      <c r="E76" s="318" t="s">
        <v>403</v>
      </c>
      <c r="F76" s="215" t="s">
        <v>404</v>
      </c>
      <c r="G76" s="214">
        <f>SUM(H76:I76)</f>
        <v>339092</v>
      </c>
      <c r="H76" s="214">
        <v>339092</v>
      </c>
      <c r="I76" s="320"/>
      <c r="J76" s="320"/>
    </row>
    <row r="77" spans="1:12" s="303" customFormat="1" ht="58.5" hidden="1" customHeight="1" x14ac:dyDescent="0.3">
      <c r="A77" s="216" t="s">
        <v>296</v>
      </c>
      <c r="B77" s="216" t="s">
        <v>77</v>
      </c>
      <c r="C77" s="216" t="s">
        <v>20</v>
      </c>
      <c r="D77" s="304" t="s">
        <v>78</v>
      </c>
      <c r="E77" s="217" t="s">
        <v>359</v>
      </c>
      <c r="F77" s="243" t="s">
        <v>360</v>
      </c>
      <c r="G77" s="219">
        <f>SUM(H77:I77)</f>
        <v>0</v>
      </c>
      <c r="H77" s="219"/>
      <c r="I77" s="220"/>
      <c r="J77" s="220"/>
    </row>
    <row r="78" spans="1:12" s="234" customFormat="1" ht="81" hidden="1" customHeight="1" x14ac:dyDescent="0.3">
      <c r="A78" s="236" t="s">
        <v>215</v>
      </c>
      <c r="B78" s="236" t="s">
        <v>216</v>
      </c>
      <c r="C78" s="246" t="s">
        <v>217</v>
      </c>
      <c r="D78" s="217" t="s">
        <v>218</v>
      </c>
      <c r="E78" s="217" t="s">
        <v>398</v>
      </c>
      <c r="F78" s="243" t="s">
        <v>402</v>
      </c>
      <c r="G78" s="219">
        <f t="shared" si="7"/>
        <v>0</v>
      </c>
      <c r="H78" s="239"/>
      <c r="I78" s="240"/>
      <c r="J78" s="240"/>
    </row>
    <row r="79" spans="1:12" s="234" customFormat="1" ht="130.5" hidden="1" customHeight="1" x14ac:dyDescent="0.3">
      <c r="A79" s="236" t="s">
        <v>219</v>
      </c>
      <c r="B79" s="236" t="s">
        <v>49</v>
      </c>
      <c r="C79" s="246" t="s">
        <v>121</v>
      </c>
      <c r="D79" s="217" t="s">
        <v>120</v>
      </c>
      <c r="E79" s="238" t="s">
        <v>391</v>
      </c>
      <c r="F79" s="243" t="s">
        <v>392</v>
      </c>
      <c r="G79" s="219">
        <f t="shared" si="7"/>
        <v>0</v>
      </c>
      <c r="H79" s="239"/>
      <c r="I79" s="239"/>
      <c r="J79" s="239"/>
    </row>
    <row r="80" spans="1:12" s="234" customFormat="1" ht="81" hidden="1" customHeight="1" x14ac:dyDescent="0.3">
      <c r="A80" s="236" t="s">
        <v>219</v>
      </c>
      <c r="B80" s="236" t="s">
        <v>49</v>
      </c>
      <c r="C80" s="246" t="s">
        <v>121</v>
      </c>
      <c r="D80" s="217" t="s">
        <v>120</v>
      </c>
      <c r="E80" s="217" t="s">
        <v>396</v>
      </c>
      <c r="F80" s="243" t="s">
        <v>397</v>
      </c>
      <c r="G80" s="219">
        <f t="shared" si="7"/>
        <v>0</v>
      </c>
      <c r="H80" s="239"/>
      <c r="I80" s="239"/>
      <c r="J80" s="239"/>
    </row>
    <row r="81" spans="1:12" s="234" customFormat="1" ht="132.75" hidden="1" customHeight="1" x14ac:dyDescent="0.3">
      <c r="A81" s="236" t="s">
        <v>219</v>
      </c>
      <c r="B81" s="236" t="s">
        <v>49</v>
      </c>
      <c r="C81" s="246" t="s">
        <v>121</v>
      </c>
      <c r="D81" s="217" t="s">
        <v>120</v>
      </c>
      <c r="E81" s="238" t="s">
        <v>391</v>
      </c>
      <c r="F81" s="243" t="s">
        <v>392</v>
      </c>
      <c r="G81" s="219">
        <f t="shared" si="7"/>
        <v>0</v>
      </c>
      <c r="H81" s="220"/>
      <c r="I81" s="220"/>
      <c r="J81" s="220"/>
    </row>
    <row r="82" spans="1:12" s="234" customFormat="1" ht="153" hidden="1" customHeight="1" x14ac:dyDescent="0.3">
      <c r="A82" s="236" t="s">
        <v>220</v>
      </c>
      <c r="B82" s="236" t="s">
        <v>148</v>
      </c>
      <c r="C82" s="246" t="s">
        <v>121</v>
      </c>
      <c r="D82" s="217" t="s">
        <v>221</v>
      </c>
      <c r="E82" s="238" t="s">
        <v>391</v>
      </c>
      <c r="F82" s="243" t="s">
        <v>392</v>
      </c>
      <c r="G82" s="219">
        <f t="shared" si="7"/>
        <v>0</v>
      </c>
      <c r="H82" s="220"/>
      <c r="I82" s="220"/>
      <c r="J82" s="220"/>
    </row>
    <row r="83" spans="1:12" s="234" customFormat="1" ht="132" hidden="1" customHeight="1" x14ac:dyDescent="0.3">
      <c r="A83" s="305" t="s">
        <v>223</v>
      </c>
      <c r="B83" s="305" t="s">
        <v>224</v>
      </c>
      <c r="C83" s="306" t="s">
        <v>121</v>
      </c>
      <c r="D83" s="307" t="s">
        <v>405</v>
      </c>
      <c r="E83" s="238" t="s">
        <v>391</v>
      </c>
      <c r="F83" s="243" t="s">
        <v>392</v>
      </c>
      <c r="G83" s="219">
        <f t="shared" si="7"/>
        <v>0</v>
      </c>
      <c r="H83" s="220"/>
      <c r="I83" s="220"/>
      <c r="J83" s="220"/>
    </row>
    <row r="84" spans="1:12" s="234" customFormat="1" ht="129" hidden="1" customHeight="1" x14ac:dyDescent="0.3">
      <c r="A84" s="236" t="s">
        <v>226</v>
      </c>
      <c r="B84" s="236" t="s">
        <v>123</v>
      </c>
      <c r="C84" s="246" t="s">
        <v>21</v>
      </c>
      <c r="D84" s="217" t="s">
        <v>122</v>
      </c>
      <c r="E84" s="238" t="s">
        <v>391</v>
      </c>
      <c r="F84" s="243" t="s">
        <v>392</v>
      </c>
      <c r="G84" s="219">
        <f t="shared" si="7"/>
        <v>0</v>
      </c>
      <c r="H84" s="220"/>
      <c r="I84" s="220"/>
      <c r="J84" s="220"/>
    </row>
    <row r="85" spans="1:12" s="234" customFormat="1" ht="126.75" customHeight="1" x14ac:dyDescent="0.3">
      <c r="A85" s="317" t="s">
        <v>226</v>
      </c>
      <c r="B85" s="317" t="s">
        <v>123</v>
      </c>
      <c r="C85" s="212" t="s">
        <v>21</v>
      </c>
      <c r="D85" s="318" t="s">
        <v>122</v>
      </c>
      <c r="E85" s="318" t="s">
        <v>391</v>
      </c>
      <c r="F85" s="215" t="s">
        <v>558</v>
      </c>
      <c r="G85" s="214">
        <f>SUM(H85:I85)</f>
        <v>-5750000</v>
      </c>
      <c r="H85" s="320"/>
      <c r="I85" s="320">
        <v>-5750000</v>
      </c>
      <c r="J85" s="320">
        <v>-5750000</v>
      </c>
    </row>
    <row r="86" spans="1:12" s="234" customFormat="1" ht="78" hidden="1" customHeight="1" x14ac:dyDescent="0.3">
      <c r="A86" s="236" t="s">
        <v>226</v>
      </c>
      <c r="B86" s="236" t="s">
        <v>123</v>
      </c>
      <c r="C86" s="246" t="s">
        <v>21</v>
      </c>
      <c r="D86" s="217" t="s">
        <v>122</v>
      </c>
      <c r="E86" s="217" t="s">
        <v>359</v>
      </c>
      <c r="F86" s="243" t="s">
        <v>360</v>
      </c>
      <c r="G86" s="219">
        <f>SUM(H86:I86)</f>
        <v>0</v>
      </c>
      <c r="H86" s="220"/>
      <c r="I86" s="220"/>
      <c r="J86" s="220"/>
    </row>
    <row r="87" spans="1:12" s="222" customFormat="1" ht="13.5" hidden="1" customHeight="1" x14ac:dyDescent="0.3">
      <c r="A87" s="266" t="s">
        <v>297</v>
      </c>
      <c r="B87" s="246" t="s">
        <v>146</v>
      </c>
      <c r="C87" s="266" t="s">
        <v>30</v>
      </c>
      <c r="D87" s="267" t="s">
        <v>147</v>
      </c>
      <c r="E87" s="217" t="s">
        <v>406</v>
      </c>
      <c r="F87" s="218" t="s">
        <v>407</v>
      </c>
      <c r="G87" s="219">
        <f>SUM(H87:I87)</f>
        <v>0</v>
      </c>
      <c r="H87" s="308"/>
      <c r="I87" s="220"/>
      <c r="J87" s="220"/>
    </row>
    <row r="88" spans="1:12" s="13" customFormat="1" ht="63" hidden="1" customHeight="1" x14ac:dyDescent="0.3">
      <c r="A88" s="224" t="s">
        <v>227</v>
      </c>
      <c r="B88" s="309"/>
      <c r="C88" s="309"/>
      <c r="D88" s="225" t="s">
        <v>228</v>
      </c>
      <c r="E88" s="226"/>
      <c r="F88" s="227"/>
      <c r="G88" s="228">
        <f>SUM(G89)</f>
        <v>0</v>
      </c>
      <c r="H88" s="228">
        <f t="shared" ref="H88:J88" si="15">SUM(H89)</f>
        <v>0</v>
      </c>
      <c r="I88" s="228">
        <f t="shared" si="15"/>
        <v>0</v>
      </c>
      <c r="J88" s="228">
        <f t="shared" si="15"/>
        <v>0</v>
      </c>
    </row>
    <row r="89" spans="1:12" s="13" customFormat="1" ht="62.25" hidden="1" customHeight="1" x14ac:dyDescent="0.3">
      <c r="A89" s="224" t="s">
        <v>229</v>
      </c>
      <c r="B89" s="309"/>
      <c r="C89" s="309"/>
      <c r="D89" s="225" t="s">
        <v>228</v>
      </c>
      <c r="E89" s="226"/>
      <c r="F89" s="227"/>
      <c r="G89" s="310">
        <f t="shared" ref="G89:H89" si="16">SUM(G90:G92)</f>
        <v>0</v>
      </c>
      <c r="H89" s="310">
        <f t="shared" si="16"/>
        <v>0</v>
      </c>
      <c r="I89" s="310">
        <f>SUM(I90:I92)</f>
        <v>0</v>
      </c>
      <c r="J89" s="310">
        <f>SUM(J90:J92)</f>
        <v>0</v>
      </c>
      <c r="L89" s="230">
        <f>SUM(H88:I88)</f>
        <v>0</v>
      </c>
    </row>
    <row r="90" spans="1:12" s="13" customFormat="1" ht="81" hidden="1" customHeight="1" x14ac:dyDescent="0.3">
      <c r="A90" s="317" t="s">
        <v>231</v>
      </c>
      <c r="B90" s="317" t="s">
        <v>132</v>
      </c>
      <c r="C90" s="212" t="s">
        <v>121</v>
      </c>
      <c r="D90" s="463" t="s">
        <v>131</v>
      </c>
      <c r="E90" s="213" t="s">
        <v>408</v>
      </c>
      <c r="F90" s="215" t="s">
        <v>409</v>
      </c>
      <c r="G90" s="214">
        <f t="shared" ref="G90:G92" si="17">SUM(H90:I90)</f>
        <v>0</v>
      </c>
      <c r="H90" s="320"/>
      <c r="I90" s="320"/>
      <c r="J90" s="320"/>
    </row>
    <row r="91" spans="1:12" s="13" customFormat="1" ht="75.75" hidden="1" customHeight="1" x14ac:dyDescent="0.3">
      <c r="A91" s="317" t="s">
        <v>298</v>
      </c>
      <c r="B91" s="317" t="s">
        <v>299</v>
      </c>
      <c r="C91" s="212" t="s">
        <v>121</v>
      </c>
      <c r="D91" s="318" t="s">
        <v>300</v>
      </c>
      <c r="E91" s="213" t="s">
        <v>408</v>
      </c>
      <c r="F91" s="215" t="s">
        <v>409</v>
      </c>
      <c r="G91" s="214">
        <f t="shared" si="17"/>
        <v>0</v>
      </c>
      <c r="H91" s="320"/>
      <c r="I91" s="320"/>
      <c r="J91" s="320"/>
    </row>
    <row r="92" spans="1:12" s="234" customFormat="1" ht="96" hidden="1" customHeight="1" x14ac:dyDescent="0.3">
      <c r="A92" s="218">
        <v>1618821</v>
      </c>
      <c r="B92" s="218">
        <v>8821</v>
      </c>
      <c r="C92" s="248" t="s">
        <v>410</v>
      </c>
      <c r="D92" s="217" t="s">
        <v>411</v>
      </c>
      <c r="E92" s="238" t="s">
        <v>412</v>
      </c>
      <c r="F92" s="243" t="s">
        <v>413</v>
      </c>
      <c r="G92" s="219">
        <f t="shared" si="17"/>
        <v>0</v>
      </c>
      <c r="H92" s="220"/>
      <c r="I92" s="220"/>
      <c r="J92" s="220"/>
    </row>
    <row r="93" spans="1:12" s="252" customFormat="1" ht="32.450000000000003" customHeight="1" x14ac:dyDescent="0.3">
      <c r="A93" s="249" t="s">
        <v>193</v>
      </c>
      <c r="B93" s="249" t="s">
        <v>193</v>
      </c>
      <c r="C93" s="249" t="s">
        <v>193</v>
      </c>
      <c r="D93" s="250" t="s">
        <v>310</v>
      </c>
      <c r="E93" s="250" t="s">
        <v>193</v>
      </c>
      <c r="F93" s="250" t="s">
        <v>193</v>
      </c>
      <c r="G93" s="251">
        <f>SUM(G15,G31,G36,G53,G67,G89)</f>
        <v>10964092</v>
      </c>
      <c r="H93" s="251">
        <f t="shared" ref="H93:J93" si="18">SUM(H15,H31,H36,H53,H67,H89)</f>
        <v>16714092</v>
      </c>
      <c r="I93" s="251">
        <f t="shared" si="18"/>
        <v>-5750000</v>
      </c>
      <c r="J93" s="251">
        <f t="shared" si="18"/>
        <v>-5750000</v>
      </c>
      <c r="L93" s="253">
        <f>SUM(L15:L89)</f>
        <v>10964092</v>
      </c>
    </row>
    <row r="94" spans="1:12" s="222" customFormat="1" ht="20.25" customHeight="1" x14ac:dyDescent="0.3">
      <c r="A94" s="254"/>
      <c r="B94" s="254"/>
      <c r="C94" s="254"/>
      <c r="D94" s="254"/>
      <c r="E94" s="254"/>
      <c r="F94" s="255"/>
      <c r="G94" s="255"/>
      <c r="H94" s="254"/>
      <c r="I94" s="254"/>
      <c r="L94" s="256">
        <f>SUM(H93:I93)</f>
        <v>10964092</v>
      </c>
    </row>
    <row r="95" spans="1:12" ht="57.75" customHeight="1" x14ac:dyDescent="0.3">
      <c r="A95" s="257"/>
      <c r="B95" s="257"/>
      <c r="C95" s="257"/>
      <c r="D95" s="257"/>
      <c r="E95" s="257"/>
      <c r="F95" s="255"/>
      <c r="G95" s="258"/>
      <c r="H95" s="259"/>
      <c r="I95" s="259"/>
      <c r="K95" s="199"/>
    </row>
    <row r="96" spans="1:12" ht="18.75" x14ac:dyDescent="0.3">
      <c r="A96" s="257"/>
      <c r="B96" s="257"/>
      <c r="C96" s="257"/>
      <c r="D96" s="260"/>
      <c r="E96" s="260"/>
      <c r="F96" s="261"/>
      <c r="G96" s="262"/>
      <c r="I96" s="259"/>
      <c r="K96" s="199"/>
    </row>
    <row r="97" spans="1:11" ht="18.75" x14ac:dyDescent="0.3">
      <c r="A97" s="257"/>
      <c r="B97" s="257"/>
      <c r="C97" s="257"/>
      <c r="D97" s="257"/>
      <c r="E97" s="257"/>
      <c r="F97" s="255"/>
      <c r="G97" s="258"/>
      <c r="H97" s="259"/>
      <c r="I97" s="259"/>
      <c r="K97" s="199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2022-06-14T09:10:40Z</cp:lastPrinted>
  <dcterms:created xsi:type="dcterms:W3CDTF">2004-12-22T07:46:33Z</dcterms:created>
  <dcterms:modified xsi:type="dcterms:W3CDTF">2022-06-15T13:36:03Z</dcterms:modified>
</cp:coreProperties>
</file>