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285" windowWidth="15375" windowHeight="7125" tabRatio="601"/>
  </bookViews>
  <sheets>
    <sheet name="дод1" sheetId="35" r:id="rId1"/>
    <sheet name="дод2" sheetId="51" r:id="rId2"/>
    <sheet name="дод3" sheetId="45" r:id="rId3"/>
  </sheets>
  <definedNames>
    <definedName name="_xlnm.Print_Titles" localSheetId="1">дод2!$8:$12</definedName>
    <definedName name="_xlnm.Print_Titles" localSheetId="2">дод3!$11:$13</definedName>
    <definedName name="_xlnm.Print_Area" localSheetId="0">дод1!$A$1:$F$39</definedName>
    <definedName name="_xlnm.Print_Area" localSheetId="1">дод2!$A$1:$R$126</definedName>
    <definedName name="_xlnm.Print_Area" localSheetId="2">дод3!$A$1:$J$107</definedName>
  </definedNames>
  <calcPr calcId="162913"/>
</workbook>
</file>

<file path=xl/calcChain.xml><?xml version="1.0" encoding="utf-8"?>
<calcChain xmlns="http://schemas.openxmlformats.org/spreadsheetml/2006/main">
  <c r="K106" i="45" l="1"/>
  <c r="K105" i="45"/>
  <c r="K101" i="45"/>
  <c r="J110" i="45" l="1"/>
  <c r="I110" i="45"/>
  <c r="H110" i="45"/>
  <c r="G110" i="45"/>
  <c r="J105" i="45"/>
  <c r="I105" i="45"/>
  <c r="H105" i="45"/>
  <c r="G105" i="45"/>
  <c r="J75" i="45"/>
  <c r="I75" i="45"/>
  <c r="H75" i="45"/>
  <c r="G75" i="45"/>
  <c r="J101" i="45" l="1"/>
  <c r="I101" i="45"/>
  <c r="H101" i="45"/>
  <c r="J100" i="45"/>
  <c r="I100" i="45"/>
  <c r="H100" i="45"/>
  <c r="G100" i="45"/>
  <c r="G101" i="45"/>
  <c r="G102" i="45"/>
  <c r="Q123" i="51"/>
  <c r="T106" i="51"/>
  <c r="T105" i="51"/>
  <c r="R106" i="51"/>
  <c r="R105" i="51"/>
  <c r="Q106" i="51"/>
  <c r="P106" i="51"/>
  <c r="O106" i="51"/>
  <c r="N106" i="51"/>
  <c r="N105" i="51" s="1"/>
  <c r="M106" i="51"/>
  <c r="M105" i="51" s="1"/>
  <c r="L106" i="51"/>
  <c r="K106" i="51"/>
  <c r="Q105" i="51"/>
  <c r="P105" i="51"/>
  <c r="O105" i="51"/>
  <c r="L105" i="51"/>
  <c r="K105" i="51"/>
  <c r="J105" i="51"/>
  <c r="J106" i="51"/>
  <c r="R107" i="51"/>
  <c r="J107" i="51"/>
  <c r="G62" i="45" l="1"/>
  <c r="J61" i="45" l="1"/>
  <c r="I61" i="45"/>
  <c r="H61" i="45"/>
  <c r="G63" i="45" l="1"/>
  <c r="G88" i="45" l="1"/>
  <c r="G89" i="45"/>
  <c r="G90" i="45"/>
  <c r="G91" i="45"/>
  <c r="G77" i="45"/>
  <c r="G78" i="45"/>
  <c r="G79" i="45"/>
  <c r="G80" i="45"/>
  <c r="G81" i="45"/>
  <c r="G82" i="45"/>
  <c r="G83" i="45"/>
  <c r="G84" i="45"/>
  <c r="G85" i="45"/>
  <c r="G86" i="45"/>
  <c r="G87" i="45"/>
  <c r="J15" i="45" l="1"/>
  <c r="I15" i="45"/>
  <c r="H15" i="45"/>
  <c r="G54" i="45"/>
  <c r="G52" i="45"/>
  <c r="E18" i="51" l="1"/>
  <c r="E19" i="51"/>
  <c r="E20" i="51"/>
  <c r="E21" i="51"/>
  <c r="E22" i="51"/>
  <c r="E23" i="51"/>
  <c r="E24" i="51"/>
  <c r="E25" i="51"/>
  <c r="E26" i="51"/>
  <c r="F14" i="51"/>
  <c r="G14" i="51"/>
  <c r="H14" i="51"/>
  <c r="I14" i="51"/>
  <c r="K14" i="51"/>
  <c r="L14" i="51"/>
  <c r="M14" i="51"/>
  <c r="N14" i="51"/>
  <c r="O14" i="51"/>
  <c r="P14" i="51"/>
  <c r="Q14" i="51"/>
  <c r="E28" i="51"/>
  <c r="J24" i="51"/>
  <c r="J25" i="51"/>
  <c r="J26" i="51"/>
  <c r="J27" i="51"/>
  <c r="J28" i="51"/>
  <c r="R28" i="51" l="1"/>
  <c r="J91" i="51"/>
  <c r="Q30" i="51"/>
  <c r="P30" i="51"/>
  <c r="O30" i="51"/>
  <c r="N30" i="51"/>
  <c r="M30" i="51"/>
  <c r="L30" i="51"/>
  <c r="K30" i="51"/>
  <c r="H30" i="51"/>
  <c r="G30" i="51"/>
  <c r="F30" i="51"/>
  <c r="E131" i="51" l="1"/>
  <c r="R130" i="51"/>
  <c r="R139" i="51" s="1"/>
  <c r="Q130" i="51"/>
  <c r="Q139" i="51" s="1"/>
  <c r="P130" i="51"/>
  <c r="P139" i="51" s="1"/>
  <c r="O130" i="51"/>
  <c r="O139" i="51" s="1"/>
  <c r="N130" i="51"/>
  <c r="N139" i="51" s="1"/>
  <c r="M130" i="51"/>
  <c r="M139" i="51" s="1"/>
  <c r="L130" i="51"/>
  <c r="L139" i="51" s="1"/>
  <c r="K130" i="51"/>
  <c r="J130" i="51"/>
  <c r="J139" i="51" s="1"/>
  <c r="I130" i="51"/>
  <c r="I139" i="51" s="1"/>
  <c r="H130" i="51"/>
  <c r="H139" i="51" s="1"/>
  <c r="G130" i="51"/>
  <c r="G139" i="51" s="1"/>
  <c r="F130" i="51"/>
  <c r="F139" i="51" s="1"/>
  <c r="E130" i="51"/>
  <c r="J122" i="51"/>
  <c r="E122" i="51"/>
  <c r="J121" i="51"/>
  <c r="R121" i="51" s="1"/>
  <c r="J120" i="51"/>
  <c r="E120" i="51"/>
  <c r="J119" i="51"/>
  <c r="R119" i="51" s="1"/>
  <c r="J118" i="51"/>
  <c r="E118" i="51"/>
  <c r="Q117" i="51"/>
  <c r="Q116" i="51" s="1"/>
  <c r="P117" i="51"/>
  <c r="P116" i="51" s="1"/>
  <c r="O117" i="51"/>
  <c r="O116" i="51" s="1"/>
  <c r="N117" i="51"/>
  <c r="M117" i="51"/>
  <c r="M116" i="51" s="1"/>
  <c r="L117" i="51"/>
  <c r="L116" i="51" s="1"/>
  <c r="K117" i="51"/>
  <c r="K116" i="51" s="1"/>
  <c r="I117" i="51"/>
  <c r="I116" i="51" s="1"/>
  <c r="H117" i="51"/>
  <c r="H116" i="51" s="1"/>
  <c r="G117" i="51"/>
  <c r="G116" i="51" s="1"/>
  <c r="F117" i="51"/>
  <c r="F116" i="51" s="1"/>
  <c r="N116" i="51"/>
  <c r="J115" i="51"/>
  <c r="J114" i="51" s="1"/>
  <c r="E115" i="51"/>
  <c r="E114" i="51" s="1"/>
  <c r="Q114" i="51"/>
  <c r="Q113" i="51" s="1"/>
  <c r="P114" i="51"/>
  <c r="P113" i="51" s="1"/>
  <c r="O114" i="51"/>
  <c r="O113" i="51" s="1"/>
  <c r="N114" i="51"/>
  <c r="N113" i="51" s="1"/>
  <c r="M114" i="51"/>
  <c r="M113" i="51" s="1"/>
  <c r="L114" i="51"/>
  <c r="L113" i="51" s="1"/>
  <c r="K114" i="51"/>
  <c r="K113" i="51" s="1"/>
  <c r="I114" i="51"/>
  <c r="I113" i="51" s="1"/>
  <c r="H114" i="51"/>
  <c r="H113" i="51" s="1"/>
  <c r="G114" i="51"/>
  <c r="G113" i="51" s="1"/>
  <c r="F114" i="51"/>
  <c r="F113" i="51" s="1"/>
  <c r="J112" i="51"/>
  <c r="E112" i="51"/>
  <c r="J111" i="51"/>
  <c r="E111" i="51"/>
  <c r="J110" i="51"/>
  <c r="E110" i="51"/>
  <c r="Q109" i="51"/>
  <c r="P109" i="51"/>
  <c r="P108" i="51" s="1"/>
  <c r="O109" i="51"/>
  <c r="O108" i="51" s="1"/>
  <c r="N109" i="51"/>
  <c r="N108" i="51" s="1"/>
  <c r="M109" i="51"/>
  <c r="L109" i="51"/>
  <c r="L108" i="51" s="1"/>
  <c r="K109" i="51"/>
  <c r="K108" i="51" s="1"/>
  <c r="I109" i="51"/>
  <c r="I108" i="51" s="1"/>
  <c r="H109" i="51"/>
  <c r="G109" i="51"/>
  <c r="G108" i="51" s="1"/>
  <c r="F109" i="51"/>
  <c r="F108" i="51" s="1"/>
  <c r="Q108" i="51"/>
  <c r="M108" i="51"/>
  <c r="H108" i="51"/>
  <c r="J104" i="51"/>
  <c r="E104" i="5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E91" i="51"/>
  <c r="J90" i="51"/>
  <c r="R90" i="51" s="1"/>
  <c r="E90" i="51"/>
  <c r="Q89" i="51"/>
  <c r="Q88" i="51" s="1"/>
  <c r="P89" i="51"/>
  <c r="O89" i="51"/>
  <c r="N89" i="51"/>
  <c r="M89" i="51"/>
  <c r="L89" i="51"/>
  <c r="K89" i="51"/>
  <c r="I89" i="51"/>
  <c r="H89" i="51"/>
  <c r="G89" i="51"/>
  <c r="F89" i="51"/>
  <c r="J87" i="51"/>
  <c r="E87" i="51"/>
  <c r="J86" i="51"/>
  <c r="E86" i="51"/>
  <c r="R86" i="51" s="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E79" i="51"/>
  <c r="R79" i="51" s="1"/>
  <c r="J78" i="51"/>
  <c r="E78" i="51"/>
  <c r="J77" i="51"/>
  <c r="E77" i="51"/>
  <c r="Q76" i="51"/>
  <c r="Q75" i="51" s="1"/>
  <c r="P76" i="51"/>
  <c r="P75" i="51" s="1"/>
  <c r="O76" i="51"/>
  <c r="O75" i="51" s="1"/>
  <c r="N76" i="51"/>
  <c r="N75" i="51" s="1"/>
  <c r="M76" i="51"/>
  <c r="M75" i="51" s="1"/>
  <c r="L76" i="51"/>
  <c r="L75" i="51" s="1"/>
  <c r="K76" i="51"/>
  <c r="K75" i="51" s="1"/>
  <c r="I76" i="51"/>
  <c r="H76" i="51"/>
  <c r="H75" i="51" s="1"/>
  <c r="G76" i="51"/>
  <c r="G75" i="51" s="1"/>
  <c r="F76" i="51"/>
  <c r="F75" i="51" s="1"/>
  <c r="I75" i="5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Q66" i="51"/>
  <c r="Q51" i="51" s="1"/>
  <c r="Q50" i="51" s="1"/>
  <c r="J66" i="51"/>
  <c r="E66" i="51"/>
  <c r="J65" i="51"/>
  <c r="R65" i="51" s="1"/>
  <c r="E65" i="51"/>
  <c r="J64" i="51"/>
  <c r="E64" i="51"/>
  <c r="J63" i="51"/>
  <c r="E63" i="51"/>
  <c r="R63" i="51" s="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P51" i="51"/>
  <c r="P50" i="51" s="1"/>
  <c r="O51" i="51"/>
  <c r="O50" i="51" s="1"/>
  <c r="N51" i="51"/>
  <c r="N50" i="51" s="1"/>
  <c r="M51" i="51"/>
  <c r="M50" i="51" s="1"/>
  <c r="L51" i="51"/>
  <c r="L50" i="51" s="1"/>
  <c r="K51" i="51"/>
  <c r="K50" i="51" s="1"/>
  <c r="I51" i="51"/>
  <c r="I50" i="51" s="1"/>
  <c r="H51" i="51"/>
  <c r="H50" i="51" s="1"/>
  <c r="G51" i="51"/>
  <c r="G50" i="51" s="1"/>
  <c r="F51" i="51"/>
  <c r="F50" i="51" s="1"/>
  <c r="J49" i="51"/>
  <c r="E49" i="51"/>
  <c r="J48" i="51"/>
  <c r="E48" i="51"/>
  <c r="J47" i="51"/>
  <c r="E47" i="51"/>
  <c r="E46" i="51"/>
  <c r="R46" i="51" s="1"/>
  <c r="J45" i="51"/>
  <c r="E45" i="51"/>
  <c r="J44" i="51"/>
  <c r="E44" i="51"/>
  <c r="J43" i="51"/>
  <c r="E43" i="51"/>
  <c r="R43" i="51" s="1"/>
  <c r="J42" i="51"/>
  <c r="E42" i="51"/>
  <c r="J41" i="51"/>
  <c r="E41" i="51"/>
  <c r="J40" i="51"/>
  <c r="E40" i="51"/>
  <c r="J39" i="51"/>
  <c r="E39" i="51"/>
  <c r="R39" i="51" s="1"/>
  <c r="J38" i="51"/>
  <c r="J37" i="51" s="1"/>
  <c r="E38" i="51"/>
  <c r="I37" i="51"/>
  <c r="J36" i="51"/>
  <c r="E36" i="51"/>
  <c r="J35" i="51"/>
  <c r="E35" i="51"/>
  <c r="J33" i="51"/>
  <c r="E33" i="51"/>
  <c r="J32" i="51"/>
  <c r="E32" i="51"/>
  <c r="J31" i="51"/>
  <c r="E31" i="51"/>
  <c r="P29" i="51"/>
  <c r="O29" i="51"/>
  <c r="N29" i="51"/>
  <c r="M29" i="51"/>
  <c r="L29" i="51"/>
  <c r="K29" i="51"/>
  <c r="H29" i="51"/>
  <c r="G29" i="51"/>
  <c r="F29" i="51"/>
  <c r="E27" i="51"/>
  <c r="J23" i="51"/>
  <c r="J22" i="51"/>
  <c r="J21" i="51"/>
  <c r="J20" i="51"/>
  <c r="J19" i="51"/>
  <c r="J18" i="51"/>
  <c r="J17" i="51"/>
  <c r="E17" i="51"/>
  <c r="J16" i="51"/>
  <c r="E16" i="51"/>
  <c r="J15" i="51"/>
  <c r="E15" i="51"/>
  <c r="Q13" i="51"/>
  <c r="M13" i="51"/>
  <c r="L13" i="51"/>
  <c r="K13" i="51"/>
  <c r="I13" i="51"/>
  <c r="H13" i="51"/>
  <c r="M88" i="51" l="1"/>
  <c r="M123" i="51"/>
  <c r="N88" i="51"/>
  <c r="N123" i="51"/>
  <c r="F88" i="51"/>
  <c r="F123" i="51"/>
  <c r="O88" i="51"/>
  <c r="O123" i="51"/>
  <c r="G88" i="51"/>
  <c r="G123" i="51"/>
  <c r="P88" i="51"/>
  <c r="P123" i="51"/>
  <c r="K88" i="51"/>
  <c r="K123" i="51"/>
  <c r="H88" i="51"/>
  <c r="H123" i="51"/>
  <c r="L88" i="51"/>
  <c r="L123" i="51"/>
  <c r="I88" i="51"/>
  <c r="I123" i="51"/>
  <c r="E14" i="51"/>
  <c r="R92" i="51"/>
  <c r="R100" i="51"/>
  <c r="J14" i="51"/>
  <c r="R31" i="51"/>
  <c r="R95" i="51"/>
  <c r="R77" i="51"/>
  <c r="R110" i="51"/>
  <c r="R49" i="51"/>
  <c r="R16" i="51"/>
  <c r="R61" i="51"/>
  <c r="J30" i="51"/>
  <c r="J29" i="51" s="1"/>
  <c r="R52" i="51"/>
  <c r="E37" i="51"/>
  <c r="E30" i="51" s="1"/>
  <c r="I30" i="51"/>
  <c r="I29" i="51" s="1"/>
  <c r="R104" i="51"/>
  <c r="R48" i="51"/>
  <c r="R40" i="51"/>
  <c r="R36" i="51"/>
  <c r="R27" i="51"/>
  <c r="R23" i="51"/>
  <c r="R47" i="51"/>
  <c r="R84" i="51"/>
  <c r="R101" i="51"/>
  <c r="R53" i="51"/>
  <c r="E76" i="51"/>
  <c r="E75" i="51" s="1"/>
  <c r="R72" i="51"/>
  <c r="R78" i="51"/>
  <c r="R82" i="51"/>
  <c r="R111" i="51"/>
  <c r="R69" i="51"/>
  <c r="R73" i="51"/>
  <c r="R66" i="51"/>
  <c r="R74" i="51"/>
  <c r="R80" i="51"/>
  <c r="R97" i="51"/>
  <c r="R60" i="51"/>
  <c r="R67" i="51"/>
  <c r="E132" i="51"/>
  <c r="R98" i="51"/>
  <c r="R102" i="51"/>
  <c r="E109" i="51"/>
  <c r="E13" i="51"/>
  <c r="R20" i="51"/>
  <c r="R24" i="51"/>
  <c r="R35" i="51"/>
  <c r="R32" i="51"/>
  <c r="R18" i="51"/>
  <c r="R22" i="51"/>
  <c r="R42" i="51"/>
  <c r="R19" i="51"/>
  <c r="R34" i="51"/>
  <c r="J117" i="51"/>
  <c r="J116" i="51" s="1"/>
  <c r="R96" i="51"/>
  <c r="R99" i="51"/>
  <c r="R103" i="51"/>
  <c r="E89" i="51"/>
  <c r="R120" i="51"/>
  <c r="R93" i="51"/>
  <c r="R94" i="51"/>
  <c r="J109" i="51"/>
  <c r="J108" i="51" s="1"/>
  <c r="R122" i="51"/>
  <c r="R70" i="51"/>
  <c r="R57" i="51"/>
  <c r="R64" i="51"/>
  <c r="R71" i="51"/>
  <c r="R54" i="51"/>
  <c r="R58" i="51"/>
  <c r="R68" i="51"/>
  <c r="R83" i="51"/>
  <c r="R87" i="51"/>
  <c r="E51" i="51"/>
  <c r="E50" i="51" s="1"/>
  <c r="R55" i="51"/>
  <c r="R59" i="51"/>
  <c r="R62" i="51"/>
  <c r="R81" i="51"/>
  <c r="R85" i="51"/>
  <c r="J51" i="51"/>
  <c r="J50" i="51" s="1"/>
  <c r="G13" i="51"/>
  <c r="J13" i="51"/>
  <c r="R44" i="51"/>
  <c r="R26" i="51"/>
  <c r="R37" i="51"/>
  <c r="R41" i="51"/>
  <c r="R17" i="51"/>
  <c r="O13" i="51"/>
  <c r="P13" i="51"/>
  <c r="R21" i="51"/>
  <c r="R25" i="51"/>
  <c r="R38" i="51"/>
  <c r="R45" i="51"/>
  <c r="T109" i="51"/>
  <c r="E108" i="51"/>
  <c r="R108" i="51" s="1"/>
  <c r="T114" i="51"/>
  <c r="E113" i="51"/>
  <c r="J113" i="51"/>
  <c r="R114" i="51"/>
  <c r="E117" i="51"/>
  <c r="E116" i="51" s="1"/>
  <c r="R118" i="51"/>
  <c r="F13" i="51"/>
  <c r="N13" i="51"/>
  <c r="R115" i="51"/>
  <c r="Q29" i="51"/>
  <c r="R33" i="51"/>
  <c r="R91" i="51"/>
  <c r="R15" i="51"/>
  <c r="R56" i="51"/>
  <c r="J89" i="51"/>
  <c r="J76" i="51"/>
  <c r="J75" i="51" s="1"/>
  <c r="R112" i="51"/>
  <c r="E88" i="51" l="1"/>
  <c r="E123" i="51"/>
  <c r="J88" i="51"/>
  <c r="J123" i="51"/>
  <c r="R113" i="51"/>
  <c r="R30" i="51"/>
  <c r="T50" i="51"/>
  <c r="R14" i="51"/>
  <c r="R13" i="51" s="1"/>
  <c r="R89" i="51"/>
  <c r="R123" i="51" s="1"/>
  <c r="T108" i="51"/>
  <c r="T14" i="51"/>
  <c r="T51" i="51"/>
  <c r="R88" i="51"/>
  <c r="R109" i="51"/>
  <c r="R76" i="51"/>
  <c r="R75" i="51" s="1"/>
  <c r="R117" i="51"/>
  <c r="R116" i="51" s="1"/>
  <c r="T75" i="51"/>
  <c r="R51" i="51"/>
  <c r="R50" i="51" s="1"/>
  <c r="T13" i="51"/>
  <c r="T89" i="51"/>
  <c r="T76" i="51"/>
  <c r="T113" i="51"/>
  <c r="T88" i="51"/>
  <c r="E29" i="51"/>
  <c r="T29" i="51" s="1"/>
  <c r="T30" i="51"/>
  <c r="R29" i="51" l="1"/>
  <c r="U123" i="51"/>
  <c r="T123" i="51"/>
  <c r="G51" i="45" l="1"/>
  <c r="G17" i="45" l="1"/>
  <c r="G53" i="45" l="1"/>
  <c r="G50" i="45"/>
  <c r="G40" i="45"/>
  <c r="G73" i="45" l="1"/>
  <c r="G72" i="45"/>
  <c r="J71" i="45"/>
  <c r="J70" i="45" s="1"/>
  <c r="I71" i="45"/>
  <c r="I70" i="45" s="1"/>
  <c r="H71" i="45"/>
  <c r="H70" i="45" s="1"/>
  <c r="G69" i="45"/>
  <c r="G68" i="45"/>
  <c r="G67" i="45"/>
  <c r="G66" i="45"/>
  <c r="G65" i="45"/>
  <c r="G64" i="45"/>
  <c r="J60" i="45"/>
  <c r="I60" i="45"/>
  <c r="H60" i="45"/>
  <c r="G57" i="45"/>
  <c r="G56" i="45" s="1"/>
  <c r="G55" i="45" s="1"/>
  <c r="J56" i="45"/>
  <c r="J55" i="45" s="1"/>
  <c r="I56" i="45"/>
  <c r="I55" i="45" s="1"/>
  <c r="H56" i="45"/>
  <c r="G104" i="45"/>
  <c r="G103" i="45"/>
  <c r="G95" i="45"/>
  <c r="G94" i="45"/>
  <c r="G93" i="45"/>
  <c r="G92" i="45"/>
  <c r="G76" i="45"/>
  <c r="J74" i="45"/>
  <c r="I74" i="45"/>
  <c r="H74" i="45"/>
  <c r="G49" i="45"/>
  <c r="G48" i="45"/>
  <c r="G47" i="45"/>
  <c r="G46" i="45"/>
  <c r="G45" i="45"/>
  <c r="G44" i="45"/>
  <c r="G43" i="45"/>
  <c r="G42" i="45"/>
  <c r="G41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6" i="45"/>
  <c r="G15" i="45" l="1"/>
  <c r="G71" i="45"/>
  <c r="G70" i="45" s="1"/>
  <c r="K61" i="45"/>
  <c r="K56" i="45"/>
  <c r="G61" i="45"/>
  <c r="G60" i="45" s="1"/>
  <c r="G74" i="45"/>
  <c r="K71" i="45"/>
  <c r="H55" i="45"/>
  <c r="K75" i="45"/>
  <c r="J14" i="45"/>
  <c r="I14" i="45"/>
  <c r="H14" i="45"/>
  <c r="G14" i="45" l="1"/>
  <c r="K15" i="45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D22" i="35" l="1"/>
  <c r="F22" i="35"/>
  <c r="C19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<sst xmlns="http://schemas.openxmlformats.org/spreadsheetml/2006/main" count="907" uniqueCount="466">
  <si>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</si>
  <si>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</si>
  <si>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</si>
  <si>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</si>
  <si>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</si>
  <si>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</si>
  <si>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</si>
  <si>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</si>
  <si>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</si>
  <si>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</si>
  <si>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</si>
  <si>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</si>
  <si>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</si>
  <si>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</si>
  <si>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</si>
  <si>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</si>
  <si>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</si>
  <si>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</si>
  <si>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</si>
  <si>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</si>
  <si>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</si>
  <si>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</si>
  <si>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</si>
  <si>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</si>
  <si>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</si>
  <si>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</si>
  <si>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</si>
  <si>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</si>
  <si>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</si>
  <si>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</si>
  <si>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</si>
  <si>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</si>
  <si>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</si>
  <si>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</si>
  <si>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</si>
  <si>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</si>
  <si>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</si>
  <si>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</si>
  <si>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</si>
  <si>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</si>
  <si>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</si>
  <si>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</si>
  <si>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</si>
  <si>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</si>
  <si>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</si>
  <si>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</si>
  <si>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</si>
  <si>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</si>
  <si>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</si>
  <si>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</si>
  <si>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</si>
  <si>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</si>
  <si>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</si>
  <si>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</si>
  <si>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</si>
  <si>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</si>
  <si>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</si>
  <si>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</si>
  <si>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</si>
  <si>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</si>
  <si>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</si>
  <si>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</si>
  <si>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</si>
  <si>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</si>
  <si>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</si>
  <si>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</si>
  <si>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</si>
  <si>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</si>
  <si>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</si>
  <si>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</si>
  <si>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</si>
  <si>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</si>
  <si>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</si>
  <si>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</si>
  <si>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</si>
  <si>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</si>
  <si>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</si>
  <si>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</si>
  <si>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</si>
  <si>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</si>
  <si>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</si>
  <si>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</si>
  <si>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</si>
  <si>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</si>
  <si>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</si>
  <si>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</si>
  <si>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</si>
  <si>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</si>
  <si>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</si>
  <si>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</si>
  <si>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</si>
  <si>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</si>
  <si>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</si>
  <si>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</si>
  <si>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</si>
  <si>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</si>
  <si>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</si>
  <si>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</si>
  <si>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</si>
  <si>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</si>
  <si>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</si>
  <si>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</si>
  <si>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</si>
  <si>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</si>
  <si>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</si>
  <si>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</si>
  <si>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</si>
  <si>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</si>
  <si>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</si>
  <si>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</si>
  <si>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</si>
  <si>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</si>
  <si>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</si>
  <si>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</si>
  <si>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</si>
  <si>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</si>
  <si>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</si>
  <si>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</si>
  <si>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</si>
  <si>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</si>
  <si>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</si>
  <si>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</si>
  <si>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</si>
  <si>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</si>
  <si>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</si>
  <si>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</si>
  <si>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</si>
  <si>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</si>
  <si>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</si>
  <si>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</si>
  <si>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</si>
  <si>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</si>
  <si>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</si>
  <si>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</si>
  <si>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</si>
  <si>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</si>
  <si>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</si>
  <si>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</si>
  <si>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</si>
  <si>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</si>
  <si>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</si>
  <si>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</si>
  <si>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</si>
  <si>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</si>
  <si>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</si>
  <si>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</si>
  <si>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</si>
  <si>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</si>
  <si>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</si>
  <si>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</si>
  <si>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</si>
  <si>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</si>
  <si>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</si>
  <si>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</si>
  <si>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</si>
  <si>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</si>
  <si>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</si>
  <si>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</si>
  <si>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</si>
  <si>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</si>
  <si>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</si>
  <si>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</si>
  <si>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</si>
  <si>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</si>
  <si>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</si>
  <si>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</si>
  <si>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</si>
  <si>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</si>
  <si>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</si>
  <si>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</si>
  <si>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</si>
  <si>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</si>
  <si>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</si>
  <si>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</si>
  <si>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</si>
  <si>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</si>
  <si>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</si>
  <si>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</si>
  <si>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</si>
  <si>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</si>
  <si>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</si>
  <si>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</si>
  <si>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</si>
  <si>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</si>
  <si>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</si>
  <si>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</si>
  <si>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</si>
  <si>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</si>
  <si>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</si>
  <si>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</si>
  <si>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</si>
  <si>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</si>
  <si>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</si>
  <si>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</si>
  <si>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</si>
  <si>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</si>
  <si>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</si>
  <si>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</si>
  <si>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</si>
  <si>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</si>
  <si>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</si>
  <si>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</si>
  <si>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</si>
  <si>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</si>
  <si>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</si>
  <si>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</si>
  <si>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</si>
  <si>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</si>
  <si>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</si>
  <si>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</si>
  <si>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7321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</si>
  <si>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</si>
  <si>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</si>
  <si>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</si>
  <si>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</si>
  <si>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</si>
  <si>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</si>
  <si>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0216013</t>
  </si>
  <si>
    <t>6013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</si>
  <si>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</si>
  <si>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</si>
  <si>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</si>
  <si>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</si>
  <si>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</si>
  <si>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</si>
  <si>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</si>
  <si>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</si>
  <si>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</si>
  <si>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</si>
  <si>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</si>
  <si>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</si>
  <si>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</si>
  <si>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</si>
  <si>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</si>
  <si>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</si>
  <si>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</si>
  <si>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5045</t>
  </si>
  <si>
    <t>Будівництво мультифункціональних майданчиків для занять ігровими видами спорту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</si>
  <si>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</si>
  <si>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</si>
  <si>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</si>
  <si>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</si>
  <si>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</si>
  <si>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</si>
  <si>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</si>
  <si>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Комплексна програма підтримки сім'ї, дітей та молоді міста на 2018-2020 роки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</si>
  <si>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</si>
  <si>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</si>
  <si>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</si>
  <si>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</si>
  <si>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</si>
  <si>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</si>
  <si>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поводження з відходами м.Вараш на 2016-2020 роки</t>
  </si>
  <si>
    <t>Рішення міської ради від 15.10.2015  №2196</t>
  </si>
  <si>
    <t>Міська програма "Безпечне місто" на 2019-2023 роки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</si>
  <si>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</si>
  <si>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</si>
  <si>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</si>
  <si>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</si>
  <si>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</si>
  <si>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</si>
  <si>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</si>
  <si>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</si>
  <si>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</si>
  <si>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</si>
  <si>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</si>
  <si>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</si>
  <si>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</si>
  <si>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</si>
  <si>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</si>
  <si>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</si>
  <si>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</si>
  <si>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</si>
  <si>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</si>
  <si>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</si>
  <si>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</si>
  <si>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</si>
  <si>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</si>
  <si>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</si>
  <si>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</si>
  <si>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</si>
  <si>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</si>
  <si>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</si>
  <si>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</si>
  <si>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</si>
  <si>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</si>
  <si>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</si>
  <si>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</si>
  <si>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</si>
  <si>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</si>
  <si>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</si>
  <si>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</si>
  <si>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</si>
  <si>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</si>
  <si>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</si>
  <si>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</si>
  <si>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</si>
  <si>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</si>
  <si>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</si>
  <si>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</si>
  <si>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</si>
  <si>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</si>
  <si>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</si>
  <si>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</si>
  <si>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</si>
  <si>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</si>
  <si>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</si>
  <si>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</si>
  <si>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</si>
  <si>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</si>
  <si>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</si>
  <si>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</si>
  <si>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</si>
  <si>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</si>
  <si>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</si>
  <si>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</si>
  <si>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Рішення міської ради від 15.12.2020 №34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</si>
  <si>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</si>
  <si>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</si>
  <si>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</si>
  <si>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</si>
  <si>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</si>
  <si>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</si>
  <si>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</si>
  <si>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</si>
  <si>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</si>
  <si>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</si>
  <si>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</si>
  <si>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</si>
  <si>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</si>
  <si>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</si>
  <si>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</si>
  <si>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</si>
  <si>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</si>
  <si>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</si>
  <si>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</si>
  <si>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</si>
  <si>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</si>
  <si>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</si>
  <si>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</si>
  <si>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</si>
  <si>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</si>
  <si>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</si>
  <si>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</si>
  <si>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</si>
  <si>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</si>
  <si>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</si>
  <si>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</si>
  <si>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</si>
  <si>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</si>
  <si>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</si>
  <si>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</si>
  <si>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</si>
  <si>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</si>
  <si>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</si>
  <si>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</si>
  <si>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</si>
  <si>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</si>
  <si>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</si>
  <si>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</si>
  <si>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</si>
  <si>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</si>
  <si>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</si>
  <si>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</si>
  <si>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</si>
  <si>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</si>
  <si>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</si>
  <si>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</si>
  <si>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</si>
  <si>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</si>
  <si>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</si>
  <si>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</si>
  <si>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</si>
  <si>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</si>
  <si>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</si>
  <si>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</si>
  <si>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</si>
  <si>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</si>
  <si>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</si>
  <si>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</si>
  <si>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</si>
  <si>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</si>
  <si>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</si>
  <si>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</si>
  <si>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</si>
  <si>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</si>
  <si>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</si>
  <si>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</si>
  <si>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</si>
  <si>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</si>
  <si>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</si>
  <si>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</si>
  <si>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</si>
  <si>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</si>
  <si>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</si>
  <si>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</si>
  <si>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</si>
  <si>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</si>
  <si>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</si>
  <si>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</si>
  <si>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</si>
  <si>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</si>
  <si>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</si>
  <si>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</si>
  <si>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</si>
  <si>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</si>
  <si>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</si>
  <si>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</si>
  <si>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</si>
  <si>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</si>
  <si>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</si>
  <si>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</si>
  <si>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</si>
  <si>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</si>
  <si>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</si>
  <si>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</si>
  <si>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</si>
  <si>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</si>
  <si>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</si>
  <si>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</si>
  <si>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</si>
  <si>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</si>
  <si>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</si>
  <si>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</si>
  <si>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</si>
  <si>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</si>
  <si>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</si>
  <si>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</si>
  <si>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</si>
  <si>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</si>
  <si>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</si>
  <si>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</si>
  <si>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</si>
  <si>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</si>
  <si>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</si>
  <si>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</si>
  <si>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</si>
  <si>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</si>
  <si>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</si>
  <si>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</si>
  <si>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</si>
  <si>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</si>
  <si>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</si>
  <si>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</si>
  <si>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</si>
  <si>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</si>
  <si>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Міська програма "Безпечна громада" на 2019-2023 роки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</si>
  <si>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</si>
  <si>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</si>
  <si>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Департамент культури, та туризму, молоді та спорту виконавчого комітету Вараської міської ради</t>
  </si>
  <si>
    <t>1215045</t>
  </si>
  <si>
    <t>Рішення міської ради від 15.12.2020 №41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</si>
  <si>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</si>
  <si>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</si>
  <si>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>Будівництво споруд, установ та закладів фізичної культури і спорту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</si>
  <si>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</si>
  <si>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Департамент соціального захисту та гідності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</si>
  <si>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</si>
  <si>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</si>
  <si>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</si>
  <si>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</si>
  <si>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</si>
  <si>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1500000</t>
  </si>
  <si>
    <t>1510000</t>
  </si>
  <si>
    <t>1517310</t>
  </si>
  <si>
    <t>Управління містобудування, архітектури та капітального будівництва  виконавчого комітету Вараської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</si>
</sst>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sz val="7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b/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3.5"/>
      <name val="Times New Roman Cyr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" fillId="0" borderId="0"/>
    <xf numFmtId="0" fontId="11" fillId="0" borderId="0"/>
    <xf numFmtId="0" fontId="42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3" fillId="0" borderId="0"/>
    <xf numFmtId="0" fontId="2" fillId="0" borderId="0"/>
    <xf numFmtId="0" fontId="2" fillId="0" borderId="0"/>
  </cellStyleXfs>
  <cellXfs count="441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3" applyNumberFormat="1" applyFont="1" applyFill="1" applyBorder="1" applyAlignment="1">
      <alignment vertical="top" wrapText="1"/>
    </xf>
    <xf numFmtId="49" fontId="2" fillId="0" borderId="0" xfId="3" applyNumberFormat="1" applyFont="1" applyFill="1" applyBorder="1" applyAlignment="1">
      <alignment vertical="top" wrapText="1"/>
    </xf>
    <xf numFmtId="0" fontId="19" fillId="0" borderId="0" xfId="3" applyFont="1" applyAlignment="1"/>
    <xf numFmtId="0" fontId="20" fillId="0" borderId="0" xfId="3" applyFont="1" applyFill="1" applyBorder="1"/>
    <xf numFmtId="0" fontId="9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23" fillId="0" borderId="1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49" fontId="24" fillId="0" borderId="1" xfId="3" applyNumberFormat="1" applyFont="1" applyFill="1" applyBorder="1" applyAlignment="1">
      <alignment horizontal="center" vertical="top" wrapText="1"/>
    </xf>
    <xf numFmtId="0" fontId="24" fillId="0" borderId="1" xfId="3" applyFont="1" applyFill="1" applyBorder="1" applyAlignment="1">
      <alignment horizontal="center" vertical="center" wrapText="1"/>
    </xf>
    <xf numFmtId="0" fontId="25" fillId="0" borderId="0" xfId="3" applyFont="1" applyFill="1" applyBorder="1"/>
    <xf numFmtId="49" fontId="26" fillId="0" borderId="1" xfId="3" applyNumberFormat="1" applyFont="1" applyFill="1" applyBorder="1" applyAlignment="1">
      <alignment wrapText="1"/>
    </xf>
    <xf numFmtId="0" fontId="27" fillId="3" borderId="0" xfId="3" applyFont="1" applyFill="1" applyBorder="1"/>
    <xf numFmtId="0" fontId="27" fillId="0" borderId="0" xfId="3" applyFont="1" applyFill="1" applyBorder="1"/>
    <xf numFmtId="49" fontId="28" fillId="0" borderId="1" xfId="3" applyNumberFormat="1" applyFont="1" applyFill="1" applyBorder="1" applyAlignment="1">
      <alignment horizontal="left" wrapText="1"/>
    </xf>
    <xf numFmtId="2" fontId="27" fillId="0" borderId="0" xfId="3" applyNumberFormat="1" applyFont="1" applyFill="1" applyBorder="1"/>
    <xf numFmtId="0" fontId="20" fillId="3" borderId="0" xfId="3" applyFont="1" applyFill="1" applyBorder="1"/>
    <xf numFmtId="49" fontId="28" fillId="0" borderId="1" xfId="3" applyNumberFormat="1" applyFont="1" applyFill="1" applyBorder="1" applyAlignment="1">
      <alignment wrapText="1"/>
    </xf>
    <xf numFmtId="49" fontId="20" fillId="0" borderId="0" xfId="3" applyNumberFormat="1" applyFont="1" applyFill="1" applyBorder="1" applyAlignment="1">
      <alignment vertical="top" wrapText="1"/>
    </xf>
    <xf numFmtId="0" fontId="30" fillId="0" borderId="0" xfId="3" applyFont="1" applyFill="1" applyBorder="1"/>
    <xf numFmtId="0" fontId="31" fillId="0" borderId="0" xfId="3" applyFont="1" applyFill="1" applyBorder="1"/>
    <xf numFmtId="0" fontId="27" fillId="0" borderId="0" xfId="5" applyFont="1" applyFill="1" applyBorder="1" applyAlignment="1" applyProtection="1">
      <alignment vertical="center" wrapText="1"/>
    </xf>
    <xf numFmtId="164" fontId="30" fillId="0" borderId="0" xfId="3" applyNumberFormat="1" applyFont="1" applyFill="1" applyBorder="1"/>
    <xf numFmtId="3" fontId="30" fillId="0" borderId="0" xfId="3" applyNumberFormat="1" applyFont="1" applyFill="1" applyBorder="1"/>
    <xf numFmtId="1" fontId="20" fillId="0" borderId="0" xfId="3" applyNumberFormat="1" applyFont="1" applyFill="1" applyBorder="1" applyAlignment="1">
      <alignment vertical="top" wrapText="1"/>
    </xf>
    <xf numFmtId="3" fontId="22" fillId="0" borderId="1" xfId="3" applyNumberFormat="1" applyFont="1" applyFill="1" applyBorder="1" applyAlignment="1">
      <alignment horizontal="center" wrapText="1"/>
    </xf>
    <xf numFmtId="3" fontId="28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/>
    </xf>
    <xf numFmtId="0" fontId="0" fillId="0" borderId="0" xfId="0" applyFont="1"/>
    <xf numFmtId="49" fontId="26" fillId="0" borderId="1" xfId="3" applyNumberFormat="1" applyFont="1" applyFill="1" applyBorder="1" applyAlignment="1">
      <alignment horizontal="center" wrapText="1"/>
    </xf>
    <xf numFmtId="49" fontId="28" fillId="0" borderId="1" xfId="3" applyNumberFormat="1" applyFont="1" applyFill="1" applyBorder="1" applyAlignment="1">
      <alignment horizontal="center" wrapText="1"/>
    </xf>
    <xf numFmtId="3" fontId="22" fillId="0" borderId="1" xfId="3" applyNumberFormat="1" applyFont="1" applyFill="1" applyBorder="1" applyAlignment="1">
      <alignment horizontal="left" wrapText="1"/>
    </xf>
    <xf numFmtId="0" fontId="38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0" fillId="0" borderId="0" xfId="0" applyFont="1" applyBorder="1"/>
    <xf numFmtId="0" fontId="45" fillId="0" borderId="0" xfId="0" applyFont="1"/>
    <xf numFmtId="0" fontId="45" fillId="0" borderId="0" xfId="0" applyFont="1" applyFill="1"/>
    <xf numFmtId="0" fontId="38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30" fillId="3" borderId="0" xfId="3" applyFont="1" applyFill="1" applyBorder="1"/>
    <xf numFmtId="49" fontId="28" fillId="0" borderId="1" xfId="3" applyNumberFormat="1" applyFont="1" applyFill="1" applyBorder="1" applyAlignment="1">
      <alignment vertical="center" wrapText="1"/>
    </xf>
    <xf numFmtId="0" fontId="16" fillId="0" borderId="0" xfId="3" applyFont="1" applyAlignment="1">
      <alignment horizontal="right"/>
    </xf>
    <xf numFmtId="49" fontId="47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Border="1" applyAlignment="1">
      <alignment horizontal="left" wrapText="1"/>
    </xf>
    <xf numFmtId="1" fontId="2" fillId="0" borderId="0" xfId="3" applyNumberFormat="1" applyFont="1" applyFill="1" applyBorder="1" applyAlignment="1">
      <alignment horizontal="right" vertical="top" wrapText="1"/>
    </xf>
    <xf numFmtId="49" fontId="29" fillId="0" borderId="8" xfId="3" applyNumberFormat="1" applyFont="1" applyFill="1" applyBorder="1" applyAlignment="1">
      <alignment horizontal="right" wrapText="1"/>
    </xf>
    <xf numFmtId="49" fontId="52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4" fontId="22" fillId="0" borderId="1" xfId="3" applyNumberFormat="1" applyFont="1" applyFill="1" applyBorder="1" applyAlignment="1">
      <alignment horizontal="center" wrapText="1"/>
    </xf>
    <xf numFmtId="4" fontId="29" fillId="0" borderId="1" xfId="3" applyNumberFormat="1" applyFont="1" applyFill="1" applyBorder="1" applyAlignment="1">
      <alignment horizontal="center" wrapText="1"/>
    </xf>
    <xf numFmtId="0" fontId="54" fillId="0" borderId="0" xfId="0" applyFont="1"/>
    <xf numFmtId="0" fontId="10" fillId="0" borderId="0" xfId="0" applyFont="1" applyBorder="1"/>
    <xf numFmtId="49" fontId="52" fillId="0" borderId="6" xfId="0" applyNumberFormat="1" applyFont="1" applyBorder="1" applyAlignment="1">
      <alignment horizontal="center" wrapText="1"/>
    </xf>
    <xf numFmtId="1" fontId="2" fillId="0" borderId="0" xfId="29" applyNumberFormat="1" applyFont="1" applyFill="1" applyBorder="1" applyAlignment="1">
      <alignment horizontal="center" vertical="top" wrapText="1"/>
    </xf>
    <xf numFmtId="0" fontId="55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56" fillId="0" borderId="0" xfId="0" applyFont="1"/>
    <xf numFmtId="0" fontId="58" fillId="0" borderId="0" xfId="0" applyFont="1"/>
    <xf numFmtId="0" fontId="60" fillId="0" borderId="0" xfId="0" applyFont="1"/>
    <xf numFmtId="0" fontId="22" fillId="0" borderId="1" xfId="0" applyFont="1" applyBorder="1" applyAlignment="1">
      <alignment horizontal="center" vertical="center" wrapText="1"/>
    </xf>
    <xf numFmtId="49" fontId="59" fillId="4" borderId="1" xfId="0" applyNumberFormat="1" applyFont="1" applyFill="1" applyBorder="1" applyAlignment="1">
      <alignment horizontal="center" wrapText="1"/>
    </xf>
    <xf numFmtId="49" fontId="59" fillId="4" borderId="1" xfId="1" applyNumberFormat="1" applyFont="1" applyFill="1" applyBorder="1" applyAlignment="1" applyProtection="1">
      <alignment horizontal="left" wrapText="1"/>
      <protection locked="0"/>
    </xf>
    <xf numFmtId="0" fontId="61" fillId="4" borderId="1" xfId="0" applyFont="1" applyFill="1" applyBorder="1" applyAlignment="1"/>
    <xf numFmtId="3" fontId="59" fillId="4" borderId="1" xfId="0" applyNumberFormat="1" applyFont="1" applyFill="1" applyBorder="1" applyAlignment="1">
      <alignment horizontal="center"/>
    </xf>
    <xf numFmtId="3" fontId="33" fillId="0" borderId="0" xfId="0" applyNumberFormat="1" applyFont="1"/>
    <xf numFmtId="0" fontId="40" fillId="0" borderId="1" xfId="0" applyFont="1" applyFill="1" applyBorder="1" applyAlignment="1">
      <alignment wrapText="1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/>
    </xf>
    <xf numFmtId="3" fontId="63" fillId="0" borderId="0" xfId="0" applyNumberFormat="1" applyFont="1" applyFill="1"/>
    <xf numFmtId="0" fontId="55" fillId="0" borderId="0" xfId="0" applyFont="1" applyFill="1"/>
    <xf numFmtId="49" fontId="52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40" fillId="0" borderId="1" xfId="0" applyNumberFormat="1" applyFont="1" applyFill="1" applyBorder="1" applyAlignment="1">
      <alignment horizontal="center" wrapText="1"/>
    </xf>
    <xf numFmtId="49" fontId="40" fillId="0" borderId="0" xfId="0" applyNumberFormat="1" applyFont="1" applyAlignment="1">
      <alignment horizontal="left" wrapText="1"/>
    </xf>
    <xf numFmtId="3" fontId="40" fillId="0" borderId="1" xfId="0" applyNumberFormat="1" applyFont="1" applyFill="1" applyBorder="1" applyAlignment="1">
      <alignment horizontal="center" wrapText="1"/>
    </xf>
    <xf numFmtId="3" fontId="62" fillId="0" borderId="1" xfId="0" applyNumberFormat="1" applyFont="1" applyBorder="1" applyAlignment="1">
      <alignment horizontal="center"/>
    </xf>
    <xf numFmtId="0" fontId="63" fillId="0" borderId="1" xfId="0" applyFont="1" applyBorder="1"/>
    <xf numFmtId="0" fontId="64" fillId="0" borderId="0" xfId="0" applyFont="1"/>
    <xf numFmtId="3" fontId="40" fillId="0" borderId="1" xfId="0" applyNumberFormat="1" applyFont="1" applyBorder="1" applyAlignment="1">
      <alignment horizontal="center"/>
    </xf>
    <xf numFmtId="49" fontId="40" fillId="0" borderId="1" xfId="0" applyNumberFormat="1" applyFont="1" applyFill="1" applyBorder="1" applyAlignment="1">
      <alignment horizontal="left" wrapText="1"/>
    </xf>
    <xf numFmtId="0" fontId="63" fillId="0" borderId="0" xfId="0" applyFont="1"/>
    <xf numFmtId="0" fontId="40" fillId="0" borderId="0" xfId="0" applyFont="1" applyAlignment="1">
      <alignment horizontal="left" wrapText="1"/>
    </xf>
    <xf numFmtId="49" fontId="47" fillId="0" borderId="1" xfId="0" applyNumberFormat="1" applyFont="1" applyFill="1" applyBorder="1" applyAlignment="1" applyProtection="1">
      <alignment horizontal="left" wrapText="1"/>
      <protection locked="0"/>
    </xf>
    <xf numFmtId="0" fontId="65" fillId="0" borderId="1" xfId="0" applyFont="1" applyBorder="1"/>
    <xf numFmtId="0" fontId="65" fillId="0" borderId="0" xfId="0" applyFont="1"/>
    <xf numFmtId="49" fontId="40" fillId="0" borderId="1" xfId="0" applyNumberFormat="1" applyFont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Border="1" applyAlignment="1">
      <alignment horizontal="center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0" fontId="55" fillId="0" borderId="1" xfId="0" applyFont="1" applyBorder="1"/>
    <xf numFmtId="0" fontId="40" fillId="0" borderId="1" xfId="0" applyFont="1" applyBorder="1" applyAlignment="1">
      <alignment horizontal="left" wrapText="1"/>
    </xf>
    <xf numFmtId="49" fontId="40" fillId="0" borderId="6" xfId="0" applyNumberFormat="1" applyFont="1" applyFill="1" applyBorder="1" applyAlignment="1">
      <alignment horizontal="center" wrapText="1"/>
    </xf>
    <xf numFmtId="49" fontId="47" fillId="0" borderId="6" xfId="0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left" wrapText="1"/>
    </xf>
    <xf numFmtId="0" fontId="40" fillId="0" borderId="4" xfId="0" applyFont="1" applyBorder="1" applyAlignment="1">
      <alignment horizontal="left" wrapText="1"/>
    </xf>
    <xf numFmtId="49" fontId="40" fillId="0" borderId="4" xfId="0" applyNumberFormat="1" applyFont="1" applyBorder="1" applyAlignment="1">
      <alignment horizontal="left" wrapText="1"/>
    </xf>
    <xf numFmtId="0" fontId="66" fillId="0" borderId="0" xfId="0" applyFont="1"/>
    <xf numFmtId="0" fontId="40" fillId="0" borderId="4" xfId="0" applyFont="1" applyBorder="1" applyAlignment="1">
      <alignment horizontal="center"/>
    </xf>
    <xf numFmtId="0" fontId="40" fillId="0" borderId="0" xfId="0" applyFont="1"/>
    <xf numFmtId="49" fontId="48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left" wrapText="1"/>
    </xf>
    <xf numFmtId="49" fontId="40" fillId="0" borderId="6" xfId="0" applyNumberFormat="1" applyFont="1" applyBorder="1" applyAlignment="1">
      <alignment horizontal="center" wrapText="1"/>
    </xf>
    <xf numFmtId="3" fontId="62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wrapText="1"/>
    </xf>
    <xf numFmtId="0" fontId="40" fillId="0" borderId="1" xfId="0" applyFont="1" applyBorder="1" applyAlignment="1"/>
    <xf numFmtId="0" fontId="40" fillId="0" borderId="1" xfId="0" applyFont="1" applyBorder="1" applyAlignment="1">
      <alignment horizontal="center" wrapText="1"/>
    </xf>
    <xf numFmtId="3" fontId="67" fillId="0" borderId="0" xfId="0" applyNumberFormat="1" applyFont="1"/>
    <xf numFmtId="0" fontId="40" fillId="0" borderId="1" xfId="0" applyFont="1" applyBorder="1" applyAlignment="1">
      <alignment horizontal="center"/>
    </xf>
    <xf numFmtId="49" fontId="50" fillId="0" borderId="1" xfId="0" applyNumberFormat="1" applyFont="1" applyBorder="1" applyAlignment="1">
      <alignment horizontal="left" wrapText="1"/>
    </xf>
    <xf numFmtId="0" fontId="68" fillId="0" borderId="0" xfId="0" applyFont="1"/>
    <xf numFmtId="0" fontId="68" fillId="0" borderId="0" xfId="0" applyFont="1" applyAlignment="1">
      <alignment horizontal="center"/>
    </xf>
    <xf numFmtId="0" fontId="12" fillId="0" borderId="0" xfId="0" applyFont="1"/>
    <xf numFmtId="0" fontId="69" fillId="0" borderId="0" xfId="0" applyFont="1"/>
    <xf numFmtId="0" fontId="69" fillId="0" borderId="0" xfId="0" applyFont="1" applyAlignment="1">
      <alignment horizontal="center"/>
    </xf>
    <xf numFmtId="0" fontId="70" fillId="0" borderId="1" xfId="0" applyFont="1" applyBorder="1"/>
    <xf numFmtId="49" fontId="50" fillId="0" borderId="1" xfId="0" applyNumberFormat="1" applyFont="1" applyFill="1" applyBorder="1" applyAlignment="1">
      <alignment horizontal="center" wrapText="1"/>
    </xf>
    <xf numFmtId="49" fontId="48" fillId="3" borderId="1" xfId="0" applyNumberFormat="1" applyFont="1" applyFill="1" applyBorder="1" applyAlignment="1">
      <alignment horizontal="center" wrapText="1"/>
    </xf>
    <xf numFmtId="49" fontId="48" fillId="3" borderId="1" xfId="0" applyNumberFormat="1" applyFont="1" applyFill="1" applyBorder="1" applyAlignment="1">
      <alignment horizontal="left" wrapText="1"/>
    </xf>
    <xf numFmtId="3" fontId="59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4" fontId="29" fillId="0" borderId="1" xfId="3" applyNumberFormat="1" applyFont="1" applyFill="1" applyBorder="1" applyAlignment="1">
      <alignment horizontal="center"/>
    </xf>
    <xf numFmtId="4" fontId="28" fillId="0" borderId="1" xfId="3" applyNumberFormat="1" applyFont="1" applyFill="1" applyBorder="1" applyAlignment="1">
      <alignment horizontal="center" wrapText="1"/>
    </xf>
    <xf numFmtId="4" fontId="22" fillId="0" borderId="1" xfId="3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5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49" fontId="29" fillId="0" borderId="8" xfId="29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1" fillId="0" borderId="0" xfId="0" applyFont="1"/>
    <xf numFmtId="0" fontId="62" fillId="4" borderId="1" xfId="0" applyFont="1" applyFill="1" applyBorder="1" applyAlignment="1">
      <alignment horizontal="center"/>
    </xf>
    <xf numFmtId="3" fontId="59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49" fontId="59" fillId="5" borderId="1" xfId="0" applyNumberFormat="1" applyFont="1" applyFill="1" applyBorder="1" applyAlignment="1">
      <alignment horizontal="center" vertical="center"/>
    </xf>
    <xf numFmtId="49" fontId="59" fillId="5" borderId="1" xfId="0" applyNumberFormat="1" applyFont="1" applyFill="1" applyBorder="1" applyAlignment="1">
      <alignment horizontal="center"/>
    </xf>
    <xf numFmtId="0" fontId="59" fillId="5" borderId="1" xfId="0" applyFont="1" applyFill="1" applyBorder="1" applyAlignment="1">
      <alignment horizontal="center" wrapText="1"/>
    </xf>
    <xf numFmtId="3" fontId="59" fillId="5" borderId="1" xfId="0" applyNumberFormat="1" applyFont="1" applyFill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3" fontId="67" fillId="0" borderId="0" xfId="0" applyNumberFormat="1" applyFont="1" applyAlignment="1"/>
    <xf numFmtId="0" fontId="16" fillId="0" borderId="0" xfId="0" applyFont="1"/>
    <xf numFmtId="0" fontId="10" fillId="0" borderId="0" xfId="0" applyFont="1" applyFill="1"/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1" fillId="0" borderId="0" xfId="0" applyFont="1" applyBorder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53" fillId="4" borderId="1" xfId="0" applyNumberFormat="1" applyFont="1" applyFill="1" applyBorder="1" applyAlignment="1" applyProtection="1">
      <alignment horizontal="left" wrapText="1"/>
      <protection locked="0"/>
    </xf>
    <xf numFmtId="3" fontId="16" fillId="0" borderId="1" xfId="0" applyNumberFormat="1" applyFont="1" applyBorder="1" applyAlignment="1">
      <alignment horizontal="center"/>
    </xf>
    <xf numFmtId="0" fontId="72" fillId="0" borderId="0" xfId="0" applyFont="1"/>
    <xf numFmtId="0" fontId="16" fillId="0" borderId="1" xfId="0" applyFont="1" applyFill="1" applyBorder="1" applyAlignment="1">
      <alignment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59" fillId="4" borderId="1" xfId="0" applyFont="1" applyFill="1" applyBorder="1" applyAlignment="1">
      <alignment wrapText="1"/>
    </xf>
    <xf numFmtId="0" fontId="59" fillId="4" borderId="1" xfId="0" applyFont="1" applyFill="1" applyBorder="1" applyAlignment="1">
      <alignment horizontal="center" wrapText="1"/>
    </xf>
    <xf numFmtId="49" fontId="52" fillId="0" borderId="4" xfId="0" applyNumberFormat="1" applyFont="1" applyFill="1" applyBorder="1" applyAlignment="1">
      <alignment horizontal="center" wrapText="1"/>
    </xf>
    <xf numFmtId="49" fontId="52" fillId="0" borderId="9" xfId="0" applyNumberFormat="1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39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52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0" fontId="59" fillId="4" borderId="1" xfId="0" applyFont="1" applyFill="1" applyBorder="1" applyAlignment="1"/>
    <xf numFmtId="0" fontId="59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3" fontId="74" fillId="0" borderId="0" xfId="0" applyNumberFormat="1" applyFont="1" applyFill="1"/>
    <xf numFmtId="0" fontId="40" fillId="0" borderId="0" xfId="0" applyFont="1" applyFill="1"/>
    <xf numFmtId="0" fontId="46" fillId="0" borderId="0" xfId="0" applyFont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49" fontId="7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4" borderId="1" xfId="1" applyNumberFormat="1" applyFont="1" applyFill="1" applyBorder="1" applyAlignment="1" applyProtection="1">
      <alignment horizontal="left" wrapText="1"/>
      <protection locked="0"/>
    </xf>
    <xf numFmtId="3" fontId="79" fillId="4" borderId="1" xfId="0" applyNumberFormat="1" applyFont="1" applyFill="1" applyBorder="1" applyAlignment="1">
      <alignment horizontal="center" wrapText="1"/>
    </xf>
    <xf numFmtId="3" fontId="10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Border="1" applyAlignment="1">
      <alignment horizontal="left" wrapText="1"/>
    </xf>
    <xf numFmtId="3" fontId="81" fillId="0" borderId="1" xfId="0" applyNumberFormat="1" applyFont="1" applyFill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80" fillId="0" borderId="1" xfId="0" applyNumberFormat="1" applyFont="1" applyFill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center" wrapText="1"/>
    </xf>
    <xf numFmtId="49" fontId="29" fillId="0" borderId="3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Fill="1"/>
    <xf numFmtId="3" fontId="77" fillId="0" borderId="1" xfId="0" applyNumberFormat="1" applyFont="1" applyFill="1" applyBorder="1" applyAlignment="1">
      <alignment horizontal="center" wrapText="1"/>
    </xf>
    <xf numFmtId="3" fontId="82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3" fontId="83" fillId="0" borderId="1" xfId="0" applyNumberFormat="1" applyFont="1" applyFill="1" applyBorder="1" applyAlignment="1">
      <alignment horizontal="center" wrapText="1"/>
    </xf>
    <xf numFmtId="0" fontId="84" fillId="0" borderId="0" xfId="0" applyFont="1"/>
    <xf numFmtId="0" fontId="84" fillId="0" borderId="0" xfId="0" applyFont="1" applyFill="1"/>
    <xf numFmtId="49" fontId="81" fillId="0" borderId="1" xfId="0" applyNumberFormat="1" applyFont="1" applyFill="1" applyBorder="1" applyAlignment="1">
      <alignment horizontal="center" wrapText="1"/>
    </xf>
    <xf numFmtId="49" fontId="81" fillId="3" borderId="1" xfId="0" applyNumberFormat="1" applyFont="1" applyFill="1" applyBorder="1" applyAlignment="1">
      <alignment horizontal="center" wrapText="1"/>
    </xf>
    <xf numFmtId="49" fontId="81" fillId="3" borderId="1" xfId="0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 applyProtection="1">
      <alignment horizontal="center"/>
      <protection locked="0"/>
    </xf>
    <xf numFmtId="49" fontId="10" fillId="4" borderId="1" xfId="0" applyNumberFormat="1" applyFont="1" applyFill="1" applyBorder="1" applyAlignment="1" applyProtection="1">
      <alignment horizontal="left" wrapText="1"/>
      <protection locked="0"/>
    </xf>
    <xf numFmtId="3" fontId="22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49" fontId="83" fillId="0" borderId="1" xfId="0" applyNumberFormat="1" applyFont="1" applyBorder="1" applyAlignment="1">
      <alignment horizontal="center" wrapText="1"/>
    </xf>
    <xf numFmtId="49" fontId="83" fillId="0" borderId="6" xfId="0" applyNumberFormat="1" applyFont="1" applyBorder="1" applyAlignment="1">
      <alignment horizontal="center" wrapText="1"/>
    </xf>
    <xf numFmtId="49" fontId="44" fillId="0" borderId="4" xfId="0" applyNumberFormat="1" applyFont="1" applyFill="1" applyBorder="1" applyAlignment="1">
      <alignment horizontal="left" wrapText="1"/>
    </xf>
    <xf numFmtId="3" fontId="85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86" fillId="0" borderId="1" xfId="0" applyNumberFormat="1" applyFont="1" applyFill="1" applyBorder="1" applyAlignment="1">
      <alignment horizontal="center" wrapText="1"/>
    </xf>
    <xf numFmtId="0" fontId="85" fillId="0" borderId="1" xfId="0" applyFont="1" applyBorder="1" applyAlignment="1">
      <alignment horizontal="left" wrapText="1"/>
    </xf>
    <xf numFmtId="3" fontId="85" fillId="0" borderId="1" xfId="0" applyNumberFormat="1" applyFont="1" applyFill="1" applyBorder="1" applyAlignment="1">
      <alignment horizontal="center" wrapText="1"/>
    </xf>
    <xf numFmtId="0" fontId="87" fillId="0" borderId="0" xfId="0" applyFont="1" applyFill="1"/>
    <xf numFmtId="0" fontId="87" fillId="6" borderId="0" xfId="0" applyFont="1" applyFill="1"/>
    <xf numFmtId="49" fontId="88" fillId="0" borderId="1" xfId="0" applyNumberFormat="1" applyFont="1" applyFill="1" applyBorder="1" applyAlignment="1">
      <alignment horizontal="center" wrapText="1"/>
    </xf>
    <xf numFmtId="49" fontId="88" fillId="0" borderId="6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3" fontId="14" fillId="0" borderId="2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86" fillId="0" borderId="1" xfId="0" applyNumberFormat="1" applyFont="1" applyBorder="1" applyAlignment="1">
      <alignment horizontal="center" wrapText="1"/>
    </xf>
    <xf numFmtId="0" fontId="87" fillId="0" borderId="0" xfId="0" applyFont="1"/>
    <xf numFmtId="49" fontId="83" fillId="0" borderId="1" xfId="0" applyNumberFormat="1" applyFont="1" applyFill="1" applyBorder="1" applyAlignment="1">
      <alignment horizontal="center" wrapText="1"/>
    </xf>
    <xf numFmtId="49" fontId="83" fillId="0" borderId="6" xfId="0" applyNumberFormat="1" applyFont="1" applyFill="1" applyBorder="1" applyAlignment="1">
      <alignment horizontal="center" wrapText="1"/>
    </xf>
    <xf numFmtId="49" fontId="81" fillId="0" borderId="4" xfId="0" applyNumberFormat="1" applyFont="1" applyBorder="1" applyAlignment="1" applyProtection="1">
      <alignment horizontal="left" wrapText="1"/>
      <protection locked="0"/>
    </xf>
    <xf numFmtId="49" fontId="88" fillId="0" borderId="1" xfId="0" applyNumberFormat="1" applyFont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left" wrapText="1"/>
    </xf>
    <xf numFmtId="49" fontId="81" fillId="0" borderId="1" xfId="0" applyNumberFormat="1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>
      <alignment horizontal="center" wrapText="1"/>
    </xf>
    <xf numFmtId="49" fontId="73" fillId="0" borderId="1" xfId="0" applyNumberFormat="1" applyFont="1" applyFill="1" applyBorder="1" applyAlignment="1" applyProtection="1">
      <alignment horizontal="left" wrapText="1"/>
      <protection locked="0"/>
    </xf>
    <xf numFmtId="3" fontId="89" fillId="0" borderId="1" xfId="0" applyNumberFormat="1" applyFont="1" applyBorder="1" applyAlignment="1">
      <alignment horizontal="center" wrapText="1"/>
    </xf>
    <xf numFmtId="0" fontId="19" fillId="0" borderId="10" xfId="0" applyFont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11" fillId="0" borderId="3" xfId="0" applyNumberFormat="1" applyFont="1" applyFill="1" applyBorder="1" applyAlignment="1">
      <alignment horizontal="center" wrapText="1"/>
    </xf>
    <xf numFmtId="3" fontId="81" fillId="0" borderId="3" xfId="0" applyNumberFormat="1" applyFont="1" applyBorder="1" applyAlignment="1">
      <alignment horizontal="center" wrapText="1"/>
    </xf>
    <xf numFmtId="49" fontId="81" fillId="0" borderId="1" xfId="0" applyNumberFormat="1" applyFont="1" applyFill="1" applyBorder="1" applyAlignment="1">
      <alignment horizontal="left" wrapText="1"/>
    </xf>
    <xf numFmtId="49" fontId="73" fillId="0" borderId="1" xfId="0" applyNumberFormat="1" applyFont="1" applyFill="1" applyBorder="1" applyAlignment="1">
      <alignment horizontal="left" wrapText="1"/>
    </xf>
    <xf numFmtId="3" fontId="76" fillId="0" borderId="1" xfId="0" applyNumberFormat="1" applyFont="1" applyFill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0" fontId="83" fillId="0" borderId="0" xfId="0" applyFont="1"/>
    <xf numFmtId="0" fontId="83" fillId="0" borderId="0" xfId="0" applyFont="1" applyFill="1"/>
    <xf numFmtId="0" fontId="83" fillId="0" borderId="0" xfId="0" applyFont="1" applyFill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0" fontId="29" fillId="0" borderId="3" xfId="0" applyFont="1" applyBorder="1" applyAlignment="1">
      <alignment horizontal="left" wrapText="1"/>
    </xf>
    <xf numFmtId="3" fontId="80" fillId="0" borderId="4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6" xfId="0" applyFont="1" applyBorder="1" applyAlignment="1">
      <alignment horizontal="center" wrapText="1"/>
    </xf>
    <xf numFmtId="0" fontId="29" fillId="0" borderId="1" xfId="0" applyFont="1" applyBorder="1" applyAlignment="1">
      <alignment horizontal="justify" wrapTex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49" fontId="81" fillId="0" borderId="1" xfId="0" applyNumberFormat="1" applyFont="1" applyBorder="1" applyAlignment="1">
      <alignment horizontal="center"/>
    </xf>
    <xf numFmtId="49" fontId="81" fillId="0" borderId="1" xfId="0" applyNumberFormat="1" applyFont="1" applyBorder="1" applyAlignment="1">
      <alignment horizontal="left" wrapText="1"/>
    </xf>
    <xf numFmtId="3" fontId="81" fillId="0" borderId="1" xfId="0" applyNumberFormat="1" applyFont="1" applyFill="1" applyBorder="1" applyAlignment="1" applyProtection="1">
      <alignment horizontal="center" wrapText="1"/>
      <protection locked="0"/>
    </xf>
    <xf numFmtId="49" fontId="29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/>
    <xf numFmtId="0" fontId="10" fillId="0" borderId="3" xfId="0" applyFont="1" applyBorder="1"/>
    <xf numFmtId="0" fontId="10" fillId="0" borderId="1" xfId="0" applyFont="1" applyBorder="1"/>
    <xf numFmtId="49" fontId="79" fillId="4" borderId="1" xfId="0" applyNumberFormat="1" applyFont="1" applyFill="1" applyBorder="1" applyAlignment="1" applyProtection="1">
      <alignment horizontal="left" wrapText="1"/>
      <protection locked="0"/>
    </xf>
    <xf numFmtId="3" fontId="82" fillId="0" borderId="1" xfId="0" applyNumberFormat="1" applyFont="1" applyBorder="1" applyAlignment="1">
      <alignment horizontal="center" wrapText="1"/>
    </xf>
    <xf numFmtId="49" fontId="29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Border="1" applyAlignment="1">
      <alignment horizontal="left" wrapText="1"/>
    </xf>
    <xf numFmtId="49" fontId="81" fillId="0" borderId="6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29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90" fillId="0" borderId="0" xfId="0" applyFont="1" applyFill="1"/>
    <xf numFmtId="0" fontId="90" fillId="6" borderId="0" xfId="0" applyFont="1" applyFill="1"/>
    <xf numFmtId="49" fontId="75" fillId="0" borderId="1" xfId="0" applyNumberFormat="1" applyFont="1" applyBorder="1" applyAlignment="1">
      <alignment horizontal="center" wrapText="1"/>
    </xf>
    <xf numFmtId="49" fontId="75" fillId="0" borderId="1" xfId="0" applyNumberFormat="1" applyFont="1" applyFill="1" applyBorder="1" applyAlignment="1">
      <alignment horizontal="center" wrapText="1"/>
    </xf>
    <xf numFmtId="0" fontId="77" fillId="0" borderId="1" xfId="0" applyFont="1" applyBorder="1" applyAlignment="1">
      <alignment wrapText="1"/>
    </xf>
    <xf numFmtId="3" fontId="77" fillId="0" borderId="1" xfId="0" applyNumberFormat="1" applyFont="1" applyBorder="1" applyAlignment="1">
      <alignment horizontal="center" wrapText="1"/>
    </xf>
    <xf numFmtId="49" fontId="29" fillId="0" borderId="4" xfId="0" applyNumberFormat="1" applyFont="1" applyBorder="1" applyAlignment="1">
      <alignment horizontal="left" wrapText="1"/>
    </xf>
    <xf numFmtId="0" fontId="85" fillId="0" borderId="1" xfId="0" applyFont="1" applyBorder="1" applyAlignment="1">
      <alignment wrapText="1"/>
    </xf>
    <xf numFmtId="0" fontId="91" fillId="0" borderId="0" xfId="0" applyFont="1"/>
    <xf numFmtId="0" fontId="29" fillId="0" borderId="1" xfId="0" applyFont="1" applyBorder="1" applyAlignment="1">
      <alignment vertical="top" wrapText="1"/>
    </xf>
    <xf numFmtId="0" fontId="29" fillId="0" borderId="0" xfId="0" applyFont="1" applyAlignment="1">
      <alignment wrapText="1"/>
    </xf>
    <xf numFmtId="3" fontId="81" fillId="0" borderId="3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0" fontId="39" fillId="0" borderId="0" xfId="0" applyFont="1" applyBorder="1"/>
    <xf numFmtId="0" fontId="39" fillId="0" borderId="1" xfId="0" applyFont="1" applyBorder="1"/>
    <xf numFmtId="49" fontId="92" fillId="2" borderId="1" xfId="0" applyNumberFormat="1" applyFont="1" applyFill="1" applyBorder="1" applyAlignment="1" applyProtection="1">
      <alignment horizontal="center" wrapText="1"/>
      <protection locked="0"/>
    </xf>
    <xf numFmtId="49" fontId="79" fillId="2" borderId="1" xfId="1" applyNumberFormat="1" applyFont="1" applyFill="1" applyBorder="1" applyAlignment="1" applyProtection="1">
      <alignment horizontal="center" wrapText="1"/>
      <protection locked="0"/>
    </xf>
    <xf numFmtId="3" fontId="79" fillId="2" borderId="1" xfId="0" applyNumberFormat="1" applyFont="1" applyFill="1" applyBorder="1" applyAlignment="1">
      <alignment horizontal="center" wrapText="1"/>
    </xf>
    <xf numFmtId="0" fontId="79" fillId="0" borderId="0" xfId="0" applyFont="1" applyAlignment="1">
      <alignment horizontal="center" vertical="center"/>
    </xf>
    <xf numFmtId="3" fontId="79" fillId="0" borderId="0" xfId="0" applyNumberFormat="1" applyFont="1" applyFill="1" applyAlignment="1">
      <alignment horizontal="center"/>
    </xf>
    <xf numFmtId="3" fontId="79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39" fillId="0" borderId="0" xfId="0" applyNumberFormat="1" applyFont="1" applyAlignment="1" applyProtection="1">
      <alignment vertical="top" wrapText="1"/>
      <protection locked="0"/>
    </xf>
    <xf numFmtId="3" fontId="81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16" fillId="0" borderId="0" xfId="0" applyFont="1" applyAlignment="1">
      <alignment wrapText="1"/>
    </xf>
    <xf numFmtId="3" fontId="16" fillId="0" borderId="1" xfId="0" applyNumberFormat="1" applyFont="1" applyFill="1" applyBorder="1" applyAlignment="1">
      <alignment horizontal="center"/>
    </xf>
    <xf numFmtId="3" fontId="39" fillId="0" borderId="0" xfId="0" applyNumberFormat="1" applyFont="1" applyFill="1"/>
    <xf numFmtId="0" fontId="13" fillId="0" borderId="0" xfId="0" applyFont="1" applyFill="1"/>
    <xf numFmtId="49" fontId="52" fillId="0" borderId="1" xfId="0" applyNumberFormat="1" applyFont="1" applyFill="1" applyBorder="1" applyAlignment="1" applyProtection="1">
      <alignment horizontal="left" wrapText="1"/>
      <protection locked="0"/>
    </xf>
    <xf numFmtId="49" fontId="16" fillId="0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center" wrapText="1"/>
    </xf>
    <xf numFmtId="49" fontId="16" fillId="3" borderId="1" xfId="0" applyNumberFormat="1" applyFont="1" applyFill="1" applyBorder="1" applyAlignment="1">
      <alignment horizontal="left" wrapText="1"/>
    </xf>
    <xf numFmtId="0" fontId="13" fillId="0" borderId="1" xfId="0" applyFont="1" applyBorder="1"/>
    <xf numFmtId="49" fontId="59" fillId="4" borderId="1" xfId="0" applyNumberFormat="1" applyFont="1" applyFill="1" applyBorder="1" applyAlignment="1">
      <alignment horizontal="center"/>
    </xf>
    <xf numFmtId="0" fontId="59" fillId="4" borderId="1" xfId="0" applyFont="1" applyFill="1" applyBorder="1" applyAlignment="1">
      <alignment horizontal="justify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6" xfId="0" applyNumberFormat="1" applyFont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/>
    </xf>
    <xf numFmtId="49" fontId="17" fillId="4" borderId="1" xfId="0" applyNumberFormat="1" applyFont="1" applyFill="1" applyBorder="1" applyAlignment="1">
      <alignment horizontal="center" vertical="center" wrapText="1"/>
    </xf>
    <xf numFmtId="49" fontId="52" fillId="0" borderId="6" xfId="0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wrapText="1"/>
    </xf>
    <xf numFmtId="49" fontId="47" fillId="0" borderId="1" xfId="0" applyNumberFormat="1" applyFont="1" applyBorder="1" applyAlignment="1">
      <alignment horizontal="center" wrapText="1"/>
    </xf>
    <xf numFmtId="0" fontId="40" fillId="0" borderId="0" xfId="0" applyFont="1" applyAlignment="1">
      <alignment wrapText="1"/>
    </xf>
    <xf numFmtId="0" fontId="16" fillId="0" borderId="4" xfId="0" applyFont="1" applyBorder="1" applyAlignment="1">
      <alignment horizontal="left" wrapText="1"/>
    </xf>
    <xf numFmtId="49" fontId="93" fillId="0" borderId="1" xfId="0" applyNumberFormat="1" applyFont="1" applyBorder="1" applyAlignment="1">
      <alignment horizontal="center" wrapText="1"/>
    </xf>
    <xf numFmtId="49" fontId="93" fillId="0" borderId="1" xfId="0" applyNumberFormat="1" applyFont="1" applyFill="1" applyBorder="1" applyAlignment="1">
      <alignment horizontal="center" wrapText="1"/>
    </xf>
    <xf numFmtId="49" fontId="52" fillId="4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3" fontId="59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left" wrapText="1"/>
    </xf>
    <xf numFmtId="0" fontId="94" fillId="0" borderId="1" xfId="0" applyFont="1" applyBorder="1"/>
    <xf numFmtId="3" fontId="29" fillId="4" borderId="1" xfId="0" applyNumberFormat="1" applyFont="1" applyFill="1" applyBorder="1" applyAlignment="1">
      <alignment horizontal="center" wrapText="1"/>
    </xf>
    <xf numFmtId="3" fontId="11" fillId="4" borderId="1" xfId="0" applyNumberFormat="1" applyFont="1" applyFill="1" applyBorder="1" applyAlignment="1">
      <alignment horizontal="center" wrapText="1"/>
    </xf>
    <xf numFmtId="3" fontId="12" fillId="0" borderId="0" xfId="0" applyNumberFormat="1" applyFont="1" applyAlignment="1">
      <alignment horizontal="center"/>
    </xf>
    <xf numFmtId="3" fontId="95" fillId="0" borderId="0" xfId="0" applyNumberFormat="1" applyFont="1"/>
    <xf numFmtId="49" fontId="32" fillId="0" borderId="0" xfId="3" applyNumberFormat="1" applyFont="1" applyFill="1" applyBorder="1" applyAlignment="1" applyProtection="1">
      <alignment horizontal="left" vertical="top" wrapText="1"/>
      <protection locked="0"/>
    </xf>
    <xf numFmtId="0" fontId="22" fillId="0" borderId="1" xfId="3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 wrapText="1"/>
    </xf>
    <xf numFmtId="49" fontId="26" fillId="0" borderId="6" xfId="3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18" fillId="0" borderId="0" xfId="3" applyNumberFormat="1" applyFont="1" applyFill="1" applyBorder="1" applyAlignment="1" applyProtection="1">
      <alignment wrapText="1"/>
      <protection locked="0"/>
    </xf>
    <xf numFmtId="0" fontId="49" fillId="0" borderId="0" xfId="0" applyFont="1" applyAlignment="1"/>
    <xf numFmtId="0" fontId="16" fillId="0" borderId="0" xfId="3" applyFont="1" applyAlignment="1"/>
    <xf numFmtId="0" fontId="16" fillId="0" borderId="0" xfId="3" applyFont="1" applyAlignment="1">
      <alignment horizontal="right"/>
    </xf>
    <xf numFmtId="1" fontId="21" fillId="0" borderId="0" xfId="3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51" fillId="0" borderId="0" xfId="29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9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" fillId="0" borderId="3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0">
    <cellStyle name="Normal_meresha_07" xfId="7"/>
    <cellStyle name="Гиперссылка" xfId="1" builtinId="8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0" xfId="19"/>
    <cellStyle name="Звичайний 3" xfId="20"/>
    <cellStyle name="Звичайний 4" xfId="21"/>
    <cellStyle name="Звичайний 5" xfId="22"/>
    <cellStyle name="Звичайний 6" xfId="23"/>
    <cellStyle name="Звичайний 7" xfId="24"/>
    <cellStyle name="Звичайний 8" xfId="25"/>
    <cellStyle name="Звичайний 9" xfId="26"/>
    <cellStyle name="Обычный" xfId="0" builtinId="0"/>
    <cellStyle name="Обычный 2" xfId="6"/>
    <cellStyle name="Обычный 2 2" xfId="28"/>
    <cellStyle name="Обычный_Dod1" xfId="2"/>
    <cellStyle name="Обычный_Dod5" xfId="3"/>
    <cellStyle name="Обычный_Dod5 2" xfId="29"/>
    <cellStyle name="Обычный_Dod6" xfId="4"/>
    <cellStyle name="Обычный_ZV1PIV98" xfId="5"/>
    <cellStyle name="Стиль 1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149845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14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липня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1544-РР-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125</xdr:row>
      <xdr:rowOff>85045</xdr:rowOff>
    </xdr:from>
    <xdr:to>
      <xdr:col>13</xdr:col>
      <xdr:colOff>333375</xdr:colOff>
      <xdr:row>125</xdr:row>
      <xdr:rowOff>518772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3703" y="17961429"/>
          <a:ext cx="9556636" cy="43372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17</xdr:col>
      <xdr:colOff>875960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512652" y="129540"/>
          <a:ext cx="2982482" cy="889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14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липня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1544-РР-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106</xdr:row>
      <xdr:rowOff>28575</xdr:rowOff>
    </xdr:from>
    <xdr:to>
      <xdr:col>10</xdr:col>
      <xdr:colOff>0</xdr:colOff>
      <xdr:row>106</xdr:row>
      <xdr:rowOff>704850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18735675"/>
          <a:ext cx="14935200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Олександр МЕНЗУЛ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190500</xdr:colOff>
      <xdr:row>0</xdr:row>
      <xdr:rowOff>84667</xdr:rowOff>
    </xdr:from>
    <xdr:to>
      <xdr:col>9</xdr:col>
      <xdr:colOff>885826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477625" y="84667"/>
          <a:ext cx="3771901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14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липня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202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року  № </a:t>
          </a: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1544-РР-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VIII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view="pageBreakPreview" zoomScale="82" zoomScaleNormal="100" zoomScaleSheetLayoutView="82" workbookViewId="0">
      <selection activeCell="D15" sqref="D15"/>
    </sheetView>
  </sheetViews>
  <sheetFormatPr defaultColWidth="8" defaultRowHeight="12.75" x14ac:dyDescent="0.2"/>
  <cols>
    <col min="1" max="1" width="12.85546875" style="38" customWidth="1"/>
    <col min="2" max="2" width="45.28515625" style="32" customWidth="1"/>
    <col min="3" max="3" width="17.42578125" style="32" customWidth="1"/>
    <col min="4" max="4" width="16.140625" style="33" customWidth="1"/>
    <col min="5" max="5" width="16.5703125" style="33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394"/>
      <c r="F1" s="394"/>
    </row>
    <row r="2" spans="1:9" ht="17.25" customHeight="1" x14ac:dyDescent="0.3">
      <c r="A2" s="14"/>
      <c r="B2" s="15"/>
      <c r="C2" s="15"/>
      <c r="D2" s="16"/>
      <c r="E2" s="395"/>
      <c r="F2" s="395"/>
    </row>
    <row r="3" spans="1:9" ht="18" customHeight="1" x14ac:dyDescent="0.3">
      <c r="A3" s="14"/>
      <c r="B3" s="15"/>
      <c r="C3" s="15"/>
      <c r="D3" s="16"/>
      <c r="E3" s="395"/>
      <c r="F3" s="395"/>
    </row>
    <row r="4" spans="1:9" ht="21.75" customHeight="1" x14ac:dyDescent="0.3">
      <c r="A4" s="14"/>
      <c r="B4" s="15"/>
      <c r="C4" s="15"/>
      <c r="D4" s="16"/>
      <c r="E4" s="63"/>
      <c r="F4" s="63"/>
    </row>
    <row r="5" spans="1:9" ht="27.75" customHeight="1" x14ac:dyDescent="0.25">
      <c r="A5" s="67" t="s">
        <v>242</v>
      </c>
      <c r="B5" s="15"/>
      <c r="C5" s="15"/>
      <c r="D5" s="16"/>
      <c r="E5" s="16"/>
      <c r="F5" s="16"/>
    </row>
    <row r="6" spans="1:9" ht="27.75" customHeight="1" x14ac:dyDescent="0.25">
      <c r="A6" s="66" t="s">
        <v>232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396" t="s">
        <v>329</v>
      </c>
      <c r="B8" s="396"/>
      <c r="C8" s="396"/>
      <c r="D8" s="396"/>
      <c r="E8" s="396"/>
      <c r="F8" s="396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385" t="s">
        <v>27</v>
      </c>
      <c r="B10" s="386" t="s">
        <v>191</v>
      </c>
      <c r="C10" s="387" t="s">
        <v>192</v>
      </c>
      <c r="D10" s="388" t="s">
        <v>62</v>
      </c>
      <c r="E10" s="387" t="s">
        <v>63</v>
      </c>
      <c r="F10" s="387"/>
    </row>
    <row r="11" spans="1:9" ht="51.75" customHeight="1" x14ac:dyDescent="0.2">
      <c r="A11" s="385"/>
      <c r="B11" s="386"/>
      <c r="C11" s="387"/>
      <c r="D11" s="388"/>
      <c r="E11" s="21" t="s">
        <v>193</v>
      </c>
      <c r="F11" s="20" t="s">
        <v>199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389" t="s">
        <v>194</v>
      </c>
      <c r="B13" s="390"/>
      <c r="C13" s="390"/>
      <c r="D13" s="390"/>
      <c r="E13" s="390"/>
      <c r="F13" s="391"/>
      <c r="G13" s="30"/>
    </row>
    <row r="14" spans="1:9" s="27" customFormat="1" ht="33.75" customHeight="1" x14ac:dyDescent="0.25">
      <c r="A14" s="44" t="s">
        <v>28</v>
      </c>
      <c r="B14" s="25" t="s">
        <v>29</v>
      </c>
      <c r="C14" s="39">
        <f t="shared" ref="C14:C32" si="0">SUM(D14:E14)</f>
        <v>0</v>
      </c>
      <c r="D14" s="39">
        <f>D15</f>
        <v>15062917</v>
      </c>
      <c r="E14" s="39">
        <f>E15</f>
        <v>-15062917</v>
      </c>
      <c r="F14" s="39">
        <f>F15</f>
        <v>-15062917</v>
      </c>
      <c r="G14" s="26"/>
    </row>
    <row r="15" spans="1:9" s="27" customFormat="1" ht="38.25" customHeight="1" x14ac:dyDescent="0.25">
      <c r="A15" s="44">
        <v>208000</v>
      </c>
      <c r="B15" s="25" t="s">
        <v>30</v>
      </c>
      <c r="C15" s="39">
        <f t="shared" si="0"/>
        <v>0</v>
      </c>
      <c r="D15" s="39">
        <f>D16+D17</f>
        <v>15062917</v>
      </c>
      <c r="E15" s="39">
        <f>E16+E17</f>
        <v>-15062917</v>
      </c>
      <c r="F15" s="39">
        <f>F16+F17</f>
        <v>-15062917</v>
      </c>
      <c r="G15" s="26"/>
    </row>
    <row r="16" spans="1:9" s="27" customFormat="1" ht="26.25" hidden="1" customHeight="1" x14ac:dyDescent="0.25">
      <c r="A16" s="45">
        <v>208100</v>
      </c>
      <c r="B16" s="28" t="s">
        <v>31</v>
      </c>
      <c r="C16" s="41"/>
      <c r="D16" s="40"/>
      <c r="E16" s="41"/>
      <c r="F16" s="41"/>
      <c r="G16" s="26"/>
      <c r="I16" s="29"/>
    </row>
    <row r="17" spans="1:7" ht="51.75" customHeight="1" x14ac:dyDescent="0.25">
      <c r="A17" s="45" t="s">
        <v>32</v>
      </c>
      <c r="B17" s="28" t="s">
        <v>211</v>
      </c>
      <c r="C17" s="41">
        <f t="shared" si="0"/>
        <v>0</v>
      </c>
      <c r="D17" s="42">
        <v>15062917</v>
      </c>
      <c r="E17" s="42">
        <v>-15062917</v>
      </c>
      <c r="F17" s="42">
        <v>-15062917</v>
      </c>
      <c r="G17" s="30"/>
    </row>
    <row r="18" spans="1:7" ht="27.75" hidden="1" customHeight="1" x14ac:dyDescent="0.25">
      <c r="A18" s="44" t="s">
        <v>1</v>
      </c>
      <c r="B18" s="25" t="s">
        <v>2</v>
      </c>
      <c r="C18" s="39">
        <f t="shared" ref="C18:C27" si="1">SUM(D18:E18)</f>
        <v>0</v>
      </c>
      <c r="D18" s="39">
        <f t="shared" ref="D18:F19" si="2">D19</f>
        <v>0</v>
      </c>
      <c r="E18" s="39">
        <f t="shared" si="2"/>
        <v>0</v>
      </c>
      <c r="F18" s="39">
        <f t="shared" si="2"/>
        <v>0</v>
      </c>
      <c r="G18" s="30"/>
    </row>
    <row r="19" spans="1:7" ht="34.5" hidden="1" customHeight="1" x14ac:dyDescent="0.25">
      <c r="A19" s="44">
        <v>301000</v>
      </c>
      <c r="B19" s="25" t="s">
        <v>3</v>
      </c>
      <c r="C19" s="39">
        <f t="shared" si="1"/>
        <v>0</v>
      </c>
      <c r="D19" s="39">
        <f t="shared" si="2"/>
        <v>0</v>
      </c>
      <c r="E19" s="39">
        <f>SUM(E20:E21)</f>
        <v>0</v>
      </c>
      <c r="F19" s="39">
        <f>SUM(F20:F21)</f>
        <v>0</v>
      </c>
      <c r="G19" s="30"/>
    </row>
    <row r="20" spans="1:7" ht="30" hidden="1" customHeight="1" x14ac:dyDescent="0.25">
      <c r="A20" s="45">
        <v>301100</v>
      </c>
      <c r="B20" s="28" t="s">
        <v>4</v>
      </c>
      <c r="C20" s="41">
        <f t="shared" si="1"/>
        <v>0</v>
      </c>
      <c r="D20" s="40">
        <v>0</v>
      </c>
      <c r="E20" s="41"/>
      <c r="F20" s="41"/>
      <c r="G20" s="30"/>
    </row>
    <row r="21" spans="1:7" ht="9" hidden="1" customHeight="1" x14ac:dyDescent="0.25">
      <c r="A21" s="45" t="s">
        <v>182</v>
      </c>
      <c r="B21" s="28" t="s">
        <v>183</v>
      </c>
      <c r="C21" s="41">
        <f t="shared" si="1"/>
        <v>0</v>
      </c>
      <c r="D21" s="40">
        <v>0</v>
      </c>
      <c r="E21" s="42"/>
      <c r="F21" s="42"/>
      <c r="G21" s="30"/>
    </row>
    <row r="22" spans="1:7" s="33" customFormat="1" ht="26.25" customHeight="1" x14ac:dyDescent="0.25">
      <c r="A22" s="44"/>
      <c r="B22" s="25" t="s">
        <v>195</v>
      </c>
      <c r="C22" s="39">
        <f>SUM(C14,C18)</f>
        <v>0</v>
      </c>
      <c r="D22" s="39">
        <f t="shared" ref="D22:F22" si="3">SUM(D14,D18)</f>
        <v>15062917</v>
      </c>
      <c r="E22" s="39">
        <f t="shared" si="3"/>
        <v>-15062917</v>
      </c>
      <c r="F22" s="39">
        <f t="shared" si="3"/>
        <v>-15062917</v>
      </c>
      <c r="G22" s="61"/>
    </row>
    <row r="23" spans="1:7" ht="28.5" customHeight="1" x14ac:dyDescent="0.25">
      <c r="A23" s="389" t="s">
        <v>196</v>
      </c>
      <c r="B23" s="390"/>
      <c r="C23" s="390"/>
      <c r="D23" s="390"/>
      <c r="E23" s="390"/>
      <c r="F23" s="391"/>
      <c r="G23" s="30"/>
    </row>
    <row r="24" spans="1:7" ht="35.25" hidden="1" customHeight="1" x14ac:dyDescent="0.25">
      <c r="A24" s="44" t="s">
        <v>5</v>
      </c>
      <c r="B24" s="25" t="s">
        <v>6</v>
      </c>
      <c r="C24" s="70">
        <f t="shared" si="1"/>
        <v>0</v>
      </c>
      <c r="D24" s="70">
        <f>D25</f>
        <v>0</v>
      </c>
      <c r="E24" s="70">
        <f>SUM(E25,E28)</f>
        <v>0</v>
      </c>
      <c r="F24" s="70">
        <f>SUM(F25,F28)</f>
        <v>0</v>
      </c>
      <c r="G24" s="30"/>
    </row>
    <row r="25" spans="1:7" ht="28.5" hidden="1" customHeight="1" x14ac:dyDescent="0.25">
      <c r="A25" s="44" t="s">
        <v>7</v>
      </c>
      <c r="B25" s="25" t="s">
        <v>8</v>
      </c>
      <c r="C25" s="70">
        <f t="shared" si="1"/>
        <v>0</v>
      </c>
      <c r="D25" s="70">
        <f>D26+D27</f>
        <v>0</v>
      </c>
      <c r="E25" s="70">
        <f>E26</f>
        <v>0</v>
      </c>
      <c r="F25" s="70">
        <f>F26</f>
        <v>0</v>
      </c>
      <c r="G25" s="30"/>
    </row>
    <row r="26" spans="1:7" ht="28.5" hidden="1" customHeight="1" x14ac:dyDescent="0.25">
      <c r="A26" s="45" t="s">
        <v>9</v>
      </c>
      <c r="B26" s="28" t="s">
        <v>10</v>
      </c>
      <c r="C26" s="71">
        <f t="shared" si="1"/>
        <v>0</v>
      </c>
      <c r="D26" s="150">
        <f>D20</f>
        <v>0</v>
      </c>
      <c r="E26" s="149"/>
      <c r="F26" s="149"/>
      <c r="G26" s="30"/>
    </row>
    <row r="27" spans="1:7" ht="24.75" hidden="1" customHeight="1" x14ac:dyDescent="0.25">
      <c r="A27" s="45" t="s">
        <v>11</v>
      </c>
      <c r="B27" s="31" t="s">
        <v>12</v>
      </c>
      <c r="C27" s="71">
        <f t="shared" si="1"/>
        <v>0</v>
      </c>
      <c r="D27" s="149">
        <v>0</v>
      </c>
      <c r="E27" s="149"/>
      <c r="F27" s="149"/>
      <c r="G27" s="30"/>
    </row>
    <row r="28" spans="1:7" ht="24.75" hidden="1" customHeight="1" x14ac:dyDescent="0.25">
      <c r="A28" s="44" t="s">
        <v>184</v>
      </c>
      <c r="B28" s="25" t="s">
        <v>185</v>
      </c>
      <c r="C28" s="70">
        <f t="shared" ref="C28:C30" si="4">SUM(D28:E28)</f>
        <v>0</v>
      </c>
      <c r="D28" s="151">
        <f t="shared" ref="D28:F29" si="5">SUM(D29)</f>
        <v>0</v>
      </c>
      <c r="E28" s="151">
        <f t="shared" si="5"/>
        <v>0</v>
      </c>
      <c r="F28" s="151">
        <f t="shared" si="5"/>
        <v>0</v>
      </c>
      <c r="G28" s="30"/>
    </row>
    <row r="29" spans="1:7" ht="26.25" hidden="1" customHeight="1" x14ac:dyDescent="0.25">
      <c r="A29" s="45" t="s">
        <v>186</v>
      </c>
      <c r="B29" s="31" t="s">
        <v>187</v>
      </c>
      <c r="C29" s="71">
        <f t="shared" si="4"/>
        <v>0</v>
      </c>
      <c r="D29" s="42">
        <f t="shared" si="5"/>
        <v>0</v>
      </c>
      <c r="E29" s="149"/>
      <c r="F29" s="149"/>
      <c r="G29" s="30"/>
    </row>
    <row r="30" spans="1:7" ht="29.25" hidden="1" customHeight="1" x14ac:dyDescent="0.25">
      <c r="A30" s="45" t="s">
        <v>188</v>
      </c>
      <c r="B30" s="31" t="s">
        <v>12</v>
      </c>
      <c r="C30" s="71">
        <f t="shared" si="4"/>
        <v>0</v>
      </c>
      <c r="D30" s="42">
        <v>0</v>
      </c>
      <c r="E30" s="149"/>
      <c r="F30" s="149"/>
      <c r="G30" s="30"/>
    </row>
    <row r="31" spans="1:7" ht="28.5" customHeight="1" x14ac:dyDescent="0.25">
      <c r="A31" s="44" t="s">
        <v>33</v>
      </c>
      <c r="B31" s="25" t="s">
        <v>34</v>
      </c>
      <c r="C31" s="39">
        <f t="shared" si="0"/>
        <v>0</v>
      </c>
      <c r="D31" s="39">
        <f>D32</f>
        <v>15062917</v>
      </c>
      <c r="E31" s="39">
        <f>E32</f>
        <v>-15062917</v>
      </c>
      <c r="F31" s="39">
        <f>F32</f>
        <v>-15062917</v>
      </c>
      <c r="G31" s="30"/>
    </row>
    <row r="32" spans="1:7" ht="26.25" customHeight="1" x14ac:dyDescent="0.25">
      <c r="A32" s="44" t="s">
        <v>35</v>
      </c>
      <c r="B32" s="25" t="s">
        <v>36</v>
      </c>
      <c r="C32" s="39">
        <f t="shared" si="0"/>
        <v>0</v>
      </c>
      <c r="D32" s="39">
        <f>D33+D34</f>
        <v>15062917</v>
      </c>
      <c r="E32" s="39">
        <f>E33+E34</f>
        <v>-15062917</v>
      </c>
      <c r="F32" s="39">
        <f>F33+F34</f>
        <v>-15062917</v>
      </c>
      <c r="G32" s="30"/>
    </row>
    <row r="33" spans="1:8" ht="27.75" hidden="1" customHeight="1" x14ac:dyDescent="0.25">
      <c r="A33" s="45" t="s">
        <v>37</v>
      </c>
      <c r="B33" s="31" t="s">
        <v>38</v>
      </c>
      <c r="C33" s="41"/>
      <c r="D33" s="40"/>
      <c r="E33" s="41"/>
      <c r="F33" s="41"/>
    </row>
    <row r="34" spans="1:8" ht="54" customHeight="1" x14ac:dyDescent="0.25">
      <c r="A34" s="45" t="s">
        <v>39</v>
      </c>
      <c r="B34" s="62" t="s">
        <v>211</v>
      </c>
      <c r="C34" s="41">
        <f t="shared" ref="C34" si="6">SUM(D34:E34)</f>
        <v>0</v>
      </c>
      <c r="D34" s="42">
        <v>15062917</v>
      </c>
      <c r="E34" s="42">
        <v>-15062917</v>
      </c>
      <c r="F34" s="42">
        <v>-15062917</v>
      </c>
    </row>
    <row r="35" spans="1:8" ht="27.75" customHeight="1" x14ac:dyDescent="0.25">
      <c r="A35" s="39"/>
      <c r="B35" s="46" t="s">
        <v>195</v>
      </c>
      <c r="C35" s="39">
        <f>SUM(C24,C31)</f>
        <v>0</v>
      </c>
      <c r="D35" s="39">
        <f>SUM(D24,D31)</f>
        <v>15062917</v>
      </c>
      <c r="E35" s="39">
        <f>SUM(E24,E31)</f>
        <v>-15062917</v>
      </c>
      <c r="F35" s="39">
        <f>SUM(F24,F31)</f>
        <v>-15062917</v>
      </c>
      <c r="G35" s="384"/>
      <c r="H35" s="384"/>
    </row>
    <row r="36" spans="1:8" x14ac:dyDescent="0.2">
      <c r="A36" s="32"/>
    </row>
    <row r="37" spans="1:8" ht="15.75" x14ac:dyDescent="0.25">
      <c r="A37" s="32"/>
      <c r="D37" s="34"/>
      <c r="E37" s="34"/>
      <c r="F37" s="27"/>
    </row>
    <row r="38" spans="1:8" ht="130.5" customHeight="1" x14ac:dyDescent="0.4">
      <c r="A38" s="392" t="s">
        <v>380</v>
      </c>
      <c r="B38" s="392"/>
      <c r="C38" s="392"/>
      <c r="D38" s="392"/>
      <c r="E38" s="392"/>
      <c r="F38" s="393"/>
    </row>
    <row r="39" spans="1:8" ht="15" x14ac:dyDescent="0.2">
      <c r="A39" s="32"/>
      <c r="B39" s="35"/>
      <c r="C39" s="35"/>
      <c r="D39" s="36"/>
    </row>
    <row r="40" spans="1:8" ht="15" x14ac:dyDescent="0.2">
      <c r="A40" s="32"/>
      <c r="B40" s="35"/>
      <c r="C40" s="35"/>
      <c r="D40" s="36"/>
    </row>
    <row r="41" spans="1:8" ht="15" x14ac:dyDescent="0.2">
      <c r="A41" s="32"/>
      <c r="B41" s="35"/>
      <c r="C41" s="35"/>
      <c r="D41" s="36"/>
    </row>
    <row r="42" spans="1:8" ht="15" x14ac:dyDescent="0.2">
      <c r="A42" s="32"/>
      <c r="B42" s="35"/>
      <c r="C42" s="35"/>
      <c r="D42" s="36"/>
    </row>
    <row r="43" spans="1:8" x14ac:dyDescent="0.2">
      <c r="A43" s="32"/>
    </row>
    <row r="44" spans="1:8" x14ac:dyDescent="0.2">
      <c r="A44" s="32"/>
      <c r="D44" s="36"/>
      <c r="E44" s="36"/>
    </row>
    <row r="45" spans="1:8" x14ac:dyDescent="0.2">
      <c r="A45" s="32"/>
      <c r="D45" s="37"/>
    </row>
    <row r="46" spans="1:8" x14ac:dyDescent="0.2">
      <c r="A46" s="32"/>
    </row>
    <row r="47" spans="1:8" x14ac:dyDescent="0.2">
      <c r="A47" s="32"/>
      <c r="E47" s="36"/>
    </row>
    <row r="51" spans="4:4" x14ac:dyDescent="0.2">
      <c r="D51" s="36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4"/>
  <sheetViews>
    <sheetView showZeros="0" view="pageBreakPreview" topLeftCell="E1" zoomScale="112" zoomScaleNormal="100" zoomScaleSheetLayoutView="112" workbookViewId="0">
      <selection activeCell="M30" sqref="M30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11" customWidth="1"/>
    <col min="4" max="4" width="54.7109375" style="4" customWidth="1"/>
    <col min="5" max="5" width="14.140625" style="58" customWidth="1"/>
    <col min="6" max="6" width="13.5703125" style="2" customWidth="1"/>
    <col min="7" max="7" width="11.7109375" customWidth="1"/>
    <col min="8" max="8" width="12" customWidth="1"/>
    <col min="9" max="9" width="12.5703125" customWidth="1"/>
    <col min="10" max="10" width="13.140625" style="207" customWidth="1"/>
    <col min="11" max="11" width="12.28515625" style="207" customWidth="1"/>
    <col min="12" max="12" width="10.5703125" customWidth="1"/>
    <col min="13" max="13" width="9.140625" customWidth="1"/>
    <col min="14" max="14" width="7.5703125" customWidth="1"/>
    <col min="15" max="15" width="12.7109375" customWidth="1"/>
    <col min="16" max="16" width="13.42578125" hidden="1" customWidth="1"/>
    <col min="17" max="17" width="13.7109375" hidden="1" customWidth="1"/>
    <col min="18" max="18" width="14" style="2" customWidth="1"/>
    <col min="19" max="19" width="7.42578125" hidden="1" customWidth="1"/>
    <col min="20" max="20" width="13.7109375" hidden="1" customWidth="1"/>
    <col min="21" max="21" width="16.5703125" hidden="1" customWidth="1"/>
  </cols>
  <sheetData>
    <row r="1" spans="1:20" x14ac:dyDescent="0.2">
      <c r="C1" s="206"/>
      <c r="D1" s="1"/>
    </row>
    <row r="2" spans="1:20" x14ac:dyDescent="0.2">
      <c r="C2" s="206"/>
      <c r="D2" s="1"/>
    </row>
    <row r="3" spans="1:20" ht="21" customHeight="1" x14ac:dyDescent="0.2">
      <c r="C3" s="206"/>
      <c r="D3" s="1"/>
    </row>
    <row r="4" spans="1:20" ht="56.25" customHeight="1" x14ac:dyDescent="0.25">
      <c r="C4" s="206"/>
      <c r="D4" s="8"/>
      <c r="E4" s="59"/>
      <c r="F4" s="9"/>
      <c r="G4" s="10"/>
      <c r="H4" s="10"/>
      <c r="I4" s="10"/>
      <c r="J4" s="208"/>
      <c r="K4" s="208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402" t="s">
        <v>242</v>
      </c>
      <c r="B5" s="403"/>
      <c r="C5" s="206"/>
      <c r="D5" s="8"/>
      <c r="E5" s="59"/>
      <c r="F5" s="9"/>
      <c r="G5" s="10"/>
      <c r="H5" s="10"/>
      <c r="I5" s="10"/>
      <c r="J5" s="208"/>
      <c r="K5" s="208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404" t="s">
        <v>232</v>
      </c>
      <c r="B6" s="403"/>
      <c r="C6" s="206"/>
      <c r="D6" s="8"/>
      <c r="E6" s="59"/>
      <c r="F6" s="9"/>
      <c r="G6" s="10"/>
      <c r="H6" s="10"/>
      <c r="I6" s="10"/>
      <c r="J6" s="208"/>
      <c r="K6" s="208"/>
      <c r="L6" s="10"/>
      <c r="M6" s="10"/>
      <c r="N6" s="11"/>
      <c r="O6" s="11"/>
      <c r="P6" s="11"/>
      <c r="Q6" s="11"/>
      <c r="R6" s="214" t="s">
        <v>281</v>
      </c>
    </row>
    <row r="7" spans="1:20" ht="10.15" customHeight="1" x14ac:dyDescent="0.25">
      <c r="C7" s="206"/>
      <c r="D7" s="8"/>
      <c r="E7" s="59"/>
      <c r="F7" s="9"/>
      <c r="G7" s="10"/>
      <c r="H7" s="10"/>
      <c r="I7" s="10"/>
      <c r="J7" s="208"/>
      <c r="K7" s="208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405" t="s">
        <v>239</v>
      </c>
      <c r="B8" s="407" t="s">
        <v>240</v>
      </c>
      <c r="C8" s="407" t="s">
        <v>197</v>
      </c>
      <c r="D8" s="399" t="s">
        <v>241</v>
      </c>
      <c r="E8" s="410" t="s">
        <v>62</v>
      </c>
      <c r="F8" s="411"/>
      <c r="G8" s="411"/>
      <c r="H8" s="411"/>
      <c r="I8" s="412"/>
      <c r="J8" s="410" t="s">
        <v>63</v>
      </c>
      <c r="K8" s="411"/>
      <c r="L8" s="411"/>
      <c r="M8" s="411"/>
      <c r="N8" s="411"/>
      <c r="O8" s="411"/>
      <c r="P8" s="411"/>
      <c r="Q8" s="413"/>
      <c r="R8" s="414" t="s">
        <v>65</v>
      </c>
    </row>
    <row r="9" spans="1:20" ht="19.5" customHeight="1" x14ac:dyDescent="0.2">
      <c r="A9" s="406"/>
      <c r="B9" s="408"/>
      <c r="C9" s="408"/>
      <c r="D9" s="400"/>
      <c r="E9" s="417" t="s">
        <v>198</v>
      </c>
      <c r="F9" s="420" t="s">
        <v>69</v>
      </c>
      <c r="G9" s="422" t="s">
        <v>66</v>
      </c>
      <c r="H9" s="423"/>
      <c r="I9" s="420" t="s">
        <v>70</v>
      </c>
      <c r="J9" s="425" t="s">
        <v>198</v>
      </c>
      <c r="K9" s="397" t="s">
        <v>199</v>
      </c>
      <c r="L9" s="420" t="s">
        <v>69</v>
      </c>
      <c r="M9" s="422" t="s">
        <v>66</v>
      </c>
      <c r="N9" s="423"/>
      <c r="O9" s="420" t="s">
        <v>70</v>
      </c>
      <c r="P9" s="430" t="s">
        <v>66</v>
      </c>
      <c r="Q9" s="431"/>
      <c r="R9" s="415"/>
    </row>
    <row r="10" spans="1:20" ht="12.75" customHeight="1" x14ac:dyDescent="0.2">
      <c r="A10" s="406"/>
      <c r="B10" s="408"/>
      <c r="C10" s="408"/>
      <c r="D10" s="400"/>
      <c r="E10" s="418"/>
      <c r="F10" s="421"/>
      <c r="G10" s="397" t="s">
        <v>23</v>
      </c>
      <c r="H10" s="397" t="s">
        <v>24</v>
      </c>
      <c r="I10" s="424"/>
      <c r="J10" s="426"/>
      <c r="K10" s="428"/>
      <c r="L10" s="421"/>
      <c r="M10" s="397" t="s">
        <v>25</v>
      </c>
      <c r="N10" s="397" t="s">
        <v>26</v>
      </c>
      <c r="O10" s="424"/>
      <c r="P10" s="397" t="s">
        <v>67</v>
      </c>
      <c r="Q10" s="50" t="s">
        <v>66</v>
      </c>
      <c r="R10" s="415"/>
    </row>
    <row r="11" spans="1:20" ht="77.25" customHeight="1" x14ac:dyDescent="0.2">
      <c r="A11" s="406"/>
      <c r="B11" s="409"/>
      <c r="C11" s="409"/>
      <c r="D11" s="401"/>
      <c r="E11" s="419"/>
      <c r="F11" s="421"/>
      <c r="G11" s="398"/>
      <c r="H11" s="398"/>
      <c r="I11" s="424"/>
      <c r="J11" s="427"/>
      <c r="K11" s="429"/>
      <c r="L11" s="421"/>
      <c r="M11" s="398"/>
      <c r="N11" s="398"/>
      <c r="O11" s="424"/>
      <c r="P11" s="398"/>
      <c r="Q11" s="51" t="s">
        <v>68</v>
      </c>
      <c r="R11" s="416"/>
    </row>
    <row r="12" spans="1:20" s="43" customFormat="1" ht="15.75" customHeight="1" x14ac:dyDescent="0.2">
      <c r="A12" s="215">
        <v>1</v>
      </c>
      <c r="B12" s="215" t="s">
        <v>61</v>
      </c>
      <c r="C12" s="216">
        <v>3</v>
      </c>
      <c r="D12" s="216">
        <v>4</v>
      </c>
      <c r="E12" s="216">
        <v>5</v>
      </c>
      <c r="F12" s="217">
        <v>6</v>
      </c>
      <c r="G12" s="217">
        <v>7</v>
      </c>
      <c r="H12" s="217">
        <v>8</v>
      </c>
      <c r="I12" s="216">
        <v>9</v>
      </c>
      <c r="J12" s="217">
        <v>10</v>
      </c>
      <c r="K12" s="217">
        <v>11</v>
      </c>
      <c r="L12" s="217">
        <v>12</v>
      </c>
      <c r="M12" s="217">
        <v>13</v>
      </c>
      <c r="N12" s="217">
        <v>14</v>
      </c>
      <c r="O12" s="217">
        <v>15</v>
      </c>
      <c r="P12" s="217">
        <v>15</v>
      </c>
      <c r="Q12" s="217">
        <v>15</v>
      </c>
      <c r="R12" s="216">
        <v>16</v>
      </c>
      <c r="T12" s="53"/>
    </row>
    <row r="13" spans="1:20" ht="29.25" customHeight="1" x14ac:dyDescent="0.25">
      <c r="A13" s="218" t="s">
        <v>88</v>
      </c>
      <c r="B13" s="218"/>
      <c r="C13" s="218"/>
      <c r="D13" s="219" t="s">
        <v>82</v>
      </c>
      <c r="E13" s="220">
        <f>SUM(E14)</f>
        <v>-20236</v>
      </c>
      <c r="F13" s="221">
        <f t="shared" ref="F13:R13" si="0">SUM(F14)</f>
        <v>-20236</v>
      </c>
      <c r="G13" s="221">
        <f t="shared" si="0"/>
        <v>0</v>
      </c>
      <c r="H13" s="221">
        <f t="shared" si="0"/>
        <v>0</v>
      </c>
      <c r="I13" s="221">
        <f t="shared" si="0"/>
        <v>0</v>
      </c>
      <c r="J13" s="221">
        <f t="shared" si="0"/>
        <v>0</v>
      </c>
      <c r="K13" s="221">
        <f t="shared" si="0"/>
        <v>0</v>
      </c>
      <c r="L13" s="221">
        <f t="shared" si="0"/>
        <v>0</v>
      </c>
      <c r="M13" s="221">
        <f t="shared" si="0"/>
        <v>0</v>
      </c>
      <c r="N13" s="221">
        <f t="shared" si="0"/>
        <v>0</v>
      </c>
      <c r="O13" s="221">
        <f t="shared" si="0"/>
        <v>0</v>
      </c>
      <c r="P13" s="221">
        <f t="shared" si="0"/>
        <v>0</v>
      </c>
      <c r="Q13" s="221">
        <f t="shared" si="0"/>
        <v>0</v>
      </c>
      <c r="R13" s="221">
        <f t="shared" si="0"/>
        <v>-20236</v>
      </c>
      <c r="T13" s="48">
        <f t="shared" ref="T13:T14" si="1">SUM(E13,J13)</f>
        <v>-20236</v>
      </c>
    </row>
    <row r="14" spans="1:20" s="3" customFormat="1" ht="28.5" customHeight="1" x14ac:dyDescent="0.25">
      <c r="A14" s="218" t="s">
        <v>89</v>
      </c>
      <c r="B14" s="218"/>
      <c r="C14" s="218"/>
      <c r="D14" s="219" t="s">
        <v>82</v>
      </c>
      <c r="E14" s="220">
        <f>SUM(E15:E28)</f>
        <v>-20236</v>
      </c>
      <c r="F14" s="220">
        <f t="shared" ref="F14:R14" si="2">SUM(F15:F28)</f>
        <v>-20236</v>
      </c>
      <c r="G14" s="220">
        <f t="shared" si="2"/>
        <v>0</v>
      </c>
      <c r="H14" s="220">
        <f t="shared" si="2"/>
        <v>0</v>
      </c>
      <c r="I14" s="220">
        <f t="shared" si="2"/>
        <v>0</v>
      </c>
      <c r="J14" s="220">
        <f t="shared" si="2"/>
        <v>0</v>
      </c>
      <c r="K14" s="220">
        <f t="shared" si="2"/>
        <v>0</v>
      </c>
      <c r="L14" s="220">
        <f t="shared" si="2"/>
        <v>0</v>
      </c>
      <c r="M14" s="220">
        <f t="shared" si="2"/>
        <v>0</v>
      </c>
      <c r="N14" s="220">
        <f t="shared" si="2"/>
        <v>0</v>
      </c>
      <c r="O14" s="220">
        <f t="shared" si="2"/>
        <v>0</v>
      </c>
      <c r="P14" s="220">
        <f t="shared" si="2"/>
        <v>0</v>
      </c>
      <c r="Q14" s="220">
        <f t="shared" si="2"/>
        <v>0</v>
      </c>
      <c r="R14" s="220">
        <f t="shared" si="2"/>
        <v>-20236</v>
      </c>
      <c r="T14" s="48">
        <f t="shared" si="1"/>
        <v>-20236</v>
      </c>
    </row>
    <row r="15" spans="1:20" s="3" customFormat="1" ht="63.75" hidden="1" customHeight="1" x14ac:dyDescent="0.25">
      <c r="A15" s="222" t="s">
        <v>163</v>
      </c>
      <c r="B15" s="222" t="s">
        <v>87</v>
      </c>
      <c r="C15" s="222" t="s">
        <v>40</v>
      </c>
      <c r="D15" s="223" t="s">
        <v>86</v>
      </c>
      <c r="E15" s="224">
        <f t="shared" ref="E15:E28" si="3">SUM(F15,I15)</f>
        <v>0</v>
      </c>
      <c r="F15" s="225"/>
      <c r="G15" s="225"/>
      <c r="H15" s="225"/>
      <c r="I15" s="226"/>
      <c r="J15" s="227">
        <f t="shared" ref="J15:J28" si="4">SUM(L15,O15)</f>
        <v>0</v>
      </c>
      <c r="K15" s="227"/>
      <c r="L15" s="228"/>
      <c r="M15" s="228"/>
      <c r="N15" s="228"/>
      <c r="O15" s="227"/>
      <c r="P15" s="225"/>
      <c r="Q15" s="225"/>
      <c r="R15" s="227">
        <f t="shared" ref="R15:R28" si="5">SUM(E15,J15)</f>
        <v>0</v>
      </c>
      <c r="T15" s="173"/>
    </row>
    <row r="16" spans="1:20" s="3" customFormat="1" ht="34.5" hidden="1" customHeight="1" x14ac:dyDescent="0.25">
      <c r="A16" s="222" t="s">
        <v>90</v>
      </c>
      <c r="B16" s="222" t="s">
        <v>85</v>
      </c>
      <c r="C16" s="222" t="s">
        <v>40</v>
      </c>
      <c r="D16" s="229" t="s">
        <v>387</v>
      </c>
      <c r="E16" s="224">
        <f t="shared" si="3"/>
        <v>0</v>
      </c>
      <c r="F16" s="224"/>
      <c r="G16" s="225"/>
      <c r="H16" s="225"/>
      <c r="I16" s="225"/>
      <c r="J16" s="230">
        <f t="shared" si="4"/>
        <v>0</v>
      </c>
      <c r="K16" s="230"/>
      <c r="L16" s="228"/>
      <c r="M16" s="228"/>
      <c r="N16" s="228"/>
      <c r="O16" s="230"/>
      <c r="P16" s="225"/>
      <c r="Q16" s="225"/>
      <c r="R16" s="227">
        <f t="shared" si="5"/>
        <v>0</v>
      </c>
      <c r="T16" s="173"/>
    </row>
    <row r="17" spans="1:20" s="3" customFormat="1" ht="24.75" customHeight="1" x14ac:dyDescent="0.25">
      <c r="A17" s="222" t="s">
        <v>212</v>
      </c>
      <c r="B17" s="222" t="s">
        <v>50</v>
      </c>
      <c r="C17" s="222" t="s">
        <v>51</v>
      </c>
      <c r="D17" s="229" t="s">
        <v>213</v>
      </c>
      <c r="E17" s="224">
        <f t="shared" si="3"/>
        <v>1000000</v>
      </c>
      <c r="F17" s="224">
        <v>1000000</v>
      </c>
      <c r="G17" s="225"/>
      <c r="H17" s="225"/>
      <c r="I17" s="225"/>
      <c r="J17" s="230">
        <f t="shared" si="4"/>
        <v>0</v>
      </c>
      <c r="K17" s="230"/>
      <c r="L17" s="228"/>
      <c r="M17" s="228"/>
      <c r="N17" s="228"/>
      <c r="O17" s="230"/>
      <c r="P17" s="225"/>
      <c r="Q17" s="225"/>
      <c r="R17" s="227">
        <f t="shared" si="5"/>
        <v>1000000</v>
      </c>
      <c r="T17" s="173"/>
    </row>
    <row r="18" spans="1:20" s="232" customFormat="1" ht="34.5" hidden="1" customHeight="1" x14ac:dyDescent="0.25">
      <c r="A18" s="222" t="s">
        <v>103</v>
      </c>
      <c r="B18" s="222" t="s">
        <v>73</v>
      </c>
      <c r="C18" s="222" t="s">
        <v>47</v>
      </c>
      <c r="D18" s="223" t="s">
        <v>14</v>
      </c>
      <c r="E18" s="224">
        <f t="shared" si="3"/>
        <v>0</v>
      </c>
      <c r="F18" s="231"/>
      <c r="G18" s="228"/>
      <c r="H18" s="228"/>
      <c r="I18" s="228"/>
      <c r="J18" s="230">
        <f t="shared" si="4"/>
        <v>0</v>
      </c>
      <c r="K18" s="230"/>
      <c r="L18" s="228"/>
      <c r="M18" s="228"/>
      <c r="N18" s="228"/>
      <c r="O18" s="230"/>
      <c r="P18" s="228"/>
      <c r="Q18" s="228"/>
      <c r="R18" s="227">
        <f t="shared" si="5"/>
        <v>0</v>
      </c>
    </row>
    <row r="19" spans="1:20" s="153" customFormat="1" ht="32.25" hidden="1" customHeight="1" x14ac:dyDescent="0.25">
      <c r="A19" s="233" t="s">
        <v>111</v>
      </c>
      <c r="B19" s="233" t="s">
        <v>112</v>
      </c>
      <c r="C19" s="234" t="s">
        <v>46</v>
      </c>
      <c r="D19" s="235" t="s">
        <v>113</v>
      </c>
      <c r="E19" s="224">
        <f t="shared" si="3"/>
        <v>0</v>
      </c>
      <c r="F19" s="224"/>
      <c r="G19" s="236"/>
      <c r="H19" s="236"/>
      <c r="I19" s="236"/>
      <c r="J19" s="230">
        <f t="shared" si="4"/>
        <v>0</v>
      </c>
      <c r="K19" s="230"/>
      <c r="L19" s="236"/>
      <c r="M19" s="236"/>
      <c r="N19" s="236"/>
      <c r="O19" s="230"/>
      <c r="P19" s="236"/>
      <c r="Q19" s="236"/>
      <c r="R19" s="231">
        <f t="shared" si="5"/>
        <v>0</v>
      </c>
      <c r="T19" s="237"/>
    </row>
    <row r="20" spans="1:20" s="54" customFormat="1" ht="33" hidden="1" customHeight="1" x14ac:dyDescent="0.25">
      <c r="A20" s="222" t="s">
        <v>307</v>
      </c>
      <c r="B20" s="222" t="s">
        <v>308</v>
      </c>
      <c r="C20" s="222" t="s">
        <v>309</v>
      </c>
      <c r="D20" s="229" t="s">
        <v>310</v>
      </c>
      <c r="E20" s="224">
        <f t="shared" si="3"/>
        <v>0</v>
      </c>
      <c r="F20" s="224"/>
      <c r="G20" s="224"/>
      <c r="H20" s="224"/>
      <c r="I20" s="224"/>
      <c r="J20" s="224">
        <f t="shared" si="4"/>
        <v>0</v>
      </c>
      <c r="K20" s="230"/>
      <c r="L20" s="230"/>
      <c r="M20" s="230"/>
      <c r="N20" s="230"/>
      <c r="O20" s="230"/>
      <c r="P20" s="238"/>
      <c r="Q20" s="238"/>
      <c r="R20" s="227">
        <f t="shared" si="5"/>
        <v>0</v>
      </c>
      <c r="T20" s="55"/>
    </row>
    <row r="21" spans="1:20" s="54" customFormat="1" ht="29.25" hidden="1" customHeight="1" x14ac:dyDescent="0.25">
      <c r="A21" s="222" t="s">
        <v>119</v>
      </c>
      <c r="B21" s="222" t="s">
        <v>120</v>
      </c>
      <c r="C21" s="222" t="s">
        <v>60</v>
      </c>
      <c r="D21" s="229" t="s">
        <v>19</v>
      </c>
      <c r="E21" s="224">
        <f t="shared" si="3"/>
        <v>0</v>
      </c>
      <c r="F21" s="224"/>
      <c r="G21" s="224"/>
      <c r="H21" s="224"/>
      <c r="I21" s="224"/>
      <c r="J21" s="224">
        <f t="shared" si="4"/>
        <v>0</v>
      </c>
      <c r="K21" s="239"/>
      <c r="L21" s="238"/>
      <c r="M21" s="238"/>
      <c r="N21" s="238"/>
      <c r="O21" s="239"/>
      <c r="P21" s="238"/>
      <c r="Q21" s="238"/>
      <c r="R21" s="227">
        <f t="shared" si="5"/>
        <v>0</v>
      </c>
      <c r="T21" s="55"/>
    </row>
    <row r="22" spans="1:20" s="242" customFormat="1" ht="33.75" hidden="1" customHeight="1" x14ac:dyDescent="0.25">
      <c r="A22" s="233" t="s">
        <v>125</v>
      </c>
      <c r="B22" s="233" t="s">
        <v>126</v>
      </c>
      <c r="C22" s="233" t="s">
        <v>52</v>
      </c>
      <c r="D22" s="240" t="s">
        <v>124</v>
      </c>
      <c r="E22" s="224">
        <f t="shared" si="3"/>
        <v>0</v>
      </c>
      <c r="F22" s="231"/>
      <c r="G22" s="241"/>
      <c r="H22" s="241"/>
      <c r="I22" s="241"/>
      <c r="J22" s="230">
        <f t="shared" si="4"/>
        <v>0</v>
      </c>
      <c r="K22" s="230"/>
      <c r="L22" s="241"/>
      <c r="M22" s="241"/>
      <c r="N22" s="241"/>
      <c r="O22" s="230"/>
      <c r="P22" s="241"/>
      <c r="Q22" s="241"/>
      <c r="R22" s="227">
        <f t="shared" si="5"/>
        <v>0</v>
      </c>
      <c r="T22" s="243"/>
    </row>
    <row r="23" spans="1:20" s="43" customFormat="1" ht="30.75" customHeight="1" x14ac:dyDescent="0.25">
      <c r="A23" s="244" t="s">
        <v>127</v>
      </c>
      <c r="B23" s="222" t="s">
        <v>128</v>
      </c>
      <c r="C23" s="245" t="s">
        <v>129</v>
      </c>
      <c r="D23" s="246" t="s">
        <v>130</v>
      </c>
      <c r="E23" s="224">
        <f t="shared" si="3"/>
        <v>123626</v>
      </c>
      <c r="F23" s="224">
        <v>123626</v>
      </c>
      <c r="G23" s="247"/>
      <c r="H23" s="247"/>
      <c r="I23" s="247"/>
      <c r="J23" s="230">
        <f t="shared" si="4"/>
        <v>0</v>
      </c>
      <c r="K23" s="230"/>
      <c r="L23" s="247"/>
      <c r="M23" s="247"/>
      <c r="N23" s="247"/>
      <c r="O23" s="230"/>
      <c r="P23" s="247"/>
      <c r="Q23" s="247"/>
      <c r="R23" s="227">
        <f t="shared" si="5"/>
        <v>123626</v>
      </c>
    </row>
    <row r="24" spans="1:20" s="43" customFormat="1" ht="30.75" hidden="1" customHeight="1" x14ac:dyDescent="0.25">
      <c r="A24" s="244" t="s">
        <v>388</v>
      </c>
      <c r="B24" s="222" t="s">
        <v>389</v>
      </c>
      <c r="C24" s="245" t="s">
        <v>333</v>
      </c>
      <c r="D24" s="246" t="s">
        <v>390</v>
      </c>
      <c r="E24" s="224">
        <f t="shared" si="3"/>
        <v>0</v>
      </c>
      <c r="F24" s="224"/>
      <c r="G24" s="247"/>
      <c r="H24" s="247"/>
      <c r="I24" s="247"/>
      <c r="J24" s="230">
        <f t="shared" si="4"/>
        <v>0</v>
      </c>
      <c r="K24" s="230"/>
      <c r="L24" s="247"/>
      <c r="M24" s="247"/>
      <c r="N24" s="247"/>
      <c r="O24" s="230"/>
      <c r="P24" s="247"/>
      <c r="Q24" s="247"/>
      <c r="R24" s="227">
        <f t="shared" si="5"/>
        <v>0</v>
      </c>
    </row>
    <row r="25" spans="1:20" s="43" customFormat="1" ht="30.75" hidden="1" customHeight="1" x14ac:dyDescent="0.25">
      <c r="A25" s="244" t="s">
        <v>381</v>
      </c>
      <c r="B25" s="222" t="s">
        <v>382</v>
      </c>
      <c r="C25" s="245" t="s">
        <v>333</v>
      </c>
      <c r="D25" s="246" t="s">
        <v>383</v>
      </c>
      <c r="E25" s="224">
        <f t="shared" si="3"/>
        <v>0</v>
      </c>
      <c r="F25" s="224"/>
      <c r="G25" s="247"/>
      <c r="H25" s="247"/>
      <c r="I25" s="247"/>
      <c r="J25" s="230">
        <f t="shared" si="4"/>
        <v>0</v>
      </c>
      <c r="K25" s="230"/>
      <c r="L25" s="247"/>
      <c r="M25" s="247"/>
      <c r="N25" s="247"/>
      <c r="O25" s="230"/>
      <c r="P25" s="247"/>
      <c r="Q25" s="247"/>
      <c r="R25" s="227">
        <f t="shared" si="5"/>
        <v>0</v>
      </c>
    </row>
    <row r="26" spans="1:20" s="43" customFormat="1" ht="26.25" hidden="1" customHeight="1" x14ac:dyDescent="0.25">
      <c r="A26" s="245" t="s">
        <v>331</v>
      </c>
      <c r="B26" s="222" t="s">
        <v>332</v>
      </c>
      <c r="C26" s="245" t="s">
        <v>333</v>
      </c>
      <c r="D26" s="246" t="s">
        <v>334</v>
      </c>
      <c r="E26" s="224">
        <f t="shared" si="3"/>
        <v>0</v>
      </c>
      <c r="F26" s="224"/>
      <c r="G26" s="247"/>
      <c r="H26" s="247"/>
      <c r="I26" s="247"/>
      <c r="J26" s="230">
        <f t="shared" si="4"/>
        <v>0</v>
      </c>
      <c r="K26" s="230"/>
      <c r="L26" s="247"/>
      <c r="M26" s="247"/>
      <c r="N26" s="247"/>
      <c r="O26" s="230"/>
      <c r="P26" s="247"/>
      <c r="Q26" s="247"/>
      <c r="R26" s="227">
        <f t="shared" si="5"/>
        <v>0</v>
      </c>
    </row>
    <row r="27" spans="1:20" s="43" customFormat="1" ht="24.75" customHeight="1" x14ac:dyDescent="0.25">
      <c r="A27" s="222" t="s">
        <v>377</v>
      </c>
      <c r="B27" s="222" t="s">
        <v>378</v>
      </c>
      <c r="C27" s="222" t="s">
        <v>333</v>
      </c>
      <c r="D27" s="240" t="s">
        <v>379</v>
      </c>
      <c r="E27" s="224">
        <f t="shared" si="3"/>
        <v>-1143862</v>
      </c>
      <c r="F27" s="224">
        <v>-1143862</v>
      </c>
      <c r="G27" s="247"/>
      <c r="H27" s="247"/>
      <c r="I27" s="247"/>
      <c r="J27" s="230">
        <f t="shared" si="4"/>
        <v>0</v>
      </c>
      <c r="K27" s="230"/>
      <c r="L27" s="247"/>
      <c r="M27" s="247"/>
      <c r="N27" s="247"/>
      <c r="O27" s="230"/>
      <c r="P27" s="247"/>
      <c r="Q27" s="247"/>
      <c r="R27" s="227">
        <f t="shared" si="5"/>
        <v>-1143862</v>
      </c>
    </row>
    <row r="28" spans="1:20" s="43" customFormat="1" ht="51" hidden="1" customHeight="1" x14ac:dyDescent="0.25">
      <c r="A28" s="222" t="s">
        <v>324</v>
      </c>
      <c r="B28" s="222" t="s">
        <v>325</v>
      </c>
      <c r="C28" s="222" t="s">
        <v>50</v>
      </c>
      <c r="D28" s="240" t="s">
        <v>326</v>
      </c>
      <c r="E28" s="224">
        <f t="shared" si="3"/>
        <v>0</v>
      </c>
      <c r="F28" s="224"/>
      <c r="G28" s="247"/>
      <c r="H28" s="247"/>
      <c r="I28" s="247"/>
      <c r="J28" s="230">
        <f t="shared" si="4"/>
        <v>0</v>
      </c>
      <c r="K28" s="230"/>
      <c r="L28" s="247"/>
      <c r="M28" s="247"/>
      <c r="N28" s="247"/>
      <c r="O28" s="230"/>
      <c r="P28" s="247"/>
      <c r="Q28" s="247"/>
      <c r="R28" s="227">
        <f t="shared" si="5"/>
        <v>0</v>
      </c>
    </row>
    <row r="29" spans="1:20" s="43" customFormat="1" ht="33.75" customHeight="1" x14ac:dyDescent="0.25">
      <c r="A29" s="218" t="s">
        <v>145</v>
      </c>
      <c r="B29" s="218"/>
      <c r="C29" s="218"/>
      <c r="D29" s="248" t="s">
        <v>83</v>
      </c>
      <c r="E29" s="249">
        <f>SUM(E30)</f>
        <v>-10000000</v>
      </c>
      <c r="F29" s="249">
        <f t="shared" ref="F29:Q29" si="6">SUM(F30)</f>
        <v>-10000000</v>
      </c>
      <c r="G29" s="249">
        <f t="shared" si="6"/>
        <v>0</v>
      </c>
      <c r="H29" s="249">
        <f t="shared" si="6"/>
        <v>-85632</v>
      </c>
      <c r="I29" s="249">
        <f t="shared" si="6"/>
        <v>0</v>
      </c>
      <c r="J29" s="249">
        <f t="shared" si="6"/>
        <v>0</v>
      </c>
      <c r="K29" s="249">
        <f t="shared" si="6"/>
        <v>0</v>
      </c>
      <c r="L29" s="249">
        <f t="shared" si="6"/>
        <v>0</v>
      </c>
      <c r="M29" s="249">
        <f t="shared" si="6"/>
        <v>0</v>
      </c>
      <c r="N29" s="249">
        <f t="shared" si="6"/>
        <v>0</v>
      </c>
      <c r="O29" s="249">
        <f t="shared" si="6"/>
        <v>0</v>
      </c>
      <c r="P29" s="249">
        <f t="shared" si="6"/>
        <v>0</v>
      </c>
      <c r="Q29" s="249">
        <f t="shared" si="6"/>
        <v>0</v>
      </c>
      <c r="R29" s="249">
        <f t="shared" ref="R29:R30" si="7">SUM(J29,E29)</f>
        <v>-10000000</v>
      </c>
      <c r="T29" s="48">
        <f t="shared" ref="T29:T30" si="8">SUM(E29,J29)</f>
        <v>-10000000</v>
      </c>
    </row>
    <row r="30" spans="1:20" s="3" customFormat="1" ht="33" customHeight="1" x14ac:dyDescent="0.25">
      <c r="A30" s="218" t="s">
        <v>144</v>
      </c>
      <c r="B30" s="218"/>
      <c r="C30" s="218"/>
      <c r="D30" s="248" t="s">
        <v>83</v>
      </c>
      <c r="E30" s="249">
        <f>SUM(E31:E35,E37,E41,E42,E43,E44,E45,E47,E49)</f>
        <v>-10000000</v>
      </c>
      <c r="F30" s="249">
        <f t="shared" ref="F30:Q30" si="9">SUM(F31:F35,F37,F41,F42,F43,F44,F45,F47,F49)</f>
        <v>-10000000</v>
      </c>
      <c r="G30" s="249">
        <f t="shared" si="9"/>
        <v>0</v>
      </c>
      <c r="H30" s="249">
        <f t="shared" si="9"/>
        <v>-85632</v>
      </c>
      <c r="I30" s="249">
        <f t="shared" si="9"/>
        <v>0</v>
      </c>
      <c r="J30" s="249">
        <f t="shared" si="9"/>
        <v>0</v>
      </c>
      <c r="K30" s="249">
        <f t="shared" si="9"/>
        <v>0</v>
      </c>
      <c r="L30" s="249">
        <f t="shared" si="9"/>
        <v>0</v>
      </c>
      <c r="M30" s="249">
        <f t="shared" si="9"/>
        <v>0</v>
      </c>
      <c r="N30" s="249">
        <f t="shared" si="9"/>
        <v>0</v>
      </c>
      <c r="O30" s="249">
        <f t="shared" si="9"/>
        <v>0</v>
      </c>
      <c r="P30" s="249">
        <f t="shared" si="9"/>
        <v>0</v>
      </c>
      <c r="Q30" s="249">
        <f t="shared" si="9"/>
        <v>0</v>
      </c>
      <c r="R30" s="249">
        <f t="shared" si="7"/>
        <v>-10000000</v>
      </c>
      <c r="T30" s="48">
        <f t="shared" si="8"/>
        <v>-10000000</v>
      </c>
    </row>
    <row r="31" spans="1:20" s="3" customFormat="1" ht="34.5" hidden="1" customHeight="1" x14ac:dyDescent="0.25">
      <c r="A31" s="222" t="s">
        <v>143</v>
      </c>
      <c r="B31" s="222" t="s">
        <v>85</v>
      </c>
      <c r="C31" s="222" t="s">
        <v>40</v>
      </c>
      <c r="D31" s="229" t="s">
        <v>387</v>
      </c>
      <c r="E31" s="224">
        <f t="shared" ref="E31:E49" si="10">SUM(F31,I31)</f>
        <v>0</v>
      </c>
      <c r="F31" s="231"/>
      <c r="G31" s="231"/>
      <c r="H31" s="228"/>
      <c r="I31" s="228"/>
      <c r="J31" s="227">
        <f t="shared" ref="J31:J49" si="11">SUM(L31,O31)</f>
        <v>0</v>
      </c>
      <c r="K31" s="227"/>
      <c r="L31" s="228"/>
      <c r="M31" s="228"/>
      <c r="N31" s="228"/>
      <c r="O31" s="227"/>
      <c r="P31" s="227"/>
      <c r="Q31" s="227"/>
      <c r="R31" s="227">
        <f>SUM(E31,J31)</f>
        <v>0</v>
      </c>
    </row>
    <row r="32" spans="1:20" s="43" customFormat="1" ht="24.75" customHeight="1" x14ac:dyDescent="0.25">
      <c r="A32" s="250" t="s">
        <v>171</v>
      </c>
      <c r="B32" s="250" t="s">
        <v>54</v>
      </c>
      <c r="C32" s="251" t="s">
        <v>41</v>
      </c>
      <c r="D32" s="223" t="s">
        <v>170</v>
      </c>
      <c r="E32" s="224">
        <f t="shared" si="10"/>
        <v>-2851640</v>
      </c>
      <c r="F32" s="231">
        <v>-2851640</v>
      </c>
      <c r="G32" s="231"/>
      <c r="H32" s="228"/>
      <c r="I32" s="228"/>
      <c r="J32" s="227">
        <f t="shared" si="11"/>
        <v>0</v>
      </c>
      <c r="K32" s="227"/>
      <c r="L32" s="228"/>
      <c r="M32" s="228"/>
      <c r="N32" s="228"/>
      <c r="O32" s="227"/>
      <c r="P32" s="227"/>
      <c r="Q32" s="227"/>
      <c r="R32" s="227">
        <f t="shared" ref="R32:R49" si="12">SUM(E32,J32)</f>
        <v>-2851640</v>
      </c>
    </row>
    <row r="33" spans="1:36" s="72" customFormat="1" ht="39" hidden="1" customHeight="1" x14ac:dyDescent="0.25">
      <c r="A33" s="252"/>
      <c r="B33" s="252"/>
      <c r="C33" s="253"/>
      <c r="D33" s="254" t="s">
        <v>391</v>
      </c>
      <c r="E33" s="224">
        <f t="shared" si="10"/>
        <v>0</v>
      </c>
      <c r="F33" s="255"/>
      <c r="G33" s="255"/>
      <c r="H33" s="241"/>
      <c r="I33" s="241"/>
      <c r="J33" s="256">
        <f t="shared" si="11"/>
        <v>0</v>
      </c>
      <c r="K33" s="257"/>
      <c r="L33" s="241"/>
      <c r="M33" s="241"/>
      <c r="N33" s="241"/>
      <c r="O33" s="257"/>
      <c r="P33" s="257"/>
      <c r="Q33" s="257"/>
      <c r="R33" s="258">
        <f t="shared" si="12"/>
        <v>0</v>
      </c>
    </row>
    <row r="34" spans="1:36" s="43" customFormat="1" ht="33" hidden="1" customHeight="1" x14ac:dyDescent="0.25">
      <c r="A34" s="250" t="s">
        <v>172</v>
      </c>
      <c r="B34" s="250" t="s">
        <v>392</v>
      </c>
      <c r="C34" s="251"/>
      <c r="D34" s="223" t="s">
        <v>273</v>
      </c>
      <c r="E34" s="224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27"/>
      <c r="Q34" s="227"/>
      <c r="R34" s="227">
        <f t="shared" si="12"/>
        <v>0</v>
      </c>
    </row>
    <row r="35" spans="1:36" s="325" customFormat="1" ht="35.25" customHeight="1" x14ac:dyDescent="0.25">
      <c r="A35" s="250" t="s">
        <v>280</v>
      </c>
      <c r="B35" s="250" t="s">
        <v>317</v>
      </c>
      <c r="C35" s="251" t="s">
        <v>42</v>
      </c>
      <c r="D35" s="223" t="s">
        <v>318</v>
      </c>
      <c r="E35" s="224">
        <f t="shared" si="10"/>
        <v>-7148360</v>
      </c>
      <c r="F35" s="224">
        <v>-7148360</v>
      </c>
      <c r="G35" s="224"/>
      <c r="H35" s="224">
        <v>-85632</v>
      </c>
      <c r="I35" s="224"/>
      <c r="J35" s="224">
        <f>SUM(L35,O35)</f>
        <v>0</v>
      </c>
      <c r="K35" s="231"/>
      <c r="L35" s="231"/>
      <c r="M35" s="231"/>
      <c r="N35" s="231"/>
      <c r="O35" s="231"/>
      <c r="P35" s="224"/>
      <c r="Q35" s="224"/>
      <c r="R35" s="224">
        <f>SUM(E35,J35)</f>
        <v>-7148360</v>
      </c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</row>
    <row r="36" spans="1:36" s="262" customFormat="1" ht="57.75" hidden="1" customHeight="1" x14ac:dyDescent="0.25">
      <c r="A36" s="263"/>
      <c r="B36" s="263"/>
      <c r="C36" s="264"/>
      <c r="D36" s="265" t="s">
        <v>393</v>
      </c>
      <c r="E36" s="224">
        <f t="shared" si="10"/>
        <v>0</v>
      </c>
      <c r="F36" s="266"/>
      <c r="G36" s="266"/>
      <c r="H36" s="258"/>
      <c r="I36" s="258"/>
      <c r="J36" s="266">
        <f>SUM(L36,O36)</f>
        <v>0</v>
      </c>
      <c r="K36" s="266"/>
      <c r="L36" s="258"/>
      <c r="M36" s="258"/>
      <c r="N36" s="258"/>
      <c r="O36" s="266"/>
      <c r="P36" s="258"/>
      <c r="Q36" s="258"/>
      <c r="R36" s="258">
        <f>SUM(E36,J36)</f>
        <v>0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</row>
    <row r="37" spans="1:36" s="270" customFormat="1" ht="34.5" hidden="1" customHeight="1" x14ac:dyDescent="0.25">
      <c r="A37" s="250" t="s">
        <v>394</v>
      </c>
      <c r="B37" s="250" t="s">
        <v>20</v>
      </c>
      <c r="C37" s="251"/>
      <c r="D37" s="223" t="s">
        <v>395</v>
      </c>
      <c r="E37" s="224">
        <f t="shared" si="10"/>
        <v>0</v>
      </c>
      <c r="F37" s="267"/>
      <c r="G37" s="267"/>
      <c r="H37" s="267"/>
      <c r="I37" s="268">
        <f t="shared" ref="I37:J37" si="13">SUM(I38)</f>
        <v>0</v>
      </c>
      <c r="J37" s="267">
        <f t="shared" si="13"/>
        <v>0</v>
      </c>
      <c r="K37" s="267"/>
      <c r="L37" s="267"/>
      <c r="M37" s="267"/>
      <c r="N37" s="267"/>
      <c r="O37" s="267"/>
      <c r="P37" s="269"/>
      <c r="Q37" s="269"/>
      <c r="R37" s="268">
        <f t="shared" si="12"/>
        <v>0</v>
      </c>
    </row>
    <row r="38" spans="1:36" s="261" customFormat="1" ht="36" hidden="1" customHeight="1" x14ac:dyDescent="0.25">
      <c r="A38" s="271" t="s">
        <v>396</v>
      </c>
      <c r="B38" s="271" t="s">
        <v>397</v>
      </c>
      <c r="C38" s="272" t="s">
        <v>42</v>
      </c>
      <c r="D38" s="259" t="s">
        <v>318</v>
      </c>
      <c r="E38" s="260">
        <f t="shared" si="10"/>
        <v>0</v>
      </c>
      <c r="F38" s="260"/>
      <c r="G38" s="260"/>
      <c r="H38" s="260"/>
      <c r="I38" s="260"/>
      <c r="J38" s="260">
        <f>SUM(L38,O38)</f>
        <v>0</v>
      </c>
      <c r="K38" s="260"/>
      <c r="L38" s="260"/>
      <c r="M38" s="260"/>
      <c r="N38" s="260"/>
      <c r="O38" s="260"/>
      <c r="P38" s="260"/>
      <c r="Q38" s="260"/>
      <c r="R38" s="260">
        <f>SUM(E38,J38)</f>
        <v>0</v>
      </c>
    </row>
    <row r="39" spans="1:36" s="43" customFormat="1" ht="15" hidden="1" customHeight="1" x14ac:dyDescent="0.25">
      <c r="A39" s="250"/>
      <c r="B39" s="250"/>
      <c r="C39" s="250"/>
      <c r="D39" s="273"/>
      <c r="E39" s="224">
        <f t="shared" si="10"/>
        <v>0</v>
      </c>
      <c r="F39" s="231"/>
      <c r="G39" s="231"/>
      <c r="H39" s="227"/>
      <c r="I39" s="227"/>
      <c r="J39" s="231">
        <f t="shared" si="11"/>
        <v>0</v>
      </c>
      <c r="K39" s="231"/>
      <c r="L39" s="231"/>
      <c r="M39" s="231"/>
      <c r="N39" s="231"/>
      <c r="O39" s="231"/>
      <c r="P39" s="227"/>
      <c r="Q39" s="227"/>
      <c r="R39" s="231">
        <f t="shared" si="12"/>
        <v>0</v>
      </c>
    </row>
    <row r="40" spans="1:36" s="270" customFormat="1" ht="15.75" hidden="1" customHeight="1" x14ac:dyDescent="0.25">
      <c r="A40" s="274"/>
      <c r="B40" s="274"/>
      <c r="C40" s="274"/>
      <c r="D40" s="275"/>
      <c r="E40" s="224">
        <f t="shared" si="10"/>
        <v>0</v>
      </c>
      <c r="F40" s="256"/>
      <c r="G40" s="256"/>
      <c r="H40" s="269"/>
      <c r="I40" s="269"/>
      <c r="J40" s="256">
        <f t="shared" si="11"/>
        <v>0</v>
      </c>
      <c r="K40" s="256"/>
      <c r="L40" s="256"/>
      <c r="M40" s="256"/>
      <c r="N40" s="256"/>
      <c r="O40" s="256"/>
      <c r="P40" s="269"/>
      <c r="Q40" s="269"/>
      <c r="R40" s="269">
        <f t="shared" si="12"/>
        <v>0</v>
      </c>
    </row>
    <row r="41" spans="1:36" s="270" customFormat="1" ht="33" hidden="1" customHeight="1" x14ac:dyDescent="0.25">
      <c r="A41" s="250" t="s">
        <v>335</v>
      </c>
      <c r="B41" s="250" t="s">
        <v>53</v>
      </c>
      <c r="C41" s="250" t="s">
        <v>43</v>
      </c>
      <c r="D41" s="276" t="s">
        <v>336</v>
      </c>
      <c r="E41" s="224">
        <f t="shared" si="10"/>
        <v>0</v>
      </c>
      <c r="F41" s="231"/>
      <c r="G41" s="231"/>
      <c r="H41" s="227"/>
      <c r="I41" s="227"/>
      <c r="J41" s="231">
        <f>SUM(L41,O41)</f>
        <v>0</v>
      </c>
      <c r="K41" s="231"/>
      <c r="L41" s="227"/>
      <c r="M41" s="227"/>
      <c r="N41" s="227"/>
      <c r="O41" s="231"/>
      <c r="P41" s="227"/>
      <c r="Q41" s="227"/>
      <c r="R41" s="231">
        <f>SUM(E41,J41)</f>
        <v>0</v>
      </c>
    </row>
    <row r="42" spans="1:36" s="43" customFormat="1" ht="31.5" hidden="1" customHeight="1" x14ac:dyDescent="0.25">
      <c r="A42" s="250" t="s">
        <v>337</v>
      </c>
      <c r="B42" s="250" t="s">
        <v>338</v>
      </c>
      <c r="C42" s="250" t="s">
        <v>44</v>
      </c>
      <c r="D42" s="223" t="s">
        <v>339</v>
      </c>
      <c r="E42" s="224">
        <f t="shared" si="10"/>
        <v>0</v>
      </c>
      <c r="F42" s="231"/>
      <c r="G42" s="231"/>
      <c r="H42" s="227"/>
      <c r="I42" s="227"/>
      <c r="J42" s="231">
        <f>SUM(L42,O42)</f>
        <v>0</v>
      </c>
      <c r="K42" s="231"/>
      <c r="L42" s="227"/>
      <c r="M42" s="227"/>
      <c r="N42" s="227"/>
      <c r="O42" s="231"/>
      <c r="P42" s="227"/>
      <c r="Q42" s="227"/>
      <c r="R42" s="227">
        <f>SUM(E42,J42)</f>
        <v>0</v>
      </c>
    </row>
    <row r="43" spans="1:36" s="43" customFormat="1" ht="25.5" hidden="1" customHeight="1" x14ac:dyDescent="0.25">
      <c r="A43" s="250" t="s">
        <v>278</v>
      </c>
      <c r="B43" s="250" t="s">
        <v>279</v>
      </c>
      <c r="C43" s="250" t="s">
        <v>44</v>
      </c>
      <c r="D43" s="223" t="s">
        <v>173</v>
      </c>
      <c r="E43" s="224">
        <f t="shared" si="10"/>
        <v>0</v>
      </c>
      <c r="F43" s="231"/>
      <c r="G43" s="231"/>
      <c r="H43" s="227"/>
      <c r="I43" s="227"/>
      <c r="J43" s="231">
        <f>SUM(L43,O43)</f>
        <v>0</v>
      </c>
      <c r="K43" s="227"/>
      <c r="L43" s="227"/>
      <c r="M43" s="227"/>
      <c r="N43" s="227"/>
      <c r="O43" s="227"/>
      <c r="P43" s="227"/>
      <c r="Q43" s="227"/>
      <c r="R43" s="227">
        <f>SUM(E43,J43)</f>
        <v>0</v>
      </c>
    </row>
    <row r="44" spans="1:36" s="43" customFormat="1" ht="36.75" hidden="1" customHeight="1" x14ac:dyDescent="0.25">
      <c r="A44" s="250" t="s">
        <v>398</v>
      </c>
      <c r="B44" s="250" t="s">
        <v>399</v>
      </c>
      <c r="C44" s="250" t="s">
        <v>44</v>
      </c>
      <c r="D44" s="276" t="s">
        <v>400</v>
      </c>
      <c r="E44" s="224">
        <f t="shared" si="10"/>
        <v>0</v>
      </c>
      <c r="F44" s="231"/>
      <c r="G44" s="231"/>
      <c r="H44" s="227"/>
      <c r="I44" s="227"/>
      <c r="J44" s="231">
        <f>SUM(L44,O44)</f>
        <v>0</v>
      </c>
      <c r="K44" s="277"/>
      <c r="L44" s="227"/>
      <c r="M44" s="227"/>
      <c r="N44" s="227"/>
      <c r="O44" s="277"/>
      <c r="P44" s="227"/>
      <c r="Q44" s="227"/>
      <c r="R44" s="231">
        <f>SUM(E44,J44)</f>
        <v>0</v>
      </c>
    </row>
    <row r="45" spans="1:36" s="43" customFormat="1" ht="36.75" hidden="1" customHeight="1" x14ac:dyDescent="0.25">
      <c r="A45" s="250" t="s">
        <v>274</v>
      </c>
      <c r="B45" s="250" t="s">
        <v>275</v>
      </c>
      <c r="C45" s="250" t="s">
        <v>44</v>
      </c>
      <c r="D45" s="276" t="s">
        <v>276</v>
      </c>
      <c r="E45" s="224">
        <f t="shared" si="10"/>
        <v>0</v>
      </c>
      <c r="F45" s="231"/>
      <c r="G45" s="231"/>
      <c r="H45" s="227"/>
      <c r="I45" s="227"/>
      <c r="J45" s="231">
        <f>SUM(L45,O45)</f>
        <v>0</v>
      </c>
      <c r="K45" s="277"/>
      <c r="L45" s="227"/>
      <c r="M45" s="227"/>
      <c r="N45" s="227"/>
      <c r="O45" s="277"/>
      <c r="P45" s="227"/>
      <c r="Q45" s="227"/>
      <c r="R45" s="231">
        <f>SUM(E45,J45)</f>
        <v>0</v>
      </c>
    </row>
    <row r="46" spans="1:36" s="72" customFormat="1" ht="47.25" hidden="1" customHeight="1" x14ac:dyDescent="0.25">
      <c r="A46" s="271"/>
      <c r="B46" s="271"/>
      <c r="C46" s="272"/>
      <c r="D46" s="278" t="s">
        <v>401</v>
      </c>
      <c r="E46" s="260">
        <f t="shared" si="10"/>
        <v>0</v>
      </c>
      <c r="F46" s="255"/>
      <c r="G46" s="255"/>
      <c r="H46" s="257"/>
      <c r="I46" s="257"/>
      <c r="J46" s="255"/>
      <c r="K46" s="279"/>
      <c r="L46" s="257"/>
      <c r="M46" s="257"/>
      <c r="N46" s="257"/>
      <c r="O46" s="279"/>
      <c r="P46" s="257"/>
      <c r="Q46" s="257"/>
      <c r="R46" s="255">
        <f t="shared" si="12"/>
        <v>0</v>
      </c>
    </row>
    <row r="47" spans="1:36" s="43" customFormat="1" ht="34.5" hidden="1" customHeight="1" x14ac:dyDescent="0.25">
      <c r="A47" s="250" t="s">
        <v>340</v>
      </c>
      <c r="B47" s="250" t="s">
        <v>341</v>
      </c>
      <c r="C47" s="251" t="s">
        <v>44</v>
      </c>
      <c r="D47" s="223" t="s">
        <v>342</v>
      </c>
      <c r="E47" s="224">
        <f t="shared" si="10"/>
        <v>0</v>
      </c>
      <c r="F47" s="231"/>
      <c r="G47" s="231"/>
      <c r="H47" s="227"/>
      <c r="I47" s="227"/>
      <c r="J47" s="231">
        <f t="shared" si="11"/>
        <v>0</v>
      </c>
      <c r="K47" s="231"/>
      <c r="L47" s="227"/>
      <c r="M47" s="227"/>
      <c r="N47" s="227"/>
      <c r="O47" s="231"/>
      <c r="P47" s="227"/>
      <c r="Q47" s="227"/>
      <c r="R47" s="231">
        <f t="shared" si="12"/>
        <v>0</v>
      </c>
    </row>
    <row r="48" spans="1:36" s="72" customFormat="1" ht="46.5" hidden="1" customHeight="1" x14ac:dyDescent="0.25">
      <c r="A48" s="252"/>
      <c r="B48" s="252"/>
      <c r="C48" s="253"/>
      <c r="D48" s="280" t="s">
        <v>401</v>
      </c>
      <c r="E48" s="224">
        <f t="shared" si="10"/>
        <v>0</v>
      </c>
      <c r="F48" s="255"/>
      <c r="G48" s="260"/>
      <c r="H48" s="257"/>
      <c r="I48" s="257"/>
      <c r="J48" s="255">
        <f t="shared" si="11"/>
        <v>0</v>
      </c>
      <c r="K48" s="279"/>
      <c r="L48" s="257"/>
      <c r="M48" s="257"/>
      <c r="N48" s="257"/>
      <c r="O48" s="279"/>
      <c r="P48" s="257"/>
      <c r="Q48" s="257"/>
      <c r="R48" s="255">
        <f t="shared" si="12"/>
        <v>0</v>
      </c>
    </row>
    <row r="49" spans="1:35" s="43" customFormat="1" ht="31.5" hidden="1" customHeight="1" x14ac:dyDescent="0.25">
      <c r="A49" s="250" t="s">
        <v>175</v>
      </c>
      <c r="B49" s="250" t="s">
        <v>176</v>
      </c>
      <c r="C49" s="251" t="s">
        <v>45</v>
      </c>
      <c r="D49" s="223" t="s">
        <v>174</v>
      </c>
      <c r="E49" s="224">
        <f t="shared" si="10"/>
        <v>0</v>
      </c>
      <c r="F49" s="231"/>
      <c r="G49" s="231"/>
      <c r="H49" s="227"/>
      <c r="I49" s="227"/>
      <c r="J49" s="227">
        <f t="shared" si="11"/>
        <v>0</v>
      </c>
      <c r="K49" s="227"/>
      <c r="L49" s="227"/>
      <c r="M49" s="227"/>
      <c r="N49" s="227"/>
      <c r="O49" s="227"/>
      <c r="P49" s="227"/>
      <c r="Q49" s="227"/>
      <c r="R49" s="227">
        <f t="shared" si="12"/>
        <v>0</v>
      </c>
    </row>
    <row r="50" spans="1:35" s="43" customFormat="1" ht="35.25" customHeight="1" x14ac:dyDescent="0.25">
      <c r="A50" s="218" t="s">
        <v>142</v>
      </c>
      <c r="B50" s="218"/>
      <c r="C50" s="218"/>
      <c r="D50" s="248" t="s">
        <v>402</v>
      </c>
      <c r="E50" s="249">
        <f>SUM(E51)</f>
        <v>123000</v>
      </c>
      <c r="F50" s="281">
        <f t="shared" ref="F50:R50" si="14">SUM(F51)</f>
        <v>123000</v>
      </c>
      <c r="G50" s="281">
        <f t="shared" si="14"/>
        <v>0</v>
      </c>
      <c r="H50" s="281">
        <f t="shared" si="14"/>
        <v>0</v>
      </c>
      <c r="I50" s="281">
        <f t="shared" si="14"/>
        <v>0</v>
      </c>
      <c r="J50" s="281">
        <f t="shared" si="14"/>
        <v>-1197330</v>
      </c>
      <c r="K50" s="281">
        <f t="shared" si="14"/>
        <v>-1197330</v>
      </c>
      <c r="L50" s="281">
        <f t="shared" si="14"/>
        <v>0</v>
      </c>
      <c r="M50" s="281">
        <f t="shared" si="14"/>
        <v>0</v>
      </c>
      <c r="N50" s="281">
        <f t="shared" si="14"/>
        <v>0</v>
      </c>
      <c r="O50" s="281">
        <f t="shared" si="14"/>
        <v>-1197330</v>
      </c>
      <c r="P50" s="281">
        <f t="shared" si="14"/>
        <v>0</v>
      </c>
      <c r="Q50" s="281" t="e">
        <f t="shared" si="14"/>
        <v>#REF!</v>
      </c>
      <c r="R50" s="281">
        <f t="shared" si="14"/>
        <v>-1074330</v>
      </c>
      <c r="T50" s="48">
        <f t="shared" ref="T50:T51" si="15">SUM(E50,J50)</f>
        <v>-1074330</v>
      </c>
    </row>
    <row r="51" spans="1:35" s="3" customFormat="1" ht="36.75" customHeight="1" x14ac:dyDescent="0.25">
      <c r="A51" s="218" t="s">
        <v>141</v>
      </c>
      <c r="B51" s="218"/>
      <c r="C51" s="218"/>
      <c r="D51" s="248" t="s">
        <v>402</v>
      </c>
      <c r="E51" s="249">
        <f t="shared" ref="E51:R51" si="16">SUM(E52:E74)</f>
        <v>123000</v>
      </c>
      <c r="F51" s="249">
        <f t="shared" si="16"/>
        <v>123000</v>
      </c>
      <c r="G51" s="249">
        <f t="shared" si="16"/>
        <v>0</v>
      </c>
      <c r="H51" s="249">
        <f t="shared" si="16"/>
        <v>0</v>
      </c>
      <c r="I51" s="249">
        <f t="shared" si="16"/>
        <v>0</v>
      </c>
      <c r="J51" s="249">
        <f t="shared" si="16"/>
        <v>-1197330</v>
      </c>
      <c r="K51" s="249">
        <f t="shared" si="16"/>
        <v>-1197330</v>
      </c>
      <c r="L51" s="249">
        <f t="shared" si="16"/>
        <v>0</v>
      </c>
      <c r="M51" s="249">
        <f t="shared" si="16"/>
        <v>0</v>
      </c>
      <c r="N51" s="249">
        <f t="shared" si="16"/>
        <v>0</v>
      </c>
      <c r="O51" s="249">
        <f t="shared" si="16"/>
        <v>-1197330</v>
      </c>
      <c r="P51" s="249">
        <f t="shared" si="16"/>
        <v>0</v>
      </c>
      <c r="Q51" s="249" t="e">
        <f t="shared" si="16"/>
        <v>#REF!</v>
      </c>
      <c r="R51" s="249">
        <f t="shared" si="16"/>
        <v>-1074330</v>
      </c>
      <c r="T51" s="48">
        <f t="shared" si="15"/>
        <v>-1074330</v>
      </c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s="153" customFormat="1" ht="34.5" hidden="1" customHeight="1" x14ac:dyDescent="0.25">
      <c r="A52" s="222" t="s">
        <v>146</v>
      </c>
      <c r="B52" s="282" t="s">
        <v>85</v>
      </c>
      <c r="C52" s="282" t="s">
        <v>40</v>
      </c>
      <c r="D52" s="229" t="s">
        <v>387</v>
      </c>
      <c r="E52" s="224">
        <f t="shared" ref="E52:E74" si="17">SUM(F52,I52)</f>
        <v>0</v>
      </c>
      <c r="F52" s="283"/>
      <c r="G52" s="284"/>
      <c r="H52" s="284"/>
      <c r="I52" s="284"/>
      <c r="J52" s="285">
        <f t="shared" ref="J52:J74" si="18">SUM(L52,O52)</f>
        <v>0</v>
      </c>
      <c r="K52" s="285"/>
      <c r="L52" s="284"/>
      <c r="M52" s="284"/>
      <c r="N52" s="284"/>
      <c r="O52" s="284"/>
      <c r="P52" s="284"/>
      <c r="Q52" s="284"/>
      <c r="R52" s="285">
        <f t="shared" ref="R52:R66" si="19">SUM(E52,J52)</f>
        <v>0</v>
      </c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</row>
    <row r="53" spans="1:35" s="3" customFormat="1" ht="31.15" customHeight="1" x14ac:dyDescent="0.25">
      <c r="A53" s="222" t="s">
        <v>384</v>
      </c>
      <c r="B53" s="222" t="s">
        <v>288</v>
      </c>
      <c r="C53" s="222" t="s">
        <v>289</v>
      </c>
      <c r="D53" s="286" t="s">
        <v>290</v>
      </c>
      <c r="E53" s="224">
        <f t="shared" si="17"/>
        <v>0</v>
      </c>
      <c r="F53" s="224"/>
      <c r="G53" s="224"/>
      <c r="H53" s="224"/>
      <c r="I53" s="225"/>
      <c r="J53" s="230">
        <f t="shared" si="18"/>
        <v>-1197330</v>
      </c>
      <c r="K53" s="230">
        <v>-1197330</v>
      </c>
      <c r="L53" s="228"/>
      <c r="M53" s="228"/>
      <c r="N53" s="228"/>
      <c r="O53" s="230">
        <v>-1197330</v>
      </c>
      <c r="P53" s="225"/>
      <c r="Q53" s="225"/>
      <c r="R53" s="227">
        <f t="shared" si="19"/>
        <v>-1197330</v>
      </c>
      <c r="T53" s="173"/>
    </row>
    <row r="54" spans="1:35" s="3" customFormat="1" ht="45.75" hidden="1" customHeight="1" x14ac:dyDescent="0.25">
      <c r="A54" s="222" t="s">
        <v>385</v>
      </c>
      <c r="B54" s="222" t="s">
        <v>228</v>
      </c>
      <c r="C54" s="222" t="s">
        <v>227</v>
      </c>
      <c r="D54" s="229" t="s">
        <v>226</v>
      </c>
      <c r="E54" s="224">
        <f t="shared" si="17"/>
        <v>0</v>
      </c>
      <c r="F54" s="224"/>
      <c r="G54" s="225"/>
      <c r="H54" s="225"/>
      <c r="I54" s="225"/>
      <c r="J54" s="230">
        <f t="shared" si="18"/>
        <v>0</v>
      </c>
      <c r="K54" s="230"/>
      <c r="L54" s="228"/>
      <c r="M54" s="228"/>
      <c r="N54" s="228"/>
      <c r="O54" s="230"/>
      <c r="P54" s="225"/>
      <c r="Q54" s="225"/>
      <c r="R54" s="227">
        <f t="shared" si="19"/>
        <v>0</v>
      </c>
      <c r="T54" s="173"/>
    </row>
    <row r="55" spans="1:35" s="290" customFormat="1" ht="30.75" hidden="1" customHeight="1" x14ac:dyDescent="0.25">
      <c r="A55" s="271"/>
      <c r="B55" s="271"/>
      <c r="C55" s="271"/>
      <c r="D55" s="287" t="s">
        <v>403</v>
      </c>
      <c r="E55" s="224">
        <f t="shared" si="17"/>
        <v>0</v>
      </c>
      <c r="F55" s="260"/>
      <c r="G55" s="260"/>
      <c r="H55" s="260"/>
      <c r="I55" s="288"/>
      <c r="J55" s="289">
        <f t="shared" si="18"/>
        <v>0</v>
      </c>
      <c r="K55" s="289"/>
      <c r="L55" s="241"/>
      <c r="M55" s="241"/>
      <c r="N55" s="241"/>
      <c r="O55" s="289"/>
      <c r="P55" s="288"/>
      <c r="Q55" s="288"/>
      <c r="R55" s="257">
        <f t="shared" si="19"/>
        <v>0</v>
      </c>
      <c r="T55" s="291"/>
    </row>
    <row r="56" spans="1:35" s="212" customFormat="1" ht="36" hidden="1" customHeight="1" x14ac:dyDescent="0.25">
      <c r="A56" s="222" t="s">
        <v>404</v>
      </c>
      <c r="B56" s="222" t="s">
        <v>93</v>
      </c>
      <c r="C56" s="222" t="s">
        <v>71</v>
      </c>
      <c r="D56" s="229" t="s">
        <v>94</v>
      </c>
      <c r="E56" s="224">
        <f t="shared" si="17"/>
        <v>0</v>
      </c>
      <c r="F56" s="228"/>
      <c r="G56" s="228"/>
      <c r="H56" s="228"/>
      <c r="I56" s="228"/>
      <c r="J56" s="230">
        <f t="shared" si="18"/>
        <v>0</v>
      </c>
      <c r="K56" s="230"/>
      <c r="L56" s="228"/>
      <c r="M56" s="228"/>
      <c r="N56" s="228"/>
      <c r="O56" s="230"/>
      <c r="P56" s="228"/>
      <c r="Q56" s="228"/>
      <c r="R56" s="227">
        <f t="shared" si="19"/>
        <v>0</v>
      </c>
      <c r="T56" s="213"/>
    </row>
    <row r="57" spans="1:35" s="212" customFormat="1" ht="35.25" hidden="1" customHeight="1" x14ac:dyDescent="0.25">
      <c r="A57" s="222" t="s">
        <v>405</v>
      </c>
      <c r="B57" s="222" t="s">
        <v>96</v>
      </c>
      <c r="C57" s="222" t="s">
        <v>71</v>
      </c>
      <c r="D57" s="229" t="s">
        <v>97</v>
      </c>
      <c r="E57" s="224">
        <f t="shared" si="17"/>
        <v>0</v>
      </c>
      <c r="F57" s="224"/>
      <c r="G57" s="228"/>
      <c r="H57" s="228"/>
      <c r="I57" s="228"/>
      <c r="J57" s="224">
        <f t="shared" si="18"/>
        <v>0</v>
      </c>
      <c r="K57" s="224"/>
      <c r="L57" s="228"/>
      <c r="M57" s="228"/>
      <c r="N57" s="228"/>
      <c r="O57" s="224"/>
      <c r="P57" s="228"/>
      <c r="Q57" s="228"/>
      <c r="R57" s="227">
        <f t="shared" si="19"/>
        <v>0</v>
      </c>
      <c r="T57" s="213"/>
    </row>
    <row r="58" spans="1:35" s="292" customFormat="1" ht="42.75" hidden="1" customHeight="1" x14ac:dyDescent="0.25">
      <c r="A58" s="271"/>
      <c r="B58" s="271"/>
      <c r="C58" s="271"/>
      <c r="D58" s="275" t="s">
        <v>406</v>
      </c>
      <c r="E58" s="224">
        <f t="shared" si="17"/>
        <v>0</v>
      </c>
      <c r="F58" s="260"/>
      <c r="G58" s="241"/>
      <c r="H58" s="241"/>
      <c r="I58" s="241"/>
      <c r="J58" s="260">
        <f t="shared" si="18"/>
        <v>0</v>
      </c>
      <c r="K58" s="260"/>
      <c r="L58" s="241"/>
      <c r="M58" s="241"/>
      <c r="N58" s="241"/>
      <c r="O58" s="260"/>
      <c r="P58" s="241"/>
      <c r="Q58" s="241"/>
      <c r="R58" s="289">
        <f t="shared" si="19"/>
        <v>0</v>
      </c>
    </row>
    <row r="59" spans="1:35" s="212" customFormat="1" ht="30.75" hidden="1" customHeight="1" x14ac:dyDescent="0.25">
      <c r="A59" s="222" t="s">
        <v>386</v>
      </c>
      <c r="B59" s="222" t="s">
        <v>99</v>
      </c>
      <c r="C59" s="222" t="s">
        <v>71</v>
      </c>
      <c r="D59" s="286" t="s">
        <v>13</v>
      </c>
      <c r="E59" s="224">
        <f t="shared" si="17"/>
        <v>0</v>
      </c>
      <c r="F59" s="224"/>
      <c r="G59" s="224"/>
      <c r="H59" s="224"/>
      <c r="I59" s="225"/>
      <c r="J59" s="230">
        <f t="shared" si="18"/>
        <v>0</v>
      </c>
      <c r="K59" s="230"/>
      <c r="L59" s="228"/>
      <c r="M59" s="228"/>
      <c r="N59" s="228"/>
      <c r="O59" s="230"/>
      <c r="P59" s="225"/>
      <c r="Q59" s="225"/>
      <c r="R59" s="227">
        <f t="shared" si="19"/>
        <v>0</v>
      </c>
      <c r="T59" s="213"/>
    </row>
    <row r="60" spans="1:35" s="153" customFormat="1" ht="25.5" hidden="1" customHeight="1" x14ac:dyDescent="0.25">
      <c r="A60" s="222" t="s">
        <v>407</v>
      </c>
      <c r="B60" s="222" t="s">
        <v>101</v>
      </c>
      <c r="C60" s="222" t="s">
        <v>71</v>
      </c>
      <c r="D60" s="286" t="s">
        <v>100</v>
      </c>
      <c r="E60" s="224">
        <f t="shared" si="17"/>
        <v>0</v>
      </c>
      <c r="F60" s="224"/>
      <c r="G60" s="224"/>
      <c r="H60" s="224"/>
      <c r="I60" s="225"/>
      <c r="J60" s="230">
        <f t="shared" si="18"/>
        <v>0</v>
      </c>
      <c r="K60" s="230"/>
      <c r="L60" s="228"/>
      <c r="M60" s="228"/>
      <c r="N60" s="228"/>
      <c r="O60" s="230"/>
      <c r="P60" s="225"/>
      <c r="Q60" s="225"/>
      <c r="R60" s="227">
        <f t="shared" si="19"/>
        <v>0</v>
      </c>
      <c r="T60" s="237"/>
    </row>
    <row r="61" spans="1:35" s="153" customFormat="1" ht="34.5" hidden="1" customHeight="1" x14ac:dyDescent="0.25">
      <c r="A61" s="293" t="s">
        <v>261</v>
      </c>
      <c r="B61" s="293" t="s">
        <v>262</v>
      </c>
      <c r="C61" s="251" t="s">
        <v>20</v>
      </c>
      <c r="D61" s="223" t="s">
        <v>263</v>
      </c>
      <c r="E61" s="224">
        <f t="shared" si="17"/>
        <v>0</v>
      </c>
      <c r="F61" s="228"/>
      <c r="G61" s="228"/>
      <c r="H61" s="228"/>
      <c r="I61" s="228"/>
      <c r="J61" s="285">
        <f t="shared" si="18"/>
        <v>0</v>
      </c>
      <c r="K61" s="285"/>
      <c r="L61" s="284"/>
      <c r="M61" s="284"/>
      <c r="N61" s="284"/>
      <c r="O61" s="284"/>
      <c r="P61" s="284"/>
      <c r="Q61" s="284"/>
      <c r="R61" s="285">
        <f t="shared" si="19"/>
        <v>0</v>
      </c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</row>
    <row r="62" spans="1:35" s="153" customFormat="1" ht="34.5" hidden="1" customHeight="1" x14ac:dyDescent="0.25">
      <c r="A62" s="293" t="s">
        <v>264</v>
      </c>
      <c r="B62" s="294" t="s">
        <v>265</v>
      </c>
      <c r="C62" s="295" t="s">
        <v>53</v>
      </c>
      <c r="D62" s="223" t="s">
        <v>266</v>
      </c>
      <c r="E62" s="224">
        <f t="shared" si="17"/>
        <v>0</v>
      </c>
      <c r="F62" s="296"/>
      <c r="G62" s="296"/>
      <c r="H62" s="296"/>
      <c r="I62" s="296"/>
      <c r="J62" s="285">
        <f t="shared" si="18"/>
        <v>0</v>
      </c>
      <c r="K62" s="285"/>
      <c r="L62" s="284"/>
      <c r="M62" s="284"/>
      <c r="N62" s="284"/>
      <c r="O62" s="284"/>
      <c r="P62" s="284"/>
      <c r="Q62" s="284"/>
      <c r="R62" s="285">
        <f t="shared" si="19"/>
        <v>0</v>
      </c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</row>
    <row r="63" spans="1:35" s="153" customFormat="1" ht="49.5" hidden="1" customHeight="1" x14ac:dyDescent="0.25">
      <c r="A63" s="293" t="s">
        <v>267</v>
      </c>
      <c r="B63" s="293" t="s">
        <v>268</v>
      </c>
      <c r="C63" s="251" t="s">
        <v>53</v>
      </c>
      <c r="D63" s="297" t="s">
        <v>269</v>
      </c>
      <c r="E63" s="224">
        <f t="shared" si="17"/>
        <v>0</v>
      </c>
      <c r="F63" s="296"/>
      <c r="G63" s="296"/>
      <c r="H63" s="296"/>
      <c r="I63" s="296"/>
      <c r="J63" s="285">
        <f t="shared" si="18"/>
        <v>0</v>
      </c>
      <c r="K63" s="285"/>
      <c r="L63" s="284"/>
      <c r="M63" s="284"/>
      <c r="N63" s="284"/>
      <c r="O63" s="284"/>
      <c r="P63" s="284"/>
      <c r="Q63" s="284"/>
      <c r="R63" s="285">
        <f t="shared" si="19"/>
        <v>0</v>
      </c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</row>
    <row r="64" spans="1:35" s="153" customFormat="1" ht="35.25" hidden="1" customHeight="1" x14ac:dyDescent="0.25">
      <c r="A64" s="293" t="s">
        <v>408</v>
      </c>
      <c r="B64" s="293" t="s">
        <v>409</v>
      </c>
      <c r="C64" s="251" t="s">
        <v>53</v>
      </c>
      <c r="D64" s="297" t="s">
        <v>410</v>
      </c>
      <c r="E64" s="224">
        <f t="shared" si="17"/>
        <v>0</v>
      </c>
      <c r="F64" s="283"/>
      <c r="G64" s="284"/>
      <c r="H64" s="284"/>
      <c r="I64" s="284"/>
      <c r="J64" s="285">
        <f t="shared" si="18"/>
        <v>0</v>
      </c>
      <c r="K64" s="285"/>
      <c r="L64" s="284"/>
      <c r="M64" s="284"/>
      <c r="N64" s="284"/>
      <c r="O64" s="284"/>
      <c r="P64" s="284"/>
      <c r="Q64" s="284"/>
      <c r="R64" s="285">
        <f t="shared" si="19"/>
        <v>0</v>
      </c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</row>
    <row r="65" spans="1:124" s="153" customFormat="1" ht="62.25" hidden="1" customHeight="1" x14ac:dyDescent="0.25">
      <c r="A65" s="293" t="s">
        <v>411</v>
      </c>
      <c r="B65" s="293" t="s">
        <v>412</v>
      </c>
      <c r="C65" s="251" t="s">
        <v>392</v>
      </c>
      <c r="D65" s="223" t="s">
        <v>413</v>
      </c>
      <c r="E65" s="224">
        <f t="shared" si="17"/>
        <v>0</v>
      </c>
      <c r="F65" s="231"/>
      <c r="G65" s="228"/>
      <c r="H65" s="228"/>
      <c r="I65" s="228"/>
      <c r="J65" s="227">
        <f t="shared" si="18"/>
        <v>0</v>
      </c>
      <c r="K65" s="227"/>
      <c r="L65" s="225"/>
      <c r="M65" s="228"/>
      <c r="N65" s="228"/>
      <c r="O65" s="225"/>
      <c r="P65" s="298"/>
      <c r="Q65" s="296"/>
      <c r="R65" s="285">
        <f t="shared" si="19"/>
        <v>0</v>
      </c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</row>
    <row r="66" spans="1:124" s="153" customFormat="1" ht="33.75" hidden="1" customHeight="1" x14ac:dyDescent="0.25">
      <c r="A66" s="293" t="s">
        <v>414</v>
      </c>
      <c r="B66" s="293" t="s">
        <v>415</v>
      </c>
      <c r="C66" s="250" t="s">
        <v>54</v>
      </c>
      <c r="D66" s="223" t="s">
        <v>416</v>
      </c>
      <c r="E66" s="224">
        <f t="shared" si="17"/>
        <v>0</v>
      </c>
      <c r="F66" s="231"/>
      <c r="G66" s="231"/>
      <c r="H66" s="231"/>
      <c r="I66" s="231"/>
      <c r="J66" s="227">
        <f t="shared" si="18"/>
        <v>0</v>
      </c>
      <c r="K66" s="227"/>
      <c r="L66" s="231"/>
      <c r="M66" s="231"/>
      <c r="N66" s="231"/>
      <c r="O66" s="227"/>
      <c r="P66" s="231"/>
      <c r="Q66" s="231" t="e">
        <f>SUM(#REF!)</f>
        <v>#REF!</v>
      </c>
      <c r="R66" s="227">
        <f t="shared" si="19"/>
        <v>0</v>
      </c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</row>
    <row r="67" spans="1:124" s="153" customFormat="1" ht="33.75" hidden="1" customHeight="1" x14ac:dyDescent="0.25">
      <c r="A67" s="222" t="s">
        <v>417</v>
      </c>
      <c r="B67" s="222" t="s">
        <v>105</v>
      </c>
      <c r="C67" s="222" t="s">
        <v>47</v>
      </c>
      <c r="D67" s="240" t="s">
        <v>104</v>
      </c>
      <c r="E67" s="224">
        <f t="shared" si="17"/>
        <v>0</v>
      </c>
      <c r="F67" s="231"/>
      <c r="G67" s="231"/>
      <c r="H67" s="231"/>
      <c r="I67" s="231"/>
      <c r="J67" s="230">
        <f t="shared" si="18"/>
        <v>0</v>
      </c>
      <c r="K67" s="230"/>
      <c r="L67" s="231"/>
      <c r="M67" s="231"/>
      <c r="N67" s="231"/>
      <c r="O67" s="230"/>
      <c r="P67" s="231"/>
      <c r="Q67" s="231"/>
      <c r="R67" s="227">
        <f>SUM(E67,J67)</f>
        <v>0</v>
      </c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</row>
    <row r="68" spans="1:124" s="153" customFormat="1" ht="61.5" hidden="1" customHeight="1" x14ac:dyDescent="0.25">
      <c r="A68" s="299" t="s">
        <v>418</v>
      </c>
      <c r="B68" s="300">
        <v>3124</v>
      </c>
      <c r="C68" s="301">
        <v>1040</v>
      </c>
      <c r="D68" s="302" t="s">
        <v>330</v>
      </c>
      <c r="E68" s="224">
        <f t="shared" si="17"/>
        <v>0</v>
      </c>
      <c r="F68" s="283"/>
      <c r="G68" s="284"/>
      <c r="H68" s="284"/>
      <c r="I68" s="284"/>
      <c r="J68" s="285">
        <f t="shared" si="18"/>
        <v>0</v>
      </c>
      <c r="K68" s="285"/>
      <c r="L68" s="284"/>
      <c r="M68" s="284"/>
      <c r="N68" s="284"/>
      <c r="O68" s="285"/>
      <c r="P68" s="284"/>
      <c r="Q68" s="284"/>
      <c r="R68" s="285">
        <f>SUM(E68,J68)</f>
        <v>0</v>
      </c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</row>
    <row r="69" spans="1:124" s="303" customFormat="1" ht="29.25" hidden="1" customHeight="1" x14ac:dyDescent="0.25">
      <c r="A69" s="222" t="s">
        <v>419</v>
      </c>
      <c r="B69" s="222" t="s">
        <v>74</v>
      </c>
      <c r="C69" s="222" t="s">
        <v>47</v>
      </c>
      <c r="D69" s="240" t="s">
        <v>109</v>
      </c>
      <c r="E69" s="224">
        <f t="shared" si="17"/>
        <v>0</v>
      </c>
      <c r="F69" s="231"/>
      <c r="G69" s="231"/>
      <c r="H69" s="231"/>
      <c r="I69" s="231"/>
      <c r="J69" s="224">
        <f t="shared" si="18"/>
        <v>0</v>
      </c>
      <c r="K69" s="224"/>
      <c r="L69" s="231"/>
      <c r="M69" s="231"/>
      <c r="N69" s="231"/>
      <c r="O69" s="224"/>
      <c r="P69" s="231"/>
      <c r="Q69" s="231"/>
      <c r="R69" s="231">
        <f>SUM(E69,J69)</f>
        <v>0</v>
      </c>
      <c r="T69" s="304"/>
    </row>
    <row r="70" spans="1:124" s="153" customFormat="1" ht="27.75" hidden="1" customHeight="1" x14ac:dyDescent="0.25">
      <c r="A70" s="222" t="s">
        <v>420</v>
      </c>
      <c r="B70" s="222" t="s">
        <v>107</v>
      </c>
      <c r="C70" s="222" t="s">
        <v>47</v>
      </c>
      <c r="D70" s="240" t="s">
        <v>108</v>
      </c>
      <c r="E70" s="224">
        <f t="shared" si="17"/>
        <v>0</v>
      </c>
      <c r="F70" s="231"/>
      <c r="G70" s="228"/>
      <c r="H70" s="227"/>
      <c r="I70" s="227"/>
      <c r="J70" s="230">
        <f t="shared" si="18"/>
        <v>0</v>
      </c>
      <c r="K70" s="230"/>
      <c r="L70" s="228"/>
      <c r="M70" s="228"/>
      <c r="N70" s="228"/>
      <c r="O70" s="230"/>
      <c r="P70" s="228"/>
      <c r="Q70" s="228"/>
      <c r="R70" s="231">
        <f>SUM(E70,J70)</f>
        <v>0</v>
      </c>
      <c r="T70" s="237"/>
    </row>
    <row r="71" spans="1:124" s="153" customFormat="1" ht="78" hidden="1" customHeight="1" x14ac:dyDescent="0.25">
      <c r="A71" s="305" t="s">
        <v>421</v>
      </c>
      <c r="B71" s="305" t="s">
        <v>76</v>
      </c>
      <c r="C71" s="250" t="s">
        <v>54</v>
      </c>
      <c r="D71" s="306" t="s">
        <v>147</v>
      </c>
      <c r="E71" s="224">
        <f t="shared" si="17"/>
        <v>0</v>
      </c>
      <c r="F71" s="224"/>
      <c r="G71" s="307"/>
      <c r="H71" s="307"/>
      <c r="I71" s="307"/>
      <c r="J71" s="227">
        <f t="shared" si="18"/>
        <v>0</v>
      </c>
      <c r="K71" s="227"/>
      <c r="L71" s="307"/>
      <c r="M71" s="307"/>
      <c r="N71" s="307"/>
      <c r="O71" s="227"/>
      <c r="P71" s="307"/>
      <c r="Q71" s="307"/>
      <c r="R71" s="230">
        <f>SUM(J71,E71)</f>
        <v>0</v>
      </c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</row>
    <row r="72" spans="1:124" s="153" customFormat="1" ht="48" hidden="1" customHeight="1" x14ac:dyDescent="0.25">
      <c r="A72" s="305" t="s">
        <v>148</v>
      </c>
      <c r="B72" s="305" t="s">
        <v>149</v>
      </c>
      <c r="C72" s="250" t="s">
        <v>20</v>
      </c>
      <c r="D72" s="306" t="s">
        <v>319</v>
      </c>
      <c r="E72" s="224">
        <f t="shared" si="17"/>
        <v>0</v>
      </c>
      <c r="F72" s="224"/>
      <c r="G72" s="307"/>
      <c r="H72" s="307"/>
      <c r="I72" s="307"/>
      <c r="J72" s="227">
        <f t="shared" si="18"/>
        <v>0</v>
      </c>
      <c r="K72" s="227"/>
      <c r="L72" s="307"/>
      <c r="M72" s="307"/>
      <c r="N72" s="307"/>
      <c r="O72" s="227"/>
      <c r="P72" s="307"/>
      <c r="Q72" s="307"/>
      <c r="R72" s="230">
        <f>SUM(J72,E72)</f>
        <v>0</v>
      </c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</row>
    <row r="73" spans="1:124" s="153" customFormat="1" ht="30" customHeight="1" x14ac:dyDescent="0.25">
      <c r="A73" s="293" t="s">
        <v>150</v>
      </c>
      <c r="B73" s="293" t="s">
        <v>112</v>
      </c>
      <c r="C73" s="250" t="s">
        <v>46</v>
      </c>
      <c r="D73" s="306" t="s">
        <v>113</v>
      </c>
      <c r="E73" s="224">
        <f t="shared" si="17"/>
        <v>123000</v>
      </c>
      <c r="F73" s="231">
        <v>123000</v>
      </c>
      <c r="G73" s="228"/>
      <c r="H73" s="228"/>
      <c r="I73" s="228"/>
      <c r="J73" s="227">
        <f t="shared" si="18"/>
        <v>0</v>
      </c>
      <c r="K73" s="227"/>
      <c r="L73" s="228"/>
      <c r="M73" s="228"/>
      <c r="N73" s="228"/>
      <c r="O73" s="227"/>
      <c r="P73" s="228"/>
      <c r="Q73" s="228"/>
      <c r="R73" s="227">
        <f>SUM(E73,J73)</f>
        <v>123000</v>
      </c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</row>
    <row r="74" spans="1:124" s="312" customFormat="1" ht="31.5" hidden="1" customHeight="1" x14ac:dyDescent="0.25">
      <c r="A74" s="308" t="s">
        <v>422</v>
      </c>
      <c r="B74" s="308" t="s">
        <v>221</v>
      </c>
      <c r="C74" s="309" t="s">
        <v>200</v>
      </c>
      <c r="D74" s="306" t="s">
        <v>222</v>
      </c>
      <c r="E74" s="224">
        <f t="shared" si="17"/>
        <v>0</v>
      </c>
      <c r="F74" s="283"/>
      <c r="G74" s="284"/>
      <c r="H74" s="284"/>
      <c r="I74" s="284"/>
      <c r="J74" s="285">
        <f t="shared" si="18"/>
        <v>0</v>
      </c>
      <c r="K74" s="285"/>
      <c r="L74" s="284"/>
      <c r="M74" s="284"/>
      <c r="N74" s="284"/>
      <c r="O74" s="285"/>
      <c r="P74" s="284"/>
      <c r="Q74" s="284"/>
      <c r="R74" s="285">
        <f>SUM(E74,J74)</f>
        <v>0</v>
      </c>
      <c r="S74" s="310"/>
      <c r="T74" s="310"/>
      <c r="U74" s="310"/>
      <c r="V74" s="310"/>
      <c r="W74" s="310"/>
      <c r="X74" s="310"/>
      <c r="Y74" s="310"/>
      <c r="Z74" s="310"/>
      <c r="AA74" s="310"/>
      <c r="AB74" s="310"/>
      <c r="AC74" s="310"/>
      <c r="AD74" s="310"/>
      <c r="AE74" s="310"/>
      <c r="AF74" s="310"/>
      <c r="AG74" s="310"/>
      <c r="AH74" s="310"/>
      <c r="AI74" s="310"/>
      <c r="AJ74" s="310"/>
      <c r="AK74" s="310"/>
      <c r="AL74" s="310"/>
      <c r="AM74" s="310"/>
      <c r="AN74" s="310"/>
      <c r="AO74" s="310"/>
      <c r="AP74" s="310"/>
      <c r="AQ74" s="311"/>
      <c r="AR74" s="311"/>
      <c r="AS74" s="311"/>
      <c r="AT74" s="311"/>
      <c r="AU74" s="311"/>
      <c r="AV74" s="311"/>
      <c r="AW74" s="311"/>
      <c r="AX74" s="311"/>
      <c r="AY74" s="311"/>
      <c r="AZ74" s="311"/>
      <c r="BA74" s="311"/>
      <c r="BB74" s="311"/>
      <c r="BC74" s="311"/>
      <c r="BD74" s="311"/>
      <c r="BE74" s="311"/>
      <c r="BF74" s="311"/>
      <c r="BG74" s="311"/>
      <c r="BH74" s="311"/>
      <c r="BI74" s="311"/>
      <c r="BJ74" s="311"/>
      <c r="BK74" s="311"/>
      <c r="BL74" s="311"/>
      <c r="BM74" s="311"/>
      <c r="BN74" s="311"/>
      <c r="BO74" s="311"/>
      <c r="BP74" s="311"/>
      <c r="BQ74" s="311"/>
      <c r="BR74" s="311"/>
      <c r="BS74" s="311"/>
      <c r="BT74" s="311"/>
      <c r="BU74" s="311"/>
      <c r="BV74" s="311"/>
      <c r="BW74" s="311"/>
      <c r="BX74" s="311"/>
      <c r="BY74" s="311"/>
      <c r="BZ74" s="311"/>
      <c r="CA74" s="311"/>
      <c r="CB74" s="311"/>
      <c r="CC74" s="311"/>
      <c r="CD74" s="311"/>
      <c r="CE74" s="311"/>
      <c r="CF74" s="311"/>
      <c r="CG74" s="311"/>
      <c r="CH74" s="311"/>
      <c r="CI74" s="311"/>
      <c r="CJ74" s="311"/>
      <c r="CK74" s="311"/>
      <c r="CL74" s="311"/>
      <c r="CM74" s="311"/>
      <c r="CN74" s="311"/>
      <c r="CO74" s="311"/>
      <c r="CP74" s="311"/>
      <c r="CQ74" s="311"/>
      <c r="CR74" s="311"/>
      <c r="CS74" s="311"/>
      <c r="CT74" s="311"/>
      <c r="CU74" s="311"/>
      <c r="CV74" s="311"/>
      <c r="CW74" s="311"/>
      <c r="CX74" s="311"/>
      <c r="CY74" s="311"/>
      <c r="CZ74" s="311"/>
      <c r="DA74" s="311"/>
      <c r="DB74" s="311"/>
      <c r="DC74" s="311"/>
      <c r="DD74" s="311"/>
      <c r="DE74" s="311"/>
      <c r="DF74" s="311"/>
      <c r="DG74" s="311"/>
      <c r="DH74" s="311"/>
      <c r="DI74" s="311"/>
      <c r="DJ74" s="311"/>
      <c r="DK74" s="311"/>
      <c r="DL74" s="311"/>
      <c r="DM74" s="311"/>
      <c r="DN74" s="311"/>
      <c r="DO74" s="311"/>
      <c r="DP74" s="311"/>
      <c r="DQ74" s="311"/>
      <c r="DR74" s="311"/>
      <c r="DS74" s="311"/>
      <c r="DT74" s="311"/>
    </row>
    <row r="75" spans="1:124" s="3" customFormat="1" ht="33" customHeight="1" x14ac:dyDescent="0.25">
      <c r="A75" s="218" t="s">
        <v>21</v>
      </c>
      <c r="B75" s="218"/>
      <c r="C75" s="218"/>
      <c r="D75" s="313" t="s">
        <v>345</v>
      </c>
      <c r="E75" s="249">
        <f>SUM(E76)</f>
        <v>0</v>
      </c>
      <c r="F75" s="281">
        <f t="shared" ref="F75:R75" si="20">SUM(F76)</f>
        <v>0</v>
      </c>
      <c r="G75" s="281">
        <f t="shared" si="20"/>
        <v>49090</v>
      </c>
      <c r="H75" s="281">
        <f t="shared" si="20"/>
        <v>0</v>
      </c>
      <c r="I75" s="281">
        <f t="shared" si="20"/>
        <v>0</v>
      </c>
      <c r="J75" s="281">
        <f t="shared" si="20"/>
        <v>0</v>
      </c>
      <c r="K75" s="281">
        <f t="shared" si="20"/>
        <v>0</v>
      </c>
      <c r="L75" s="281">
        <f t="shared" si="20"/>
        <v>0</v>
      </c>
      <c r="M75" s="281">
        <f t="shared" si="20"/>
        <v>0</v>
      </c>
      <c r="N75" s="281">
        <f t="shared" si="20"/>
        <v>0</v>
      </c>
      <c r="O75" s="281">
        <f t="shared" si="20"/>
        <v>0</v>
      </c>
      <c r="P75" s="281">
        <f t="shared" si="20"/>
        <v>0</v>
      </c>
      <c r="Q75" s="281">
        <f t="shared" si="20"/>
        <v>0</v>
      </c>
      <c r="R75" s="281">
        <f t="shared" si="20"/>
        <v>0</v>
      </c>
      <c r="S75" s="73"/>
      <c r="T75" s="48">
        <f t="shared" ref="T75:T76" si="21">SUM(E75,J75)</f>
        <v>0</v>
      </c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</row>
    <row r="76" spans="1:124" s="3" customFormat="1" ht="34.5" customHeight="1" x14ac:dyDescent="0.25">
      <c r="A76" s="218" t="s">
        <v>22</v>
      </c>
      <c r="B76" s="218"/>
      <c r="C76" s="218"/>
      <c r="D76" s="313" t="s">
        <v>345</v>
      </c>
      <c r="E76" s="249">
        <f>SUM(E77:E87)</f>
        <v>0</v>
      </c>
      <c r="F76" s="249">
        <f t="shared" ref="F76:R76" si="22">SUM(F77:F87)</f>
        <v>0</v>
      </c>
      <c r="G76" s="249">
        <f t="shared" si="22"/>
        <v>49090</v>
      </c>
      <c r="H76" s="249">
        <f t="shared" si="22"/>
        <v>0</v>
      </c>
      <c r="I76" s="249">
        <f t="shared" si="22"/>
        <v>0</v>
      </c>
      <c r="J76" s="249">
        <f t="shared" si="22"/>
        <v>0</v>
      </c>
      <c r="K76" s="249">
        <f t="shared" si="22"/>
        <v>0</v>
      </c>
      <c r="L76" s="249">
        <f t="shared" si="22"/>
        <v>0</v>
      </c>
      <c r="M76" s="249">
        <f t="shared" si="22"/>
        <v>0</v>
      </c>
      <c r="N76" s="249">
        <f t="shared" si="22"/>
        <v>0</v>
      </c>
      <c r="O76" s="249">
        <f t="shared" si="22"/>
        <v>0</v>
      </c>
      <c r="P76" s="249">
        <f t="shared" si="22"/>
        <v>0</v>
      </c>
      <c r="Q76" s="249">
        <f t="shared" si="22"/>
        <v>0</v>
      </c>
      <c r="R76" s="249">
        <f t="shared" si="22"/>
        <v>0</v>
      </c>
      <c r="T76" s="48">
        <f t="shared" si="21"/>
        <v>0</v>
      </c>
    </row>
    <row r="77" spans="1:124" s="3" customFormat="1" ht="35.25" hidden="1" customHeight="1" x14ac:dyDescent="0.25">
      <c r="A77" s="222" t="s">
        <v>153</v>
      </c>
      <c r="B77" s="222" t="s">
        <v>85</v>
      </c>
      <c r="C77" s="222" t="s">
        <v>40</v>
      </c>
      <c r="D77" s="229" t="s">
        <v>387</v>
      </c>
      <c r="E77" s="224">
        <f t="shared" ref="E77:E87" si="23">SUM(F77,I77)</f>
        <v>0</v>
      </c>
      <c r="F77" s="224"/>
      <c r="G77" s="224"/>
      <c r="H77" s="228"/>
      <c r="I77" s="228"/>
      <c r="J77" s="230">
        <f t="shared" ref="J77:J84" si="24">SUM(L77,O77)</f>
        <v>0</v>
      </c>
      <c r="K77" s="228"/>
      <c r="L77" s="228"/>
      <c r="M77" s="228"/>
      <c r="N77" s="228"/>
      <c r="O77" s="228"/>
      <c r="P77" s="228"/>
      <c r="Q77" s="225"/>
      <c r="R77" s="227">
        <f>SUM(J77,E77)</f>
        <v>0</v>
      </c>
    </row>
    <row r="78" spans="1:124" s="54" customFormat="1" ht="27" hidden="1" customHeight="1" x14ac:dyDescent="0.25">
      <c r="A78" s="250" t="s">
        <v>343</v>
      </c>
      <c r="B78" s="250" t="s">
        <v>344</v>
      </c>
      <c r="C78" s="250" t="s">
        <v>43</v>
      </c>
      <c r="D78" s="276" t="s">
        <v>423</v>
      </c>
      <c r="E78" s="224">
        <f t="shared" si="23"/>
        <v>0</v>
      </c>
      <c r="F78" s="224"/>
      <c r="G78" s="224"/>
      <c r="H78" s="227"/>
      <c r="I78" s="314"/>
      <c r="J78" s="224">
        <f>SUM(L78,O78)</f>
        <v>0</v>
      </c>
      <c r="K78" s="231"/>
      <c r="L78" s="231"/>
      <c r="M78" s="231"/>
      <c r="N78" s="231"/>
      <c r="O78" s="231"/>
      <c r="P78" s="231"/>
      <c r="Q78" s="231"/>
      <c r="R78" s="231">
        <f>SUM(J78,E78)</f>
        <v>0</v>
      </c>
    </row>
    <row r="79" spans="1:124" s="153" customFormat="1" ht="23.25" customHeight="1" x14ac:dyDescent="0.25">
      <c r="A79" s="222" t="s">
        <v>424</v>
      </c>
      <c r="B79" s="222" t="s">
        <v>107</v>
      </c>
      <c r="C79" s="222" t="s">
        <v>47</v>
      </c>
      <c r="D79" s="240" t="s">
        <v>108</v>
      </c>
      <c r="E79" s="224">
        <f t="shared" si="23"/>
        <v>0</v>
      </c>
      <c r="F79" s="231">
        <v>0</v>
      </c>
      <c r="G79" s="231">
        <v>49090</v>
      </c>
      <c r="H79" s="227"/>
      <c r="I79" s="227"/>
      <c r="J79" s="230">
        <f>SUM(L79,O79)</f>
        <v>0</v>
      </c>
      <c r="K79" s="230"/>
      <c r="L79" s="228"/>
      <c r="M79" s="228"/>
      <c r="N79" s="228"/>
      <c r="O79" s="230"/>
      <c r="P79" s="228"/>
      <c r="Q79" s="228"/>
      <c r="R79" s="231">
        <f>SUM(E79,J79)</f>
        <v>0</v>
      </c>
      <c r="T79" s="237"/>
    </row>
    <row r="80" spans="1:124" s="3" customFormat="1" ht="60.75" hidden="1" customHeight="1" x14ac:dyDescent="0.25">
      <c r="A80" s="250" t="s">
        <v>425</v>
      </c>
      <c r="B80" s="222" t="s">
        <v>75</v>
      </c>
      <c r="C80" s="250" t="s">
        <v>47</v>
      </c>
      <c r="D80" s="315" t="s">
        <v>15</v>
      </c>
      <c r="E80" s="224">
        <f t="shared" si="23"/>
        <v>0</v>
      </c>
      <c r="F80" s="231"/>
      <c r="G80" s="231"/>
      <c r="H80" s="227"/>
      <c r="I80" s="227"/>
      <c r="J80" s="230">
        <f>SUM(L80,O80)</f>
        <v>0</v>
      </c>
      <c r="K80" s="230"/>
      <c r="L80" s="228"/>
      <c r="M80" s="228"/>
      <c r="N80" s="228"/>
      <c r="O80" s="230"/>
      <c r="P80" s="228"/>
      <c r="Q80" s="228"/>
      <c r="R80" s="227">
        <f>SUM(E80,J80)</f>
        <v>0</v>
      </c>
      <c r="T80" s="173"/>
    </row>
    <row r="81" spans="1:36" s="43" customFormat="1" ht="24" hidden="1" customHeight="1" x14ac:dyDescent="0.25">
      <c r="A81" s="250" t="s">
        <v>152</v>
      </c>
      <c r="B81" s="250" t="s">
        <v>154</v>
      </c>
      <c r="C81" s="250" t="s">
        <v>55</v>
      </c>
      <c r="D81" s="276" t="s">
        <v>151</v>
      </c>
      <c r="E81" s="224">
        <f t="shared" si="23"/>
        <v>0</v>
      </c>
      <c r="F81" s="224"/>
      <c r="G81" s="224"/>
      <c r="H81" s="227"/>
      <c r="I81" s="227"/>
      <c r="J81" s="230">
        <f t="shared" si="24"/>
        <v>0</v>
      </c>
      <c r="K81" s="227"/>
      <c r="L81" s="227"/>
      <c r="M81" s="227"/>
      <c r="N81" s="227"/>
      <c r="O81" s="227"/>
      <c r="P81" s="227"/>
      <c r="Q81" s="227"/>
      <c r="R81" s="227">
        <f t="shared" ref="R81:R84" si="25">SUM(J81,E81)</f>
        <v>0</v>
      </c>
    </row>
    <row r="82" spans="1:36" s="43" customFormat="1" ht="33.75" hidden="1" customHeight="1" x14ac:dyDescent="0.25">
      <c r="A82" s="250" t="s">
        <v>155</v>
      </c>
      <c r="B82" s="250" t="s">
        <v>81</v>
      </c>
      <c r="C82" s="250" t="s">
        <v>56</v>
      </c>
      <c r="D82" s="286" t="s">
        <v>156</v>
      </c>
      <c r="E82" s="224">
        <f t="shared" si="23"/>
        <v>0</v>
      </c>
      <c r="F82" s="224"/>
      <c r="G82" s="224"/>
      <c r="H82" s="227"/>
      <c r="I82" s="227"/>
      <c r="J82" s="230">
        <f t="shared" si="24"/>
        <v>0</v>
      </c>
      <c r="K82" s="227"/>
      <c r="L82" s="227"/>
      <c r="M82" s="227"/>
      <c r="N82" s="227"/>
      <c r="O82" s="227"/>
      <c r="P82" s="227"/>
      <c r="Q82" s="227"/>
      <c r="R82" s="227">
        <f t="shared" si="25"/>
        <v>0</v>
      </c>
    </row>
    <row r="83" spans="1:36" s="43" customFormat="1" ht="33.75" hidden="1" customHeight="1" x14ac:dyDescent="0.25">
      <c r="A83" s="244" t="s">
        <v>157</v>
      </c>
      <c r="B83" s="244" t="s">
        <v>158</v>
      </c>
      <c r="C83" s="244" t="s">
        <v>57</v>
      </c>
      <c r="D83" s="316" t="s">
        <v>159</v>
      </c>
      <c r="E83" s="224">
        <f t="shared" si="23"/>
        <v>0</v>
      </c>
      <c r="F83" s="224"/>
      <c r="G83" s="230"/>
      <c r="H83" s="230"/>
      <c r="I83" s="230"/>
      <c r="J83" s="230">
        <f t="shared" si="24"/>
        <v>0</v>
      </c>
      <c r="K83" s="230"/>
      <c r="L83" s="230"/>
      <c r="M83" s="230"/>
      <c r="N83" s="230"/>
      <c r="O83" s="230"/>
      <c r="P83" s="230"/>
      <c r="Q83" s="227"/>
      <c r="R83" s="227">
        <f t="shared" si="25"/>
        <v>0</v>
      </c>
    </row>
    <row r="84" spans="1:36" s="43" customFormat="1" ht="25.5" hidden="1" customHeight="1" x14ac:dyDescent="0.25">
      <c r="A84" s="244" t="s">
        <v>161</v>
      </c>
      <c r="B84" s="244" t="s">
        <v>162</v>
      </c>
      <c r="C84" s="244" t="s">
        <v>57</v>
      </c>
      <c r="D84" s="317" t="s">
        <v>160</v>
      </c>
      <c r="E84" s="224">
        <f t="shared" si="23"/>
        <v>0</v>
      </c>
      <c r="F84" s="224"/>
      <c r="G84" s="227"/>
      <c r="H84" s="227"/>
      <c r="I84" s="227"/>
      <c r="J84" s="230">
        <f t="shared" si="24"/>
        <v>0</v>
      </c>
      <c r="K84" s="230"/>
      <c r="L84" s="227"/>
      <c r="M84" s="227"/>
      <c r="N84" s="227"/>
      <c r="O84" s="230"/>
      <c r="P84" s="227"/>
      <c r="Q84" s="227"/>
      <c r="R84" s="227">
        <f t="shared" si="25"/>
        <v>0</v>
      </c>
    </row>
    <row r="85" spans="1:36" s="153" customFormat="1" ht="36.75" hidden="1" customHeight="1" x14ac:dyDescent="0.25">
      <c r="A85" s="244" t="s">
        <v>426</v>
      </c>
      <c r="B85" s="222" t="s">
        <v>77</v>
      </c>
      <c r="C85" s="318" t="s">
        <v>45</v>
      </c>
      <c r="D85" s="223" t="s">
        <v>17</v>
      </c>
      <c r="E85" s="224">
        <f t="shared" si="23"/>
        <v>0</v>
      </c>
      <c r="F85" s="224"/>
      <c r="G85" s="307"/>
      <c r="H85" s="307"/>
      <c r="I85" s="307"/>
      <c r="J85" s="230">
        <f>SUM(L85,O85)</f>
        <v>0</v>
      </c>
      <c r="K85" s="230"/>
      <c r="L85" s="307"/>
      <c r="M85" s="307"/>
      <c r="N85" s="307"/>
      <c r="O85" s="230"/>
      <c r="P85" s="307"/>
      <c r="Q85" s="307"/>
      <c r="R85" s="227">
        <f>SUM(E85,J85)</f>
        <v>0</v>
      </c>
      <c r="T85" s="237"/>
    </row>
    <row r="86" spans="1:36" s="153" customFormat="1" ht="33" hidden="1" customHeight="1" x14ac:dyDescent="0.25">
      <c r="A86" s="222" t="s">
        <v>427</v>
      </c>
      <c r="B86" s="222" t="s">
        <v>78</v>
      </c>
      <c r="C86" s="299" t="s">
        <v>45</v>
      </c>
      <c r="D86" s="223" t="s">
        <v>16</v>
      </c>
      <c r="E86" s="224">
        <f t="shared" si="23"/>
        <v>0</v>
      </c>
      <c r="F86" s="231"/>
      <c r="G86" s="228"/>
      <c r="H86" s="228"/>
      <c r="I86" s="228"/>
      <c r="J86" s="230">
        <f>SUM(L86,O86)</f>
        <v>0</v>
      </c>
      <c r="K86" s="230"/>
      <c r="L86" s="236"/>
      <c r="M86" s="236"/>
      <c r="N86" s="236"/>
      <c r="O86" s="230"/>
      <c r="P86" s="236"/>
      <c r="Q86" s="236"/>
      <c r="R86" s="227">
        <f>SUM(E86,J86)</f>
        <v>0</v>
      </c>
      <c r="T86" s="237"/>
    </row>
    <row r="87" spans="1:36" s="153" customFormat="1" ht="44.25" hidden="1" customHeight="1" x14ac:dyDescent="0.25">
      <c r="A87" s="222" t="s">
        <v>428</v>
      </c>
      <c r="B87" s="222" t="s">
        <v>215</v>
      </c>
      <c r="C87" s="299" t="s">
        <v>45</v>
      </c>
      <c r="D87" s="223" t="s">
        <v>216</v>
      </c>
      <c r="E87" s="224">
        <f t="shared" si="23"/>
        <v>0</v>
      </c>
      <c r="F87" s="231"/>
      <c r="G87" s="228"/>
      <c r="H87" s="228"/>
      <c r="I87" s="228"/>
      <c r="J87" s="230">
        <f>SUM(L87,O87)</f>
        <v>0</v>
      </c>
      <c r="K87" s="230"/>
      <c r="L87" s="236"/>
      <c r="M87" s="236"/>
      <c r="N87" s="236"/>
      <c r="O87" s="230"/>
      <c r="P87" s="236"/>
      <c r="Q87" s="236"/>
      <c r="R87" s="227">
        <f>SUM(E87,J87)</f>
        <v>0</v>
      </c>
      <c r="T87" s="237"/>
    </row>
    <row r="88" spans="1:36" s="320" customFormat="1" ht="49.5" customHeight="1" x14ac:dyDescent="0.25">
      <c r="A88" s="218" t="s">
        <v>346</v>
      </c>
      <c r="B88" s="319"/>
      <c r="C88" s="319"/>
      <c r="D88" s="313" t="s">
        <v>347</v>
      </c>
      <c r="E88" s="249">
        <f>SUM(E89)</f>
        <v>0</v>
      </c>
      <c r="F88" s="249">
        <f t="shared" ref="F88:Q88" si="26">SUM(F89)</f>
        <v>0</v>
      </c>
      <c r="G88" s="249">
        <f t="shared" si="26"/>
        <v>0</v>
      </c>
      <c r="H88" s="249">
        <f t="shared" si="26"/>
        <v>0</v>
      </c>
      <c r="I88" s="249">
        <f t="shared" si="26"/>
        <v>0</v>
      </c>
      <c r="J88" s="249">
        <f t="shared" si="26"/>
        <v>-13877547</v>
      </c>
      <c r="K88" s="249">
        <f t="shared" si="26"/>
        <v>-13877547</v>
      </c>
      <c r="L88" s="249">
        <f t="shared" si="26"/>
        <v>0</v>
      </c>
      <c r="M88" s="249">
        <f t="shared" si="26"/>
        <v>0</v>
      </c>
      <c r="N88" s="249">
        <f t="shared" si="26"/>
        <v>0</v>
      </c>
      <c r="O88" s="249">
        <f t="shared" si="26"/>
        <v>-13877547</v>
      </c>
      <c r="P88" s="249">
        <f t="shared" si="26"/>
        <v>0</v>
      </c>
      <c r="Q88" s="249">
        <f t="shared" si="26"/>
        <v>0</v>
      </c>
      <c r="R88" s="249">
        <f>SUM(J88,E88)</f>
        <v>-13877547</v>
      </c>
      <c r="T88" s="48">
        <f t="shared" ref="T88:T89" si="27">SUM(E88,J88)</f>
        <v>-13877547</v>
      </c>
    </row>
    <row r="89" spans="1:36" s="320" customFormat="1" ht="50.25" customHeight="1" x14ac:dyDescent="0.25">
      <c r="A89" s="218" t="s">
        <v>348</v>
      </c>
      <c r="B89" s="319"/>
      <c r="C89" s="319"/>
      <c r="D89" s="313" t="s">
        <v>347</v>
      </c>
      <c r="E89" s="249">
        <f>SUM(E90:E104)</f>
        <v>0</v>
      </c>
      <c r="F89" s="249">
        <f t="shared" ref="F89:R89" si="28">SUM(F90:F104)</f>
        <v>0</v>
      </c>
      <c r="G89" s="249">
        <f t="shared" si="28"/>
        <v>0</v>
      </c>
      <c r="H89" s="249">
        <f t="shared" si="28"/>
        <v>0</v>
      </c>
      <c r="I89" s="249">
        <f t="shared" si="28"/>
        <v>0</v>
      </c>
      <c r="J89" s="249">
        <f t="shared" si="28"/>
        <v>-13877547</v>
      </c>
      <c r="K89" s="249">
        <f t="shared" si="28"/>
        <v>-13877547</v>
      </c>
      <c r="L89" s="249">
        <f t="shared" si="28"/>
        <v>0</v>
      </c>
      <c r="M89" s="249">
        <f t="shared" si="28"/>
        <v>0</v>
      </c>
      <c r="N89" s="249">
        <f t="shared" si="28"/>
        <v>0</v>
      </c>
      <c r="O89" s="249">
        <f t="shared" si="28"/>
        <v>-13877547</v>
      </c>
      <c r="P89" s="249">
        <f t="shared" si="28"/>
        <v>0</v>
      </c>
      <c r="Q89" s="249">
        <f t="shared" si="28"/>
        <v>0</v>
      </c>
      <c r="R89" s="249">
        <f t="shared" si="28"/>
        <v>-13877547</v>
      </c>
      <c r="T89" s="48">
        <f t="shared" si="27"/>
        <v>-13877547</v>
      </c>
    </row>
    <row r="90" spans="1:36" s="320" customFormat="1" ht="31.5" hidden="1" customHeight="1" x14ac:dyDescent="0.25">
      <c r="A90" s="250" t="s">
        <v>349</v>
      </c>
      <c r="B90" s="250" t="s">
        <v>85</v>
      </c>
      <c r="C90" s="222" t="s">
        <v>40</v>
      </c>
      <c r="D90" s="321" t="s">
        <v>277</v>
      </c>
      <c r="E90" s="224">
        <f t="shared" ref="E90:E96" si="29">SUM(F90,I90)</f>
        <v>0</v>
      </c>
      <c r="F90" s="227"/>
      <c r="G90" s="227"/>
      <c r="H90" s="227"/>
      <c r="I90" s="227"/>
      <c r="J90" s="227">
        <f t="shared" ref="J90:J98" si="30">SUM(K90)</f>
        <v>0</v>
      </c>
      <c r="K90" s="227"/>
      <c r="L90" s="227"/>
      <c r="M90" s="227"/>
      <c r="N90" s="227"/>
      <c r="O90" s="227"/>
      <c r="P90" s="227"/>
      <c r="Q90" s="227"/>
      <c r="R90" s="231">
        <f>SUM(J90,E90)</f>
        <v>0</v>
      </c>
    </row>
    <row r="91" spans="1:36" s="325" customFormat="1" ht="31.5" customHeight="1" x14ac:dyDescent="0.25">
      <c r="A91" s="250" t="s">
        <v>429</v>
      </c>
      <c r="B91" s="250" t="s">
        <v>317</v>
      </c>
      <c r="C91" s="251" t="s">
        <v>42</v>
      </c>
      <c r="D91" s="223" t="s">
        <v>318</v>
      </c>
      <c r="E91" s="224">
        <f t="shared" si="29"/>
        <v>0</v>
      </c>
      <c r="F91" s="322"/>
      <c r="G91" s="322"/>
      <c r="H91" s="323"/>
      <c r="I91" s="323"/>
      <c r="J91" s="224">
        <f>SUM(L91,O91)</f>
        <v>-6069661</v>
      </c>
      <c r="K91" s="231">
        <v>-6069661</v>
      </c>
      <c r="L91" s="231"/>
      <c r="M91" s="231"/>
      <c r="N91" s="231"/>
      <c r="O91" s="231">
        <v>-6069661</v>
      </c>
      <c r="P91" s="323"/>
      <c r="Q91" s="323"/>
      <c r="R91" s="230">
        <f>SUM(E91,J91)</f>
        <v>-6069661</v>
      </c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</row>
    <row r="92" spans="1:36" s="320" customFormat="1" ht="30.75" hidden="1" customHeight="1" x14ac:dyDescent="0.25">
      <c r="A92" s="250" t="s">
        <v>430</v>
      </c>
      <c r="B92" s="250" t="s">
        <v>164</v>
      </c>
      <c r="C92" s="222" t="s">
        <v>200</v>
      </c>
      <c r="D92" s="321" t="s">
        <v>165</v>
      </c>
      <c r="E92" s="224">
        <f t="shared" si="29"/>
        <v>0</v>
      </c>
      <c r="F92" s="227"/>
      <c r="G92" s="227"/>
      <c r="H92" s="227"/>
      <c r="I92" s="227"/>
      <c r="J92" s="227">
        <f t="shared" si="30"/>
        <v>0</v>
      </c>
      <c r="K92" s="227"/>
      <c r="L92" s="227"/>
      <c r="M92" s="227"/>
      <c r="N92" s="227"/>
      <c r="O92" s="227"/>
      <c r="P92" s="227"/>
      <c r="Q92" s="227"/>
      <c r="R92" s="231">
        <f>SUM(E92,J92)</f>
        <v>0</v>
      </c>
    </row>
    <row r="93" spans="1:36" s="105" customFormat="1" ht="30" hidden="1" customHeight="1" x14ac:dyDescent="0.25">
      <c r="A93" s="326" t="s">
        <v>431</v>
      </c>
      <c r="B93" s="326" t="s">
        <v>205</v>
      </c>
      <c r="C93" s="327" t="s">
        <v>48</v>
      </c>
      <c r="D93" s="328" t="s">
        <v>206</v>
      </c>
      <c r="E93" s="224">
        <f t="shared" si="29"/>
        <v>0</v>
      </c>
      <c r="F93" s="314"/>
      <c r="G93" s="314"/>
      <c r="H93" s="314"/>
      <c r="I93" s="314"/>
      <c r="J93" s="227">
        <f t="shared" si="30"/>
        <v>0</v>
      </c>
      <c r="K93" s="314"/>
      <c r="L93" s="314"/>
      <c r="M93" s="314"/>
      <c r="N93" s="314"/>
      <c r="O93" s="314"/>
      <c r="P93" s="314"/>
      <c r="Q93" s="314"/>
      <c r="R93" s="329">
        <f>SUM(E93,J93)</f>
        <v>0</v>
      </c>
    </row>
    <row r="94" spans="1:36" s="320" customFormat="1" ht="30" hidden="1" customHeight="1" x14ac:dyDescent="0.25">
      <c r="A94" s="250" t="s">
        <v>432</v>
      </c>
      <c r="B94" s="250" t="s">
        <v>189</v>
      </c>
      <c r="C94" s="222" t="s">
        <v>48</v>
      </c>
      <c r="D94" s="321" t="s">
        <v>433</v>
      </c>
      <c r="E94" s="224">
        <f t="shared" si="29"/>
        <v>0</v>
      </c>
      <c r="F94" s="227"/>
      <c r="G94" s="227"/>
      <c r="H94" s="227"/>
      <c r="I94" s="227"/>
      <c r="J94" s="227">
        <f t="shared" si="30"/>
        <v>0</v>
      </c>
      <c r="K94" s="227"/>
      <c r="L94" s="227"/>
      <c r="M94" s="227"/>
      <c r="N94" s="227"/>
      <c r="O94" s="227"/>
      <c r="P94" s="227"/>
      <c r="Q94" s="227"/>
      <c r="R94" s="231">
        <f t="shared" ref="R94:R95" si="31">SUM(E94,J94)</f>
        <v>0</v>
      </c>
    </row>
    <row r="95" spans="1:36" s="320" customFormat="1" ht="30" hidden="1" customHeight="1" x14ac:dyDescent="0.25">
      <c r="A95" s="250" t="s">
        <v>434</v>
      </c>
      <c r="B95" s="250" t="s">
        <v>229</v>
      </c>
      <c r="C95" s="222" t="s">
        <v>48</v>
      </c>
      <c r="D95" s="321" t="s">
        <v>230</v>
      </c>
      <c r="E95" s="224">
        <f t="shared" si="29"/>
        <v>0</v>
      </c>
      <c r="F95" s="227"/>
      <c r="G95" s="227"/>
      <c r="H95" s="227"/>
      <c r="I95" s="227"/>
      <c r="J95" s="227">
        <f t="shared" si="30"/>
        <v>0</v>
      </c>
      <c r="K95" s="227"/>
      <c r="L95" s="227"/>
      <c r="M95" s="227"/>
      <c r="N95" s="227"/>
      <c r="O95" s="227"/>
      <c r="P95" s="227"/>
      <c r="Q95" s="227"/>
      <c r="R95" s="231">
        <f t="shared" si="31"/>
        <v>0</v>
      </c>
    </row>
    <row r="96" spans="1:36" s="320" customFormat="1" ht="48" hidden="1" customHeight="1" x14ac:dyDescent="0.25">
      <c r="A96" s="250" t="s">
        <v>350</v>
      </c>
      <c r="B96" s="250" t="s">
        <v>203</v>
      </c>
      <c r="C96" s="222" t="s">
        <v>48</v>
      </c>
      <c r="D96" s="321" t="s">
        <v>201</v>
      </c>
      <c r="E96" s="224">
        <f t="shared" si="29"/>
        <v>0</v>
      </c>
      <c r="F96" s="227"/>
      <c r="G96" s="227"/>
      <c r="H96" s="227"/>
      <c r="I96" s="227"/>
      <c r="J96" s="227">
        <f t="shared" si="30"/>
        <v>0</v>
      </c>
      <c r="K96" s="227"/>
      <c r="L96" s="227"/>
      <c r="M96" s="227"/>
      <c r="N96" s="227"/>
      <c r="O96" s="227"/>
      <c r="P96" s="227"/>
      <c r="Q96" s="227"/>
      <c r="R96" s="231">
        <f>SUM(E96,J96)</f>
        <v>0</v>
      </c>
    </row>
    <row r="97" spans="1:20" s="3" customFormat="1" ht="25.5" hidden="1" customHeight="1" x14ac:dyDescent="0.25">
      <c r="A97" s="222" t="s">
        <v>435</v>
      </c>
      <c r="B97" s="222" t="s">
        <v>117</v>
      </c>
      <c r="C97" s="222" t="s">
        <v>48</v>
      </c>
      <c r="D97" s="330" t="s">
        <v>118</v>
      </c>
      <c r="E97" s="224">
        <f>SUM(F97,I97)</f>
        <v>0</v>
      </c>
      <c r="F97" s="224"/>
      <c r="G97" s="228"/>
      <c r="H97" s="228"/>
      <c r="I97" s="224"/>
      <c r="J97" s="230">
        <f>SUM(L97,O97)</f>
        <v>0</v>
      </c>
      <c r="K97" s="230"/>
      <c r="L97" s="228"/>
      <c r="M97" s="228"/>
      <c r="N97" s="228"/>
      <c r="O97" s="230"/>
      <c r="P97" s="228"/>
      <c r="Q97" s="228"/>
      <c r="R97" s="227">
        <f>SUM(E97,J97)</f>
        <v>0</v>
      </c>
      <c r="T97" s="173"/>
    </row>
    <row r="98" spans="1:20" s="320" customFormat="1" ht="39" hidden="1" customHeight="1" x14ac:dyDescent="0.25">
      <c r="A98" s="250" t="s">
        <v>351</v>
      </c>
      <c r="B98" s="250" t="s">
        <v>352</v>
      </c>
      <c r="C98" s="222" t="s">
        <v>353</v>
      </c>
      <c r="D98" s="321" t="s">
        <v>354</v>
      </c>
      <c r="E98" s="231">
        <f t="shared" ref="E98" si="32">SUM(F98)</f>
        <v>0</v>
      </c>
      <c r="F98" s="227"/>
      <c r="G98" s="227"/>
      <c r="H98" s="227"/>
      <c r="I98" s="227"/>
      <c r="J98" s="227">
        <f t="shared" si="30"/>
        <v>0</v>
      </c>
      <c r="K98" s="227"/>
      <c r="L98" s="227"/>
      <c r="M98" s="227"/>
      <c r="N98" s="227"/>
      <c r="O98" s="227"/>
      <c r="P98" s="227"/>
      <c r="Q98" s="227"/>
      <c r="R98" s="231">
        <f>SUM(E98,J98)</f>
        <v>0</v>
      </c>
    </row>
    <row r="99" spans="1:20" s="320" customFormat="1" ht="32.25" customHeight="1" x14ac:dyDescent="0.25">
      <c r="A99" s="250" t="s">
        <v>355</v>
      </c>
      <c r="B99" s="250" t="s">
        <v>79</v>
      </c>
      <c r="C99" s="222" t="s">
        <v>167</v>
      </c>
      <c r="D99" s="321" t="s">
        <v>166</v>
      </c>
      <c r="E99" s="224">
        <f t="shared" ref="E99:E104" si="33">SUM(F99,I99)</f>
        <v>0</v>
      </c>
      <c r="F99" s="227"/>
      <c r="G99" s="227"/>
      <c r="H99" s="227"/>
      <c r="I99" s="227"/>
      <c r="J99" s="227">
        <f>SUM(K99)</f>
        <v>-5807886</v>
      </c>
      <c r="K99" s="227">
        <v>-5807886</v>
      </c>
      <c r="L99" s="227"/>
      <c r="M99" s="227"/>
      <c r="N99" s="227"/>
      <c r="O99" s="227">
        <v>-5807886</v>
      </c>
      <c r="P99" s="227"/>
      <c r="Q99" s="227"/>
      <c r="R99" s="231">
        <f t="shared" ref="R99:R102" si="34">SUM(E99,J99)</f>
        <v>-5807886</v>
      </c>
    </row>
    <row r="100" spans="1:20" s="320" customFormat="1" ht="41.25" hidden="1" customHeight="1" x14ac:dyDescent="0.25">
      <c r="A100" s="250" t="s">
        <v>356</v>
      </c>
      <c r="B100" s="250" t="s">
        <v>210</v>
      </c>
      <c r="C100" s="222" t="s">
        <v>167</v>
      </c>
      <c r="D100" s="321" t="s">
        <v>357</v>
      </c>
      <c r="E100" s="224">
        <f t="shared" si="33"/>
        <v>0</v>
      </c>
      <c r="F100" s="227"/>
      <c r="G100" s="227"/>
      <c r="H100" s="227"/>
      <c r="I100" s="227"/>
      <c r="J100" s="227">
        <f t="shared" ref="J100:J103" si="35">SUM(K100)</f>
        <v>0</v>
      </c>
      <c r="K100" s="227"/>
      <c r="L100" s="227"/>
      <c r="M100" s="227"/>
      <c r="N100" s="227"/>
      <c r="O100" s="227"/>
      <c r="P100" s="227"/>
      <c r="Q100" s="227"/>
      <c r="R100" s="231">
        <f t="shared" si="34"/>
        <v>0</v>
      </c>
    </row>
    <row r="101" spans="1:20" s="332" customFormat="1" ht="33.75" hidden="1" customHeight="1" x14ac:dyDescent="0.25">
      <c r="A101" s="252"/>
      <c r="B101" s="252"/>
      <c r="C101" s="271"/>
      <c r="D101" s="331" t="s">
        <v>358</v>
      </c>
      <c r="E101" s="224">
        <f t="shared" si="33"/>
        <v>0</v>
      </c>
      <c r="F101" s="257"/>
      <c r="G101" s="257"/>
      <c r="H101" s="257"/>
      <c r="I101" s="257"/>
      <c r="J101" s="257">
        <f t="shared" si="35"/>
        <v>0</v>
      </c>
      <c r="K101" s="257"/>
      <c r="L101" s="257"/>
      <c r="M101" s="257"/>
      <c r="N101" s="257"/>
      <c r="O101" s="257"/>
      <c r="P101" s="257"/>
      <c r="Q101" s="257"/>
      <c r="R101" s="255">
        <f t="shared" si="34"/>
        <v>0</v>
      </c>
    </row>
    <row r="102" spans="1:20" s="320" customFormat="1" ht="36" hidden="1" customHeight="1" x14ac:dyDescent="0.25">
      <c r="A102" s="250" t="s">
        <v>359</v>
      </c>
      <c r="B102" s="250" t="s">
        <v>360</v>
      </c>
      <c r="C102" s="222" t="s">
        <v>167</v>
      </c>
      <c r="D102" s="333" t="s">
        <v>361</v>
      </c>
      <c r="E102" s="224">
        <f t="shared" si="33"/>
        <v>0</v>
      </c>
      <c r="F102" s="231"/>
      <c r="G102" s="231"/>
      <c r="H102" s="231"/>
      <c r="I102" s="231"/>
      <c r="J102" s="231">
        <f t="shared" si="35"/>
        <v>0</v>
      </c>
      <c r="K102" s="231"/>
      <c r="L102" s="231"/>
      <c r="M102" s="231"/>
      <c r="N102" s="231"/>
      <c r="O102" s="231"/>
      <c r="P102" s="231"/>
      <c r="Q102" s="231"/>
      <c r="R102" s="231">
        <f t="shared" si="34"/>
        <v>0</v>
      </c>
    </row>
    <row r="103" spans="1:20" s="320" customFormat="1" ht="45.75" customHeight="1" x14ac:dyDescent="0.25">
      <c r="A103" s="250" t="s">
        <v>362</v>
      </c>
      <c r="B103" s="250" t="s">
        <v>169</v>
      </c>
      <c r="C103" s="222" t="s">
        <v>49</v>
      </c>
      <c r="D103" s="321" t="s">
        <v>168</v>
      </c>
      <c r="E103" s="224">
        <f t="shared" si="33"/>
        <v>0</v>
      </c>
      <c r="F103" s="227"/>
      <c r="G103" s="227"/>
      <c r="H103" s="227"/>
      <c r="I103" s="227"/>
      <c r="J103" s="227">
        <f t="shared" si="35"/>
        <v>-2000000</v>
      </c>
      <c r="K103" s="227">
        <v>-2000000</v>
      </c>
      <c r="L103" s="227"/>
      <c r="M103" s="227"/>
      <c r="N103" s="227"/>
      <c r="O103" s="227">
        <v>-2000000</v>
      </c>
      <c r="P103" s="227"/>
      <c r="Q103" s="227"/>
      <c r="R103" s="231">
        <f>SUM(E103,J103)</f>
        <v>-2000000</v>
      </c>
    </row>
    <row r="104" spans="1:20" s="3" customFormat="1" ht="24.75" hidden="1" customHeight="1" x14ac:dyDescent="0.25">
      <c r="A104" s="222" t="s">
        <v>436</v>
      </c>
      <c r="B104" s="222" t="s">
        <v>208</v>
      </c>
      <c r="C104" s="222" t="s">
        <v>59</v>
      </c>
      <c r="D104" s="229" t="s">
        <v>209</v>
      </c>
      <c r="E104" s="224">
        <f t="shared" si="33"/>
        <v>0</v>
      </c>
      <c r="F104" s="231"/>
      <c r="G104" s="228"/>
      <c r="H104" s="228"/>
      <c r="I104" s="228"/>
      <c r="J104" s="230">
        <f>SUM(L104,O104)</f>
        <v>0</v>
      </c>
      <c r="K104" s="230"/>
      <c r="L104" s="228"/>
      <c r="M104" s="228"/>
      <c r="N104" s="228"/>
      <c r="O104" s="230"/>
      <c r="P104" s="228"/>
      <c r="Q104" s="228"/>
      <c r="R104" s="227">
        <f>SUM(E104,J104)</f>
        <v>0</v>
      </c>
      <c r="T104" s="173"/>
    </row>
    <row r="105" spans="1:20" s="3" customFormat="1" ht="48" customHeight="1" x14ac:dyDescent="0.25">
      <c r="A105" s="218" t="s">
        <v>462</v>
      </c>
      <c r="B105" s="319"/>
      <c r="C105" s="319"/>
      <c r="D105" s="313" t="s">
        <v>465</v>
      </c>
      <c r="E105" s="380"/>
      <c r="F105" s="380"/>
      <c r="G105" s="381"/>
      <c r="H105" s="381"/>
      <c r="I105" s="381"/>
      <c r="J105" s="249">
        <f>SUM(J106)</f>
        <v>11960</v>
      </c>
      <c r="K105" s="249">
        <f t="shared" ref="K105:Q106" si="36">SUM(K106)</f>
        <v>11960</v>
      </c>
      <c r="L105" s="249">
        <f t="shared" si="36"/>
        <v>0</v>
      </c>
      <c r="M105" s="249">
        <f t="shared" si="36"/>
        <v>0</v>
      </c>
      <c r="N105" s="249">
        <f t="shared" si="36"/>
        <v>0</v>
      </c>
      <c r="O105" s="249">
        <f t="shared" si="36"/>
        <v>11960</v>
      </c>
      <c r="P105" s="249">
        <f t="shared" si="36"/>
        <v>0</v>
      </c>
      <c r="Q105" s="249">
        <f t="shared" si="36"/>
        <v>0</v>
      </c>
      <c r="R105" s="249">
        <f t="shared" ref="R105:R106" si="37">SUM(E105,J105)</f>
        <v>11960</v>
      </c>
      <c r="T105" s="48">
        <f t="shared" ref="T105:T106" si="38">SUM(E105,J105)</f>
        <v>11960</v>
      </c>
    </row>
    <row r="106" spans="1:20" s="3" customFormat="1" ht="46.5" customHeight="1" x14ac:dyDescent="0.25">
      <c r="A106" s="218" t="s">
        <v>463</v>
      </c>
      <c r="B106" s="319"/>
      <c r="C106" s="319"/>
      <c r="D106" s="313" t="s">
        <v>465</v>
      </c>
      <c r="E106" s="380"/>
      <c r="F106" s="380"/>
      <c r="G106" s="381"/>
      <c r="H106" s="381"/>
      <c r="I106" s="381"/>
      <c r="J106" s="249">
        <f>SUM(J107)</f>
        <v>11960</v>
      </c>
      <c r="K106" s="249">
        <f t="shared" si="36"/>
        <v>11960</v>
      </c>
      <c r="L106" s="249">
        <f t="shared" si="36"/>
        <v>0</v>
      </c>
      <c r="M106" s="249">
        <f t="shared" si="36"/>
        <v>0</v>
      </c>
      <c r="N106" s="249">
        <f t="shared" si="36"/>
        <v>0</v>
      </c>
      <c r="O106" s="249">
        <f t="shared" si="36"/>
        <v>11960</v>
      </c>
      <c r="P106" s="249">
        <f t="shared" si="36"/>
        <v>0</v>
      </c>
      <c r="Q106" s="249">
        <f t="shared" si="36"/>
        <v>0</v>
      </c>
      <c r="R106" s="249">
        <f t="shared" si="37"/>
        <v>11960</v>
      </c>
      <c r="T106" s="48">
        <f t="shared" si="38"/>
        <v>11960</v>
      </c>
    </row>
    <row r="107" spans="1:20" s="3" customFormat="1" ht="30.75" customHeight="1" x14ac:dyDescent="0.25">
      <c r="A107" s="250" t="s">
        <v>464</v>
      </c>
      <c r="B107" s="250" t="s">
        <v>79</v>
      </c>
      <c r="C107" s="222" t="s">
        <v>167</v>
      </c>
      <c r="D107" s="321" t="s">
        <v>166</v>
      </c>
      <c r="E107" s="224"/>
      <c r="F107" s="231"/>
      <c r="G107" s="228"/>
      <c r="H107" s="228"/>
      <c r="I107" s="228"/>
      <c r="J107" s="227">
        <f t="shared" ref="J107" si="39">SUM(K107)</f>
        <v>11960</v>
      </c>
      <c r="K107" s="230">
        <v>11960</v>
      </c>
      <c r="L107" s="228"/>
      <c r="M107" s="228"/>
      <c r="N107" s="228"/>
      <c r="O107" s="230">
        <v>11960</v>
      </c>
      <c r="P107" s="228"/>
      <c r="Q107" s="228"/>
      <c r="R107" s="231">
        <f>SUM(E107,J107)</f>
        <v>11960</v>
      </c>
      <c r="T107" s="173"/>
    </row>
    <row r="108" spans="1:20" s="320" customFormat="1" ht="36" hidden="1" customHeight="1" x14ac:dyDescent="0.25">
      <c r="A108" s="218" t="s">
        <v>363</v>
      </c>
      <c r="B108" s="319"/>
      <c r="C108" s="319"/>
      <c r="D108" s="313" t="s">
        <v>364</v>
      </c>
      <c r="E108" s="249">
        <f>SUM(E109)</f>
        <v>0</v>
      </c>
      <c r="F108" s="249">
        <f t="shared" ref="F108:Q108" si="40">SUM(F109)</f>
        <v>0</v>
      </c>
      <c r="G108" s="249">
        <f t="shared" si="40"/>
        <v>0</v>
      </c>
      <c r="H108" s="249">
        <f t="shared" si="40"/>
        <v>0</v>
      </c>
      <c r="I108" s="249">
        <f t="shared" si="40"/>
        <v>0</v>
      </c>
      <c r="J108" s="249">
        <f t="shared" si="40"/>
        <v>0</v>
      </c>
      <c r="K108" s="249">
        <f t="shared" si="40"/>
        <v>0</v>
      </c>
      <c r="L108" s="249">
        <f t="shared" si="40"/>
        <v>0</v>
      </c>
      <c r="M108" s="249">
        <f t="shared" si="40"/>
        <v>0</v>
      </c>
      <c r="N108" s="249">
        <f t="shared" si="40"/>
        <v>0</v>
      </c>
      <c r="O108" s="249">
        <f t="shared" si="40"/>
        <v>0</v>
      </c>
      <c r="P108" s="249">
        <f t="shared" si="40"/>
        <v>0</v>
      </c>
      <c r="Q108" s="249">
        <f t="shared" si="40"/>
        <v>0</v>
      </c>
      <c r="R108" s="249">
        <f t="shared" ref="R108:R115" si="41">SUM(J108,E108)</f>
        <v>0</v>
      </c>
      <c r="T108" s="48">
        <f t="shared" ref="T108:T109" si="42">SUM(E108,J108)</f>
        <v>0</v>
      </c>
    </row>
    <row r="109" spans="1:20" s="320" customFormat="1" ht="39" hidden="1" customHeight="1" x14ac:dyDescent="0.25">
      <c r="A109" s="218" t="s">
        <v>365</v>
      </c>
      <c r="B109" s="319"/>
      <c r="C109" s="319"/>
      <c r="D109" s="313" t="s">
        <v>364</v>
      </c>
      <c r="E109" s="249">
        <f>SUM(E110:E112)</f>
        <v>0</v>
      </c>
      <c r="F109" s="249">
        <f t="shared" ref="F109:R109" si="43">SUM(F110:F112)</f>
        <v>0</v>
      </c>
      <c r="G109" s="249">
        <f t="shared" si="43"/>
        <v>0</v>
      </c>
      <c r="H109" s="249">
        <f t="shared" si="43"/>
        <v>0</v>
      </c>
      <c r="I109" s="249">
        <f t="shared" si="43"/>
        <v>0</v>
      </c>
      <c r="J109" s="249">
        <f t="shared" si="43"/>
        <v>0</v>
      </c>
      <c r="K109" s="249">
        <f t="shared" si="43"/>
        <v>0</v>
      </c>
      <c r="L109" s="249">
        <f t="shared" si="43"/>
        <v>0</v>
      </c>
      <c r="M109" s="249">
        <f t="shared" si="43"/>
        <v>0</v>
      </c>
      <c r="N109" s="249">
        <f t="shared" si="43"/>
        <v>0</v>
      </c>
      <c r="O109" s="249">
        <f t="shared" si="43"/>
        <v>0</v>
      </c>
      <c r="P109" s="249">
        <f t="shared" si="43"/>
        <v>0</v>
      </c>
      <c r="Q109" s="249">
        <f t="shared" si="43"/>
        <v>0</v>
      </c>
      <c r="R109" s="249">
        <f t="shared" si="43"/>
        <v>0</v>
      </c>
      <c r="T109" s="48">
        <f t="shared" si="42"/>
        <v>0</v>
      </c>
    </row>
    <row r="110" spans="1:20" s="320" customFormat="1" ht="33" hidden="1" customHeight="1" x14ac:dyDescent="0.25">
      <c r="A110" s="250" t="s">
        <v>366</v>
      </c>
      <c r="B110" s="250" t="s">
        <v>85</v>
      </c>
      <c r="C110" s="222" t="s">
        <v>40</v>
      </c>
      <c r="D110" s="334" t="s">
        <v>277</v>
      </c>
      <c r="E110" s="231">
        <f>SUM(F110,I110)</f>
        <v>0</v>
      </c>
      <c r="F110" s="227"/>
      <c r="G110" s="227"/>
      <c r="H110" s="227"/>
      <c r="I110" s="227"/>
      <c r="J110" s="224">
        <f>SUM(L110,O110)</f>
        <v>0</v>
      </c>
      <c r="K110" s="227"/>
      <c r="L110" s="227"/>
      <c r="M110" s="227"/>
      <c r="N110" s="227"/>
      <c r="O110" s="227"/>
      <c r="P110" s="227"/>
      <c r="Q110" s="227"/>
      <c r="R110" s="231">
        <f t="shared" si="41"/>
        <v>0</v>
      </c>
    </row>
    <row r="111" spans="1:20" s="320" customFormat="1" ht="34.5" hidden="1" customHeight="1" x14ac:dyDescent="0.25">
      <c r="A111" s="250" t="s">
        <v>367</v>
      </c>
      <c r="B111" s="250" t="s">
        <v>178</v>
      </c>
      <c r="C111" s="222" t="s">
        <v>167</v>
      </c>
      <c r="D111" s="321" t="s">
        <v>177</v>
      </c>
      <c r="E111" s="231">
        <f t="shared" ref="E111:E112" si="44">SUM(F111,I111)</f>
        <v>0</v>
      </c>
      <c r="F111" s="227"/>
      <c r="G111" s="227"/>
      <c r="H111" s="227"/>
      <c r="I111" s="227"/>
      <c r="J111" s="224">
        <f>SUM(L111,O111)</f>
        <v>0</v>
      </c>
      <c r="K111" s="227"/>
      <c r="L111" s="227"/>
      <c r="M111" s="227"/>
      <c r="N111" s="227"/>
      <c r="O111" s="227"/>
      <c r="P111" s="227"/>
      <c r="Q111" s="227"/>
      <c r="R111" s="231">
        <f t="shared" si="41"/>
        <v>0</v>
      </c>
    </row>
    <row r="112" spans="1:20" s="320" customFormat="1" ht="36.75" hidden="1" customHeight="1" x14ac:dyDescent="0.25">
      <c r="A112" s="250" t="s">
        <v>437</v>
      </c>
      <c r="B112" s="250" t="s">
        <v>438</v>
      </c>
      <c r="C112" s="222" t="s">
        <v>167</v>
      </c>
      <c r="D112" s="321" t="s">
        <v>439</v>
      </c>
      <c r="E112" s="231">
        <f t="shared" si="44"/>
        <v>0</v>
      </c>
      <c r="F112" s="227"/>
      <c r="G112" s="227"/>
      <c r="H112" s="227"/>
      <c r="I112" s="227"/>
      <c r="J112" s="224">
        <f>SUM(L112,O112)</f>
        <v>0</v>
      </c>
      <c r="K112" s="227"/>
      <c r="L112" s="227"/>
      <c r="M112" s="227"/>
      <c r="N112" s="227"/>
      <c r="O112" s="227"/>
      <c r="P112" s="227"/>
      <c r="Q112" s="227"/>
      <c r="R112" s="231">
        <f t="shared" si="41"/>
        <v>0</v>
      </c>
    </row>
    <row r="113" spans="1:222" s="320" customFormat="1" ht="47.25" customHeight="1" x14ac:dyDescent="0.25">
      <c r="A113" s="218" t="s">
        <v>368</v>
      </c>
      <c r="B113" s="319"/>
      <c r="C113" s="319"/>
      <c r="D113" s="313" t="s">
        <v>369</v>
      </c>
      <c r="E113" s="249">
        <f>SUM(E114)</f>
        <v>-11960</v>
      </c>
      <c r="F113" s="249">
        <f t="shared" ref="F113:Q114" si="45">SUM(F114)</f>
        <v>-11960</v>
      </c>
      <c r="G113" s="249">
        <f t="shared" si="45"/>
        <v>0</v>
      </c>
      <c r="H113" s="249">
        <f t="shared" si="45"/>
        <v>0</v>
      </c>
      <c r="I113" s="249">
        <f t="shared" si="45"/>
        <v>0</v>
      </c>
      <c r="J113" s="249">
        <f t="shared" si="45"/>
        <v>0</v>
      </c>
      <c r="K113" s="249">
        <f t="shared" si="45"/>
        <v>0</v>
      </c>
      <c r="L113" s="249">
        <f t="shared" si="45"/>
        <v>0</v>
      </c>
      <c r="M113" s="249">
        <f t="shared" si="45"/>
        <v>0</v>
      </c>
      <c r="N113" s="249">
        <f t="shared" si="45"/>
        <v>0</v>
      </c>
      <c r="O113" s="249">
        <f t="shared" si="45"/>
        <v>0</v>
      </c>
      <c r="P113" s="249">
        <f t="shared" si="45"/>
        <v>0</v>
      </c>
      <c r="Q113" s="249">
        <f t="shared" si="45"/>
        <v>0</v>
      </c>
      <c r="R113" s="249">
        <f t="shared" si="41"/>
        <v>-11960</v>
      </c>
      <c r="T113" s="48">
        <f t="shared" ref="T113:T114" si="46">SUM(E113,J113)</f>
        <v>-11960</v>
      </c>
    </row>
    <row r="114" spans="1:222" s="320" customFormat="1" ht="45.75" customHeight="1" x14ac:dyDescent="0.25">
      <c r="A114" s="218" t="s">
        <v>370</v>
      </c>
      <c r="B114" s="319"/>
      <c r="C114" s="319"/>
      <c r="D114" s="313" t="s">
        <v>369</v>
      </c>
      <c r="E114" s="249">
        <f>SUM(E115)</f>
        <v>-11960</v>
      </c>
      <c r="F114" s="249">
        <f t="shared" si="45"/>
        <v>-11960</v>
      </c>
      <c r="G114" s="249">
        <f t="shared" si="45"/>
        <v>0</v>
      </c>
      <c r="H114" s="249">
        <f t="shared" si="45"/>
        <v>0</v>
      </c>
      <c r="I114" s="249">
        <f t="shared" si="45"/>
        <v>0</v>
      </c>
      <c r="J114" s="249">
        <f t="shared" si="45"/>
        <v>0</v>
      </c>
      <c r="K114" s="249">
        <f t="shared" si="45"/>
        <v>0</v>
      </c>
      <c r="L114" s="249">
        <f t="shared" si="45"/>
        <v>0</v>
      </c>
      <c r="M114" s="249">
        <f t="shared" si="45"/>
        <v>0</v>
      </c>
      <c r="N114" s="249">
        <f t="shared" si="45"/>
        <v>0</v>
      </c>
      <c r="O114" s="249">
        <f t="shared" si="45"/>
        <v>0</v>
      </c>
      <c r="P114" s="249">
        <f t="shared" si="45"/>
        <v>0</v>
      </c>
      <c r="Q114" s="249">
        <f t="shared" si="45"/>
        <v>0</v>
      </c>
      <c r="R114" s="249">
        <f t="shared" si="41"/>
        <v>-11960</v>
      </c>
      <c r="T114" s="48">
        <f t="shared" si="46"/>
        <v>-11960</v>
      </c>
    </row>
    <row r="115" spans="1:222" s="320" customFormat="1" ht="32.25" customHeight="1" x14ac:dyDescent="0.25">
      <c r="A115" s="250" t="s">
        <v>371</v>
      </c>
      <c r="B115" s="250" t="s">
        <v>85</v>
      </c>
      <c r="C115" s="250" t="s">
        <v>40</v>
      </c>
      <c r="D115" s="334" t="s">
        <v>277</v>
      </c>
      <c r="E115" s="231">
        <f>SUM(F115,I115)</f>
        <v>-11960</v>
      </c>
      <c r="F115" s="227">
        <v>-11960</v>
      </c>
      <c r="G115" s="227"/>
      <c r="H115" s="227"/>
      <c r="I115" s="227"/>
      <c r="J115" s="224">
        <f>SUM(L115,O115)</f>
        <v>0</v>
      </c>
      <c r="K115" s="227"/>
      <c r="L115" s="227"/>
      <c r="M115" s="227"/>
      <c r="N115" s="227"/>
      <c r="O115" s="227"/>
      <c r="P115" s="227"/>
      <c r="Q115" s="227"/>
      <c r="R115" s="231">
        <f t="shared" si="41"/>
        <v>-11960</v>
      </c>
    </row>
    <row r="116" spans="1:222" s="320" customFormat="1" ht="32.25" customHeight="1" x14ac:dyDescent="0.25">
      <c r="A116" s="218" t="s">
        <v>135</v>
      </c>
      <c r="B116" s="218"/>
      <c r="C116" s="218"/>
      <c r="D116" s="248" t="s">
        <v>84</v>
      </c>
      <c r="E116" s="249">
        <f>SUM(E117)</f>
        <v>24972113</v>
      </c>
      <c r="F116" s="249">
        <f t="shared" ref="F116:R116" si="47">SUM(F117)</f>
        <v>0</v>
      </c>
      <c r="G116" s="249">
        <f t="shared" si="47"/>
        <v>0</v>
      </c>
      <c r="H116" s="249">
        <f t="shared" si="47"/>
        <v>0</v>
      </c>
      <c r="I116" s="249">
        <f t="shared" si="47"/>
        <v>0</v>
      </c>
      <c r="J116" s="249">
        <f t="shared" si="47"/>
        <v>0</v>
      </c>
      <c r="K116" s="249">
        <f t="shared" si="47"/>
        <v>0</v>
      </c>
      <c r="L116" s="249">
        <f t="shared" si="47"/>
        <v>0</v>
      </c>
      <c r="M116" s="249">
        <f t="shared" si="47"/>
        <v>0</v>
      </c>
      <c r="N116" s="249">
        <f t="shared" si="47"/>
        <v>0</v>
      </c>
      <c r="O116" s="249">
        <f t="shared" si="47"/>
        <v>0</v>
      </c>
      <c r="P116" s="249">
        <f t="shared" si="47"/>
        <v>0</v>
      </c>
      <c r="Q116" s="249">
        <f t="shared" si="47"/>
        <v>0</v>
      </c>
      <c r="R116" s="249">
        <f t="shared" si="47"/>
        <v>24972113</v>
      </c>
      <c r="U116" s="48">
        <v>0</v>
      </c>
    </row>
    <row r="117" spans="1:222" s="320" customFormat="1" ht="32.25" customHeight="1" x14ac:dyDescent="0.25">
      <c r="A117" s="218" t="s">
        <v>136</v>
      </c>
      <c r="B117" s="218"/>
      <c r="C117" s="218"/>
      <c r="D117" s="248" t="s">
        <v>84</v>
      </c>
      <c r="E117" s="249">
        <f>SUM(E118:E122)</f>
        <v>24972113</v>
      </c>
      <c r="F117" s="249">
        <f t="shared" ref="F117:R117" si="48">SUM(F118:F122)</f>
        <v>0</v>
      </c>
      <c r="G117" s="249">
        <f t="shared" si="48"/>
        <v>0</v>
      </c>
      <c r="H117" s="249">
        <f t="shared" si="48"/>
        <v>0</v>
      </c>
      <c r="I117" s="249">
        <f t="shared" si="48"/>
        <v>0</v>
      </c>
      <c r="J117" s="249">
        <f t="shared" si="48"/>
        <v>0</v>
      </c>
      <c r="K117" s="249">
        <f t="shared" si="48"/>
        <v>0</v>
      </c>
      <c r="L117" s="249">
        <f t="shared" si="48"/>
        <v>0</v>
      </c>
      <c r="M117" s="249">
        <f t="shared" si="48"/>
        <v>0</v>
      </c>
      <c r="N117" s="249">
        <f t="shared" si="48"/>
        <v>0</v>
      </c>
      <c r="O117" s="249">
        <f t="shared" si="48"/>
        <v>0</v>
      </c>
      <c r="P117" s="249">
        <f t="shared" si="48"/>
        <v>0</v>
      </c>
      <c r="Q117" s="249">
        <f t="shared" si="48"/>
        <v>0</v>
      </c>
      <c r="R117" s="249">
        <f t="shared" si="48"/>
        <v>24972113</v>
      </c>
      <c r="U117" s="48">
        <v>0</v>
      </c>
    </row>
    <row r="118" spans="1:222" s="320" customFormat="1" ht="36" hidden="1" customHeight="1" x14ac:dyDescent="0.25">
      <c r="A118" s="222" t="s">
        <v>134</v>
      </c>
      <c r="B118" s="222" t="s">
        <v>85</v>
      </c>
      <c r="C118" s="222" t="s">
        <v>40</v>
      </c>
      <c r="D118" s="229" t="s">
        <v>387</v>
      </c>
      <c r="E118" s="227">
        <f>SUM(F118,I118)</f>
        <v>0</v>
      </c>
      <c r="F118" s="335"/>
      <c r="G118" s="285"/>
      <c r="H118" s="285"/>
      <c r="I118" s="285"/>
      <c r="J118" s="231">
        <f t="shared" ref="J118:J121" si="49">SUM(L118,O118)</f>
        <v>0</v>
      </c>
      <c r="K118" s="283"/>
      <c r="L118" s="285"/>
      <c r="M118" s="285"/>
      <c r="N118" s="285"/>
      <c r="O118" s="285"/>
      <c r="P118" s="285"/>
      <c r="Q118" s="285"/>
      <c r="R118" s="277">
        <f>SUM(E118,J118)</f>
        <v>0</v>
      </c>
    </row>
    <row r="119" spans="1:222" s="338" customFormat="1" ht="26.25" hidden="1" customHeight="1" x14ac:dyDescent="0.25">
      <c r="A119" s="336" t="s">
        <v>137</v>
      </c>
      <c r="B119" s="336" t="s">
        <v>138</v>
      </c>
      <c r="C119" s="336" t="s">
        <v>51</v>
      </c>
      <c r="D119" s="276" t="s">
        <v>139</v>
      </c>
      <c r="E119" s="227"/>
      <c r="F119" s="230"/>
      <c r="G119" s="227"/>
      <c r="H119" s="227"/>
      <c r="I119" s="227"/>
      <c r="J119" s="231">
        <f t="shared" si="49"/>
        <v>0</v>
      </c>
      <c r="K119" s="277"/>
      <c r="L119" s="227"/>
      <c r="M119" s="227"/>
      <c r="N119" s="227"/>
      <c r="O119" s="227"/>
      <c r="P119" s="227"/>
      <c r="Q119" s="227"/>
      <c r="R119" s="277">
        <f t="shared" ref="R119:R121" si="50">SUM(E119,J119)</f>
        <v>0</v>
      </c>
      <c r="S119" s="337"/>
      <c r="T119" s="337"/>
      <c r="U119" s="337"/>
      <c r="V119" s="337"/>
      <c r="W119" s="337"/>
      <c r="X119" s="337"/>
      <c r="Y119" s="337"/>
      <c r="Z119" s="337"/>
      <c r="AA119" s="337"/>
      <c r="AB119" s="337"/>
      <c r="AC119" s="337"/>
      <c r="AD119" s="337"/>
      <c r="AE119" s="337"/>
      <c r="AF119" s="337"/>
      <c r="AG119" s="337"/>
      <c r="AH119" s="337"/>
      <c r="AI119" s="337"/>
      <c r="AJ119" s="337"/>
      <c r="AK119" s="337"/>
      <c r="AL119" s="337"/>
      <c r="AM119" s="337"/>
      <c r="AN119" s="337"/>
      <c r="AO119" s="337"/>
      <c r="AP119" s="337"/>
      <c r="AQ119" s="337"/>
      <c r="AR119" s="337"/>
      <c r="AS119" s="337"/>
      <c r="AT119" s="337"/>
      <c r="AU119" s="337"/>
      <c r="AV119" s="337"/>
      <c r="AW119" s="337"/>
      <c r="AX119" s="337"/>
      <c r="AY119" s="337"/>
      <c r="AZ119" s="337"/>
      <c r="BA119" s="337"/>
      <c r="BB119" s="337"/>
      <c r="BC119" s="337"/>
      <c r="BD119" s="337"/>
      <c r="BE119" s="337"/>
      <c r="BF119" s="337"/>
      <c r="BG119" s="337"/>
      <c r="BH119" s="337"/>
      <c r="BI119" s="337"/>
      <c r="BJ119" s="337"/>
      <c r="BK119" s="337"/>
      <c r="BL119" s="337"/>
      <c r="BM119" s="337"/>
      <c r="BN119" s="337"/>
      <c r="BO119" s="337"/>
      <c r="BP119" s="337"/>
      <c r="BQ119" s="337"/>
      <c r="BR119" s="337"/>
      <c r="BS119" s="337"/>
      <c r="BT119" s="337"/>
      <c r="BU119" s="337"/>
      <c r="BV119" s="337"/>
      <c r="BW119" s="337"/>
      <c r="BX119" s="337"/>
      <c r="BY119" s="337"/>
      <c r="BZ119" s="337"/>
      <c r="CA119" s="337"/>
      <c r="CB119" s="337"/>
      <c r="CC119" s="337"/>
      <c r="CD119" s="337"/>
      <c r="CE119" s="337"/>
      <c r="CF119" s="337"/>
      <c r="CG119" s="337"/>
      <c r="CH119" s="337"/>
      <c r="CI119" s="337"/>
      <c r="CJ119" s="337"/>
      <c r="CK119" s="337"/>
      <c r="CL119" s="337"/>
      <c r="CM119" s="337"/>
      <c r="CN119" s="337"/>
      <c r="CO119" s="337"/>
      <c r="CP119" s="337"/>
      <c r="CQ119" s="337"/>
      <c r="CR119" s="337"/>
      <c r="CS119" s="337"/>
      <c r="CT119" s="337"/>
      <c r="CU119" s="337"/>
      <c r="CV119" s="337"/>
      <c r="CW119" s="337"/>
      <c r="CX119" s="337"/>
      <c r="CY119" s="337"/>
      <c r="CZ119" s="337"/>
      <c r="DA119" s="337"/>
      <c r="DB119" s="337"/>
      <c r="DC119" s="337"/>
      <c r="DD119" s="337"/>
      <c r="DE119" s="337"/>
      <c r="DF119" s="337"/>
      <c r="DG119" s="337"/>
      <c r="DH119" s="337"/>
      <c r="DI119" s="337"/>
      <c r="DJ119" s="337"/>
      <c r="DK119" s="337"/>
      <c r="DL119" s="337"/>
      <c r="DM119" s="337"/>
      <c r="DN119" s="337"/>
      <c r="DO119" s="337"/>
      <c r="DP119" s="337"/>
      <c r="DQ119" s="337"/>
      <c r="DR119" s="337"/>
      <c r="DS119" s="337"/>
      <c r="DT119" s="337"/>
      <c r="DU119" s="337"/>
      <c r="DV119" s="337"/>
      <c r="DW119" s="337"/>
      <c r="DX119" s="337"/>
      <c r="DY119" s="337"/>
      <c r="DZ119" s="337"/>
      <c r="EA119" s="337"/>
      <c r="EB119" s="337"/>
      <c r="EC119" s="337"/>
      <c r="ED119" s="337"/>
      <c r="EE119" s="337"/>
      <c r="EF119" s="337"/>
      <c r="EG119" s="337"/>
      <c r="EH119" s="337"/>
      <c r="EI119" s="337"/>
      <c r="EJ119" s="337"/>
      <c r="EK119" s="337"/>
      <c r="EL119" s="337"/>
      <c r="EM119" s="337"/>
      <c r="EN119" s="337"/>
      <c r="EO119" s="337"/>
      <c r="EP119" s="337"/>
      <c r="EQ119" s="337"/>
      <c r="ER119" s="337"/>
      <c r="ES119" s="337"/>
      <c r="ET119" s="337"/>
      <c r="EU119" s="337"/>
      <c r="EV119" s="337"/>
      <c r="EW119" s="337"/>
      <c r="EX119" s="337"/>
      <c r="EY119" s="337"/>
      <c r="EZ119" s="337"/>
      <c r="FA119" s="337"/>
      <c r="FB119" s="337"/>
      <c r="FC119" s="337"/>
      <c r="FD119" s="337"/>
      <c r="FE119" s="337"/>
      <c r="FF119" s="337"/>
      <c r="FG119" s="337"/>
      <c r="FH119" s="337"/>
      <c r="FI119" s="337"/>
      <c r="FJ119" s="337"/>
      <c r="FK119" s="337"/>
      <c r="FL119" s="337"/>
      <c r="FM119" s="337"/>
      <c r="FN119" s="337"/>
      <c r="FO119" s="337"/>
      <c r="FP119" s="337"/>
      <c r="FQ119" s="337"/>
      <c r="FR119" s="337"/>
      <c r="FS119" s="337"/>
      <c r="FT119" s="337"/>
      <c r="FU119" s="337"/>
      <c r="FV119" s="337"/>
      <c r="FW119" s="337"/>
      <c r="FX119" s="337"/>
      <c r="FY119" s="337"/>
      <c r="FZ119" s="337"/>
      <c r="GA119" s="337"/>
      <c r="GB119" s="337"/>
      <c r="GC119" s="337"/>
      <c r="GD119" s="337"/>
      <c r="GE119" s="337"/>
      <c r="GF119" s="337"/>
      <c r="GG119" s="337"/>
      <c r="GH119" s="337"/>
      <c r="GI119" s="337"/>
      <c r="GJ119" s="337"/>
      <c r="GK119" s="337"/>
      <c r="GL119" s="337"/>
      <c r="GM119" s="337"/>
      <c r="GN119" s="337"/>
      <c r="GO119" s="337"/>
      <c r="GP119" s="337"/>
      <c r="GQ119" s="337"/>
      <c r="GR119" s="337"/>
      <c r="GS119" s="337"/>
      <c r="GT119" s="337"/>
      <c r="GU119" s="337"/>
      <c r="GV119" s="337"/>
      <c r="GW119" s="337"/>
      <c r="GX119" s="337"/>
      <c r="GY119" s="337"/>
      <c r="GZ119" s="337"/>
      <c r="HA119" s="337"/>
      <c r="HB119" s="337"/>
      <c r="HC119" s="337"/>
      <c r="HD119" s="337"/>
      <c r="HE119" s="337"/>
      <c r="HF119" s="337"/>
      <c r="HG119" s="337"/>
      <c r="HH119" s="337"/>
      <c r="HI119" s="337"/>
      <c r="HJ119" s="337"/>
      <c r="HK119" s="337"/>
      <c r="HL119" s="337"/>
      <c r="HM119" s="337"/>
      <c r="HN119" s="337"/>
    </row>
    <row r="120" spans="1:222" s="338" customFormat="1" ht="22.5" hidden="1" customHeight="1" x14ac:dyDescent="0.25">
      <c r="A120" s="250" t="s">
        <v>190</v>
      </c>
      <c r="B120" s="250" t="s">
        <v>179</v>
      </c>
      <c r="C120" s="250" t="s">
        <v>180</v>
      </c>
      <c r="D120" s="229" t="s">
        <v>181</v>
      </c>
      <c r="E120" s="227">
        <f>SUM(F120,I120)</f>
        <v>0</v>
      </c>
      <c r="F120" s="230"/>
      <c r="G120" s="227"/>
      <c r="H120" s="227"/>
      <c r="I120" s="227"/>
      <c r="J120" s="231">
        <f t="shared" si="49"/>
        <v>0</v>
      </c>
      <c r="K120" s="277"/>
      <c r="L120" s="227"/>
      <c r="M120" s="227"/>
      <c r="N120" s="227"/>
      <c r="O120" s="227"/>
      <c r="P120" s="227"/>
      <c r="Q120" s="227"/>
      <c r="R120" s="277">
        <f t="shared" si="50"/>
        <v>0</v>
      </c>
      <c r="S120" s="337"/>
      <c r="T120" s="337"/>
      <c r="U120" s="337"/>
      <c r="V120" s="337"/>
      <c r="W120" s="337"/>
      <c r="X120" s="337"/>
      <c r="Y120" s="337"/>
      <c r="Z120" s="337"/>
      <c r="AA120" s="337"/>
      <c r="AB120" s="337"/>
      <c r="AC120" s="337"/>
      <c r="AD120" s="337"/>
      <c r="AE120" s="337"/>
      <c r="AF120" s="337"/>
      <c r="AG120" s="337"/>
      <c r="AH120" s="337"/>
      <c r="AI120" s="337"/>
      <c r="AJ120" s="337"/>
      <c r="AK120" s="337"/>
      <c r="AL120" s="337"/>
      <c r="AM120" s="337"/>
      <c r="AN120" s="337"/>
      <c r="AO120" s="337"/>
      <c r="AP120" s="337"/>
      <c r="AQ120" s="337"/>
      <c r="AR120" s="337"/>
      <c r="AS120" s="337"/>
      <c r="AT120" s="337"/>
      <c r="AU120" s="337"/>
      <c r="AV120" s="337"/>
      <c r="AW120" s="337"/>
      <c r="AX120" s="337"/>
      <c r="AY120" s="337"/>
      <c r="AZ120" s="337"/>
      <c r="BA120" s="337"/>
      <c r="BB120" s="337"/>
      <c r="BC120" s="337"/>
      <c r="BD120" s="337"/>
      <c r="BE120" s="337"/>
      <c r="BF120" s="337"/>
      <c r="BG120" s="337"/>
      <c r="BH120" s="337"/>
      <c r="BI120" s="337"/>
      <c r="BJ120" s="337"/>
      <c r="BK120" s="337"/>
      <c r="BL120" s="337"/>
      <c r="BM120" s="337"/>
      <c r="BN120" s="337"/>
      <c r="BO120" s="337"/>
      <c r="BP120" s="337"/>
      <c r="BQ120" s="337"/>
      <c r="BR120" s="337"/>
      <c r="BS120" s="337"/>
      <c r="BT120" s="337"/>
      <c r="BU120" s="337"/>
      <c r="BV120" s="337"/>
      <c r="BW120" s="337"/>
      <c r="BX120" s="337"/>
      <c r="BY120" s="337"/>
      <c r="BZ120" s="337"/>
      <c r="CA120" s="337"/>
      <c r="CB120" s="337"/>
      <c r="CC120" s="337"/>
      <c r="CD120" s="337"/>
      <c r="CE120" s="337"/>
      <c r="CF120" s="337"/>
      <c r="CG120" s="337"/>
      <c r="CH120" s="337"/>
      <c r="CI120" s="337"/>
      <c r="CJ120" s="337"/>
      <c r="CK120" s="337"/>
      <c r="CL120" s="337"/>
      <c r="CM120" s="337"/>
      <c r="CN120" s="337"/>
      <c r="CO120" s="337"/>
      <c r="CP120" s="337"/>
      <c r="CQ120" s="337"/>
      <c r="CR120" s="337"/>
      <c r="CS120" s="337"/>
      <c r="CT120" s="337"/>
      <c r="CU120" s="337"/>
      <c r="CV120" s="337"/>
      <c r="CW120" s="337"/>
      <c r="CX120" s="337"/>
      <c r="CY120" s="337"/>
      <c r="CZ120" s="337"/>
      <c r="DA120" s="337"/>
      <c r="DB120" s="337"/>
      <c r="DC120" s="337"/>
      <c r="DD120" s="337"/>
      <c r="DE120" s="337"/>
      <c r="DF120" s="337"/>
      <c r="DG120" s="337"/>
      <c r="DH120" s="337"/>
      <c r="DI120" s="337"/>
      <c r="DJ120" s="337"/>
      <c r="DK120" s="337"/>
      <c r="DL120" s="337"/>
      <c r="DM120" s="337"/>
      <c r="DN120" s="337"/>
      <c r="DO120" s="337"/>
      <c r="DP120" s="337"/>
      <c r="DQ120" s="337"/>
      <c r="DR120" s="337"/>
      <c r="DS120" s="337"/>
      <c r="DT120" s="337"/>
      <c r="DU120" s="337"/>
      <c r="DV120" s="337"/>
      <c r="DW120" s="337"/>
      <c r="DX120" s="337"/>
      <c r="DY120" s="337"/>
      <c r="DZ120" s="337"/>
      <c r="EA120" s="337"/>
      <c r="EB120" s="337"/>
      <c r="EC120" s="337"/>
      <c r="ED120" s="337"/>
      <c r="EE120" s="337"/>
      <c r="EF120" s="337"/>
      <c r="EG120" s="337"/>
      <c r="EH120" s="337"/>
      <c r="EI120" s="337"/>
      <c r="EJ120" s="337"/>
      <c r="EK120" s="337"/>
      <c r="EL120" s="337"/>
      <c r="EM120" s="337"/>
      <c r="EN120" s="337"/>
      <c r="EO120" s="337"/>
      <c r="EP120" s="337"/>
      <c r="EQ120" s="337"/>
      <c r="ER120" s="337"/>
      <c r="ES120" s="337"/>
      <c r="ET120" s="337"/>
      <c r="EU120" s="337"/>
      <c r="EV120" s="337"/>
      <c r="EW120" s="337"/>
      <c r="EX120" s="337"/>
      <c r="EY120" s="337"/>
      <c r="EZ120" s="337"/>
      <c r="FA120" s="337"/>
      <c r="FB120" s="337"/>
      <c r="FC120" s="337"/>
      <c r="FD120" s="337"/>
      <c r="FE120" s="337"/>
      <c r="FF120" s="337"/>
      <c r="FG120" s="337"/>
      <c r="FH120" s="337"/>
      <c r="FI120" s="337"/>
      <c r="FJ120" s="337"/>
      <c r="FK120" s="337"/>
      <c r="FL120" s="337"/>
      <c r="FM120" s="337"/>
      <c r="FN120" s="337"/>
      <c r="FO120" s="337"/>
      <c r="FP120" s="337"/>
      <c r="FQ120" s="337"/>
      <c r="FR120" s="337"/>
      <c r="FS120" s="337"/>
      <c r="FT120" s="337"/>
      <c r="FU120" s="337"/>
      <c r="FV120" s="337"/>
      <c r="FW120" s="337"/>
      <c r="FX120" s="337"/>
      <c r="FY120" s="337"/>
      <c r="FZ120" s="337"/>
      <c r="GA120" s="337"/>
      <c r="GB120" s="337"/>
      <c r="GC120" s="337"/>
      <c r="GD120" s="337"/>
      <c r="GE120" s="337"/>
      <c r="GF120" s="337"/>
      <c r="GG120" s="337"/>
      <c r="GH120" s="337"/>
      <c r="GI120" s="337"/>
      <c r="GJ120" s="337"/>
      <c r="GK120" s="337"/>
      <c r="GL120" s="337"/>
      <c r="GM120" s="337"/>
      <c r="GN120" s="337"/>
      <c r="GO120" s="337"/>
      <c r="GP120" s="337"/>
      <c r="GQ120" s="337"/>
      <c r="GR120" s="337"/>
      <c r="GS120" s="337"/>
      <c r="GT120" s="337"/>
      <c r="GU120" s="337"/>
      <c r="GV120" s="337"/>
      <c r="GW120" s="337"/>
      <c r="GX120" s="337"/>
      <c r="GY120" s="337"/>
      <c r="GZ120" s="337"/>
      <c r="HA120" s="337"/>
      <c r="HB120" s="337"/>
      <c r="HC120" s="337"/>
      <c r="HD120" s="337"/>
      <c r="HE120" s="337"/>
      <c r="HF120" s="337"/>
      <c r="HG120" s="337"/>
      <c r="HH120" s="337"/>
      <c r="HI120" s="337"/>
      <c r="HJ120" s="337"/>
      <c r="HK120" s="337"/>
      <c r="HL120" s="337"/>
      <c r="HM120" s="337"/>
      <c r="HN120" s="337"/>
    </row>
    <row r="121" spans="1:222" s="320" customFormat="1" ht="24" customHeight="1" x14ac:dyDescent="0.25">
      <c r="A121" s="336" t="s">
        <v>372</v>
      </c>
      <c r="B121" s="250" t="s">
        <v>373</v>
      </c>
      <c r="C121" s="250" t="s">
        <v>51</v>
      </c>
      <c r="D121" s="229" t="s">
        <v>374</v>
      </c>
      <c r="E121" s="230">
        <v>24972113</v>
      </c>
      <c r="F121" s="230"/>
      <c r="G121" s="227"/>
      <c r="H121" s="227"/>
      <c r="I121" s="227"/>
      <c r="J121" s="231">
        <f t="shared" si="49"/>
        <v>0</v>
      </c>
      <c r="K121" s="277"/>
      <c r="L121" s="227"/>
      <c r="M121" s="227"/>
      <c r="N121" s="227"/>
      <c r="O121" s="227"/>
      <c r="P121" s="227"/>
      <c r="Q121" s="227"/>
      <c r="R121" s="277">
        <f t="shared" si="50"/>
        <v>24972113</v>
      </c>
    </row>
    <row r="122" spans="1:222" s="320" customFormat="1" ht="21.75" hidden="1" customHeight="1" x14ac:dyDescent="0.25">
      <c r="A122" s="250" t="s">
        <v>140</v>
      </c>
      <c r="B122" s="250" t="s">
        <v>80</v>
      </c>
      <c r="C122" s="250" t="s">
        <v>50</v>
      </c>
      <c r="D122" s="276" t="s">
        <v>64</v>
      </c>
      <c r="E122" s="227">
        <f>SUM(F122,I122)</f>
        <v>0</v>
      </c>
      <c r="F122" s="227"/>
      <c r="G122" s="257"/>
      <c r="H122" s="257"/>
      <c r="I122" s="257"/>
      <c r="J122" s="231">
        <f>SUM(L122,O122)</f>
        <v>0</v>
      </c>
      <c r="K122" s="277"/>
      <c r="L122" s="257"/>
      <c r="M122" s="257"/>
      <c r="N122" s="257"/>
      <c r="O122" s="257"/>
      <c r="P122" s="257"/>
      <c r="Q122" s="257"/>
      <c r="R122" s="277">
        <f>SUM(E122,J122)</f>
        <v>0</v>
      </c>
    </row>
    <row r="123" spans="1:222" s="342" customFormat="1" ht="34.5" customHeight="1" x14ac:dyDescent="0.25">
      <c r="A123" s="339" t="s">
        <v>322</v>
      </c>
      <c r="B123" s="339" t="s">
        <v>322</v>
      </c>
      <c r="C123" s="339" t="s">
        <v>322</v>
      </c>
      <c r="D123" s="340" t="s">
        <v>440</v>
      </c>
      <c r="E123" s="341">
        <f>SUM(E14,E30,E51,E76,E89,E106,E109,E114,E117)</f>
        <v>15062917</v>
      </c>
      <c r="F123" s="341">
        <f t="shared" ref="F123:R123" si="51">SUM(F14,F30,F51,F76,F89,F106,F109,F114,F117)</f>
        <v>-9909196</v>
      </c>
      <c r="G123" s="341">
        <f t="shared" si="51"/>
        <v>49090</v>
      </c>
      <c r="H123" s="341">
        <f t="shared" si="51"/>
        <v>-85632</v>
      </c>
      <c r="I123" s="341">
        <f t="shared" si="51"/>
        <v>0</v>
      </c>
      <c r="J123" s="341">
        <f t="shared" si="51"/>
        <v>-15062917</v>
      </c>
      <c r="K123" s="341">
        <f t="shared" si="51"/>
        <v>-15062917</v>
      </c>
      <c r="L123" s="341">
        <f t="shared" si="51"/>
        <v>0</v>
      </c>
      <c r="M123" s="341">
        <f t="shared" si="51"/>
        <v>0</v>
      </c>
      <c r="N123" s="341">
        <f t="shared" si="51"/>
        <v>0</v>
      </c>
      <c r="O123" s="341">
        <f t="shared" si="51"/>
        <v>-15062917</v>
      </c>
      <c r="P123" s="341">
        <f t="shared" si="51"/>
        <v>0</v>
      </c>
      <c r="Q123" s="341" t="e">
        <f t="shared" si="51"/>
        <v>#REF!</v>
      </c>
      <c r="R123" s="341">
        <f t="shared" si="51"/>
        <v>0</v>
      </c>
      <c r="T123" s="343">
        <f>SUM(E123,J123)</f>
        <v>0</v>
      </c>
      <c r="U123" s="344">
        <f>SUM(E123,J123)</f>
        <v>0</v>
      </c>
    </row>
    <row r="124" spans="1:222" x14ac:dyDescent="0.2">
      <c r="C124" s="209"/>
      <c r="D124" s="49"/>
      <c r="E124" s="60"/>
      <c r="F124" s="5"/>
      <c r="G124" s="6"/>
      <c r="H124" s="6"/>
      <c r="I124" s="6"/>
      <c r="J124" s="210"/>
      <c r="K124" s="210"/>
      <c r="L124" s="6"/>
      <c r="M124" s="6"/>
      <c r="N124" s="6"/>
      <c r="O124" s="6"/>
      <c r="P124" s="6"/>
      <c r="Q124" s="6"/>
      <c r="R124" s="5"/>
    </row>
    <row r="125" spans="1:222" ht="7.5" customHeight="1" x14ac:dyDescent="0.2">
      <c r="C125" s="209"/>
      <c r="D125" s="49"/>
      <c r="M125" s="6"/>
      <c r="O125" s="6"/>
      <c r="P125" s="6"/>
      <c r="Q125" s="6"/>
      <c r="R125" s="5"/>
    </row>
    <row r="126" spans="1:222" ht="32.25" customHeight="1" x14ac:dyDescent="0.2">
      <c r="C126" s="7"/>
      <c r="D126" s="49"/>
      <c r="Q126" s="6"/>
      <c r="R126" s="5"/>
    </row>
    <row r="127" spans="1:222" x14ac:dyDescent="0.2">
      <c r="C127" s="209"/>
      <c r="D127" s="49"/>
      <c r="O127" s="6"/>
      <c r="P127" s="6"/>
    </row>
    <row r="128" spans="1:222" x14ac:dyDescent="0.2">
      <c r="C128" s="209"/>
      <c r="D128" s="49"/>
    </row>
    <row r="129" spans="1:222" ht="21" hidden="1" customHeight="1" x14ac:dyDescent="0.2">
      <c r="C129" s="209"/>
      <c r="D129" s="49"/>
    </row>
    <row r="130" spans="1:222" s="320" customFormat="1" ht="23.25" hidden="1" customHeight="1" x14ac:dyDescent="0.2">
      <c r="C130" s="345"/>
      <c r="D130" s="346" t="s">
        <v>441</v>
      </c>
      <c r="E130" s="347" t="e">
        <f>SUM(E15:E16,#REF!,E31,E52,E77,E118)</f>
        <v>#REF!</v>
      </c>
      <c r="F130" s="347" t="e">
        <f>SUM(F15:F16,#REF!,F31,F52,F77,F118)</f>
        <v>#REF!</v>
      </c>
      <c r="G130" s="347" t="e">
        <f>SUM(G15:G16,#REF!,G31,G52,G77,G118)</f>
        <v>#REF!</v>
      </c>
      <c r="H130" s="347" t="e">
        <f>SUM(H15:H16,#REF!,H31,H52,H77,H118)</f>
        <v>#REF!</v>
      </c>
      <c r="I130" s="347" t="e">
        <f>SUM(I15:I16,#REF!,I31,I52,I77,I118)</f>
        <v>#REF!</v>
      </c>
      <c r="J130" s="347" t="e">
        <f>SUM(J15:J16,#REF!,J31,J52,J77,J118)</f>
        <v>#REF!</v>
      </c>
      <c r="K130" s="347" t="e">
        <f>SUM(K15:K16,#REF!,K31,K52,K77,K118)</f>
        <v>#REF!</v>
      </c>
      <c r="L130" s="347" t="e">
        <f>SUM(L15:L16,#REF!,L31,L52,L77,L118)</f>
        <v>#REF!</v>
      </c>
      <c r="M130" s="347" t="e">
        <f>SUM(M15:M16,#REF!,M31,M52,M77,M118)</f>
        <v>#REF!</v>
      </c>
      <c r="N130" s="347" t="e">
        <f>SUM(N15:N16,#REF!,N31,N52,N77,N118)</f>
        <v>#REF!</v>
      </c>
      <c r="O130" s="347" t="e">
        <f>SUM(O15:O16,#REF!,O31,O52,O77,O118)</f>
        <v>#REF!</v>
      </c>
      <c r="P130" s="347" t="e">
        <f>SUM(P15:P16,#REF!,P31,P52,P77,P118)</f>
        <v>#REF!</v>
      </c>
      <c r="Q130" s="347" t="e">
        <f>SUM(Q15:Q16,#REF!,Q31,Q52,Q77,Q118)</f>
        <v>#REF!</v>
      </c>
      <c r="R130" s="347" t="e">
        <f>SUM(R15:R16,#REF!,R31,R52,R77,R118)</f>
        <v>#REF!</v>
      </c>
    </row>
    <row r="131" spans="1:222" hidden="1" x14ac:dyDescent="0.2">
      <c r="C131" s="209"/>
      <c r="D131" s="49" t="s">
        <v>442</v>
      </c>
      <c r="E131" s="348" t="e">
        <f>SUM(E32,E34,E39,E41,#REF!,E47,E42,E43,E78)</f>
        <v>#REF!</v>
      </c>
      <c r="F131" s="348"/>
      <c r="G131" s="348"/>
      <c r="H131" s="348"/>
      <c r="I131" s="348"/>
      <c r="J131" s="348"/>
      <c r="K131" s="348"/>
      <c r="L131" s="348"/>
      <c r="M131" s="348"/>
      <c r="N131" s="348"/>
      <c r="O131" s="348"/>
      <c r="P131" s="348"/>
      <c r="Q131" s="348"/>
      <c r="R131" s="348"/>
    </row>
    <row r="132" spans="1:222" hidden="1" x14ac:dyDescent="0.2">
      <c r="C132" s="209"/>
      <c r="D132" s="49" t="s">
        <v>443</v>
      </c>
      <c r="E132" s="349">
        <f>SUM(E81:E84)</f>
        <v>0</v>
      </c>
      <c r="F132" s="350"/>
      <c r="G132" s="351"/>
      <c r="H132" s="351"/>
      <c r="I132" s="351"/>
      <c r="J132" s="352"/>
      <c r="K132" s="352"/>
      <c r="L132" s="351"/>
      <c r="M132" s="351"/>
      <c r="N132" s="351"/>
      <c r="O132" s="351"/>
      <c r="P132" s="351"/>
      <c r="Q132" s="351"/>
      <c r="R132" s="350"/>
    </row>
    <row r="133" spans="1:222" hidden="1" x14ac:dyDescent="0.2">
      <c r="C133" s="209"/>
      <c r="D133" s="49" t="s">
        <v>444</v>
      </c>
      <c r="E133" s="348"/>
      <c r="F133" s="348"/>
      <c r="G133" s="348"/>
      <c r="H133" s="348"/>
      <c r="I133" s="348"/>
      <c r="J133" s="348"/>
      <c r="K133" s="348"/>
      <c r="L133" s="348"/>
      <c r="M133" s="348"/>
      <c r="N133" s="348"/>
      <c r="O133" s="348"/>
      <c r="P133" s="348"/>
      <c r="Q133" s="348"/>
      <c r="R133" s="348"/>
    </row>
    <row r="134" spans="1:222" ht="12.75" hidden="1" customHeight="1" x14ac:dyDescent="0.2">
      <c r="C134" s="209"/>
      <c r="D134" s="49" t="s">
        <v>445</v>
      </c>
      <c r="E134" s="349"/>
      <c r="F134" s="350"/>
      <c r="G134" s="351"/>
      <c r="H134" s="351"/>
      <c r="I134" s="351"/>
      <c r="J134" s="352"/>
      <c r="K134" s="352"/>
      <c r="L134" s="351"/>
      <c r="M134" s="351"/>
      <c r="N134" s="351"/>
      <c r="O134" s="351"/>
      <c r="P134" s="351"/>
      <c r="Q134" s="351"/>
      <c r="R134" s="350"/>
    </row>
    <row r="135" spans="1:222" hidden="1" x14ac:dyDescent="0.2">
      <c r="C135" s="209"/>
      <c r="D135" s="49"/>
      <c r="E135" s="348"/>
      <c r="F135" s="348"/>
      <c r="G135" s="348"/>
      <c r="H135" s="348"/>
      <c r="I135" s="348"/>
      <c r="J135" s="348"/>
      <c r="K135" s="348"/>
      <c r="L135" s="348"/>
      <c r="M135" s="348"/>
      <c r="N135" s="348"/>
      <c r="O135" s="348"/>
      <c r="P135" s="348"/>
      <c r="Q135" s="348"/>
      <c r="R135" s="348"/>
    </row>
    <row r="136" spans="1:222" hidden="1" x14ac:dyDescent="0.2">
      <c r="C136" s="209"/>
      <c r="D136" s="49"/>
      <c r="E136" s="349"/>
      <c r="F136" s="350"/>
      <c r="G136" s="351"/>
      <c r="H136" s="351"/>
      <c r="I136" s="351"/>
      <c r="J136" s="352"/>
      <c r="K136" s="352"/>
      <c r="L136" s="351"/>
      <c r="M136" s="351"/>
      <c r="N136" s="351"/>
      <c r="O136" s="351"/>
      <c r="P136" s="351"/>
      <c r="Q136" s="351"/>
      <c r="R136" s="350"/>
    </row>
    <row r="137" spans="1:222" ht="15.75" hidden="1" customHeight="1" x14ac:dyDescent="0.2">
      <c r="C137" s="209"/>
      <c r="D137" s="49"/>
      <c r="E137" s="348"/>
      <c r="F137" s="348"/>
      <c r="G137" s="348"/>
      <c r="H137" s="348"/>
      <c r="I137" s="348"/>
      <c r="J137" s="348"/>
      <c r="K137" s="348"/>
      <c r="L137" s="348"/>
      <c r="M137" s="348"/>
      <c r="N137" s="348"/>
      <c r="O137" s="348"/>
      <c r="P137" s="348"/>
      <c r="Q137" s="348"/>
      <c r="R137" s="348"/>
    </row>
    <row r="138" spans="1:222" ht="12.75" hidden="1" customHeight="1" x14ac:dyDescent="0.2">
      <c r="C138" s="209"/>
      <c r="E138" s="349"/>
      <c r="F138" s="350"/>
      <c r="G138" s="351"/>
      <c r="H138" s="351"/>
      <c r="I138" s="351"/>
      <c r="J138" s="352"/>
      <c r="K138" s="352"/>
      <c r="L138" s="351"/>
      <c r="M138" s="351"/>
      <c r="N138" s="351"/>
      <c r="O138" s="351"/>
      <c r="P138" s="351"/>
      <c r="Q138" s="351"/>
      <c r="R138" s="350"/>
    </row>
    <row r="139" spans="1:222" hidden="1" x14ac:dyDescent="0.2">
      <c r="C139" s="209"/>
      <c r="E139" s="348"/>
      <c r="F139" s="352" t="e">
        <f t="shared" ref="F139:R139" si="52">SUM(F130:F137)</f>
        <v>#REF!</v>
      </c>
      <c r="G139" s="352" t="e">
        <f t="shared" si="52"/>
        <v>#REF!</v>
      </c>
      <c r="H139" s="352" t="e">
        <f t="shared" si="52"/>
        <v>#REF!</v>
      </c>
      <c r="I139" s="352" t="e">
        <f t="shared" si="52"/>
        <v>#REF!</v>
      </c>
      <c r="J139" s="352" t="e">
        <f t="shared" si="52"/>
        <v>#REF!</v>
      </c>
      <c r="K139" s="352"/>
      <c r="L139" s="352" t="e">
        <f t="shared" si="52"/>
        <v>#REF!</v>
      </c>
      <c r="M139" s="352" t="e">
        <f t="shared" si="52"/>
        <v>#REF!</v>
      </c>
      <c r="N139" s="352" t="e">
        <f t="shared" si="52"/>
        <v>#REF!</v>
      </c>
      <c r="O139" s="352" t="e">
        <f t="shared" si="52"/>
        <v>#REF!</v>
      </c>
      <c r="P139" s="352" t="e">
        <f t="shared" si="52"/>
        <v>#REF!</v>
      </c>
      <c r="Q139" s="352" t="e">
        <f t="shared" si="52"/>
        <v>#REF!</v>
      </c>
      <c r="R139" s="352" t="e">
        <f t="shared" si="52"/>
        <v>#REF!</v>
      </c>
    </row>
    <row r="140" spans="1:222" x14ac:dyDescent="0.2">
      <c r="C140" s="209"/>
    </row>
    <row r="141" spans="1:222" ht="14.25" customHeight="1" x14ac:dyDescent="0.2">
      <c r="C141" s="209"/>
    </row>
    <row r="142" spans="1:222" x14ac:dyDescent="0.2">
      <c r="C142" s="209"/>
    </row>
    <row r="143" spans="1:222" ht="12.75" customHeight="1" x14ac:dyDescent="0.2">
      <c r="C143" s="209"/>
    </row>
    <row r="144" spans="1:222" s="4" customFormat="1" x14ac:dyDescent="0.2">
      <c r="A144"/>
      <c r="B144"/>
      <c r="C144" s="209"/>
      <c r="E144" s="58"/>
      <c r="F144" s="2"/>
      <c r="G144"/>
      <c r="H144"/>
      <c r="I144"/>
      <c r="J144" s="207"/>
      <c r="K144" s="207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x14ac:dyDescent="0.2">
      <c r="A145"/>
      <c r="B145"/>
      <c r="C145" s="209"/>
      <c r="E145" s="58"/>
      <c r="F145" s="2"/>
      <c r="G145"/>
      <c r="H145"/>
      <c r="I145"/>
      <c r="J145" s="207"/>
      <c r="K145" s="207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209"/>
      <c r="E146" s="58"/>
      <c r="F146" s="2"/>
      <c r="G146"/>
      <c r="H146"/>
      <c r="I146"/>
      <c r="J146" s="207"/>
      <c r="K146" s="207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ht="12.75" customHeight="1" x14ac:dyDescent="0.2">
      <c r="A147"/>
      <c r="B147"/>
      <c r="C147" s="209"/>
      <c r="E147" s="58"/>
      <c r="F147" s="2"/>
      <c r="G147"/>
      <c r="H147"/>
      <c r="I147"/>
      <c r="J147" s="207"/>
      <c r="K147" s="207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209"/>
      <c r="E148" s="58"/>
      <c r="F148" s="2"/>
      <c r="G148"/>
      <c r="H148"/>
      <c r="I148"/>
      <c r="J148" s="207"/>
      <c r="K148" s="207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x14ac:dyDescent="0.2">
      <c r="A149"/>
      <c r="B149"/>
      <c r="C149" s="209"/>
      <c r="E149" s="58"/>
      <c r="F149" s="2"/>
      <c r="G149"/>
      <c r="H149"/>
      <c r="I149"/>
      <c r="J149" s="207"/>
      <c r="K149" s="207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209"/>
      <c r="E150" s="58"/>
      <c r="F150" s="2"/>
      <c r="G150"/>
      <c r="H150"/>
      <c r="I150"/>
      <c r="J150" s="207"/>
      <c r="K150" s="207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ht="12.75" customHeight="1" x14ac:dyDescent="0.2">
      <c r="A151"/>
      <c r="B151"/>
      <c r="C151" s="209"/>
      <c r="E151" s="58"/>
      <c r="F151" s="2"/>
      <c r="G151"/>
      <c r="H151"/>
      <c r="I151"/>
      <c r="J151" s="207"/>
      <c r="K151" s="207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209"/>
      <c r="E152" s="58"/>
      <c r="F152" s="2"/>
      <c r="G152"/>
      <c r="H152"/>
      <c r="I152"/>
      <c r="J152" s="207"/>
      <c r="K152" s="207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x14ac:dyDescent="0.2">
      <c r="A153"/>
      <c r="B153"/>
      <c r="C153" s="209"/>
      <c r="E153" s="58"/>
      <c r="F153" s="2"/>
      <c r="G153"/>
      <c r="H153"/>
      <c r="I153"/>
      <c r="J153" s="207"/>
      <c r="K153" s="207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209"/>
      <c r="E154" s="58"/>
      <c r="F154" s="2"/>
      <c r="G154"/>
      <c r="H154"/>
      <c r="I154"/>
      <c r="J154" s="207"/>
      <c r="K154" s="207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ht="12.75" customHeight="1" x14ac:dyDescent="0.2">
      <c r="A155"/>
      <c r="B155"/>
      <c r="C155" s="209"/>
      <c r="E155" s="58"/>
      <c r="F155" s="2"/>
      <c r="G155"/>
      <c r="H155"/>
      <c r="I155"/>
      <c r="J155" s="207"/>
      <c r="K155" s="207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209"/>
      <c r="E156" s="58"/>
      <c r="F156" s="2"/>
      <c r="G156"/>
      <c r="H156"/>
      <c r="I156"/>
      <c r="J156" s="207"/>
      <c r="K156" s="207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x14ac:dyDescent="0.2">
      <c r="A157"/>
      <c r="B157"/>
      <c r="C157" s="209"/>
      <c r="E157" s="58"/>
      <c r="F157" s="2"/>
      <c r="G157"/>
      <c r="H157"/>
      <c r="I157"/>
      <c r="J157" s="207"/>
      <c r="K157" s="207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209"/>
      <c r="E158" s="58"/>
      <c r="F158" s="2"/>
      <c r="G158"/>
      <c r="H158"/>
      <c r="I158"/>
      <c r="J158" s="207"/>
      <c r="K158" s="207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ht="12.75" customHeight="1" x14ac:dyDescent="0.2">
      <c r="A159"/>
      <c r="B159"/>
      <c r="C159" s="209"/>
      <c r="E159" s="58"/>
      <c r="F159" s="2"/>
      <c r="G159"/>
      <c r="H159"/>
      <c r="I159"/>
      <c r="J159" s="207"/>
      <c r="K159" s="207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209"/>
      <c r="E160" s="58"/>
      <c r="F160" s="2"/>
      <c r="G160"/>
      <c r="H160"/>
      <c r="I160"/>
      <c r="J160" s="207"/>
      <c r="K160" s="207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x14ac:dyDescent="0.2">
      <c r="A161"/>
      <c r="B161"/>
      <c r="C161" s="209"/>
      <c r="E161" s="58"/>
      <c r="F161" s="2"/>
      <c r="G161"/>
      <c r="H161"/>
      <c r="I161"/>
      <c r="J161" s="207"/>
      <c r="K161" s="207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209"/>
      <c r="E162" s="58"/>
      <c r="F162" s="2"/>
      <c r="G162"/>
      <c r="H162"/>
      <c r="I162"/>
      <c r="J162" s="207"/>
      <c r="K162" s="207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ht="12.75" customHeight="1" x14ac:dyDescent="0.2">
      <c r="A163"/>
      <c r="B163"/>
      <c r="C163" s="209"/>
      <c r="E163" s="58"/>
      <c r="F163" s="2"/>
      <c r="G163"/>
      <c r="H163"/>
      <c r="I163"/>
      <c r="J163" s="207"/>
      <c r="K163" s="207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209"/>
      <c r="E164" s="58"/>
      <c r="F164" s="2"/>
      <c r="G164"/>
      <c r="H164"/>
      <c r="I164"/>
      <c r="J164" s="207"/>
      <c r="K164" s="207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x14ac:dyDescent="0.2">
      <c r="A165"/>
      <c r="B165"/>
      <c r="C165" s="209"/>
      <c r="E165" s="58"/>
      <c r="F165" s="2"/>
      <c r="G165"/>
      <c r="H165"/>
      <c r="I165"/>
      <c r="J165" s="207"/>
      <c r="K165" s="207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209"/>
      <c r="E166" s="58"/>
      <c r="F166" s="2"/>
      <c r="G166"/>
      <c r="H166"/>
      <c r="I166"/>
      <c r="J166" s="207"/>
      <c r="K166" s="207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ht="12.75" customHeight="1" x14ac:dyDescent="0.2">
      <c r="A167"/>
      <c r="B167"/>
      <c r="C167" s="209"/>
      <c r="E167" s="58"/>
      <c r="F167" s="2"/>
      <c r="G167"/>
      <c r="H167"/>
      <c r="I167"/>
      <c r="J167" s="207"/>
      <c r="K167" s="207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209"/>
      <c r="E168" s="58"/>
      <c r="F168" s="2"/>
      <c r="G168"/>
      <c r="H168"/>
      <c r="I168"/>
      <c r="J168" s="207"/>
      <c r="K168" s="207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x14ac:dyDescent="0.2">
      <c r="A169"/>
      <c r="B169"/>
      <c r="C169" s="209"/>
      <c r="E169" s="58"/>
      <c r="F169" s="2"/>
      <c r="G169"/>
      <c r="H169"/>
      <c r="I169"/>
      <c r="J169" s="207"/>
      <c r="K169" s="207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209"/>
      <c r="E170" s="58"/>
      <c r="F170" s="2"/>
      <c r="G170"/>
      <c r="H170"/>
      <c r="I170"/>
      <c r="J170" s="207"/>
      <c r="K170" s="207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ht="12.75" customHeight="1" x14ac:dyDescent="0.2">
      <c r="A171"/>
      <c r="B171"/>
      <c r="C171" s="209"/>
      <c r="E171" s="58"/>
      <c r="F171" s="2"/>
      <c r="G171"/>
      <c r="H171"/>
      <c r="I171"/>
      <c r="J171" s="207"/>
      <c r="K171" s="207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209"/>
      <c r="E172" s="58"/>
      <c r="F172" s="2"/>
      <c r="G172"/>
      <c r="H172"/>
      <c r="I172"/>
      <c r="J172" s="207"/>
      <c r="K172" s="207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x14ac:dyDescent="0.2">
      <c r="A173"/>
      <c r="B173"/>
      <c r="C173" s="209"/>
      <c r="E173" s="58"/>
      <c r="F173" s="2"/>
      <c r="G173"/>
      <c r="H173"/>
      <c r="I173"/>
      <c r="J173" s="207"/>
      <c r="K173" s="207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209"/>
      <c r="E174" s="58"/>
      <c r="F174" s="2"/>
      <c r="G174"/>
      <c r="H174"/>
      <c r="I174"/>
      <c r="J174" s="207"/>
      <c r="K174" s="207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ht="12.75" customHeight="1" x14ac:dyDescent="0.2">
      <c r="A175"/>
      <c r="B175"/>
      <c r="C175" s="209"/>
      <c r="E175" s="58"/>
      <c r="F175" s="2"/>
      <c r="G175"/>
      <c r="H175"/>
      <c r="I175"/>
      <c r="J175" s="207"/>
      <c r="K175" s="207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209"/>
      <c r="E176" s="58"/>
      <c r="F176" s="2"/>
      <c r="G176"/>
      <c r="H176"/>
      <c r="I176"/>
      <c r="J176" s="207"/>
      <c r="K176" s="207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x14ac:dyDescent="0.2">
      <c r="A177"/>
      <c r="B177"/>
      <c r="C177" s="209"/>
      <c r="E177" s="58"/>
      <c r="F177" s="2"/>
      <c r="G177"/>
      <c r="H177"/>
      <c r="I177"/>
      <c r="J177" s="207"/>
      <c r="K177" s="207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209"/>
      <c r="E178" s="58"/>
      <c r="F178" s="2"/>
      <c r="G178"/>
      <c r="H178"/>
      <c r="I178"/>
      <c r="J178" s="207"/>
      <c r="K178" s="207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ht="12.75" customHeight="1" x14ac:dyDescent="0.2">
      <c r="A179"/>
      <c r="B179"/>
      <c r="C179" s="209"/>
      <c r="E179" s="58"/>
      <c r="F179" s="2"/>
      <c r="G179"/>
      <c r="H179"/>
      <c r="I179"/>
      <c r="J179" s="207"/>
      <c r="K179" s="207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209"/>
      <c r="E180" s="58"/>
      <c r="F180" s="2"/>
      <c r="G180"/>
      <c r="H180"/>
      <c r="I180"/>
      <c r="J180" s="207"/>
      <c r="K180" s="207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x14ac:dyDescent="0.2">
      <c r="A181"/>
      <c r="B181"/>
      <c r="C181" s="209"/>
      <c r="E181" s="58"/>
      <c r="F181" s="2"/>
      <c r="G181"/>
      <c r="H181"/>
      <c r="I181"/>
      <c r="J181" s="207"/>
      <c r="K181" s="207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209"/>
      <c r="E182" s="58"/>
      <c r="F182" s="2"/>
      <c r="G182"/>
      <c r="H182"/>
      <c r="I182"/>
      <c r="J182" s="207"/>
      <c r="K182" s="207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ht="12.75" customHeight="1" x14ac:dyDescent="0.2">
      <c r="A183"/>
      <c r="B183"/>
      <c r="C183" s="209"/>
      <c r="E183" s="58"/>
      <c r="F183" s="2"/>
      <c r="G183"/>
      <c r="H183"/>
      <c r="I183"/>
      <c r="J183" s="207"/>
      <c r="K183" s="207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209"/>
      <c r="E184" s="58"/>
      <c r="F184" s="2"/>
      <c r="G184"/>
      <c r="H184"/>
      <c r="I184"/>
      <c r="J184" s="207"/>
      <c r="K184" s="207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x14ac:dyDescent="0.2">
      <c r="A185"/>
      <c r="B185"/>
      <c r="C185" s="209"/>
      <c r="E185" s="58"/>
      <c r="F185" s="2"/>
      <c r="G185"/>
      <c r="H185"/>
      <c r="I185"/>
      <c r="J185" s="207"/>
      <c r="K185" s="207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209"/>
      <c r="E186" s="58"/>
      <c r="F186" s="2"/>
      <c r="G186"/>
      <c r="H186"/>
      <c r="I186"/>
      <c r="J186" s="207"/>
      <c r="K186" s="207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ht="12.75" customHeight="1" x14ac:dyDescent="0.2">
      <c r="A187"/>
      <c r="B187"/>
      <c r="C187" s="209"/>
      <c r="E187" s="58"/>
      <c r="F187" s="2"/>
      <c r="G187"/>
      <c r="H187"/>
      <c r="I187"/>
      <c r="J187" s="207"/>
      <c r="K187" s="207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209"/>
      <c r="E188" s="58"/>
      <c r="F188" s="2"/>
      <c r="G188"/>
      <c r="H188"/>
      <c r="I188"/>
      <c r="J188" s="207"/>
      <c r="K188" s="207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x14ac:dyDescent="0.2">
      <c r="A189"/>
      <c r="B189"/>
      <c r="C189" s="209"/>
      <c r="E189" s="58"/>
      <c r="F189" s="2"/>
      <c r="G189"/>
      <c r="H189"/>
      <c r="I189"/>
      <c r="J189" s="207"/>
      <c r="K189" s="207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209"/>
      <c r="E190" s="58"/>
      <c r="F190" s="2"/>
      <c r="G190"/>
      <c r="H190"/>
      <c r="I190"/>
      <c r="J190" s="207"/>
      <c r="K190" s="207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ht="12.75" customHeight="1" x14ac:dyDescent="0.2">
      <c r="A191"/>
      <c r="B191"/>
      <c r="C191" s="209"/>
      <c r="E191" s="58"/>
      <c r="F191" s="2"/>
      <c r="G191"/>
      <c r="H191"/>
      <c r="I191"/>
      <c r="J191" s="207"/>
      <c r="K191" s="207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209"/>
      <c r="E192" s="58"/>
      <c r="F192" s="2"/>
      <c r="G192"/>
      <c r="H192"/>
      <c r="I192"/>
      <c r="J192" s="207"/>
      <c r="K192" s="207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x14ac:dyDescent="0.2">
      <c r="A193"/>
      <c r="B193"/>
      <c r="C193" s="209"/>
      <c r="E193" s="58"/>
      <c r="F193" s="2"/>
      <c r="G193"/>
      <c r="H193"/>
      <c r="I193"/>
      <c r="J193" s="207"/>
      <c r="K193" s="207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209"/>
      <c r="E194" s="58"/>
      <c r="F194" s="2"/>
      <c r="G194"/>
      <c r="H194"/>
      <c r="I194"/>
      <c r="J194" s="207"/>
      <c r="K194" s="207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ht="12.75" customHeight="1" x14ac:dyDescent="0.2">
      <c r="A195"/>
      <c r="B195"/>
      <c r="C195" s="209"/>
      <c r="E195" s="58"/>
      <c r="F195" s="2"/>
      <c r="G195"/>
      <c r="H195"/>
      <c r="I195"/>
      <c r="J195" s="207"/>
      <c r="K195" s="207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209"/>
      <c r="E196" s="58"/>
      <c r="F196" s="2"/>
      <c r="G196"/>
      <c r="H196"/>
      <c r="I196"/>
      <c r="J196" s="207"/>
      <c r="K196" s="207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x14ac:dyDescent="0.2">
      <c r="A197"/>
      <c r="B197"/>
      <c r="C197" s="209"/>
      <c r="E197" s="58"/>
      <c r="F197" s="2"/>
      <c r="G197"/>
      <c r="H197"/>
      <c r="I197"/>
      <c r="J197" s="207"/>
      <c r="K197" s="207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209"/>
      <c r="E198" s="58"/>
      <c r="F198" s="2"/>
      <c r="G198"/>
      <c r="H198"/>
      <c r="I198"/>
      <c r="J198" s="207"/>
      <c r="K198" s="207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ht="12.75" customHeight="1" x14ac:dyDescent="0.2">
      <c r="A199"/>
      <c r="B199"/>
      <c r="C199" s="209"/>
      <c r="E199" s="58"/>
      <c r="F199" s="2"/>
      <c r="G199"/>
      <c r="H199"/>
      <c r="I199"/>
      <c r="J199" s="207"/>
      <c r="K199" s="207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209"/>
      <c r="E200" s="58"/>
      <c r="F200" s="2"/>
      <c r="G200"/>
      <c r="H200"/>
      <c r="I200"/>
      <c r="J200" s="207"/>
      <c r="K200" s="207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x14ac:dyDescent="0.2">
      <c r="A201"/>
      <c r="B201"/>
      <c r="C201" s="209"/>
      <c r="E201" s="58"/>
      <c r="F201" s="2"/>
      <c r="G201"/>
      <c r="H201"/>
      <c r="I201"/>
      <c r="J201" s="207"/>
      <c r="K201" s="207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209"/>
      <c r="E202" s="58"/>
      <c r="F202" s="2"/>
      <c r="G202"/>
      <c r="H202"/>
      <c r="I202"/>
      <c r="J202" s="207"/>
      <c r="K202" s="207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ht="12.75" customHeight="1" x14ac:dyDescent="0.2">
      <c r="A203"/>
      <c r="B203"/>
      <c r="C203" s="209"/>
      <c r="E203" s="58"/>
      <c r="F203" s="2"/>
      <c r="G203"/>
      <c r="H203"/>
      <c r="I203"/>
      <c r="J203" s="207"/>
      <c r="K203" s="207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209"/>
      <c r="E204" s="58"/>
      <c r="F204" s="2"/>
      <c r="G204"/>
      <c r="H204"/>
      <c r="I204"/>
      <c r="J204" s="207"/>
      <c r="K204" s="207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x14ac:dyDescent="0.2">
      <c r="A205"/>
      <c r="B205"/>
      <c r="C205" s="209"/>
      <c r="E205" s="58"/>
      <c r="F205" s="2"/>
      <c r="G205"/>
      <c r="H205"/>
      <c r="I205"/>
      <c r="J205" s="207"/>
      <c r="K205" s="207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209"/>
      <c r="E206" s="58"/>
      <c r="F206" s="2"/>
      <c r="G206"/>
      <c r="H206"/>
      <c r="I206"/>
      <c r="J206" s="207"/>
      <c r="K206" s="207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ht="12.75" customHeight="1" x14ac:dyDescent="0.2">
      <c r="A207"/>
      <c r="B207"/>
      <c r="C207" s="209"/>
      <c r="E207" s="58"/>
      <c r="F207" s="2"/>
      <c r="G207"/>
      <c r="H207"/>
      <c r="I207"/>
      <c r="J207" s="207"/>
      <c r="K207" s="207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209"/>
      <c r="E208" s="58"/>
      <c r="F208" s="2"/>
      <c r="G208"/>
      <c r="H208"/>
      <c r="I208"/>
      <c r="J208" s="207"/>
      <c r="K208" s="207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x14ac:dyDescent="0.2">
      <c r="A209"/>
      <c r="B209"/>
      <c r="C209" s="209"/>
      <c r="E209" s="58"/>
      <c r="F209" s="2"/>
      <c r="G209"/>
      <c r="H209"/>
      <c r="I209"/>
      <c r="J209" s="207"/>
      <c r="K209" s="207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209"/>
      <c r="E210" s="58"/>
      <c r="F210" s="2"/>
      <c r="G210"/>
      <c r="H210"/>
      <c r="I210"/>
      <c r="J210" s="207"/>
      <c r="K210" s="207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ht="12.75" customHeight="1" x14ac:dyDescent="0.2">
      <c r="A211"/>
      <c r="B211"/>
      <c r="C211" s="209"/>
      <c r="E211" s="58"/>
      <c r="F211" s="2"/>
      <c r="G211"/>
      <c r="H211"/>
      <c r="I211"/>
      <c r="J211" s="207"/>
      <c r="K211" s="207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209"/>
      <c r="E212" s="58"/>
      <c r="F212" s="2"/>
      <c r="G212"/>
      <c r="H212"/>
      <c r="I212"/>
      <c r="J212" s="207"/>
      <c r="K212" s="207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x14ac:dyDescent="0.2">
      <c r="A213"/>
      <c r="B213"/>
      <c r="C213" s="209"/>
      <c r="E213" s="58"/>
      <c r="F213" s="2"/>
      <c r="G213"/>
      <c r="H213"/>
      <c r="I213"/>
      <c r="J213" s="207"/>
      <c r="K213" s="207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209"/>
      <c r="E214" s="58"/>
      <c r="F214" s="2"/>
      <c r="G214"/>
      <c r="H214"/>
      <c r="I214"/>
      <c r="J214" s="207"/>
      <c r="K214" s="207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ht="12.75" customHeight="1" x14ac:dyDescent="0.2">
      <c r="A215"/>
      <c r="B215"/>
      <c r="C215" s="209"/>
      <c r="E215" s="58"/>
      <c r="F215" s="2"/>
      <c r="G215"/>
      <c r="H215"/>
      <c r="I215"/>
      <c r="J215" s="207"/>
      <c r="K215" s="207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209"/>
      <c r="E216" s="58"/>
      <c r="F216" s="2"/>
      <c r="G216"/>
      <c r="H216"/>
      <c r="I216"/>
      <c r="J216" s="207"/>
      <c r="K216" s="207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x14ac:dyDescent="0.2">
      <c r="A217"/>
      <c r="B217"/>
      <c r="C217" s="209"/>
      <c r="E217" s="58"/>
      <c r="F217" s="2"/>
      <c r="G217"/>
      <c r="H217"/>
      <c r="I217"/>
      <c r="J217" s="207"/>
      <c r="K217" s="207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209"/>
      <c r="E218" s="58"/>
      <c r="F218" s="2"/>
      <c r="G218"/>
      <c r="H218"/>
      <c r="I218"/>
      <c r="J218" s="207"/>
      <c r="K218" s="207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ht="12.75" customHeight="1" x14ac:dyDescent="0.2">
      <c r="A219"/>
      <c r="B219"/>
      <c r="C219" s="209"/>
      <c r="E219" s="58"/>
      <c r="F219" s="2"/>
      <c r="G219"/>
      <c r="H219"/>
      <c r="I219"/>
      <c r="J219" s="207"/>
      <c r="K219" s="207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209"/>
      <c r="E220" s="58"/>
      <c r="F220" s="2"/>
      <c r="G220"/>
      <c r="H220"/>
      <c r="I220"/>
      <c r="J220" s="207"/>
      <c r="K220" s="207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x14ac:dyDescent="0.2">
      <c r="A221"/>
      <c r="B221"/>
      <c r="C221" s="209"/>
      <c r="E221" s="58"/>
      <c r="F221" s="2"/>
      <c r="G221"/>
      <c r="H221"/>
      <c r="I221"/>
      <c r="J221" s="207"/>
      <c r="K221" s="207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209"/>
      <c r="E222" s="58"/>
      <c r="F222" s="2"/>
      <c r="G222"/>
      <c r="H222"/>
      <c r="I222"/>
      <c r="J222" s="207"/>
      <c r="K222" s="207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ht="12.75" customHeight="1" x14ac:dyDescent="0.2">
      <c r="A223"/>
      <c r="B223"/>
      <c r="C223" s="209"/>
      <c r="E223" s="58"/>
      <c r="F223" s="2"/>
      <c r="G223"/>
      <c r="H223"/>
      <c r="I223"/>
      <c r="J223" s="207"/>
      <c r="K223" s="207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209"/>
      <c r="E224" s="58"/>
      <c r="F224" s="2"/>
      <c r="G224"/>
      <c r="H224"/>
      <c r="I224"/>
      <c r="J224" s="207"/>
      <c r="K224" s="207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x14ac:dyDescent="0.2">
      <c r="A225"/>
      <c r="B225"/>
      <c r="C225" s="209"/>
      <c r="E225" s="58"/>
      <c r="F225" s="2"/>
      <c r="G225"/>
      <c r="H225"/>
      <c r="I225"/>
      <c r="J225" s="207"/>
      <c r="K225" s="207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209"/>
      <c r="E226" s="58"/>
      <c r="F226" s="2"/>
      <c r="G226"/>
      <c r="H226"/>
      <c r="I226"/>
      <c r="J226" s="207"/>
      <c r="K226" s="207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ht="12.75" customHeight="1" x14ac:dyDescent="0.2">
      <c r="A227"/>
      <c r="B227"/>
      <c r="C227" s="209"/>
      <c r="E227" s="58"/>
      <c r="F227" s="2"/>
      <c r="G227"/>
      <c r="H227"/>
      <c r="I227"/>
      <c r="J227" s="207"/>
      <c r="K227" s="207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209"/>
      <c r="E228" s="58"/>
      <c r="F228" s="2"/>
      <c r="G228"/>
      <c r="H228"/>
      <c r="I228"/>
      <c r="J228" s="207"/>
      <c r="K228" s="207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x14ac:dyDescent="0.2">
      <c r="A229"/>
      <c r="B229"/>
      <c r="C229" s="209"/>
      <c r="E229" s="58"/>
      <c r="F229" s="2"/>
      <c r="G229"/>
      <c r="H229"/>
      <c r="I229"/>
      <c r="J229" s="207"/>
      <c r="K229" s="207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209"/>
      <c r="E230" s="58"/>
      <c r="F230" s="2"/>
      <c r="G230"/>
      <c r="H230"/>
      <c r="I230"/>
      <c r="J230" s="207"/>
      <c r="K230" s="207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ht="12.75" customHeight="1" x14ac:dyDescent="0.2">
      <c r="A231"/>
      <c r="B231"/>
      <c r="C231" s="209"/>
      <c r="E231" s="58"/>
      <c r="F231" s="2"/>
      <c r="G231"/>
      <c r="H231"/>
      <c r="I231"/>
      <c r="J231" s="207"/>
      <c r="K231" s="207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209"/>
      <c r="E232" s="58"/>
      <c r="F232" s="2"/>
      <c r="G232"/>
      <c r="H232"/>
      <c r="I232"/>
      <c r="J232" s="207"/>
      <c r="K232" s="207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x14ac:dyDescent="0.2">
      <c r="A233"/>
      <c r="B233"/>
      <c r="C233" s="209"/>
      <c r="E233" s="58"/>
      <c r="F233" s="2"/>
      <c r="G233"/>
      <c r="H233"/>
      <c r="I233"/>
      <c r="J233" s="207"/>
      <c r="K233" s="207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209"/>
      <c r="E234" s="58"/>
      <c r="F234" s="2"/>
      <c r="G234"/>
      <c r="H234"/>
      <c r="I234"/>
      <c r="J234" s="207"/>
      <c r="K234" s="207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ht="12.75" customHeight="1" x14ac:dyDescent="0.2">
      <c r="A235"/>
      <c r="B235"/>
      <c r="C235" s="209"/>
      <c r="E235" s="58"/>
      <c r="F235" s="2"/>
      <c r="G235"/>
      <c r="H235"/>
      <c r="I235"/>
      <c r="J235" s="207"/>
      <c r="K235" s="207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209"/>
      <c r="E236" s="58"/>
      <c r="F236" s="2"/>
      <c r="G236"/>
      <c r="H236"/>
      <c r="I236"/>
      <c r="J236" s="207"/>
      <c r="K236" s="207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x14ac:dyDescent="0.2">
      <c r="A237"/>
      <c r="B237"/>
      <c r="C237" s="209"/>
      <c r="E237" s="58"/>
      <c r="F237" s="2"/>
      <c r="G237"/>
      <c r="H237"/>
      <c r="I237"/>
      <c r="J237" s="207"/>
      <c r="K237" s="207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209"/>
      <c r="E238" s="58"/>
      <c r="F238" s="2"/>
      <c r="G238"/>
      <c r="H238"/>
      <c r="I238"/>
      <c r="J238" s="207"/>
      <c r="K238" s="207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ht="12.75" customHeight="1" x14ac:dyDescent="0.2">
      <c r="A239"/>
      <c r="B239"/>
      <c r="C239" s="209"/>
      <c r="E239" s="58"/>
      <c r="F239" s="2"/>
      <c r="G239"/>
      <c r="H239"/>
      <c r="I239"/>
      <c r="J239" s="207"/>
      <c r="K239" s="207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209"/>
      <c r="E240" s="58"/>
      <c r="F240" s="2"/>
      <c r="G240"/>
      <c r="H240"/>
      <c r="I240"/>
      <c r="J240" s="207"/>
      <c r="K240" s="207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x14ac:dyDescent="0.2">
      <c r="A241"/>
      <c r="B241"/>
      <c r="C241" s="209"/>
      <c r="E241" s="58"/>
      <c r="F241" s="2"/>
      <c r="G241"/>
      <c r="H241"/>
      <c r="I241"/>
      <c r="J241" s="207"/>
      <c r="K241" s="207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209"/>
      <c r="E242" s="58"/>
      <c r="F242" s="2"/>
      <c r="G242"/>
      <c r="H242"/>
      <c r="I242"/>
      <c r="J242" s="207"/>
      <c r="K242" s="207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ht="12.75" customHeight="1" x14ac:dyDescent="0.2">
      <c r="A243"/>
      <c r="B243"/>
      <c r="C243" s="209"/>
      <c r="E243" s="58"/>
      <c r="F243" s="2"/>
      <c r="G243"/>
      <c r="H243"/>
      <c r="I243"/>
      <c r="J243" s="207"/>
      <c r="K243" s="207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209"/>
      <c r="E244" s="58"/>
      <c r="F244" s="2"/>
      <c r="G244"/>
      <c r="H244"/>
      <c r="I244"/>
      <c r="J244" s="207"/>
      <c r="K244" s="207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x14ac:dyDescent="0.2">
      <c r="A245"/>
      <c r="B245"/>
      <c r="C245" s="209"/>
      <c r="E245" s="58"/>
      <c r="F245" s="2"/>
      <c r="G245"/>
      <c r="H245"/>
      <c r="I245"/>
      <c r="J245" s="207"/>
      <c r="K245" s="207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209"/>
      <c r="E246" s="58"/>
      <c r="F246" s="2"/>
      <c r="G246"/>
      <c r="H246"/>
      <c r="I246"/>
      <c r="J246" s="207"/>
      <c r="K246" s="207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ht="12.75" customHeight="1" x14ac:dyDescent="0.2">
      <c r="A247"/>
      <c r="B247"/>
      <c r="C247" s="209"/>
      <c r="E247" s="58"/>
      <c r="F247" s="2"/>
      <c r="G247"/>
      <c r="H247"/>
      <c r="I247"/>
      <c r="J247" s="207"/>
      <c r="K247" s="207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209"/>
      <c r="E248" s="58"/>
      <c r="F248" s="2"/>
      <c r="G248"/>
      <c r="H248"/>
      <c r="I248"/>
      <c r="J248" s="207"/>
      <c r="K248" s="207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x14ac:dyDescent="0.2">
      <c r="A249"/>
      <c r="B249"/>
      <c r="C249" s="209"/>
      <c r="E249" s="58"/>
      <c r="F249" s="2"/>
      <c r="G249"/>
      <c r="H249"/>
      <c r="I249"/>
      <c r="J249" s="207"/>
      <c r="K249" s="207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209"/>
      <c r="E250" s="58"/>
      <c r="F250" s="2"/>
      <c r="G250"/>
      <c r="H250"/>
      <c r="I250"/>
      <c r="J250" s="207"/>
      <c r="K250" s="207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ht="12.75" customHeight="1" x14ac:dyDescent="0.2">
      <c r="A251"/>
      <c r="B251"/>
      <c r="C251" s="209"/>
      <c r="E251" s="58"/>
      <c r="F251" s="2"/>
      <c r="G251"/>
      <c r="H251"/>
      <c r="I251"/>
      <c r="J251" s="207"/>
      <c r="K251" s="207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209"/>
      <c r="E252" s="58"/>
      <c r="F252" s="2"/>
      <c r="G252"/>
      <c r="H252"/>
      <c r="I252"/>
      <c r="J252" s="207"/>
      <c r="K252" s="207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x14ac:dyDescent="0.2">
      <c r="A253"/>
      <c r="B253"/>
      <c r="C253" s="209"/>
      <c r="E253" s="58"/>
      <c r="F253" s="2"/>
      <c r="G253"/>
      <c r="H253"/>
      <c r="I253"/>
      <c r="J253" s="207"/>
      <c r="K253" s="207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209"/>
      <c r="E254" s="58"/>
      <c r="F254" s="2"/>
      <c r="G254"/>
      <c r="H254"/>
      <c r="I254"/>
      <c r="J254" s="207"/>
      <c r="K254" s="207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ht="12.75" customHeight="1" x14ac:dyDescent="0.2">
      <c r="A255"/>
      <c r="B255"/>
      <c r="C255" s="209"/>
      <c r="E255" s="58"/>
      <c r="F255" s="2"/>
      <c r="G255"/>
      <c r="H255"/>
      <c r="I255"/>
      <c r="J255" s="207"/>
      <c r="K255" s="207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209"/>
      <c r="E256" s="58"/>
      <c r="F256" s="2"/>
      <c r="G256"/>
      <c r="H256"/>
      <c r="I256"/>
      <c r="J256" s="207"/>
      <c r="K256" s="207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x14ac:dyDescent="0.2">
      <c r="A257"/>
      <c r="B257"/>
      <c r="C257" s="209"/>
      <c r="E257" s="58"/>
      <c r="F257" s="2"/>
      <c r="G257"/>
      <c r="H257"/>
      <c r="I257"/>
      <c r="J257" s="207"/>
      <c r="K257" s="207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209"/>
      <c r="E258" s="58"/>
      <c r="F258" s="2"/>
      <c r="G258"/>
      <c r="H258"/>
      <c r="I258"/>
      <c r="J258" s="207"/>
      <c r="K258" s="207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ht="12.75" customHeight="1" x14ac:dyDescent="0.2">
      <c r="A259"/>
      <c r="B259"/>
      <c r="C259" s="209"/>
      <c r="E259" s="58"/>
      <c r="F259" s="2"/>
      <c r="G259"/>
      <c r="H259"/>
      <c r="I259"/>
      <c r="J259" s="207"/>
      <c r="K259" s="207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209"/>
      <c r="E260" s="58"/>
      <c r="F260" s="2"/>
      <c r="G260"/>
      <c r="H260"/>
      <c r="I260"/>
      <c r="J260" s="207"/>
      <c r="K260" s="207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x14ac:dyDescent="0.2">
      <c r="A261"/>
      <c r="B261"/>
      <c r="C261" s="209"/>
      <c r="E261" s="58"/>
      <c r="F261" s="2"/>
      <c r="G261"/>
      <c r="H261"/>
      <c r="I261"/>
      <c r="J261" s="207"/>
      <c r="K261" s="207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209"/>
      <c r="E262" s="58"/>
      <c r="F262" s="2"/>
      <c r="G262"/>
      <c r="H262"/>
      <c r="I262"/>
      <c r="J262" s="207"/>
      <c r="K262" s="207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ht="12.75" customHeight="1" x14ac:dyDescent="0.2">
      <c r="A263"/>
      <c r="B263"/>
      <c r="C263" s="209"/>
      <c r="E263" s="58"/>
      <c r="F263" s="2"/>
      <c r="G263"/>
      <c r="H263"/>
      <c r="I263"/>
      <c r="J263" s="207"/>
      <c r="K263" s="207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209"/>
      <c r="E264" s="58"/>
      <c r="F264" s="2"/>
      <c r="G264"/>
      <c r="H264"/>
      <c r="I264"/>
      <c r="J264" s="207"/>
      <c r="K264" s="207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x14ac:dyDescent="0.2">
      <c r="A265"/>
      <c r="B265"/>
      <c r="C265" s="209"/>
      <c r="E265" s="58"/>
      <c r="F265" s="2"/>
      <c r="G265"/>
      <c r="H265"/>
      <c r="I265"/>
      <c r="J265" s="207"/>
      <c r="K265" s="207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209"/>
      <c r="E266" s="58"/>
      <c r="F266" s="2"/>
      <c r="G266"/>
      <c r="H266"/>
      <c r="I266"/>
      <c r="J266" s="207"/>
      <c r="K266" s="207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ht="12.75" customHeight="1" x14ac:dyDescent="0.2">
      <c r="A267"/>
      <c r="B267"/>
      <c r="C267" s="209"/>
      <c r="E267" s="58"/>
      <c r="F267" s="2"/>
      <c r="G267"/>
      <c r="H267"/>
      <c r="I267"/>
      <c r="J267" s="207"/>
      <c r="K267" s="207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209"/>
      <c r="E268" s="58"/>
      <c r="F268" s="2"/>
      <c r="G268"/>
      <c r="H268"/>
      <c r="I268"/>
      <c r="J268" s="207"/>
      <c r="K268" s="207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x14ac:dyDescent="0.2">
      <c r="A269"/>
      <c r="B269"/>
      <c r="C269" s="209"/>
      <c r="E269" s="58"/>
      <c r="F269" s="2"/>
      <c r="G269"/>
      <c r="H269"/>
      <c r="I269"/>
      <c r="J269" s="207"/>
      <c r="K269" s="207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209"/>
      <c r="E270" s="58"/>
      <c r="F270" s="2"/>
      <c r="G270"/>
      <c r="H270"/>
      <c r="I270"/>
      <c r="J270" s="207"/>
      <c r="K270" s="207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ht="12.75" customHeight="1" x14ac:dyDescent="0.2">
      <c r="A271"/>
      <c r="B271"/>
      <c r="C271" s="209"/>
      <c r="E271" s="58"/>
      <c r="F271" s="2"/>
      <c r="G271"/>
      <c r="H271"/>
      <c r="I271"/>
      <c r="J271" s="207"/>
      <c r="K271" s="207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209"/>
      <c r="E272" s="58"/>
      <c r="F272" s="2"/>
      <c r="G272"/>
      <c r="H272"/>
      <c r="I272"/>
      <c r="J272" s="207"/>
      <c r="K272" s="207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x14ac:dyDescent="0.2">
      <c r="A273"/>
      <c r="B273"/>
      <c r="C273" s="209"/>
      <c r="E273" s="58"/>
      <c r="F273" s="2"/>
      <c r="G273"/>
      <c r="H273"/>
      <c r="I273"/>
      <c r="J273" s="207"/>
      <c r="K273" s="207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209"/>
      <c r="E274" s="58"/>
      <c r="F274" s="2"/>
      <c r="G274"/>
      <c r="H274"/>
      <c r="I274"/>
      <c r="J274" s="207"/>
      <c r="K274" s="207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ht="12.75" customHeight="1" x14ac:dyDescent="0.2">
      <c r="A275"/>
      <c r="B275"/>
      <c r="C275" s="209"/>
      <c r="E275" s="58"/>
      <c r="F275" s="2"/>
      <c r="G275"/>
      <c r="H275"/>
      <c r="I275"/>
      <c r="J275" s="207"/>
      <c r="K275" s="207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209"/>
      <c r="E276" s="58"/>
      <c r="F276" s="2"/>
      <c r="G276"/>
      <c r="H276"/>
      <c r="I276"/>
      <c r="J276" s="207"/>
      <c r="K276" s="207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x14ac:dyDescent="0.2">
      <c r="A277"/>
      <c r="B277"/>
      <c r="C277" s="209"/>
      <c r="E277" s="58"/>
      <c r="F277" s="2"/>
      <c r="G277"/>
      <c r="H277"/>
      <c r="I277"/>
      <c r="J277" s="207"/>
      <c r="K277" s="207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209"/>
      <c r="E278" s="58"/>
      <c r="F278" s="2"/>
      <c r="G278"/>
      <c r="H278"/>
      <c r="I278"/>
      <c r="J278" s="207"/>
      <c r="K278" s="207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ht="12.75" customHeight="1" x14ac:dyDescent="0.2">
      <c r="A279"/>
      <c r="B279"/>
      <c r="C279" s="209"/>
      <c r="E279" s="58"/>
      <c r="F279" s="2"/>
      <c r="G279"/>
      <c r="H279"/>
      <c r="I279"/>
      <c r="J279" s="207"/>
      <c r="K279" s="207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209"/>
      <c r="E280" s="58"/>
      <c r="F280" s="2"/>
      <c r="G280"/>
      <c r="H280"/>
      <c r="I280"/>
      <c r="J280" s="207"/>
      <c r="K280" s="207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x14ac:dyDescent="0.2">
      <c r="A281"/>
      <c r="B281"/>
      <c r="C281" s="209"/>
      <c r="E281" s="58"/>
      <c r="F281" s="2"/>
      <c r="G281"/>
      <c r="H281"/>
      <c r="I281"/>
      <c r="J281" s="207"/>
      <c r="K281" s="207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209"/>
      <c r="E282" s="58"/>
      <c r="F282" s="2"/>
      <c r="G282"/>
      <c r="H282"/>
      <c r="I282"/>
      <c r="J282" s="207"/>
      <c r="K282" s="207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  <row r="283" spans="1:222" s="4" customFormat="1" ht="12.75" customHeight="1" x14ac:dyDescent="0.2">
      <c r="A283"/>
      <c r="B283"/>
      <c r="C283" s="209"/>
      <c r="E283" s="58"/>
      <c r="F283" s="2"/>
      <c r="G283"/>
      <c r="H283"/>
      <c r="I283"/>
      <c r="J283" s="207"/>
      <c r="K283" s="207"/>
      <c r="L283"/>
      <c r="M283"/>
      <c r="N283"/>
      <c r="O283"/>
      <c r="P283"/>
      <c r="Q283"/>
      <c r="R283" s="2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</row>
    <row r="284" spans="1:222" s="4" customFormat="1" x14ac:dyDescent="0.2">
      <c r="A284"/>
      <c r="B284"/>
      <c r="C284" s="209"/>
      <c r="E284" s="58"/>
      <c r="F284" s="2"/>
      <c r="G284"/>
      <c r="H284"/>
      <c r="I284"/>
      <c r="J284" s="207"/>
      <c r="K284" s="207"/>
      <c r="L284"/>
      <c r="M284"/>
      <c r="N284"/>
      <c r="O284"/>
      <c r="P284"/>
      <c r="Q284"/>
      <c r="R284" s="2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3"/>
  <sheetViews>
    <sheetView view="pageBreakPreview" topLeftCell="C1" zoomScaleNormal="112" zoomScaleSheetLayoutView="100" workbookViewId="0">
      <selection activeCell="H15" sqref="H15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2.28515625" style="13" customWidth="1"/>
    <col min="5" max="5" width="55.140625" style="13" customWidth="1"/>
    <col min="6" max="6" width="26.5703125" style="154" customWidth="1"/>
    <col min="7" max="7" width="15.5703125" style="77" customWidth="1"/>
    <col min="8" max="8" width="15.28515625" style="78" customWidth="1"/>
    <col min="9" max="9" width="15.28515625" style="13" customWidth="1"/>
    <col min="10" max="10" width="16" style="13" customWidth="1"/>
    <col min="11" max="11" width="18.28515625" style="13" hidden="1" customWidth="1"/>
    <col min="12" max="12" width="17.28515625" style="13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434"/>
      <c r="E5" s="434"/>
      <c r="F5" s="434"/>
      <c r="G5" s="434"/>
      <c r="H5" s="434"/>
      <c r="I5" s="434"/>
    </row>
    <row r="6" spans="1:13" ht="18.75" x14ac:dyDescent="0.3">
      <c r="D6" s="435"/>
      <c r="E6" s="435"/>
      <c r="F6" s="435"/>
      <c r="G6" s="435"/>
      <c r="H6" s="435"/>
      <c r="I6" s="435"/>
      <c r="J6" s="435"/>
    </row>
    <row r="7" spans="1:13" ht="16.899999999999999" customHeight="1" x14ac:dyDescent="0.3">
      <c r="D7" s="147"/>
      <c r="E7" s="147"/>
      <c r="F7" s="155"/>
      <c r="G7" s="146"/>
      <c r="H7" s="147"/>
      <c r="I7" s="147"/>
      <c r="J7" s="147"/>
    </row>
    <row r="8" spans="1:13" ht="27" customHeight="1" x14ac:dyDescent="0.3">
      <c r="A8" s="156" t="s">
        <v>242</v>
      </c>
      <c r="D8" s="147"/>
      <c r="E8" s="147"/>
      <c r="F8" s="155"/>
      <c r="G8" s="146"/>
      <c r="H8" s="147"/>
      <c r="I8" s="147"/>
      <c r="J8" s="147"/>
    </row>
    <row r="9" spans="1:13" ht="17.45" customHeight="1" x14ac:dyDescent="0.3">
      <c r="A9" s="75" t="s">
        <v>232</v>
      </c>
      <c r="D9" s="147"/>
      <c r="E9" s="147"/>
      <c r="F9" s="155"/>
      <c r="G9" s="146"/>
      <c r="H9" s="147"/>
      <c r="I9" s="147"/>
      <c r="J9" s="157" t="s">
        <v>281</v>
      </c>
    </row>
    <row r="10" spans="1:13" ht="9.6" customHeight="1" x14ac:dyDescent="0.3">
      <c r="E10" s="79"/>
      <c r="F10" s="155"/>
      <c r="G10" s="146"/>
      <c r="H10" s="80"/>
    </row>
    <row r="11" spans="1:13" s="81" customFormat="1" ht="27" customHeight="1" x14ac:dyDescent="0.2">
      <c r="A11" s="436" t="s">
        <v>282</v>
      </c>
      <c r="B11" s="436" t="s">
        <v>283</v>
      </c>
      <c r="C11" s="436" t="s">
        <v>197</v>
      </c>
      <c r="D11" s="437" t="s">
        <v>284</v>
      </c>
      <c r="E11" s="438" t="s">
        <v>243</v>
      </c>
      <c r="F11" s="438" t="s">
        <v>244</v>
      </c>
      <c r="G11" s="439" t="s">
        <v>198</v>
      </c>
      <c r="H11" s="440" t="s">
        <v>62</v>
      </c>
      <c r="I11" s="432" t="s">
        <v>63</v>
      </c>
      <c r="J11" s="433"/>
    </row>
    <row r="12" spans="1:13" s="81" customFormat="1" ht="86.25" customHeight="1" x14ac:dyDescent="0.2">
      <c r="A12" s="401"/>
      <c r="B12" s="401"/>
      <c r="C12" s="401"/>
      <c r="D12" s="401"/>
      <c r="E12" s="401"/>
      <c r="F12" s="429"/>
      <c r="G12" s="401"/>
      <c r="H12" s="401"/>
      <c r="I12" s="148" t="s">
        <v>193</v>
      </c>
      <c r="J12" s="82" t="s">
        <v>199</v>
      </c>
    </row>
    <row r="13" spans="1:13" s="160" customFormat="1" ht="15.75" customHeight="1" x14ac:dyDescent="0.2">
      <c r="A13" s="158">
        <v>1</v>
      </c>
      <c r="B13" s="158">
        <v>2</v>
      </c>
      <c r="C13" s="158">
        <v>3</v>
      </c>
      <c r="D13" s="158">
        <v>4</v>
      </c>
      <c r="E13" s="159">
        <v>5</v>
      </c>
      <c r="F13" s="159">
        <v>6</v>
      </c>
      <c r="G13" s="159">
        <v>7</v>
      </c>
      <c r="H13" s="159">
        <v>8</v>
      </c>
      <c r="I13" s="158">
        <v>9</v>
      </c>
      <c r="J13" s="159">
        <v>10</v>
      </c>
    </row>
    <row r="14" spans="1:13" ht="44.25" customHeight="1" x14ac:dyDescent="0.3">
      <c r="A14" s="83" t="s">
        <v>88</v>
      </c>
      <c r="B14" s="83"/>
      <c r="C14" s="83"/>
      <c r="D14" s="84" t="s">
        <v>82</v>
      </c>
      <c r="E14" s="85"/>
      <c r="F14" s="161"/>
      <c r="G14" s="86">
        <f>SUM(G15)</f>
        <v>-20236</v>
      </c>
      <c r="H14" s="86">
        <f t="shared" ref="H14:J14" si="0">SUM(H15)</f>
        <v>-20236</v>
      </c>
      <c r="I14" s="86">
        <f t="shared" si="0"/>
        <v>0</v>
      </c>
      <c r="J14" s="86">
        <f t="shared" si="0"/>
        <v>0</v>
      </c>
      <c r="L14" s="87"/>
      <c r="M14" s="87"/>
    </row>
    <row r="15" spans="1:13" ht="41.25" customHeight="1" x14ac:dyDescent="0.3">
      <c r="A15" s="83" t="s">
        <v>89</v>
      </c>
      <c r="B15" s="83"/>
      <c r="C15" s="83"/>
      <c r="D15" s="84" t="s">
        <v>82</v>
      </c>
      <c r="E15" s="85"/>
      <c r="F15" s="161"/>
      <c r="G15" s="86">
        <f>SUM(G16:G54)</f>
        <v>-20236</v>
      </c>
      <c r="H15" s="86">
        <f t="shared" ref="H15:J15" si="1">SUM(H16:H54)</f>
        <v>-20236</v>
      </c>
      <c r="I15" s="86">
        <f t="shared" si="1"/>
        <v>0</v>
      </c>
      <c r="J15" s="86">
        <f t="shared" si="1"/>
        <v>0</v>
      </c>
      <c r="K15" s="162">
        <f>SUM(H14:I14)</f>
        <v>-20236</v>
      </c>
    </row>
    <row r="16" spans="1:13" s="356" customFormat="1" ht="75.75" customHeight="1" x14ac:dyDescent="0.3">
      <c r="A16" s="94" t="s">
        <v>212</v>
      </c>
      <c r="B16" s="94" t="s">
        <v>50</v>
      </c>
      <c r="C16" s="94" t="s">
        <v>51</v>
      </c>
      <c r="D16" s="145" t="s">
        <v>213</v>
      </c>
      <c r="E16" s="186" t="s">
        <v>285</v>
      </c>
      <c r="F16" s="179" t="s">
        <v>286</v>
      </c>
      <c r="G16" s="96">
        <f t="shared" ref="G16:G54" si="2">SUM(H16:I16)</f>
        <v>1000000</v>
      </c>
      <c r="H16" s="354">
        <v>1000000</v>
      </c>
      <c r="I16" s="354"/>
      <c r="J16" s="354"/>
      <c r="K16" s="355"/>
    </row>
    <row r="17" spans="1:11" s="93" customFormat="1" ht="77.25" hidden="1" customHeight="1" x14ac:dyDescent="0.3">
      <c r="A17" s="64" t="s">
        <v>212</v>
      </c>
      <c r="B17" s="64" t="s">
        <v>50</v>
      </c>
      <c r="C17" s="64" t="s">
        <v>51</v>
      </c>
      <c r="D17" s="65" t="s">
        <v>213</v>
      </c>
      <c r="E17" s="89" t="s">
        <v>299</v>
      </c>
      <c r="F17" s="129" t="s">
        <v>300</v>
      </c>
      <c r="G17" s="90">
        <f t="shared" si="2"/>
        <v>0</v>
      </c>
      <c r="H17" s="91"/>
      <c r="I17" s="91"/>
      <c r="J17" s="91"/>
      <c r="K17" s="92"/>
    </row>
    <row r="18" spans="1:11" s="93" customFormat="1" ht="41.25" hidden="1" customHeight="1" x14ac:dyDescent="0.3">
      <c r="A18" s="64" t="s">
        <v>287</v>
      </c>
      <c r="B18" s="64" t="s">
        <v>288</v>
      </c>
      <c r="C18" s="64" t="s">
        <v>289</v>
      </c>
      <c r="D18" s="126" t="s">
        <v>290</v>
      </c>
      <c r="E18" s="89" t="s">
        <v>291</v>
      </c>
      <c r="F18" s="131" t="s">
        <v>292</v>
      </c>
      <c r="G18" s="90">
        <f t="shared" si="2"/>
        <v>0</v>
      </c>
      <c r="H18" s="103"/>
      <c r="I18" s="91"/>
      <c r="J18" s="91"/>
      <c r="K18" s="92"/>
    </row>
    <row r="19" spans="1:11" s="76" customFormat="1" ht="38.25" hidden="1" customHeight="1" x14ac:dyDescent="0.3">
      <c r="A19" s="97" t="s">
        <v>92</v>
      </c>
      <c r="B19" s="97" t="s">
        <v>93</v>
      </c>
      <c r="C19" s="97" t="s">
        <v>71</v>
      </c>
      <c r="D19" s="98" t="s">
        <v>94</v>
      </c>
      <c r="E19" s="89" t="s">
        <v>291</v>
      </c>
      <c r="F19" s="131" t="s">
        <v>292</v>
      </c>
      <c r="G19" s="90">
        <f t="shared" si="2"/>
        <v>0</v>
      </c>
      <c r="H19" s="99"/>
      <c r="I19" s="100"/>
      <c r="J19" s="140"/>
    </row>
    <row r="20" spans="1:11" s="102" customFormat="1" ht="40.5" hidden="1" customHeight="1" x14ac:dyDescent="0.3">
      <c r="A20" s="64" t="s">
        <v>95</v>
      </c>
      <c r="B20" s="64" t="s">
        <v>96</v>
      </c>
      <c r="C20" s="64" t="s">
        <v>71</v>
      </c>
      <c r="D20" s="65" t="s">
        <v>97</v>
      </c>
      <c r="E20" s="89" t="s">
        <v>291</v>
      </c>
      <c r="F20" s="131" t="s">
        <v>292</v>
      </c>
      <c r="G20" s="90">
        <f t="shared" si="2"/>
        <v>0</v>
      </c>
      <c r="H20" s="99"/>
      <c r="I20" s="100"/>
      <c r="J20" s="101"/>
    </row>
    <row r="21" spans="1:11" s="102" customFormat="1" ht="46.5" hidden="1" customHeight="1" x14ac:dyDescent="0.3">
      <c r="A21" s="97" t="s">
        <v>95</v>
      </c>
      <c r="B21" s="97" t="s">
        <v>96</v>
      </c>
      <c r="C21" s="97" t="s">
        <v>71</v>
      </c>
      <c r="D21" s="65" t="s">
        <v>97</v>
      </c>
      <c r="E21" s="89" t="s">
        <v>291</v>
      </c>
      <c r="F21" s="131" t="s">
        <v>292</v>
      </c>
      <c r="G21" s="90">
        <f t="shared" si="2"/>
        <v>0</v>
      </c>
      <c r="H21" s="99"/>
      <c r="I21" s="103"/>
      <c r="J21" s="101"/>
    </row>
    <row r="22" spans="1:11" s="105" customFormat="1" ht="36.75" hidden="1" customHeight="1" x14ac:dyDescent="0.3">
      <c r="A22" s="97" t="s">
        <v>98</v>
      </c>
      <c r="B22" s="97" t="s">
        <v>99</v>
      </c>
      <c r="C22" s="97" t="s">
        <v>71</v>
      </c>
      <c r="D22" s="104" t="s">
        <v>13</v>
      </c>
      <c r="E22" s="89" t="s">
        <v>291</v>
      </c>
      <c r="F22" s="131" t="s">
        <v>292</v>
      </c>
      <c r="G22" s="90">
        <f t="shared" si="2"/>
        <v>0</v>
      </c>
      <c r="H22" s="99"/>
      <c r="I22" s="103"/>
      <c r="J22" s="101"/>
    </row>
    <row r="23" spans="1:11" s="47" customFormat="1" ht="39.75" hidden="1" customHeight="1" x14ac:dyDescent="0.3">
      <c r="A23" s="97" t="s">
        <v>91</v>
      </c>
      <c r="B23" s="97" t="s">
        <v>101</v>
      </c>
      <c r="C23" s="97" t="s">
        <v>71</v>
      </c>
      <c r="D23" s="104" t="s">
        <v>100</v>
      </c>
      <c r="E23" s="89" t="s">
        <v>291</v>
      </c>
      <c r="F23" s="131" t="s">
        <v>292</v>
      </c>
      <c r="G23" s="90">
        <f t="shared" si="2"/>
        <v>0</v>
      </c>
      <c r="H23" s="90"/>
      <c r="I23" s="103"/>
      <c r="J23" s="52"/>
    </row>
    <row r="24" spans="1:11" s="47" customFormat="1" ht="58.5" hidden="1" customHeight="1" x14ac:dyDescent="0.3">
      <c r="A24" s="97" t="s">
        <v>103</v>
      </c>
      <c r="B24" s="97" t="s">
        <v>73</v>
      </c>
      <c r="C24" s="97" t="s">
        <v>47</v>
      </c>
      <c r="D24" s="106" t="s">
        <v>14</v>
      </c>
      <c r="E24" s="88" t="s">
        <v>293</v>
      </c>
      <c r="F24" s="131" t="s">
        <v>294</v>
      </c>
      <c r="G24" s="90">
        <f t="shared" si="2"/>
        <v>0</v>
      </c>
      <c r="H24" s="90"/>
      <c r="I24" s="103"/>
      <c r="J24" s="52"/>
    </row>
    <row r="25" spans="1:11" s="109" customFormat="1" ht="58.5" hidden="1" customHeight="1" x14ac:dyDescent="0.3">
      <c r="A25" s="64" t="s">
        <v>102</v>
      </c>
      <c r="B25" s="64" t="s">
        <v>105</v>
      </c>
      <c r="C25" s="64" t="s">
        <v>47</v>
      </c>
      <c r="D25" s="107" t="s">
        <v>104</v>
      </c>
      <c r="E25" s="88" t="s">
        <v>293</v>
      </c>
      <c r="F25" s="131" t="s">
        <v>294</v>
      </c>
      <c r="G25" s="90">
        <f t="shared" si="2"/>
        <v>0</v>
      </c>
      <c r="H25" s="99"/>
      <c r="I25" s="103"/>
      <c r="J25" s="108"/>
    </row>
    <row r="26" spans="1:11" s="76" customFormat="1" ht="45" hidden="1" customHeight="1" x14ac:dyDescent="0.3">
      <c r="A26" s="110" t="s">
        <v>246</v>
      </c>
      <c r="B26" s="97" t="s">
        <v>247</v>
      </c>
      <c r="C26" s="110" t="s">
        <v>47</v>
      </c>
      <c r="D26" s="104" t="s">
        <v>248</v>
      </c>
      <c r="E26" s="88" t="s">
        <v>245</v>
      </c>
      <c r="F26" s="131" t="s">
        <v>249</v>
      </c>
      <c r="G26" s="90">
        <f t="shared" si="2"/>
        <v>0</v>
      </c>
      <c r="H26" s="111"/>
      <c r="I26" s="112"/>
      <c r="J26" s="52"/>
    </row>
    <row r="27" spans="1:11" s="76" customFormat="1" ht="59.25" hidden="1" customHeight="1" x14ac:dyDescent="0.3">
      <c r="A27" s="97" t="s">
        <v>106</v>
      </c>
      <c r="B27" s="97" t="s">
        <v>107</v>
      </c>
      <c r="C27" s="97" t="s">
        <v>47</v>
      </c>
      <c r="D27" s="113" t="s">
        <v>108</v>
      </c>
      <c r="E27" s="88" t="s">
        <v>293</v>
      </c>
      <c r="F27" s="131" t="s">
        <v>294</v>
      </c>
      <c r="G27" s="90">
        <f t="shared" si="2"/>
        <v>0</v>
      </c>
      <c r="H27" s="99"/>
      <c r="I27" s="103"/>
      <c r="J27" s="114"/>
    </row>
    <row r="28" spans="1:11" s="76" customFormat="1" ht="96" hidden="1" customHeight="1" x14ac:dyDescent="0.3">
      <c r="A28" s="110" t="s">
        <v>110</v>
      </c>
      <c r="B28" s="97" t="s">
        <v>75</v>
      </c>
      <c r="C28" s="110" t="s">
        <v>47</v>
      </c>
      <c r="D28" s="104" t="s">
        <v>15</v>
      </c>
      <c r="E28" s="88" t="s">
        <v>295</v>
      </c>
      <c r="F28" s="131" t="s">
        <v>296</v>
      </c>
      <c r="G28" s="90">
        <f t="shared" si="2"/>
        <v>0</v>
      </c>
      <c r="H28" s="90"/>
      <c r="I28" s="103"/>
      <c r="J28" s="114"/>
    </row>
    <row r="29" spans="1:11" s="76" customFormat="1" ht="44.25" hidden="1" customHeight="1" x14ac:dyDescent="0.3">
      <c r="A29" s="97" t="s">
        <v>111</v>
      </c>
      <c r="B29" s="97" t="s">
        <v>112</v>
      </c>
      <c r="C29" s="97" t="s">
        <v>46</v>
      </c>
      <c r="D29" s="104" t="s">
        <v>113</v>
      </c>
      <c r="E29" s="88"/>
      <c r="F29" s="131"/>
      <c r="G29" s="90">
        <f t="shared" si="2"/>
        <v>0</v>
      </c>
      <c r="H29" s="90"/>
      <c r="I29" s="103"/>
      <c r="J29" s="114"/>
    </row>
    <row r="30" spans="1:11" s="76" customFormat="1" ht="57.75" hidden="1" customHeight="1" x14ac:dyDescent="0.3">
      <c r="A30" s="97" t="s">
        <v>114</v>
      </c>
      <c r="B30" s="97" t="s">
        <v>77</v>
      </c>
      <c r="C30" s="97" t="s">
        <v>45</v>
      </c>
      <c r="D30" s="115" t="s">
        <v>17</v>
      </c>
      <c r="E30" s="89" t="s">
        <v>297</v>
      </c>
      <c r="F30" s="131" t="s">
        <v>298</v>
      </c>
      <c r="G30" s="90">
        <f t="shared" si="2"/>
        <v>0</v>
      </c>
      <c r="H30" s="99"/>
      <c r="I30" s="103"/>
      <c r="J30" s="52"/>
    </row>
    <row r="31" spans="1:11" s="102" customFormat="1" ht="57" hidden="1" customHeight="1" x14ac:dyDescent="0.3">
      <c r="A31" s="97" t="s">
        <v>115</v>
      </c>
      <c r="B31" s="97" t="s">
        <v>78</v>
      </c>
      <c r="C31" s="116" t="s">
        <v>45</v>
      </c>
      <c r="D31" s="115" t="s">
        <v>16</v>
      </c>
      <c r="E31" s="89" t="s">
        <v>297</v>
      </c>
      <c r="F31" s="131" t="s">
        <v>298</v>
      </c>
      <c r="G31" s="90">
        <f t="shared" si="2"/>
        <v>0</v>
      </c>
      <c r="H31" s="90"/>
      <c r="I31" s="103"/>
      <c r="J31" s="101"/>
    </row>
    <row r="32" spans="1:11" s="102" customFormat="1" ht="60" hidden="1" customHeight="1" x14ac:dyDescent="0.3">
      <c r="A32" s="64" t="s">
        <v>214</v>
      </c>
      <c r="B32" s="64" t="s">
        <v>215</v>
      </c>
      <c r="C32" s="117" t="s">
        <v>45</v>
      </c>
      <c r="D32" s="115" t="s">
        <v>216</v>
      </c>
      <c r="E32" s="89" t="s">
        <v>297</v>
      </c>
      <c r="F32" s="131" t="s">
        <v>298</v>
      </c>
      <c r="G32" s="90">
        <f t="shared" si="2"/>
        <v>0</v>
      </c>
      <c r="H32" s="90"/>
      <c r="I32" s="103"/>
      <c r="J32" s="101"/>
    </row>
    <row r="33" spans="1:10" s="102" customFormat="1" ht="80.25" hidden="1" customHeight="1" x14ac:dyDescent="0.3">
      <c r="A33" s="64" t="s">
        <v>202</v>
      </c>
      <c r="B33" s="64" t="s">
        <v>203</v>
      </c>
      <c r="C33" s="117" t="s">
        <v>48</v>
      </c>
      <c r="D33" s="120" t="s">
        <v>201</v>
      </c>
      <c r="E33" s="89" t="s">
        <v>250</v>
      </c>
      <c r="F33" s="131" t="s">
        <v>251</v>
      </c>
      <c r="G33" s="90">
        <f t="shared" si="2"/>
        <v>0</v>
      </c>
      <c r="H33" s="90"/>
      <c r="I33" s="90"/>
      <c r="J33" s="90"/>
    </row>
    <row r="34" spans="1:10" s="102" customFormat="1" ht="76.5" hidden="1" customHeight="1" x14ac:dyDescent="0.3">
      <c r="A34" s="118" t="s">
        <v>217</v>
      </c>
      <c r="B34" s="118" t="s">
        <v>218</v>
      </c>
      <c r="C34" s="118" t="s">
        <v>48</v>
      </c>
      <c r="D34" s="119" t="s">
        <v>219</v>
      </c>
      <c r="E34" s="89" t="s">
        <v>299</v>
      </c>
      <c r="F34" s="129" t="s">
        <v>300</v>
      </c>
      <c r="G34" s="90">
        <f t="shared" si="2"/>
        <v>0</v>
      </c>
      <c r="H34" s="90"/>
      <c r="I34" s="90"/>
      <c r="J34" s="90"/>
    </row>
    <row r="35" spans="1:10" s="102" customFormat="1" ht="79.5" hidden="1" customHeight="1" x14ac:dyDescent="0.3">
      <c r="A35" s="97" t="s">
        <v>116</v>
      </c>
      <c r="B35" s="97" t="s">
        <v>117</v>
      </c>
      <c r="C35" s="97" t="s">
        <v>48</v>
      </c>
      <c r="D35" s="121" t="s">
        <v>118</v>
      </c>
      <c r="E35" s="89" t="s">
        <v>301</v>
      </c>
      <c r="F35" s="129" t="s">
        <v>302</v>
      </c>
      <c r="G35" s="90">
        <f t="shared" si="2"/>
        <v>0</v>
      </c>
      <c r="H35" s="90"/>
      <c r="I35" s="103"/>
      <c r="J35" s="103"/>
    </row>
    <row r="36" spans="1:10" s="102" customFormat="1" ht="94.5" hidden="1" customHeight="1" x14ac:dyDescent="0.3">
      <c r="A36" s="64" t="s">
        <v>220</v>
      </c>
      <c r="B36" s="64" t="s">
        <v>221</v>
      </c>
      <c r="C36" s="64" t="s">
        <v>200</v>
      </c>
      <c r="D36" s="121" t="s">
        <v>222</v>
      </c>
      <c r="E36" s="89" t="s">
        <v>303</v>
      </c>
      <c r="F36" s="129" t="s">
        <v>304</v>
      </c>
      <c r="G36" s="90">
        <f t="shared" si="2"/>
        <v>0</v>
      </c>
      <c r="H36" s="90"/>
      <c r="I36" s="103"/>
      <c r="J36" s="103"/>
    </row>
    <row r="37" spans="1:10" s="122" customFormat="1" ht="75.75" hidden="1" customHeight="1" x14ac:dyDescent="0.3">
      <c r="A37" s="141" t="s">
        <v>238</v>
      </c>
      <c r="B37" s="125" t="s">
        <v>79</v>
      </c>
      <c r="C37" s="125" t="s">
        <v>167</v>
      </c>
      <c r="D37" s="126" t="s">
        <v>166</v>
      </c>
      <c r="E37" s="89" t="s">
        <v>305</v>
      </c>
      <c r="F37" s="129" t="s">
        <v>306</v>
      </c>
      <c r="G37" s="90">
        <f t="shared" si="2"/>
        <v>0</v>
      </c>
      <c r="H37" s="90"/>
      <c r="I37" s="103"/>
      <c r="J37" s="103"/>
    </row>
    <row r="38" spans="1:10" s="122" customFormat="1" ht="45" hidden="1" customHeight="1" x14ac:dyDescent="0.3">
      <c r="A38" s="64" t="s">
        <v>270</v>
      </c>
      <c r="B38" s="64" t="s">
        <v>271</v>
      </c>
      <c r="C38" s="64" t="s">
        <v>167</v>
      </c>
      <c r="D38" s="65" t="s">
        <v>272</v>
      </c>
      <c r="E38" s="89" t="s">
        <v>291</v>
      </c>
      <c r="F38" s="131" t="s">
        <v>292</v>
      </c>
      <c r="G38" s="90">
        <f t="shared" si="2"/>
        <v>0</v>
      </c>
      <c r="H38" s="90"/>
      <c r="I38" s="103"/>
      <c r="J38" s="103"/>
    </row>
    <row r="39" spans="1:10" s="122" customFormat="1" ht="63.75" hidden="1" customHeight="1" x14ac:dyDescent="0.3">
      <c r="A39" s="64" t="s">
        <v>223</v>
      </c>
      <c r="B39" s="64" t="s">
        <v>224</v>
      </c>
      <c r="C39" s="64" t="s">
        <v>231</v>
      </c>
      <c r="D39" s="121" t="s">
        <v>225</v>
      </c>
      <c r="E39" s="89"/>
      <c r="F39" s="129"/>
      <c r="G39" s="90">
        <f t="shared" si="2"/>
        <v>0</v>
      </c>
      <c r="H39" s="90"/>
      <c r="I39" s="103"/>
      <c r="J39" s="103"/>
    </row>
    <row r="40" spans="1:10" s="185" customFormat="1" ht="51.75" hidden="1" customHeight="1" x14ac:dyDescent="0.3">
      <c r="A40" s="94" t="s">
        <v>323</v>
      </c>
      <c r="B40" s="94" t="s">
        <v>178</v>
      </c>
      <c r="C40" s="94" t="s">
        <v>167</v>
      </c>
      <c r="D40" s="145" t="s">
        <v>177</v>
      </c>
      <c r="E40" s="95" t="s">
        <v>311</v>
      </c>
      <c r="F40" s="179" t="s">
        <v>312</v>
      </c>
      <c r="G40" s="96">
        <f t="shared" si="2"/>
        <v>0</v>
      </c>
      <c r="H40" s="96"/>
      <c r="I40" s="184"/>
      <c r="J40" s="184"/>
    </row>
    <row r="41" spans="1:10" ht="51.75" hidden="1" customHeight="1" x14ac:dyDescent="0.3">
      <c r="A41" s="94" t="s">
        <v>233</v>
      </c>
      <c r="B41" s="94" t="s">
        <v>234</v>
      </c>
      <c r="C41" s="94" t="s">
        <v>52</v>
      </c>
      <c r="D41" s="174" t="s">
        <v>235</v>
      </c>
      <c r="E41" s="186" t="s">
        <v>254</v>
      </c>
      <c r="F41" s="179" t="s">
        <v>315</v>
      </c>
      <c r="G41" s="96">
        <f t="shared" si="2"/>
        <v>0</v>
      </c>
      <c r="H41" s="152"/>
      <c r="I41" s="184"/>
      <c r="J41" s="184"/>
    </row>
    <row r="42" spans="1:10" s="47" customFormat="1" ht="75" hidden="1" customHeight="1" x14ac:dyDescent="0.3">
      <c r="A42" s="64" t="s">
        <v>204</v>
      </c>
      <c r="B42" s="64" t="s">
        <v>169</v>
      </c>
      <c r="C42" s="64" t="s">
        <v>49</v>
      </c>
      <c r="D42" s="65" t="s">
        <v>168</v>
      </c>
      <c r="E42" s="89" t="s">
        <v>299</v>
      </c>
      <c r="F42" s="129" t="s">
        <v>300</v>
      </c>
      <c r="G42" s="90">
        <f t="shared" si="2"/>
        <v>0</v>
      </c>
      <c r="H42" s="99"/>
      <c r="I42" s="103"/>
      <c r="J42" s="52"/>
    </row>
    <row r="43" spans="1:10" s="47" customFormat="1" ht="60.75" hidden="1" customHeight="1" x14ac:dyDescent="0.3">
      <c r="A43" s="97" t="s">
        <v>122</v>
      </c>
      <c r="B43" s="97" t="s">
        <v>123</v>
      </c>
      <c r="C43" s="97" t="s">
        <v>52</v>
      </c>
      <c r="D43" s="113" t="s">
        <v>72</v>
      </c>
      <c r="E43" s="89" t="s">
        <v>252</v>
      </c>
      <c r="F43" s="129" t="s">
        <v>253</v>
      </c>
      <c r="G43" s="90">
        <f t="shared" si="2"/>
        <v>0</v>
      </c>
      <c r="H43" s="90"/>
      <c r="I43" s="103"/>
      <c r="J43" s="52"/>
    </row>
    <row r="44" spans="1:10" s="47" customFormat="1" ht="45.75" hidden="1" customHeight="1" x14ac:dyDescent="0.3">
      <c r="A44" s="64" t="s">
        <v>307</v>
      </c>
      <c r="B44" s="64" t="s">
        <v>308</v>
      </c>
      <c r="C44" s="64" t="s">
        <v>309</v>
      </c>
      <c r="D44" s="65" t="s">
        <v>310</v>
      </c>
      <c r="E44" s="89" t="s">
        <v>311</v>
      </c>
      <c r="F44" s="131" t="s">
        <v>312</v>
      </c>
      <c r="G44" s="90">
        <f t="shared" si="2"/>
        <v>0</v>
      </c>
      <c r="H44" s="90"/>
      <c r="I44" s="103"/>
      <c r="J44" s="103"/>
    </row>
    <row r="45" spans="1:10" s="76" customFormat="1" ht="59.25" hidden="1" customHeight="1" x14ac:dyDescent="0.3">
      <c r="A45" s="97" t="s">
        <v>125</v>
      </c>
      <c r="B45" s="97" t="s">
        <v>126</v>
      </c>
      <c r="C45" s="97" t="s">
        <v>52</v>
      </c>
      <c r="D45" s="113" t="s">
        <v>124</v>
      </c>
      <c r="E45" s="89"/>
      <c r="F45" s="129"/>
      <c r="G45" s="90">
        <f t="shared" si="2"/>
        <v>0</v>
      </c>
      <c r="H45" s="123"/>
      <c r="I45" s="103"/>
      <c r="J45" s="114"/>
    </row>
    <row r="46" spans="1:10" ht="57" customHeight="1" x14ac:dyDescent="0.3">
      <c r="A46" s="358" t="s">
        <v>127</v>
      </c>
      <c r="B46" s="358" t="s">
        <v>128</v>
      </c>
      <c r="C46" s="359" t="s">
        <v>129</v>
      </c>
      <c r="D46" s="360" t="s">
        <v>130</v>
      </c>
      <c r="E46" s="95" t="s">
        <v>447</v>
      </c>
      <c r="F46" s="163" t="s">
        <v>448</v>
      </c>
      <c r="G46" s="96">
        <f t="shared" si="2"/>
        <v>123626</v>
      </c>
      <c r="H46" s="152">
        <v>123626</v>
      </c>
      <c r="I46" s="184"/>
      <c r="J46" s="361"/>
    </row>
    <row r="47" spans="1:10" ht="60" hidden="1" customHeight="1" x14ac:dyDescent="0.3">
      <c r="A47" s="175" t="s">
        <v>207</v>
      </c>
      <c r="B47" s="94" t="s">
        <v>208</v>
      </c>
      <c r="C47" s="175" t="s">
        <v>59</v>
      </c>
      <c r="D47" s="176" t="s">
        <v>209</v>
      </c>
      <c r="E47" s="95" t="s">
        <v>313</v>
      </c>
      <c r="F47" s="179" t="s">
        <v>314</v>
      </c>
      <c r="G47" s="96">
        <f t="shared" si="2"/>
        <v>0</v>
      </c>
      <c r="H47" s="202"/>
      <c r="I47" s="184"/>
      <c r="J47" s="184"/>
    </row>
    <row r="48" spans="1:10" s="76" customFormat="1" ht="61.5" hidden="1" customHeight="1" x14ac:dyDescent="0.3">
      <c r="A48" s="97" t="s">
        <v>131</v>
      </c>
      <c r="B48" s="97" t="s">
        <v>132</v>
      </c>
      <c r="C48" s="97" t="s">
        <v>50</v>
      </c>
      <c r="D48" s="113" t="s">
        <v>133</v>
      </c>
      <c r="E48" s="88" t="s">
        <v>295</v>
      </c>
      <c r="F48" s="131" t="s">
        <v>296</v>
      </c>
      <c r="G48" s="90">
        <f t="shared" si="2"/>
        <v>0</v>
      </c>
      <c r="H48" s="99"/>
      <c r="I48" s="103"/>
      <c r="J48" s="114"/>
    </row>
    <row r="49" spans="1:11" s="76" customFormat="1" ht="57.75" hidden="1" customHeight="1" x14ac:dyDescent="0.3">
      <c r="A49" s="97" t="s">
        <v>131</v>
      </c>
      <c r="B49" s="97" t="s">
        <v>132</v>
      </c>
      <c r="C49" s="97" t="s">
        <v>50</v>
      </c>
      <c r="D49" s="113" t="s">
        <v>133</v>
      </c>
      <c r="E49" s="88" t="s">
        <v>327</v>
      </c>
      <c r="F49" s="131" t="s">
        <v>328</v>
      </c>
      <c r="G49" s="90">
        <f t="shared" si="2"/>
        <v>0</v>
      </c>
      <c r="H49" s="99"/>
      <c r="I49" s="103"/>
      <c r="J49" s="103"/>
    </row>
    <row r="50" spans="1:11" s="76" customFormat="1" ht="43.5" hidden="1" customHeight="1" x14ac:dyDescent="0.3">
      <c r="A50" s="97" t="s">
        <v>131</v>
      </c>
      <c r="B50" s="97" t="s">
        <v>132</v>
      </c>
      <c r="C50" s="97" t="s">
        <v>50</v>
      </c>
      <c r="D50" s="113" t="s">
        <v>133</v>
      </c>
      <c r="E50" s="88" t="s">
        <v>254</v>
      </c>
      <c r="F50" s="131" t="s">
        <v>315</v>
      </c>
      <c r="G50" s="90">
        <f t="shared" si="2"/>
        <v>0</v>
      </c>
      <c r="H50" s="99"/>
      <c r="I50" s="103"/>
      <c r="J50" s="103"/>
    </row>
    <row r="51" spans="1:11" s="76" customFormat="1" ht="81" hidden="1" customHeight="1" x14ac:dyDescent="0.3">
      <c r="A51" s="125" t="s">
        <v>381</v>
      </c>
      <c r="B51" s="64" t="s">
        <v>382</v>
      </c>
      <c r="C51" s="142" t="s">
        <v>333</v>
      </c>
      <c r="D51" s="143" t="s">
        <v>383</v>
      </c>
      <c r="E51" s="88" t="s">
        <v>375</v>
      </c>
      <c r="F51" s="131" t="s">
        <v>376</v>
      </c>
      <c r="G51" s="90">
        <f t="shared" si="2"/>
        <v>0</v>
      </c>
      <c r="H51" s="99"/>
      <c r="I51" s="103"/>
      <c r="J51" s="103"/>
    </row>
    <row r="52" spans="1:11" ht="61.5" customHeight="1" x14ac:dyDescent="0.3">
      <c r="A52" s="94" t="s">
        <v>377</v>
      </c>
      <c r="B52" s="94" t="s">
        <v>378</v>
      </c>
      <c r="C52" s="94" t="s">
        <v>333</v>
      </c>
      <c r="D52" s="357" t="s">
        <v>379</v>
      </c>
      <c r="E52" s="186" t="s">
        <v>375</v>
      </c>
      <c r="F52" s="179" t="s">
        <v>376</v>
      </c>
      <c r="G52" s="96">
        <f t="shared" ref="G52" si="3">SUM(H52:I52)</f>
        <v>-1143862</v>
      </c>
      <c r="H52" s="152">
        <v>-1143862</v>
      </c>
      <c r="I52" s="184"/>
      <c r="J52" s="184"/>
    </row>
    <row r="53" spans="1:11" ht="79.5" hidden="1" customHeight="1" x14ac:dyDescent="0.3">
      <c r="A53" s="94" t="s">
        <v>324</v>
      </c>
      <c r="B53" s="94" t="s">
        <v>325</v>
      </c>
      <c r="C53" s="94" t="s">
        <v>50</v>
      </c>
      <c r="D53" s="95" t="s">
        <v>326</v>
      </c>
      <c r="E53" s="186" t="s">
        <v>375</v>
      </c>
      <c r="F53" s="179" t="s">
        <v>376</v>
      </c>
      <c r="G53" s="96">
        <f t="shared" si="2"/>
        <v>0</v>
      </c>
      <c r="H53" s="152"/>
      <c r="I53" s="184"/>
      <c r="J53" s="184"/>
    </row>
    <row r="54" spans="1:11" ht="67.5" hidden="1" customHeight="1" x14ac:dyDescent="0.3">
      <c r="A54" s="94" t="s">
        <v>324</v>
      </c>
      <c r="B54" s="94" t="s">
        <v>325</v>
      </c>
      <c r="C54" s="94" t="s">
        <v>50</v>
      </c>
      <c r="D54" s="357" t="s">
        <v>326</v>
      </c>
      <c r="E54" s="186" t="s">
        <v>446</v>
      </c>
      <c r="F54" s="179" t="s">
        <v>315</v>
      </c>
      <c r="G54" s="96">
        <f t="shared" si="2"/>
        <v>0</v>
      </c>
      <c r="H54" s="152"/>
      <c r="I54" s="184"/>
      <c r="J54" s="184"/>
    </row>
    <row r="55" spans="1:11" s="43" customFormat="1" ht="39.75" customHeight="1" x14ac:dyDescent="0.3">
      <c r="A55" s="57" t="s">
        <v>145</v>
      </c>
      <c r="B55" s="362"/>
      <c r="C55" s="362"/>
      <c r="D55" s="69" t="s">
        <v>83</v>
      </c>
      <c r="E55" s="363"/>
      <c r="F55" s="191"/>
      <c r="G55" s="86">
        <f>SUM(G56)</f>
        <v>-5151622</v>
      </c>
      <c r="H55" s="86">
        <f t="shared" ref="H55:J55" si="4">SUM(H56)</f>
        <v>-5151622</v>
      </c>
      <c r="I55" s="86">
        <f t="shared" si="4"/>
        <v>0</v>
      </c>
      <c r="J55" s="86">
        <f t="shared" si="4"/>
        <v>0</v>
      </c>
    </row>
    <row r="56" spans="1:11" s="43" customFormat="1" ht="39.75" customHeight="1" x14ac:dyDescent="0.3">
      <c r="A56" s="57" t="s">
        <v>144</v>
      </c>
      <c r="B56" s="362"/>
      <c r="C56" s="362"/>
      <c r="D56" s="69" t="s">
        <v>83</v>
      </c>
      <c r="E56" s="363"/>
      <c r="F56" s="191"/>
      <c r="G56" s="86">
        <f>SUM(G57:G59)</f>
        <v>-5151622</v>
      </c>
      <c r="H56" s="86">
        <f t="shared" ref="H56:J56" si="5">SUM(H57:H59)</f>
        <v>-5151622</v>
      </c>
      <c r="I56" s="86">
        <f t="shared" si="5"/>
        <v>0</v>
      </c>
      <c r="J56" s="86">
        <f t="shared" si="5"/>
        <v>0</v>
      </c>
      <c r="K56" s="132">
        <f>SUM(H56:I56)</f>
        <v>-5151622</v>
      </c>
    </row>
    <row r="57" spans="1:11" s="43" customFormat="1" ht="61.5" customHeight="1" x14ac:dyDescent="0.3">
      <c r="A57" s="364" t="s">
        <v>280</v>
      </c>
      <c r="B57" s="364" t="s">
        <v>317</v>
      </c>
      <c r="C57" s="365" t="s">
        <v>42</v>
      </c>
      <c r="D57" s="177" t="s">
        <v>318</v>
      </c>
      <c r="E57" s="186" t="s">
        <v>257</v>
      </c>
      <c r="F57" s="163" t="s">
        <v>258</v>
      </c>
      <c r="G57" s="152">
        <f t="shared" ref="G57" si="6">SUM(H57:I57)</f>
        <v>-5151622</v>
      </c>
      <c r="H57" s="152">
        <v>-5151622</v>
      </c>
      <c r="I57" s="354"/>
      <c r="J57" s="366"/>
      <c r="K57" s="187"/>
    </row>
    <row r="58" spans="1:11" s="47" customFormat="1" ht="42" hidden="1" customHeight="1" x14ac:dyDescent="0.3">
      <c r="A58" s="110"/>
      <c r="B58" s="110"/>
      <c r="C58" s="127"/>
      <c r="D58" s="115"/>
      <c r="E58" s="88"/>
      <c r="F58" s="129"/>
      <c r="G58" s="99"/>
      <c r="H58" s="99"/>
      <c r="I58" s="91"/>
      <c r="J58" s="128"/>
      <c r="K58" s="56"/>
    </row>
    <row r="59" spans="1:11" s="76" customFormat="1" ht="42" hidden="1" customHeight="1" x14ac:dyDescent="0.3">
      <c r="A59" s="97" t="s">
        <v>259</v>
      </c>
      <c r="B59" s="97" t="s">
        <v>121</v>
      </c>
      <c r="C59" s="97" t="s">
        <v>58</v>
      </c>
      <c r="D59" s="130" t="s">
        <v>18</v>
      </c>
      <c r="E59" s="89" t="s">
        <v>260</v>
      </c>
      <c r="F59" s="131"/>
      <c r="G59" s="131"/>
      <c r="H59" s="103"/>
      <c r="I59" s="103"/>
      <c r="J59" s="114"/>
    </row>
    <row r="60" spans="1:11" s="43" customFormat="1" ht="54.75" customHeight="1" x14ac:dyDescent="0.3">
      <c r="A60" s="57" t="s">
        <v>142</v>
      </c>
      <c r="B60" s="375"/>
      <c r="C60" s="375"/>
      <c r="D60" s="183" t="s">
        <v>456</v>
      </c>
      <c r="E60" s="190"/>
      <c r="F60" s="191"/>
      <c r="G60" s="144">
        <f>SUM(G61)</f>
        <v>-1074330</v>
      </c>
      <c r="H60" s="144">
        <f t="shared" ref="H60:J60" si="7">SUM(H61)</f>
        <v>123000</v>
      </c>
      <c r="I60" s="144">
        <f t="shared" si="7"/>
        <v>-1197330</v>
      </c>
      <c r="J60" s="144">
        <f t="shared" si="7"/>
        <v>-1197330</v>
      </c>
    </row>
    <row r="61" spans="1:11" s="43" customFormat="1" ht="55.5" customHeight="1" x14ac:dyDescent="0.3">
      <c r="A61" s="57" t="s">
        <v>141</v>
      </c>
      <c r="B61" s="375"/>
      <c r="C61" s="375"/>
      <c r="D61" s="183" t="s">
        <v>456</v>
      </c>
      <c r="E61" s="190"/>
      <c r="F61" s="191"/>
      <c r="G61" s="86">
        <f>SUM(G62:G69)</f>
        <v>-1074330</v>
      </c>
      <c r="H61" s="86">
        <f t="shared" ref="H61:J61" si="8">SUM(H62:H69)</f>
        <v>123000</v>
      </c>
      <c r="I61" s="86">
        <f t="shared" si="8"/>
        <v>-1197330</v>
      </c>
      <c r="J61" s="86">
        <f t="shared" si="8"/>
        <v>-1197330</v>
      </c>
      <c r="K61" s="132">
        <f>SUM(H61:I61)</f>
        <v>-1074330</v>
      </c>
    </row>
    <row r="62" spans="1:11" s="43" customFormat="1" ht="40.5" customHeight="1" x14ac:dyDescent="0.3">
      <c r="A62" s="94" t="s">
        <v>384</v>
      </c>
      <c r="B62" s="94" t="s">
        <v>288</v>
      </c>
      <c r="C62" s="94" t="s">
        <v>289</v>
      </c>
      <c r="D62" s="378" t="s">
        <v>290</v>
      </c>
      <c r="E62" s="186" t="s">
        <v>458</v>
      </c>
      <c r="F62" s="163" t="s">
        <v>459</v>
      </c>
      <c r="G62" s="96">
        <f t="shared" ref="G62:G73" si="9">SUM(H62:I62)</f>
        <v>-1197330</v>
      </c>
      <c r="H62" s="184"/>
      <c r="I62" s="184">
        <v>-1197330</v>
      </c>
      <c r="J62" s="184">
        <v>-1197330</v>
      </c>
    </row>
    <row r="63" spans="1:11" s="43" customFormat="1" ht="55.5" customHeight="1" x14ac:dyDescent="0.3">
      <c r="A63" s="180" t="s">
        <v>150</v>
      </c>
      <c r="B63" s="180" t="s">
        <v>112</v>
      </c>
      <c r="C63" s="68" t="s">
        <v>46</v>
      </c>
      <c r="D63" s="182" t="s">
        <v>113</v>
      </c>
      <c r="E63" s="95" t="s">
        <v>460</v>
      </c>
      <c r="F63" s="163" t="s">
        <v>461</v>
      </c>
      <c r="G63" s="96">
        <f t="shared" si="9"/>
        <v>123000</v>
      </c>
      <c r="H63" s="184">
        <v>123000</v>
      </c>
      <c r="I63" s="184"/>
      <c r="J63" s="379"/>
    </row>
    <row r="64" spans="1:11" s="43" customFormat="1" ht="58.5" hidden="1" customHeight="1" x14ac:dyDescent="0.3">
      <c r="A64" s="180"/>
      <c r="B64" s="192"/>
      <c r="C64" s="193"/>
      <c r="D64" s="177"/>
      <c r="E64" s="95"/>
      <c r="F64" s="163"/>
      <c r="G64" s="96">
        <f t="shared" si="9"/>
        <v>0</v>
      </c>
      <c r="H64" s="184"/>
      <c r="I64" s="184"/>
      <c r="J64" s="187"/>
    </row>
    <row r="65" spans="1:11" s="195" customFormat="1" ht="61.5" hidden="1" customHeight="1" x14ac:dyDescent="0.3">
      <c r="A65" s="180"/>
      <c r="B65" s="180"/>
      <c r="C65" s="74"/>
      <c r="D65" s="177"/>
      <c r="E65" s="95"/>
      <c r="F65" s="163"/>
      <c r="G65" s="96">
        <f t="shared" si="9"/>
        <v>0</v>
      </c>
      <c r="H65" s="184"/>
      <c r="I65" s="184"/>
      <c r="J65" s="194"/>
    </row>
    <row r="66" spans="1:11" s="195" customFormat="1" ht="52.5" hidden="1" customHeight="1" x14ac:dyDescent="0.3">
      <c r="A66" s="181"/>
      <c r="B66" s="181"/>
      <c r="C66" s="68"/>
      <c r="D66" s="182"/>
      <c r="E66" s="95"/>
      <c r="F66" s="163"/>
      <c r="G66" s="96">
        <f t="shared" si="9"/>
        <v>0</v>
      </c>
      <c r="H66" s="184"/>
      <c r="I66" s="184"/>
      <c r="J66" s="194"/>
    </row>
    <row r="67" spans="1:11" s="195" customFormat="1" ht="62.25" hidden="1" customHeight="1" x14ac:dyDescent="0.3">
      <c r="A67" s="181"/>
      <c r="B67" s="181"/>
      <c r="C67" s="68"/>
      <c r="D67" s="182"/>
      <c r="E67" s="95"/>
      <c r="F67" s="163"/>
      <c r="G67" s="96">
        <f t="shared" si="9"/>
        <v>0</v>
      </c>
      <c r="H67" s="184"/>
      <c r="I67" s="184"/>
      <c r="J67" s="194"/>
    </row>
    <row r="68" spans="1:11" s="195" customFormat="1" ht="0.75" hidden="1" customHeight="1" x14ac:dyDescent="0.3">
      <c r="A68" s="196"/>
      <c r="B68" s="196"/>
      <c r="C68" s="197"/>
      <c r="D68" s="198"/>
      <c r="E68" s="95"/>
      <c r="F68" s="163"/>
      <c r="G68" s="96">
        <f t="shared" si="9"/>
        <v>0</v>
      </c>
      <c r="H68" s="184"/>
      <c r="I68" s="184"/>
      <c r="J68" s="194"/>
    </row>
    <row r="69" spans="1:11" s="195" customFormat="1" ht="61.5" hidden="1" customHeight="1" x14ac:dyDescent="0.3">
      <c r="A69" s="180"/>
      <c r="B69" s="180"/>
      <c r="C69" s="68"/>
      <c r="D69" s="182"/>
      <c r="E69" s="95"/>
      <c r="F69" s="163"/>
      <c r="G69" s="96">
        <f t="shared" si="9"/>
        <v>0</v>
      </c>
      <c r="H69" s="184"/>
      <c r="I69" s="184"/>
      <c r="J69" s="194"/>
    </row>
    <row r="70" spans="1:11" s="43" customFormat="1" ht="62.25" hidden="1" customHeight="1" x14ac:dyDescent="0.3">
      <c r="A70" s="57" t="s">
        <v>21</v>
      </c>
      <c r="B70" s="57"/>
      <c r="C70" s="57"/>
      <c r="D70" s="183" t="s">
        <v>449</v>
      </c>
      <c r="E70" s="199"/>
      <c r="F70" s="200"/>
      <c r="G70" s="144">
        <f>SUM(G71)</f>
        <v>0</v>
      </c>
      <c r="H70" s="144">
        <f t="shared" ref="H70:J70" si="10">SUM(H71)</f>
        <v>0</v>
      </c>
      <c r="I70" s="144">
        <f t="shared" si="10"/>
        <v>0</v>
      </c>
      <c r="J70" s="144">
        <f t="shared" si="10"/>
        <v>0</v>
      </c>
    </row>
    <row r="71" spans="1:11" s="43" customFormat="1" ht="61.5" hidden="1" customHeight="1" x14ac:dyDescent="0.3">
      <c r="A71" s="57" t="s">
        <v>22</v>
      </c>
      <c r="B71" s="57"/>
      <c r="C71" s="57"/>
      <c r="D71" s="183" t="s">
        <v>449</v>
      </c>
      <c r="E71" s="199"/>
      <c r="F71" s="200"/>
      <c r="G71" s="144">
        <f>SUM(G72:G73)</f>
        <v>0</v>
      </c>
      <c r="H71" s="144">
        <f t="shared" ref="H71:J71" si="11">SUM(H72:H73)</f>
        <v>0</v>
      </c>
      <c r="I71" s="144">
        <f t="shared" si="11"/>
        <v>0</v>
      </c>
      <c r="J71" s="144">
        <f t="shared" si="11"/>
        <v>0</v>
      </c>
      <c r="K71" s="132">
        <f>SUM(H71:I71)</f>
        <v>0</v>
      </c>
    </row>
    <row r="72" spans="1:11" s="43" customFormat="1" ht="57.75" hidden="1" customHeight="1" x14ac:dyDescent="0.3">
      <c r="A72" s="68" t="s">
        <v>424</v>
      </c>
      <c r="B72" s="68" t="s">
        <v>107</v>
      </c>
      <c r="C72" s="68" t="s">
        <v>47</v>
      </c>
      <c r="D72" s="376" t="s">
        <v>108</v>
      </c>
      <c r="E72" s="186" t="s">
        <v>457</v>
      </c>
      <c r="F72" s="179" t="s">
        <v>294</v>
      </c>
      <c r="G72" s="96">
        <f t="shared" si="9"/>
        <v>0</v>
      </c>
      <c r="H72" s="184"/>
      <c r="I72" s="184"/>
      <c r="J72" s="201"/>
    </row>
    <row r="73" spans="1:11" s="47" customFormat="1" ht="44.25" hidden="1" customHeight="1" x14ac:dyDescent="0.3">
      <c r="A73" s="125" t="s">
        <v>161</v>
      </c>
      <c r="B73" s="125" t="s">
        <v>162</v>
      </c>
      <c r="C73" s="125" t="s">
        <v>57</v>
      </c>
      <c r="D73" s="134" t="s">
        <v>160</v>
      </c>
      <c r="E73" s="89" t="s">
        <v>320</v>
      </c>
      <c r="F73" s="129" t="s">
        <v>321</v>
      </c>
      <c r="G73" s="90">
        <f t="shared" si="9"/>
        <v>0</v>
      </c>
      <c r="H73" s="103"/>
      <c r="I73" s="103"/>
      <c r="J73" s="133"/>
    </row>
    <row r="74" spans="1:11" s="172" customFormat="1" ht="72.75" customHeight="1" x14ac:dyDescent="0.3">
      <c r="A74" s="57" t="s">
        <v>346</v>
      </c>
      <c r="B74" s="367"/>
      <c r="C74" s="367"/>
      <c r="D74" s="183" t="s">
        <v>347</v>
      </c>
      <c r="E74" s="188"/>
      <c r="F74" s="189"/>
      <c r="G74" s="144">
        <f>SUM(G75)</f>
        <v>-13877547</v>
      </c>
      <c r="H74" s="144">
        <f t="shared" ref="H74:J74" si="12">SUM(H75)</f>
        <v>0</v>
      </c>
      <c r="I74" s="144">
        <f t="shared" si="12"/>
        <v>-13877547</v>
      </c>
      <c r="J74" s="144">
        <f t="shared" si="12"/>
        <v>-13877547</v>
      </c>
    </row>
    <row r="75" spans="1:11" s="172" customFormat="1" ht="69.75" customHeight="1" x14ac:dyDescent="0.3">
      <c r="A75" s="57" t="s">
        <v>348</v>
      </c>
      <c r="B75" s="367"/>
      <c r="C75" s="367"/>
      <c r="D75" s="183" t="s">
        <v>347</v>
      </c>
      <c r="E75" s="188"/>
      <c r="F75" s="189"/>
      <c r="G75" s="144">
        <f>SUM(G76:G92)</f>
        <v>-13877547</v>
      </c>
      <c r="H75" s="144">
        <f t="shared" ref="H75:J75" si="13">SUM(H76:H92)</f>
        <v>0</v>
      </c>
      <c r="I75" s="144">
        <f t="shared" si="13"/>
        <v>-13877547</v>
      </c>
      <c r="J75" s="144">
        <f t="shared" si="13"/>
        <v>-13877547</v>
      </c>
      <c r="K75" s="87">
        <f>SUM(H74:I74)</f>
        <v>-13877547</v>
      </c>
    </row>
    <row r="76" spans="1:11" s="204" customFormat="1" ht="92.25" customHeight="1" x14ac:dyDescent="0.3">
      <c r="A76" s="94" t="s">
        <v>429</v>
      </c>
      <c r="B76" s="94" t="s">
        <v>317</v>
      </c>
      <c r="C76" s="368" t="s">
        <v>42</v>
      </c>
      <c r="D76" s="369" t="s">
        <v>318</v>
      </c>
      <c r="E76" s="186" t="s">
        <v>255</v>
      </c>
      <c r="F76" s="163" t="s">
        <v>256</v>
      </c>
      <c r="G76" s="96">
        <f t="shared" ref="G76:G104" si="14">SUM(H76:I76)</f>
        <v>-6069661</v>
      </c>
      <c r="H76" s="377"/>
      <c r="I76" s="152">
        <v>-6069661</v>
      </c>
      <c r="J76" s="152">
        <v>-6069661</v>
      </c>
      <c r="K76" s="203"/>
    </row>
    <row r="77" spans="1:11" s="204" customFormat="1" ht="99.75" hidden="1" customHeight="1" x14ac:dyDescent="0.3">
      <c r="A77" s="370" t="s">
        <v>450</v>
      </c>
      <c r="B77" s="370" t="s">
        <v>236</v>
      </c>
      <c r="C77" s="64" t="s">
        <v>45</v>
      </c>
      <c r="D77" s="89" t="s">
        <v>237</v>
      </c>
      <c r="E77" s="88" t="s">
        <v>255</v>
      </c>
      <c r="F77" s="129" t="s">
        <v>256</v>
      </c>
      <c r="G77" s="96">
        <f t="shared" si="14"/>
        <v>0</v>
      </c>
      <c r="H77" s="377"/>
      <c r="I77" s="152"/>
      <c r="J77" s="152"/>
      <c r="K77" s="203"/>
    </row>
    <row r="78" spans="1:11" s="76" customFormat="1" ht="96" hidden="1" customHeight="1" x14ac:dyDescent="0.3">
      <c r="A78" s="68" t="s">
        <v>430</v>
      </c>
      <c r="B78" s="68" t="s">
        <v>164</v>
      </c>
      <c r="C78" s="94" t="s">
        <v>200</v>
      </c>
      <c r="D78" s="95" t="s">
        <v>165</v>
      </c>
      <c r="E78" s="95" t="s">
        <v>305</v>
      </c>
      <c r="F78" s="163" t="s">
        <v>306</v>
      </c>
      <c r="G78" s="96">
        <f t="shared" si="14"/>
        <v>0</v>
      </c>
      <c r="H78" s="152"/>
      <c r="I78" s="184"/>
      <c r="J78" s="184"/>
      <c r="K78" s="124"/>
    </row>
    <row r="79" spans="1:11" s="122" customFormat="1" ht="96.75" hidden="1" customHeight="1" x14ac:dyDescent="0.3">
      <c r="A79" s="68" t="s">
        <v>432</v>
      </c>
      <c r="B79" s="68" t="s">
        <v>189</v>
      </c>
      <c r="C79" s="94" t="s">
        <v>48</v>
      </c>
      <c r="D79" s="95" t="s">
        <v>433</v>
      </c>
      <c r="E79" s="186" t="s">
        <v>255</v>
      </c>
      <c r="F79" s="163" t="s">
        <v>256</v>
      </c>
      <c r="G79" s="96">
        <f t="shared" si="14"/>
        <v>0</v>
      </c>
      <c r="H79" s="152"/>
      <c r="I79" s="184"/>
      <c r="J79" s="184"/>
      <c r="K79" s="205"/>
    </row>
    <row r="80" spans="1:11" s="122" customFormat="1" ht="96.75" hidden="1" customHeight="1" x14ac:dyDescent="0.3">
      <c r="A80" s="68" t="s">
        <v>434</v>
      </c>
      <c r="B80" s="68" t="s">
        <v>229</v>
      </c>
      <c r="C80" s="94" t="s">
        <v>48</v>
      </c>
      <c r="D80" s="95" t="s">
        <v>230</v>
      </c>
      <c r="E80" s="186" t="s">
        <v>299</v>
      </c>
      <c r="F80" s="163" t="s">
        <v>451</v>
      </c>
      <c r="G80" s="96">
        <f t="shared" si="14"/>
        <v>0</v>
      </c>
      <c r="H80" s="152"/>
      <c r="I80" s="184"/>
      <c r="J80" s="184"/>
      <c r="K80" s="205"/>
    </row>
    <row r="81" spans="1:11" s="122" customFormat="1" ht="96.75" hidden="1" customHeight="1" x14ac:dyDescent="0.3">
      <c r="A81" s="370" t="s">
        <v>350</v>
      </c>
      <c r="B81" s="370" t="s">
        <v>203</v>
      </c>
      <c r="C81" s="64" t="s">
        <v>48</v>
      </c>
      <c r="D81" s="371" t="s">
        <v>201</v>
      </c>
      <c r="E81" s="88" t="s">
        <v>299</v>
      </c>
      <c r="F81" s="129" t="s">
        <v>451</v>
      </c>
      <c r="G81" s="96">
        <f t="shared" si="14"/>
        <v>0</v>
      </c>
      <c r="H81" s="152"/>
      <c r="I81" s="184"/>
      <c r="J81" s="184"/>
      <c r="K81" s="205"/>
    </row>
    <row r="82" spans="1:11" s="122" customFormat="1" ht="96.75" hidden="1" customHeight="1" x14ac:dyDescent="0.3">
      <c r="A82" s="94" t="s">
        <v>350</v>
      </c>
      <c r="B82" s="94" t="s">
        <v>203</v>
      </c>
      <c r="C82" s="368" t="s">
        <v>48</v>
      </c>
      <c r="D82" s="372" t="s">
        <v>201</v>
      </c>
      <c r="E82" s="95" t="s">
        <v>250</v>
      </c>
      <c r="F82" s="179" t="s">
        <v>251</v>
      </c>
      <c r="G82" s="96">
        <f t="shared" si="14"/>
        <v>0</v>
      </c>
      <c r="H82" s="152"/>
      <c r="I82" s="184"/>
      <c r="J82" s="184"/>
      <c r="K82" s="205"/>
    </row>
    <row r="83" spans="1:11" s="122" customFormat="1" ht="96.75" hidden="1" customHeight="1" x14ac:dyDescent="0.3">
      <c r="A83" s="358" t="s">
        <v>435</v>
      </c>
      <c r="B83" s="358" t="s">
        <v>117</v>
      </c>
      <c r="C83" s="358" t="s">
        <v>48</v>
      </c>
      <c r="D83" s="174" t="s">
        <v>118</v>
      </c>
      <c r="E83" s="95" t="s">
        <v>299</v>
      </c>
      <c r="F83" s="163" t="s">
        <v>300</v>
      </c>
      <c r="G83" s="96">
        <f t="shared" si="14"/>
        <v>0</v>
      </c>
      <c r="H83" s="152"/>
      <c r="I83" s="184"/>
      <c r="J83" s="184"/>
      <c r="K83" s="205"/>
    </row>
    <row r="84" spans="1:11" s="122" customFormat="1" ht="96.75" hidden="1" customHeight="1" x14ac:dyDescent="0.3">
      <c r="A84" s="358" t="s">
        <v>435</v>
      </c>
      <c r="B84" s="358" t="s">
        <v>117</v>
      </c>
      <c r="C84" s="358" t="s">
        <v>48</v>
      </c>
      <c r="D84" s="174" t="s">
        <v>118</v>
      </c>
      <c r="E84" s="95" t="s">
        <v>301</v>
      </c>
      <c r="F84" s="163" t="s">
        <v>302</v>
      </c>
      <c r="G84" s="96">
        <f t="shared" si="14"/>
        <v>0</v>
      </c>
      <c r="H84" s="152"/>
      <c r="I84" s="184"/>
      <c r="J84" s="184"/>
      <c r="K84" s="205"/>
    </row>
    <row r="85" spans="1:11" s="122" customFormat="1" ht="96.75" hidden="1" customHeight="1" x14ac:dyDescent="0.3">
      <c r="A85" s="358" t="s">
        <v>435</v>
      </c>
      <c r="B85" s="358" t="s">
        <v>117</v>
      </c>
      <c r="C85" s="358" t="s">
        <v>48</v>
      </c>
      <c r="D85" s="174" t="s">
        <v>118</v>
      </c>
      <c r="E85" s="95" t="s">
        <v>452</v>
      </c>
      <c r="F85" s="163" t="s">
        <v>453</v>
      </c>
      <c r="G85" s="96">
        <f t="shared" si="14"/>
        <v>0</v>
      </c>
      <c r="H85" s="152"/>
      <c r="I85" s="184"/>
      <c r="J85" s="184"/>
      <c r="K85" s="205"/>
    </row>
    <row r="86" spans="1:11" s="122" customFormat="1" ht="96.75" hidden="1" customHeight="1" x14ac:dyDescent="0.3">
      <c r="A86" s="370" t="s">
        <v>351</v>
      </c>
      <c r="B86" s="370" t="s">
        <v>352</v>
      </c>
      <c r="C86" s="64" t="s">
        <v>353</v>
      </c>
      <c r="D86" s="89" t="s">
        <v>354</v>
      </c>
      <c r="E86" s="89" t="s">
        <v>299</v>
      </c>
      <c r="F86" s="129" t="s">
        <v>300</v>
      </c>
      <c r="G86" s="96">
        <f t="shared" si="14"/>
        <v>0</v>
      </c>
      <c r="H86" s="152"/>
      <c r="I86" s="184"/>
      <c r="J86" s="184"/>
      <c r="K86" s="205"/>
    </row>
    <row r="87" spans="1:11" s="122" customFormat="1" ht="91.5" customHeight="1" x14ac:dyDescent="0.3">
      <c r="A87" s="68" t="s">
        <v>355</v>
      </c>
      <c r="B87" s="68" t="s">
        <v>79</v>
      </c>
      <c r="C87" s="94" t="s">
        <v>167</v>
      </c>
      <c r="D87" s="95" t="s">
        <v>166</v>
      </c>
      <c r="E87" s="186" t="s">
        <v>255</v>
      </c>
      <c r="F87" s="163" t="s">
        <v>256</v>
      </c>
      <c r="G87" s="96">
        <f t="shared" si="14"/>
        <v>-5807886</v>
      </c>
      <c r="H87" s="152"/>
      <c r="I87" s="184">
        <v>-5807886</v>
      </c>
      <c r="J87" s="184">
        <v>-5807886</v>
      </c>
      <c r="K87" s="205"/>
    </row>
    <row r="88" spans="1:11" s="122" customFormat="1" ht="96.75" hidden="1" customHeight="1" x14ac:dyDescent="0.3">
      <c r="A88" s="370" t="s">
        <v>355</v>
      </c>
      <c r="B88" s="370" t="s">
        <v>79</v>
      </c>
      <c r="C88" s="64" t="s">
        <v>167</v>
      </c>
      <c r="D88" s="89" t="s">
        <v>166</v>
      </c>
      <c r="E88" s="89" t="s">
        <v>305</v>
      </c>
      <c r="F88" s="129" t="s">
        <v>306</v>
      </c>
      <c r="G88" s="96">
        <f t="shared" si="14"/>
        <v>0</v>
      </c>
      <c r="H88" s="152"/>
      <c r="I88" s="184"/>
      <c r="J88" s="184"/>
      <c r="K88" s="205"/>
    </row>
    <row r="89" spans="1:11" s="122" customFormat="1" ht="96.75" hidden="1" customHeight="1" x14ac:dyDescent="0.3">
      <c r="A89" s="370" t="s">
        <v>355</v>
      </c>
      <c r="B89" s="370" t="s">
        <v>79</v>
      </c>
      <c r="C89" s="64" t="s">
        <v>167</v>
      </c>
      <c r="D89" s="89" t="s">
        <v>166</v>
      </c>
      <c r="E89" s="88" t="s">
        <v>255</v>
      </c>
      <c r="F89" s="129" t="s">
        <v>256</v>
      </c>
      <c r="G89" s="96">
        <f t="shared" si="14"/>
        <v>0</v>
      </c>
      <c r="H89" s="152"/>
      <c r="I89" s="184"/>
      <c r="J89" s="184"/>
      <c r="K89" s="205"/>
    </row>
    <row r="90" spans="1:11" s="122" customFormat="1" ht="96.75" hidden="1" customHeight="1" x14ac:dyDescent="0.3">
      <c r="A90" s="370" t="s">
        <v>356</v>
      </c>
      <c r="B90" s="370" t="s">
        <v>210</v>
      </c>
      <c r="C90" s="64" t="s">
        <v>167</v>
      </c>
      <c r="D90" s="89" t="s">
        <v>357</v>
      </c>
      <c r="E90" s="88" t="s">
        <v>255</v>
      </c>
      <c r="F90" s="129" t="s">
        <v>256</v>
      </c>
      <c r="G90" s="96">
        <f t="shared" si="14"/>
        <v>0</v>
      </c>
      <c r="H90" s="152"/>
      <c r="I90" s="184"/>
      <c r="J90" s="184"/>
      <c r="K90" s="205"/>
    </row>
    <row r="91" spans="1:11" s="122" customFormat="1" ht="90.75" hidden="1" customHeight="1" x14ac:dyDescent="0.3">
      <c r="A91" s="373" t="s">
        <v>359</v>
      </c>
      <c r="B91" s="373" t="s">
        <v>360</v>
      </c>
      <c r="C91" s="374" t="s">
        <v>167</v>
      </c>
      <c r="D91" s="95" t="s">
        <v>454</v>
      </c>
      <c r="E91" s="186" t="s">
        <v>255</v>
      </c>
      <c r="F91" s="163" t="s">
        <v>256</v>
      </c>
      <c r="G91" s="96">
        <f t="shared" si="14"/>
        <v>0</v>
      </c>
      <c r="H91" s="152"/>
      <c r="I91" s="184"/>
      <c r="J91" s="184"/>
      <c r="K91" s="205"/>
    </row>
    <row r="92" spans="1:11" s="122" customFormat="1" ht="92.25" customHeight="1" x14ac:dyDescent="0.3">
      <c r="A92" s="68" t="s">
        <v>362</v>
      </c>
      <c r="B92" s="68" t="s">
        <v>169</v>
      </c>
      <c r="C92" s="94" t="s">
        <v>49</v>
      </c>
      <c r="D92" s="95" t="s">
        <v>168</v>
      </c>
      <c r="E92" s="186" t="s">
        <v>255</v>
      </c>
      <c r="F92" s="163" t="s">
        <v>256</v>
      </c>
      <c r="G92" s="96">
        <f t="shared" si="14"/>
        <v>-2000000</v>
      </c>
      <c r="H92" s="152"/>
      <c r="I92" s="184">
        <v>-2000000</v>
      </c>
      <c r="J92" s="184">
        <v>-2000000</v>
      </c>
      <c r="K92" s="205"/>
    </row>
    <row r="93" spans="1:11" s="122" customFormat="1" ht="112.5" hidden="1" customHeight="1" x14ac:dyDescent="0.3">
      <c r="A93" s="68" t="s">
        <v>362</v>
      </c>
      <c r="B93" s="68" t="s">
        <v>169</v>
      </c>
      <c r="C93" s="94" t="s">
        <v>49</v>
      </c>
      <c r="D93" s="95" t="s">
        <v>168</v>
      </c>
      <c r="E93" s="95" t="s">
        <v>299</v>
      </c>
      <c r="F93" s="163" t="s">
        <v>300</v>
      </c>
      <c r="G93" s="90">
        <f t="shared" si="14"/>
        <v>0</v>
      </c>
      <c r="H93" s="99"/>
      <c r="I93" s="103"/>
      <c r="J93" s="103"/>
      <c r="K93" s="205"/>
    </row>
    <row r="94" spans="1:11" s="76" customFormat="1" ht="92.25" hidden="1" customHeight="1" x14ac:dyDescent="0.3">
      <c r="A94" s="68" t="s">
        <v>362</v>
      </c>
      <c r="B94" s="68" t="s">
        <v>169</v>
      </c>
      <c r="C94" s="94" t="s">
        <v>49</v>
      </c>
      <c r="D94" s="95" t="s">
        <v>168</v>
      </c>
      <c r="E94" s="95" t="s">
        <v>452</v>
      </c>
      <c r="F94" s="163" t="s">
        <v>453</v>
      </c>
      <c r="G94" s="90">
        <f t="shared" si="14"/>
        <v>0</v>
      </c>
      <c r="H94" s="99"/>
      <c r="I94" s="103"/>
      <c r="J94" s="103"/>
      <c r="K94" s="124"/>
    </row>
    <row r="95" spans="1:11" s="76" customFormat="1" ht="110.25" hidden="1" customHeight="1" x14ac:dyDescent="0.3">
      <c r="A95" s="175" t="s">
        <v>436</v>
      </c>
      <c r="B95" s="94" t="s">
        <v>208</v>
      </c>
      <c r="C95" s="175" t="s">
        <v>59</v>
      </c>
      <c r="D95" s="176" t="s">
        <v>209</v>
      </c>
      <c r="E95" s="95" t="s">
        <v>313</v>
      </c>
      <c r="F95" s="179" t="s">
        <v>314</v>
      </c>
      <c r="G95" s="90">
        <f t="shared" si="14"/>
        <v>0</v>
      </c>
      <c r="H95" s="99"/>
      <c r="I95" s="103"/>
      <c r="J95" s="103"/>
      <c r="K95" s="124"/>
    </row>
    <row r="96" spans="1:11" s="76" customFormat="1" ht="110.25" hidden="1" customHeight="1" x14ac:dyDescent="0.3">
      <c r="A96" s="57" t="s">
        <v>363</v>
      </c>
      <c r="B96" s="367"/>
      <c r="C96" s="367"/>
      <c r="D96" s="183" t="s">
        <v>364</v>
      </c>
      <c r="E96" s="188"/>
      <c r="F96" s="189"/>
      <c r="G96" s="90"/>
      <c r="H96" s="99"/>
      <c r="I96" s="103"/>
      <c r="J96" s="103"/>
      <c r="K96" s="124"/>
    </row>
    <row r="97" spans="1:11" s="76" customFormat="1" ht="110.25" hidden="1" customHeight="1" x14ac:dyDescent="0.3">
      <c r="A97" s="57" t="s">
        <v>365</v>
      </c>
      <c r="B97" s="367"/>
      <c r="C97" s="367"/>
      <c r="D97" s="183" t="s">
        <v>364</v>
      </c>
      <c r="E97" s="188"/>
      <c r="F97" s="189"/>
      <c r="G97" s="90"/>
      <c r="H97" s="99"/>
      <c r="I97" s="103"/>
      <c r="J97" s="103"/>
      <c r="K97" s="124"/>
    </row>
    <row r="98" spans="1:11" s="76" customFormat="1" ht="110.25" hidden="1" customHeight="1" x14ac:dyDescent="0.3">
      <c r="A98" s="68" t="s">
        <v>367</v>
      </c>
      <c r="B98" s="68" t="s">
        <v>178</v>
      </c>
      <c r="C98" s="94" t="s">
        <v>167</v>
      </c>
      <c r="D98" s="353" t="s">
        <v>177</v>
      </c>
      <c r="E98" s="186" t="s">
        <v>455</v>
      </c>
      <c r="F98" s="163" t="s">
        <v>316</v>
      </c>
      <c r="G98" s="90"/>
      <c r="H98" s="99"/>
      <c r="I98" s="103"/>
      <c r="J98" s="103"/>
      <c r="K98" s="124"/>
    </row>
    <row r="99" spans="1:11" s="76" customFormat="1" ht="110.25" hidden="1" customHeight="1" x14ac:dyDescent="0.3">
      <c r="A99" s="68" t="s">
        <v>437</v>
      </c>
      <c r="B99" s="68" t="s">
        <v>438</v>
      </c>
      <c r="C99" s="94" t="s">
        <v>167</v>
      </c>
      <c r="D99" s="95" t="s">
        <v>439</v>
      </c>
      <c r="E99" s="186" t="s">
        <v>455</v>
      </c>
      <c r="F99" s="163" t="s">
        <v>316</v>
      </c>
      <c r="G99" s="90"/>
      <c r="H99" s="99"/>
      <c r="I99" s="103"/>
      <c r="J99" s="103"/>
      <c r="K99" s="124"/>
    </row>
    <row r="100" spans="1:11" s="76" customFormat="1" ht="70.5" customHeight="1" x14ac:dyDescent="0.3">
      <c r="A100" s="57" t="s">
        <v>462</v>
      </c>
      <c r="B100" s="367"/>
      <c r="C100" s="367"/>
      <c r="D100" s="183" t="s">
        <v>465</v>
      </c>
      <c r="E100" s="188"/>
      <c r="F100" s="189"/>
      <c r="G100" s="144">
        <f>SUM(G101)</f>
        <v>11960</v>
      </c>
      <c r="H100" s="144">
        <f t="shared" ref="H100:J101" si="15">SUM(H101)</f>
        <v>0</v>
      </c>
      <c r="I100" s="144">
        <f t="shared" si="15"/>
        <v>11960</v>
      </c>
      <c r="J100" s="144">
        <f t="shared" si="15"/>
        <v>11960</v>
      </c>
      <c r="K100" s="124"/>
    </row>
    <row r="101" spans="1:11" s="76" customFormat="1" ht="69" customHeight="1" x14ac:dyDescent="0.3">
      <c r="A101" s="57" t="s">
        <v>463</v>
      </c>
      <c r="B101" s="367"/>
      <c r="C101" s="367"/>
      <c r="D101" s="183" t="s">
        <v>465</v>
      </c>
      <c r="E101" s="188"/>
      <c r="F101" s="189"/>
      <c r="G101" s="144">
        <f>SUM(G102)</f>
        <v>11960</v>
      </c>
      <c r="H101" s="144">
        <f t="shared" si="15"/>
        <v>0</v>
      </c>
      <c r="I101" s="144">
        <f t="shared" si="15"/>
        <v>11960</v>
      </c>
      <c r="J101" s="144">
        <f t="shared" si="15"/>
        <v>11960</v>
      </c>
      <c r="K101" s="162">
        <f>SUM(G101)</f>
        <v>11960</v>
      </c>
    </row>
    <row r="102" spans="1:11" s="76" customFormat="1" ht="93" customHeight="1" x14ac:dyDescent="0.3">
      <c r="A102" s="68" t="s">
        <v>464</v>
      </c>
      <c r="B102" s="68" t="s">
        <v>79</v>
      </c>
      <c r="C102" s="94" t="s">
        <v>167</v>
      </c>
      <c r="D102" s="95" t="s">
        <v>166</v>
      </c>
      <c r="E102" s="186" t="s">
        <v>255</v>
      </c>
      <c r="F102" s="163" t="s">
        <v>256</v>
      </c>
      <c r="G102" s="96">
        <f t="shared" ref="G102" si="16">SUM(H102:I102)</f>
        <v>11960</v>
      </c>
      <c r="H102" s="99"/>
      <c r="I102" s="184">
        <v>11960</v>
      </c>
      <c r="J102" s="184">
        <v>11960</v>
      </c>
      <c r="K102" s="124"/>
    </row>
    <row r="103" spans="1:11" ht="56.25" hidden="1" customHeight="1" x14ac:dyDescent="0.3">
      <c r="A103" s="94"/>
      <c r="B103" s="94"/>
      <c r="C103" s="94"/>
      <c r="D103" s="145"/>
      <c r="E103" s="186"/>
      <c r="F103" s="163"/>
      <c r="G103" s="96">
        <f t="shared" si="14"/>
        <v>0</v>
      </c>
      <c r="H103" s="152"/>
      <c r="I103" s="184"/>
      <c r="J103" s="184"/>
      <c r="K103" s="172"/>
    </row>
    <row r="104" spans="1:11" s="76" customFormat="1" ht="97.5" hidden="1" customHeight="1" x14ac:dyDescent="0.3">
      <c r="A104" s="125"/>
      <c r="B104" s="64"/>
      <c r="C104" s="64"/>
      <c r="D104" s="107"/>
      <c r="E104" s="88"/>
      <c r="F104" s="129"/>
      <c r="G104" s="90">
        <f t="shared" si="14"/>
        <v>0</v>
      </c>
      <c r="H104" s="103"/>
      <c r="I104" s="103"/>
      <c r="J104" s="103"/>
      <c r="K104" s="124"/>
    </row>
    <row r="105" spans="1:11" s="168" customFormat="1" ht="42.75" customHeight="1" x14ac:dyDescent="0.3">
      <c r="A105" s="164" t="s">
        <v>322</v>
      </c>
      <c r="B105" s="164" t="s">
        <v>322</v>
      </c>
      <c r="C105" s="165" t="s">
        <v>322</v>
      </c>
      <c r="D105" s="166" t="s">
        <v>192</v>
      </c>
      <c r="E105" s="166" t="s">
        <v>322</v>
      </c>
      <c r="F105" s="166" t="s">
        <v>322</v>
      </c>
      <c r="G105" s="167">
        <f>SUM(G15,G75,G56,G61,G101)</f>
        <v>-20111775</v>
      </c>
      <c r="H105" s="167">
        <f t="shared" ref="H105:J105" si="17">SUM(H15,H75,H56,H61,H101)</f>
        <v>-5048858</v>
      </c>
      <c r="I105" s="167">
        <f t="shared" si="17"/>
        <v>-15062917</v>
      </c>
      <c r="J105" s="167">
        <f t="shared" si="17"/>
        <v>-15062917</v>
      </c>
      <c r="K105" s="171">
        <f>SUM(K15:K101)</f>
        <v>-20111775</v>
      </c>
    </row>
    <row r="106" spans="1:11" ht="28.9" customHeight="1" x14ac:dyDescent="0.3">
      <c r="A106" s="135"/>
      <c r="B106" s="135"/>
      <c r="C106" s="135"/>
      <c r="D106" s="135"/>
      <c r="E106" s="135"/>
      <c r="F106" s="169"/>
      <c r="G106" s="136"/>
      <c r="H106" s="137"/>
      <c r="I106" s="137"/>
      <c r="K106" s="383">
        <f>SUM(H105:I105)</f>
        <v>-20111775</v>
      </c>
    </row>
    <row r="107" spans="1:11" ht="51" customHeight="1" x14ac:dyDescent="0.3">
      <c r="A107" s="135"/>
      <c r="B107" s="135"/>
      <c r="C107" s="135"/>
      <c r="D107" s="135"/>
      <c r="E107" s="135"/>
      <c r="F107" s="169"/>
      <c r="G107" s="136"/>
      <c r="H107" s="137"/>
      <c r="I107" s="137"/>
    </row>
    <row r="108" spans="1:11" ht="18.75" x14ac:dyDescent="0.3">
      <c r="A108" s="135"/>
      <c r="B108" s="135"/>
      <c r="C108" s="135"/>
      <c r="D108" s="138"/>
      <c r="E108" s="138"/>
      <c r="F108" s="170"/>
      <c r="G108" s="139"/>
      <c r="I108" s="137"/>
    </row>
    <row r="109" spans="1:11" ht="18.75" x14ac:dyDescent="0.3">
      <c r="A109" s="135"/>
      <c r="B109" s="135"/>
      <c r="C109" s="135"/>
      <c r="D109" s="135"/>
      <c r="E109" s="135"/>
      <c r="F109" s="169"/>
      <c r="G109" s="136"/>
      <c r="H109" s="137"/>
      <c r="I109" s="137"/>
    </row>
    <row r="110" spans="1:11" ht="18.75" hidden="1" x14ac:dyDescent="0.3">
      <c r="A110" s="135"/>
      <c r="B110" s="135"/>
      <c r="C110" s="135"/>
      <c r="D110" s="135"/>
      <c r="E110" s="135"/>
      <c r="F110" s="169"/>
      <c r="G110" s="382">
        <f>SUM(G15,G56,G61,G75,G101)</f>
        <v>-20111775</v>
      </c>
      <c r="H110" s="382">
        <f t="shared" ref="H110:J110" si="18">SUM(H15,H56,H61,H75,H101)</f>
        <v>-5048858</v>
      </c>
      <c r="I110" s="382">
        <f t="shared" si="18"/>
        <v>-15062917</v>
      </c>
      <c r="J110" s="382">
        <f t="shared" si="18"/>
        <v>-15062917</v>
      </c>
    </row>
    <row r="111" spans="1:11" x14ac:dyDescent="0.2">
      <c r="A111" s="138"/>
      <c r="B111" s="138"/>
      <c r="C111" s="138"/>
      <c r="D111" s="138"/>
      <c r="E111" s="138"/>
      <c r="F111" s="170"/>
      <c r="G111" s="139"/>
    </row>
    <row r="112" spans="1:11" ht="18" x14ac:dyDescent="0.25">
      <c r="A112" s="138"/>
      <c r="B112" s="138"/>
      <c r="C112" s="138"/>
      <c r="D112" s="138"/>
      <c r="E112" s="138"/>
      <c r="F112" s="170"/>
      <c r="G112" s="139"/>
      <c r="H112" s="132"/>
      <c r="I112" s="132"/>
    </row>
    <row r="113" spans="1:7" x14ac:dyDescent="0.2">
      <c r="A113" s="138"/>
      <c r="B113" s="138"/>
      <c r="C113" s="138"/>
      <c r="D113" s="138"/>
      <c r="E113" s="138"/>
      <c r="F113" s="170"/>
      <c r="G113" s="139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</vt:lpstr>
      <vt:lpstr>дод2!Заголовки_для_печати</vt:lpstr>
      <vt:lpstr>дод3!Заголовки_для_печати</vt:lpstr>
      <vt:lpstr>дод1!Область_печати</vt:lpstr>
      <vt:lpstr>дод2!Область_печати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2022-07-18T11:45:53Z</cp:lastPrinted>
  <dcterms:created xsi:type="dcterms:W3CDTF">2004-12-22T07:46:33Z</dcterms:created>
  <dcterms:modified xsi:type="dcterms:W3CDTF">2022-07-19T09:53:23Z</dcterms:modified>
</cp:coreProperties>
</file>