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-15" yWindow="285" windowWidth="20550" windowHeight="7800" tabRatio="601"/>
  </bookViews>
  <sheets>
    <sheet name="дод1" sheetId="52" r:id="rId1"/>
    <sheet name="дод2" sheetId="35" r:id="rId2"/>
    <sheet name="дод3" sheetId="51" r:id="rId3"/>
    <sheet name="дод4" sheetId="49" r:id="rId4"/>
    <sheet name="дод5" sheetId="45" r:id="rId5"/>
  </sheets>
  <definedNames>
    <definedName name="_xlnm.Print_Titles" localSheetId="2">дод3!$8:$12</definedName>
    <definedName name="_xlnm.Print_Titles" localSheetId="4">дод5!$11:$13</definedName>
    <definedName name="_xlnm.Print_Area" localSheetId="0">дод1!$A$1:$F$122</definedName>
    <definedName name="_xlnm.Print_Area" localSheetId="1">дод2!$A$1:$F$39</definedName>
    <definedName name="_xlnm.Print_Area" localSheetId="2">дод3!$A$1:$R$124</definedName>
    <definedName name="_xlnm.Print_Area" localSheetId="3">дод4!$A$1:$D$71</definedName>
    <definedName name="_xlnm.Print_Area" localSheetId="4">дод5!$A$1:$J$87</definedName>
  </definedNames>
  <calcPr calcId="162913"/>
</workbook>
</file>

<file path=xl/calcChain.xml><?xml version="1.0" encoding="utf-8"?>
<calcChain xmlns="http://schemas.openxmlformats.org/spreadsheetml/2006/main">
  <c r="D59" i="49" l="1"/>
  <c r="D58" i="49" s="1"/>
  <c r="C119" i="52" l="1"/>
  <c r="C104" i="52" s="1"/>
  <c r="C118" i="52"/>
  <c r="C117" i="52"/>
  <c r="C115" i="52"/>
  <c r="C113" i="52"/>
  <c r="C112" i="52"/>
  <c r="C111" i="52"/>
  <c r="C110" i="52"/>
  <c r="C109" i="52"/>
  <c r="C108" i="52"/>
  <c r="C107" i="52"/>
  <c r="C106" i="52"/>
  <c r="C105" i="52"/>
  <c r="D104" i="52"/>
  <c r="D94" i="52" s="1"/>
  <c r="C103" i="52"/>
  <c r="D102" i="52"/>
  <c r="C102" i="52" s="1"/>
  <c r="C101" i="52"/>
  <c r="C100" i="52"/>
  <c r="C99" i="52"/>
  <c r="C98" i="52"/>
  <c r="C97" i="52"/>
  <c r="C96" i="52"/>
  <c r="D95" i="52"/>
  <c r="C95" i="52" s="1"/>
  <c r="E91" i="52"/>
  <c r="C91" i="52" s="1"/>
  <c r="E90" i="52"/>
  <c r="C90" i="52"/>
  <c r="F89" i="52"/>
  <c r="F85" i="52" s="1"/>
  <c r="E85" i="52" s="1"/>
  <c r="E89" i="52"/>
  <c r="C89" i="52"/>
  <c r="C88" i="52"/>
  <c r="C87" i="52"/>
  <c r="D86" i="52"/>
  <c r="C86" i="52" s="1"/>
  <c r="D85" i="52"/>
  <c r="C85" i="52"/>
  <c r="C83" i="52"/>
  <c r="C82" i="52"/>
  <c r="C81" i="52"/>
  <c r="E80" i="52"/>
  <c r="C80" i="52"/>
  <c r="E79" i="52"/>
  <c r="C79" i="52"/>
  <c r="E78" i="52"/>
  <c r="C78" i="52"/>
  <c r="C77" i="52"/>
  <c r="C76" i="52"/>
  <c r="D75" i="52"/>
  <c r="C75" i="52"/>
  <c r="D74" i="52"/>
  <c r="C74" i="52"/>
  <c r="C73" i="52"/>
  <c r="C72" i="52"/>
  <c r="D71" i="52"/>
  <c r="C71" i="52" s="1"/>
  <c r="C70" i="52"/>
  <c r="D69" i="52"/>
  <c r="C69" i="52"/>
  <c r="C68" i="52"/>
  <c r="C67" i="52"/>
  <c r="C66" i="52"/>
  <c r="D65" i="52"/>
  <c r="C65" i="52" s="1"/>
  <c r="C63" i="52"/>
  <c r="C62" i="52"/>
  <c r="C61" i="52"/>
  <c r="D60" i="52"/>
  <c r="D56" i="52" s="1"/>
  <c r="C56" i="52" s="1"/>
  <c r="C60" i="52"/>
  <c r="C59" i="52"/>
  <c r="C58" i="52"/>
  <c r="D57" i="52"/>
  <c r="C57" i="52"/>
  <c r="C54" i="52"/>
  <c r="C53" i="52"/>
  <c r="C52" i="52"/>
  <c r="C49" i="52"/>
  <c r="C48" i="52"/>
  <c r="C47" i="52"/>
  <c r="D46" i="52"/>
  <c r="C46" i="52"/>
  <c r="C45" i="52"/>
  <c r="C44" i="52"/>
  <c r="D43" i="52"/>
  <c r="C43" i="52"/>
  <c r="C42" i="52"/>
  <c r="C41" i="52"/>
  <c r="C40" i="52"/>
  <c r="C39" i="52"/>
  <c r="C38" i="52"/>
  <c r="C37" i="52"/>
  <c r="C36" i="52"/>
  <c r="C35" i="52"/>
  <c r="C34" i="52"/>
  <c r="D33" i="52"/>
  <c r="C33" i="52"/>
  <c r="D32" i="52"/>
  <c r="C32" i="52" s="1"/>
  <c r="C31" i="52"/>
  <c r="C30" i="52"/>
  <c r="D29" i="52"/>
  <c r="C29" i="52"/>
  <c r="C28" i="52"/>
  <c r="D27" i="52"/>
  <c r="D26" i="52" s="1"/>
  <c r="C26" i="52" s="1"/>
  <c r="C27" i="52"/>
  <c r="C25" i="52"/>
  <c r="D24" i="52"/>
  <c r="C24" i="52"/>
  <c r="C23" i="52"/>
  <c r="C22" i="52"/>
  <c r="D21" i="52"/>
  <c r="C21" i="52" s="1"/>
  <c r="C19" i="52"/>
  <c r="D18" i="52"/>
  <c r="C18" i="52"/>
  <c r="C17" i="52"/>
  <c r="C16" i="52"/>
  <c r="C15" i="52"/>
  <c r="C14" i="52"/>
  <c r="D13" i="52"/>
  <c r="C13" i="52"/>
  <c r="D12" i="52"/>
  <c r="C12" i="52"/>
  <c r="C94" i="52" l="1"/>
  <c r="D93" i="52"/>
  <c r="C93" i="52" s="1"/>
  <c r="D11" i="52"/>
  <c r="D20" i="52"/>
  <c r="C20" i="52" s="1"/>
  <c r="D64" i="52"/>
  <c r="D55" i="52" l="1"/>
  <c r="C55" i="52" s="1"/>
  <c r="C64" i="52"/>
  <c r="C11" i="52"/>
  <c r="C92" i="52" s="1"/>
  <c r="D92" i="52"/>
  <c r="D120" i="52" s="1"/>
  <c r="C120" i="52" s="1"/>
  <c r="H60" i="45" l="1"/>
  <c r="I60" i="45"/>
  <c r="J60" i="45"/>
  <c r="G60" i="45"/>
  <c r="H74" i="45"/>
  <c r="I74" i="45"/>
  <c r="J74" i="45"/>
  <c r="H75" i="45"/>
  <c r="I75" i="45"/>
  <c r="J75" i="45"/>
  <c r="G75" i="45"/>
  <c r="G74" i="45" s="1"/>
  <c r="G80" i="45"/>
  <c r="G79" i="45"/>
  <c r="G78" i="45"/>
  <c r="G77" i="45"/>
  <c r="G76" i="45"/>
  <c r="G61" i="45" l="1"/>
  <c r="G47" i="45"/>
  <c r="D68" i="49"/>
  <c r="D40" i="49"/>
  <c r="D39" i="49"/>
  <c r="J50" i="51" l="1"/>
  <c r="E50" i="51"/>
  <c r="F30" i="51"/>
  <c r="G30" i="51"/>
  <c r="H30" i="51"/>
  <c r="I30" i="51"/>
  <c r="J30" i="51"/>
  <c r="K30" i="51"/>
  <c r="L30" i="51"/>
  <c r="M30" i="51"/>
  <c r="N30" i="51"/>
  <c r="O30" i="51"/>
  <c r="P30" i="51"/>
  <c r="Q30" i="51"/>
  <c r="E28" i="51"/>
  <c r="J28" i="51"/>
  <c r="F14" i="51"/>
  <c r="G14" i="51"/>
  <c r="H14" i="51"/>
  <c r="I14" i="51"/>
  <c r="K14" i="51"/>
  <c r="L14" i="51"/>
  <c r="M14" i="51"/>
  <c r="N14" i="51"/>
  <c r="O14" i="51"/>
  <c r="P14" i="51"/>
  <c r="Q14" i="51"/>
  <c r="R50" i="51" l="1"/>
  <c r="R28" i="51"/>
  <c r="E129" i="51"/>
  <c r="R128" i="51"/>
  <c r="R137" i="51" s="1"/>
  <c r="Q128" i="51"/>
  <c r="Q137" i="51" s="1"/>
  <c r="P128" i="51"/>
  <c r="P137" i="51" s="1"/>
  <c r="O128" i="51"/>
  <c r="O137" i="51" s="1"/>
  <c r="N128" i="51"/>
  <c r="N137" i="51" s="1"/>
  <c r="M128" i="51"/>
  <c r="M137" i="51" s="1"/>
  <c r="L128" i="51"/>
  <c r="L137" i="51" s="1"/>
  <c r="K128" i="51"/>
  <c r="J128" i="51"/>
  <c r="J137" i="51" s="1"/>
  <c r="I128" i="51"/>
  <c r="I137" i="51" s="1"/>
  <c r="H128" i="51"/>
  <c r="H137" i="51" s="1"/>
  <c r="G128" i="51"/>
  <c r="G137" i="51" s="1"/>
  <c r="F128" i="51"/>
  <c r="F137" i="51" s="1"/>
  <c r="E128" i="51"/>
  <c r="J120" i="51"/>
  <c r="E120" i="51"/>
  <c r="J119" i="51"/>
  <c r="R119" i="51" s="1"/>
  <c r="J118" i="51"/>
  <c r="E118" i="51"/>
  <c r="J117" i="51"/>
  <c r="R117" i="51" s="1"/>
  <c r="J116" i="51"/>
  <c r="E116" i="51"/>
  <c r="Q115" i="51"/>
  <c r="Q114" i="51" s="1"/>
  <c r="P115" i="51"/>
  <c r="P114" i="51" s="1"/>
  <c r="O115" i="51"/>
  <c r="O114" i="51" s="1"/>
  <c r="N115" i="51"/>
  <c r="M115" i="51"/>
  <c r="M114" i="51" s="1"/>
  <c r="L115" i="51"/>
  <c r="L114" i="51" s="1"/>
  <c r="K115" i="51"/>
  <c r="K114" i="51" s="1"/>
  <c r="I115" i="51"/>
  <c r="I114" i="51" s="1"/>
  <c r="H115" i="51"/>
  <c r="H114" i="51" s="1"/>
  <c r="G115" i="51"/>
  <c r="G114" i="51" s="1"/>
  <c r="F115" i="51"/>
  <c r="N114" i="51"/>
  <c r="F114" i="51"/>
  <c r="J113" i="51"/>
  <c r="J112" i="51" s="1"/>
  <c r="E113" i="51"/>
  <c r="E112" i="51" s="1"/>
  <c r="Q112" i="51"/>
  <c r="Q111" i="51" s="1"/>
  <c r="P112" i="51"/>
  <c r="P111" i="51" s="1"/>
  <c r="O112" i="51"/>
  <c r="O111" i="51" s="1"/>
  <c r="N112" i="51"/>
  <c r="N111" i="51" s="1"/>
  <c r="M112" i="51"/>
  <c r="M111" i="51" s="1"/>
  <c r="L112" i="51"/>
  <c r="L111" i="51" s="1"/>
  <c r="K112" i="51"/>
  <c r="K111" i="51" s="1"/>
  <c r="I112" i="51"/>
  <c r="I111" i="51" s="1"/>
  <c r="H112" i="51"/>
  <c r="H111" i="51" s="1"/>
  <c r="G112" i="51"/>
  <c r="G111" i="51" s="1"/>
  <c r="F112" i="51"/>
  <c r="F111" i="51" s="1"/>
  <c r="J110" i="51"/>
  <c r="E110" i="51"/>
  <c r="J109" i="51"/>
  <c r="E109" i="51"/>
  <c r="J108" i="51"/>
  <c r="E108" i="51"/>
  <c r="Q107" i="51"/>
  <c r="P107" i="51"/>
  <c r="P106" i="51" s="1"/>
  <c r="O107" i="51"/>
  <c r="O106" i="51" s="1"/>
  <c r="N107" i="51"/>
  <c r="N106" i="51" s="1"/>
  <c r="M107" i="51"/>
  <c r="L107" i="51"/>
  <c r="L106" i="51" s="1"/>
  <c r="K107" i="51"/>
  <c r="K106" i="51" s="1"/>
  <c r="I107" i="51"/>
  <c r="I106" i="51" s="1"/>
  <c r="H107" i="51"/>
  <c r="G107" i="51"/>
  <c r="G106" i="51" s="1"/>
  <c r="F107" i="51"/>
  <c r="F106" i="51" s="1"/>
  <c r="Q106" i="51"/>
  <c r="M106" i="51"/>
  <c r="H106" i="51"/>
  <c r="J105" i="51"/>
  <c r="E105" i="51"/>
  <c r="J104" i="51"/>
  <c r="E104" i="51"/>
  <c r="J103" i="51"/>
  <c r="E103" i="51"/>
  <c r="J102" i="51"/>
  <c r="E102" i="51"/>
  <c r="J101" i="51"/>
  <c r="E101" i="51"/>
  <c r="R101" i="51" s="1"/>
  <c r="J100" i="51"/>
  <c r="E100" i="51"/>
  <c r="J99" i="51"/>
  <c r="E99" i="51"/>
  <c r="J98" i="51"/>
  <c r="E98" i="51"/>
  <c r="J97" i="51"/>
  <c r="E97" i="51"/>
  <c r="J96" i="51"/>
  <c r="E96" i="51"/>
  <c r="R96" i="51" s="1"/>
  <c r="J95" i="51"/>
  <c r="E95" i="51"/>
  <c r="J94" i="51"/>
  <c r="E94" i="51"/>
  <c r="J93" i="51"/>
  <c r="E93" i="51"/>
  <c r="R93" i="51" s="1"/>
  <c r="J92" i="51"/>
  <c r="E92" i="51"/>
  <c r="J91" i="51"/>
  <c r="E91" i="51"/>
  <c r="Q90" i="51"/>
  <c r="Q89" i="51" s="1"/>
  <c r="P90" i="51"/>
  <c r="P89" i="51" s="1"/>
  <c r="O90" i="51"/>
  <c r="O89" i="51" s="1"/>
  <c r="N90" i="51"/>
  <c r="N89" i="51" s="1"/>
  <c r="M90" i="51"/>
  <c r="M89" i="51" s="1"/>
  <c r="L90" i="51"/>
  <c r="L89" i="51" s="1"/>
  <c r="K90" i="51"/>
  <c r="K89" i="51" s="1"/>
  <c r="I90" i="51"/>
  <c r="I89" i="51" s="1"/>
  <c r="H90" i="51"/>
  <c r="H89" i="51" s="1"/>
  <c r="G90" i="51"/>
  <c r="G89" i="51" s="1"/>
  <c r="F90" i="51"/>
  <c r="F89" i="51" s="1"/>
  <c r="J88" i="51"/>
  <c r="E88" i="51"/>
  <c r="J87" i="51"/>
  <c r="E87" i="51"/>
  <c r="J86" i="51"/>
  <c r="E86" i="51"/>
  <c r="J85" i="51"/>
  <c r="E85" i="51"/>
  <c r="J84" i="51"/>
  <c r="E84" i="51"/>
  <c r="J83" i="51"/>
  <c r="E83" i="51"/>
  <c r="J82" i="51"/>
  <c r="E82" i="51"/>
  <c r="J81" i="51"/>
  <c r="E81" i="51"/>
  <c r="J80" i="51"/>
  <c r="E80" i="51"/>
  <c r="R80" i="51" s="1"/>
  <c r="J79" i="51"/>
  <c r="E79" i="51"/>
  <c r="J78" i="51"/>
  <c r="R78" i="51" s="1"/>
  <c r="E78" i="51"/>
  <c r="Q77" i="51"/>
  <c r="Q76" i="51" s="1"/>
  <c r="P77" i="51"/>
  <c r="P76" i="51" s="1"/>
  <c r="O77" i="51"/>
  <c r="O76" i="51" s="1"/>
  <c r="N77" i="51"/>
  <c r="N76" i="51" s="1"/>
  <c r="M77" i="51"/>
  <c r="M76" i="51" s="1"/>
  <c r="L77" i="51"/>
  <c r="L76" i="51" s="1"/>
  <c r="K77" i="51"/>
  <c r="K76" i="51" s="1"/>
  <c r="I77" i="51"/>
  <c r="I76" i="51" s="1"/>
  <c r="H77" i="51"/>
  <c r="H76" i="51" s="1"/>
  <c r="G77" i="51"/>
  <c r="G76" i="51" s="1"/>
  <c r="F77" i="51"/>
  <c r="F76" i="51" s="1"/>
  <c r="J75" i="51"/>
  <c r="E75" i="51"/>
  <c r="J74" i="51"/>
  <c r="E74" i="51"/>
  <c r="J73" i="51"/>
  <c r="E73" i="51"/>
  <c r="J72" i="51"/>
  <c r="E72" i="51"/>
  <c r="J71" i="51"/>
  <c r="E71" i="51"/>
  <c r="J70" i="51"/>
  <c r="E70" i="51"/>
  <c r="J69" i="51"/>
  <c r="E69" i="51"/>
  <c r="J68" i="51"/>
  <c r="E68" i="51"/>
  <c r="Q67" i="51"/>
  <c r="Q52" i="51" s="1"/>
  <c r="Q51" i="51" s="1"/>
  <c r="J67" i="51"/>
  <c r="E67" i="51"/>
  <c r="J66" i="51"/>
  <c r="R66" i="51" s="1"/>
  <c r="E66" i="51"/>
  <c r="J65" i="51"/>
  <c r="E65" i="51"/>
  <c r="J64" i="51"/>
  <c r="E64" i="51"/>
  <c r="R64" i="51" s="1"/>
  <c r="J63" i="51"/>
  <c r="E63" i="51"/>
  <c r="R62" i="51"/>
  <c r="J62" i="51"/>
  <c r="E62" i="51"/>
  <c r="J61" i="51"/>
  <c r="E61" i="51"/>
  <c r="J60" i="51"/>
  <c r="E60" i="51"/>
  <c r="J59" i="51"/>
  <c r="E59" i="51"/>
  <c r="J58" i="51"/>
  <c r="E58" i="51"/>
  <c r="J57" i="51"/>
  <c r="E57" i="51"/>
  <c r="J56" i="51"/>
  <c r="E56" i="51"/>
  <c r="J55" i="51"/>
  <c r="E55" i="51"/>
  <c r="J54" i="51"/>
  <c r="E54" i="51"/>
  <c r="J53" i="51"/>
  <c r="E53" i="51"/>
  <c r="R53" i="51" s="1"/>
  <c r="P52" i="51"/>
  <c r="P51" i="51" s="1"/>
  <c r="O52" i="51"/>
  <c r="O51" i="51" s="1"/>
  <c r="N52" i="51"/>
  <c r="N51" i="51" s="1"/>
  <c r="M52" i="51"/>
  <c r="M51" i="51" s="1"/>
  <c r="L52" i="51"/>
  <c r="L51" i="51" s="1"/>
  <c r="K52" i="51"/>
  <c r="I52" i="51"/>
  <c r="I51" i="51" s="1"/>
  <c r="H52" i="51"/>
  <c r="H51" i="51" s="1"/>
  <c r="G52" i="51"/>
  <c r="G51" i="51" s="1"/>
  <c r="F52" i="51"/>
  <c r="F51" i="51" s="1"/>
  <c r="K51" i="51"/>
  <c r="J49" i="51"/>
  <c r="E49" i="51"/>
  <c r="R49" i="51" s="1"/>
  <c r="J48" i="51"/>
  <c r="R48" i="51" s="1"/>
  <c r="E48" i="51"/>
  <c r="J47" i="51"/>
  <c r="E47" i="51"/>
  <c r="E46" i="51"/>
  <c r="R46" i="51" s="1"/>
  <c r="J45" i="51"/>
  <c r="E45" i="51"/>
  <c r="J44" i="51"/>
  <c r="E44" i="51"/>
  <c r="J43" i="51"/>
  <c r="E43" i="51"/>
  <c r="R43" i="51" s="1"/>
  <c r="J42" i="51"/>
  <c r="E42" i="51"/>
  <c r="J41" i="51"/>
  <c r="E41" i="51"/>
  <c r="J40" i="51"/>
  <c r="E40" i="51"/>
  <c r="J39" i="51"/>
  <c r="E39" i="51"/>
  <c r="R39" i="51" s="1"/>
  <c r="J38" i="51"/>
  <c r="J37" i="51" s="1"/>
  <c r="E38" i="51"/>
  <c r="I37" i="51"/>
  <c r="E37" i="51" s="1"/>
  <c r="J36" i="51"/>
  <c r="E36" i="51"/>
  <c r="J35" i="51"/>
  <c r="J34" i="51" s="1"/>
  <c r="E35" i="51"/>
  <c r="I34" i="51"/>
  <c r="E34" i="51" s="1"/>
  <c r="J33" i="51"/>
  <c r="E33" i="51"/>
  <c r="J32" i="51"/>
  <c r="E32" i="51"/>
  <c r="J31" i="51"/>
  <c r="E31" i="51"/>
  <c r="P29" i="51"/>
  <c r="O29" i="51"/>
  <c r="N29" i="51"/>
  <c r="M29" i="51"/>
  <c r="L29" i="51"/>
  <c r="K29" i="51"/>
  <c r="H29" i="51"/>
  <c r="G29" i="51"/>
  <c r="F29" i="51"/>
  <c r="J27" i="51"/>
  <c r="E27" i="51"/>
  <c r="J26" i="51"/>
  <c r="E26" i="51"/>
  <c r="J25" i="51"/>
  <c r="E25" i="51"/>
  <c r="J24" i="51"/>
  <c r="E24" i="51"/>
  <c r="J23" i="51"/>
  <c r="E23" i="51"/>
  <c r="J22" i="51"/>
  <c r="E22" i="51"/>
  <c r="J21" i="51"/>
  <c r="E21" i="51"/>
  <c r="J20" i="51"/>
  <c r="E20" i="51"/>
  <c r="J19" i="51"/>
  <c r="E19" i="51"/>
  <c r="J18" i="51"/>
  <c r="E18" i="51"/>
  <c r="J17" i="51"/>
  <c r="E17" i="51"/>
  <c r="J16" i="51"/>
  <c r="E16" i="51"/>
  <c r="J15" i="51"/>
  <c r="J14" i="51" s="1"/>
  <c r="E15" i="51"/>
  <c r="Q13" i="51"/>
  <c r="M13" i="51"/>
  <c r="L13" i="51"/>
  <c r="K13" i="51"/>
  <c r="I13" i="51"/>
  <c r="H13" i="51"/>
  <c r="E30" i="51" l="1"/>
  <c r="R87" i="51"/>
  <c r="E14" i="51"/>
  <c r="R31" i="51"/>
  <c r="R105" i="51"/>
  <c r="R108" i="51"/>
  <c r="R91" i="51"/>
  <c r="R16" i="51"/>
  <c r="R40" i="51"/>
  <c r="R36" i="51"/>
  <c r="R27" i="51"/>
  <c r="R23" i="51"/>
  <c r="R47" i="51"/>
  <c r="R85" i="51"/>
  <c r="R102" i="51"/>
  <c r="R54" i="51"/>
  <c r="E77" i="51"/>
  <c r="E76" i="51" s="1"/>
  <c r="R73" i="51"/>
  <c r="R79" i="51"/>
  <c r="R83" i="51"/>
  <c r="R109" i="51"/>
  <c r="F121" i="51"/>
  <c r="R70" i="51"/>
  <c r="R74" i="51"/>
  <c r="R67" i="51"/>
  <c r="R75" i="51"/>
  <c r="R81" i="51"/>
  <c r="R98" i="51"/>
  <c r="R61" i="51"/>
  <c r="R68" i="51"/>
  <c r="E130" i="51"/>
  <c r="R99" i="51"/>
  <c r="R103" i="51"/>
  <c r="E107" i="51"/>
  <c r="O121" i="51"/>
  <c r="R20" i="51"/>
  <c r="R24" i="51"/>
  <c r="Q121" i="51"/>
  <c r="R35" i="51"/>
  <c r="R32" i="51"/>
  <c r="R18" i="51"/>
  <c r="R22" i="51"/>
  <c r="R42" i="51"/>
  <c r="N121" i="51"/>
  <c r="R19" i="51"/>
  <c r="R34" i="51"/>
  <c r="P121" i="51"/>
  <c r="J115" i="51"/>
  <c r="J114" i="51" s="1"/>
  <c r="R97" i="51"/>
  <c r="R100" i="51"/>
  <c r="R104" i="51"/>
  <c r="E90" i="51"/>
  <c r="E89" i="51" s="1"/>
  <c r="R118" i="51"/>
  <c r="G121" i="51"/>
  <c r="R94" i="51"/>
  <c r="R95" i="51"/>
  <c r="J107" i="51"/>
  <c r="J106" i="51" s="1"/>
  <c r="R120" i="51"/>
  <c r="R71" i="51"/>
  <c r="R58" i="51"/>
  <c r="R65" i="51"/>
  <c r="R72" i="51"/>
  <c r="R55" i="51"/>
  <c r="R59" i="51"/>
  <c r="R69" i="51"/>
  <c r="R84" i="51"/>
  <c r="R88" i="51"/>
  <c r="E52" i="51"/>
  <c r="E51" i="51" s="1"/>
  <c r="T51" i="51" s="1"/>
  <c r="R56" i="51"/>
  <c r="R60" i="51"/>
  <c r="R63" i="51"/>
  <c r="R82" i="51"/>
  <c r="R86" i="51"/>
  <c r="J52" i="51"/>
  <c r="J51" i="51" s="1"/>
  <c r="J29" i="51"/>
  <c r="G13" i="51"/>
  <c r="K121" i="51"/>
  <c r="J13" i="51"/>
  <c r="R44" i="51"/>
  <c r="I29" i="51"/>
  <c r="R26" i="51"/>
  <c r="L121" i="51"/>
  <c r="R37" i="51"/>
  <c r="R41" i="51"/>
  <c r="R17" i="51"/>
  <c r="O13" i="51"/>
  <c r="P13" i="51"/>
  <c r="R21" i="51"/>
  <c r="H121" i="51"/>
  <c r="R25" i="51"/>
  <c r="R38" i="51"/>
  <c r="R45" i="51"/>
  <c r="E106" i="51"/>
  <c r="R106" i="51" s="1"/>
  <c r="T112" i="51"/>
  <c r="E111" i="51"/>
  <c r="J111" i="51"/>
  <c r="R111" i="51" s="1"/>
  <c r="R112" i="51"/>
  <c r="E115" i="51"/>
  <c r="E114" i="51" s="1"/>
  <c r="R116" i="51"/>
  <c r="F13" i="51"/>
  <c r="N13" i="51"/>
  <c r="R113" i="51"/>
  <c r="Q29" i="51"/>
  <c r="R33" i="51"/>
  <c r="R92" i="51"/>
  <c r="R15" i="51"/>
  <c r="R57" i="51"/>
  <c r="J90" i="51"/>
  <c r="J89" i="51" s="1"/>
  <c r="M121" i="51"/>
  <c r="J77" i="51"/>
  <c r="J76" i="51" s="1"/>
  <c r="E13" i="51"/>
  <c r="R110" i="51"/>
  <c r="R30" i="51" l="1"/>
  <c r="R29" i="51" s="1"/>
  <c r="T107" i="51"/>
  <c r="R14" i="51"/>
  <c r="R90" i="51"/>
  <c r="T106" i="51"/>
  <c r="T14" i="51"/>
  <c r="T52" i="51"/>
  <c r="R89" i="51"/>
  <c r="R107" i="51"/>
  <c r="R77" i="51"/>
  <c r="R76" i="51" s="1"/>
  <c r="I121" i="51"/>
  <c r="R13" i="51"/>
  <c r="E121" i="51"/>
  <c r="R115" i="51"/>
  <c r="R114" i="51" s="1"/>
  <c r="T76" i="51"/>
  <c r="R52" i="51"/>
  <c r="R51" i="51" s="1"/>
  <c r="J121" i="51"/>
  <c r="T13" i="51"/>
  <c r="T90" i="51"/>
  <c r="T77" i="51"/>
  <c r="T111" i="51"/>
  <c r="T89" i="51"/>
  <c r="E29" i="51"/>
  <c r="T29" i="51" s="1"/>
  <c r="T30" i="51"/>
  <c r="D36" i="49"/>
  <c r="D67" i="49" s="1"/>
  <c r="D37" i="49"/>
  <c r="F66" i="49"/>
  <c r="U121" i="51" l="1"/>
  <c r="R121" i="51"/>
  <c r="T121" i="51"/>
  <c r="D66" i="49"/>
  <c r="G52" i="45" l="1"/>
  <c r="G17" i="45" l="1"/>
  <c r="H15" i="45" l="1"/>
  <c r="H85" i="45" s="1"/>
  <c r="I15" i="45"/>
  <c r="I85" i="45" s="1"/>
  <c r="J15" i="45"/>
  <c r="J85" i="45" s="1"/>
  <c r="G53" i="45"/>
  <c r="G51" i="45"/>
  <c r="G40" i="45"/>
  <c r="G73" i="45" l="1"/>
  <c r="G72" i="45"/>
  <c r="J71" i="45"/>
  <c r="I71" i="45"/>
  <c r="H71" i="45"/>
  <c r="G69" i="45"/>
  <c r="G68" i="45"/>
  <c r="G67" i="45"/>
  <c r="G66" i="45"/>
  <c r="G65" i="45"/>
  <c r="G64" i="45"/>
  <c r="G63" i="45"/>
  <c r="J59" i="45"/>
  <c r="I59" i="45"/>
  <c r="H59" i="45"/>
  <c r="G56" i="45"/>
  <c r="G55" i="45" s="1"/>
  <c r="G54" i="45" s="1"/>
  <c r="J55" i="45"/>
  <c r="J54" i="45" s="1"/>
  <c r="I55" i="45"/>
  <c r="I54" i="45" s="1"/>
  <c r="H55" i="45"/>
  <c r="G50" i="45"/>
  <c r="G49" i="45"/>
  <c r="G48" i="45"/>
  <c r="G46" i="45"/>
  <c r="G45" i="45"/>
  <c r="G44" i="45"/>
  <c r="G43" i="45"/>
  <c r="G42" i="45"/>
  <c r="G41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6" i="45"/>
  <c r="H70" i="45" l="1"/>
  <c r="I70" i="45"/>
  <c r="J70" i="45"/>
  <c r="G71" i="45"/>
  <c r="K60" i="45"/>
  <c r="G15" i="45"/>
  <c r="G85" i="45" s="1"/>
  <c r="K55" i="45"/>
  <c r="G59" i="45"/>
  <c r="K71" i="45"/>
  <c r="H54" i="45"/>
  <c r="J14" i="45"/>
  <c r="I14" i="45"/>
  <c r="H14" i="45"/>
  <c r="G70" i="45" l="1"/>
  <c r="K85" i="45"/>
  <c r="G14" i="45"/>
  <c r="K15" i="45"/>
  <c r="C34" i="35" l="1"/>
  <c r="D29" i="35" l="1"/>
  <c r="D28" i="35" s="1"/>
  <c r="F28" i="35"/>
  <c r="E28" i="35"/>
  <c r="C30" i="35"/>
  <c r="F19" i="35"/>
  <c r="E19" i="35"/>
  <c r="C21" i="35"/>
  <c r="C29" i="35" l="1"/>
  <c r="C28" i="35"/>
  <c r="D15" i="35" l="1"/>
  <c r="D14" i="35" s="1"/>
  <c r="E15" i="35"/>
  <c r="F15" i="35"/>
  <c r="F14" i="35" s="1"/>
  <c r="C27" i="35"/>
  <c r="F25" i="35"/>
  <c r="F24" i="35" s="1"/>
  <c r="E25" i="35"/>
  <c r="E24" i="35" s="1"/>
  <c r="D26" i="35"/>
  <c r="D25" i="35" s="1"/>
  <c r="D24" i="35" s="1"/>
  <c r="C20" i="35"/>
  <c r="F18" i="35"/>
  <c r="D19" i="35"/>
  <c r="D18" i="35" s="1"/>
  <c r="C17" i="35"/>
  <c r="D22" i="35" l="1"/>
  <c r="F22" i="35"/>
  <c r="C19" i="35"/>
  <c r="C15" i="35"/>
  <c r="E18" i="35"/>
  <c r="C18" i="35" s="1"/>
  <c r="E14" i="35"/>
  <c r="C24" i="35"/>
  <c r="E32" i="35"/>
  <c r="C25" i="35"/>
  <c r="C26" i="35"/>
  <c r="D32" i="35"/>
  <c r="D31" i="35" s="1"/>
  <c r="F32" i="35"/>
  <c r="E22" i="35" l="1"/>
  <c r="F31" i="35"/>
  <c r="F35" i="35" s="1"/>
  <c r="E31" i="35"/>
  <c r="E35" i="35" s="1"/>
  <c r="C14" i="35"/>
  <c r="C22" i="35" s="1"/>
  <c r="C32" i="35"/>
  <c r="D35" i="35"/>
  <c r="C31" i="35" l="1"/>
  <c r="C35" i="35" s="1"/>
</calcChain>
</file>

<file path=xl/comments1.xml><?xml version="1.0" encoding="utf-8"?>
<comments xmlns="http://schemas.openxmlformats.org/spreadsheetml/2006/main">
  <authors>
    <author>ALeh</author>
  </authors>
  <commentList>
    <comment ref="A8" authorId="0" shapeId="0">
      <text>
        <r>
          <rPr>
            <b/>
            <sz val="8"/>
            <color indexed="81"/>
            <rFont val="Tahoma"/>
            <family val="2"/>
            <charset val="204"/>
          </rPr>
          <t>ALeh: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<sst xmlns="http://schemas.openxmlformats.org/spreadsheetml/2006/main" count="1014" uniqueCount="613">
  <si>
    <t>/гривень/</t>
  </si>
  <si>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</si>
  <si>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</si>
  <si>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</si>
  <si>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</si>
  <si>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</si>
  <si>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</si>
  <si>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</si>
  <si>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</si>
  <si>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</si>
  <si>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</si>
  <si>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</si>
  <si>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Заходи з енергозбереження</t>
  </si>
  <si>
    <t>Сприяння розвитку малого та середнього підприємництва</t>
  </si>
  <si>
    <t>1030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</si>
  <si>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</si>
  <si>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</si>
  <si>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</si>
  <si>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</si>
  <si>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</si>
  <si>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</si>
  <si>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</si>
  <si>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</si>
  <si>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</si>
  <si>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</si>
  <si>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</si>
  <si>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</si>
  <si>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>600000</t>
  </si>
  <si>
    <t>Фінансування за активними операціями</t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</si>
  <si>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</si>
  <si>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</si>
  <si>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</si>
  <si>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</si>
  <si>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</si>
  <si>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</si>
  <si>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</si>
  <si>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</si>
  <si>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</si>
  <si>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</si>
  <si>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</si>
  <si>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</si>
  <si>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</si>
  <si>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</si>
  <si>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</si>
  <si>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</si>
  <si>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</si>
  <si>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</si>
  <si>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0824</t>
  </si>
  <si>
    <t>0828</t>
  </si>
  <si>
    <t>0829</t>
  </si>
  <si>
    <t>0470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</si>
  <si>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</si>
  <si>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</si>
  <si>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</si>
  <si>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</si>
  <si>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</si>
  <si>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</si>
  <si>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</si>
  <si>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</si>
  <si>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</si>
  <si>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</si>
  <si>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</si>
  <si>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</si>
  <si>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</si>
  <si>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Внески до статутного капіталу суб’єктів господарювання</t>
  </si>
  <si>
    <t>3112</t>
  </si>
  <si>
    <t>3132</t>
  </si>
  <si>
    <t>3140</t>
  </si>
  <si>
    <t>3160</t>
  </si>
  <si>
    <t>5011</t>
  </si>
  <si>
    <t>5012</t>
  </si>
  <si>
    <t>7310</t>
  </si>
  <si>
    <t>9110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</si>
  <si>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</si>
  <si>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</si>
  <si>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</si>
  <si>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</si>
  <si>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</si>
  <si>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</si>
  <si>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</si>
  <si>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</si>
  <si>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</si>
  <si>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</si>
  <si>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0212152</t>
  </si>
  <si>
    <t>0212142</t>
  </si>
  <si>
    <t>2142</t>
  </si>
  <si>
    <t>Програми і централізовані заходи боротьби з туберкульозом</t>
  </si>
  <si>
    <t>0212144</t>
  </si>
  <si>
    <t>2144</t>
  </si>
  <si>
    <t>Централізовані заходи з лікування хворих на цукровий та нецукровий діабет</t>
  </si>
  <si>
    <t>0212145</t>
  </si>
  <si>
    <t>2145</t>
  </si>
  <si>
    <t>Інші програми та заходи у сфері охорони здоров’я</t>
  </si>
  <si>
    <t>2152</t>
  </si>
  <si>
    <t>0213121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</si>
  <si>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</si>
  <si>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</si>
  <si>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</si>
  <si>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0213133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</si>
  <si>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</si>
  <si>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</si>
  <si>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</si>
  <si>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0213140</t>
  </si>
  <si>
    <t>0213242</t>
  </si>
  <si>
    <t>3242</t>
  </si>
  <si>
    <t>Інші заходи у сфері соціального захисту і соціального забезпечення</t>
  </si>
  <si>
    <t>0215011</t>
  </si>
  <si>
    <t>0215012</t>
  </si>
  <si>
    <t>0216030</t>
  </si>
  <si>
    <t>6030</t>
  </si>
  <si>
    <t>Організація благоустрою населених пунктів</t>
  </si>
  <si>
    <t>0217610</t>
  </si>
  <si>
    <t>7610</t>
  </si>
  <si>
    <t>7640</t>
  </si>
  <si>
    <t>0217670</t>
  </si>
  <si>
    <t>7670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</si>
  <si>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</si>
  <si>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</si>
  <si>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</si>
  <si>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</si>
  <si>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</si>
  <si>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</si>
  <si>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</si>
  <si>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0219770</t>
  </si>
  <si>
    <t>9770</t>
  </si>
  <si>
    <t xml:space="preserve">Інші субвенції з місцевого бюджету 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</si>
  <si>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</si>
  <si>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</si>
  <si>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</si>
  <si>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</si>
  <si>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</si>
  <si>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</si>
  <si>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</si>
  <si>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</si>
  <si>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</si>
  <si>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</si>
  <si>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</si>
  <si>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</si>
  <si>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</si>
  <si>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</si>
  <si>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0813192</t>
  </si>
  <si>
    <t>3192</t>
  </si>
  <si>
    <t>0813242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</si>
  <si>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</si>
  <si>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</si>
  <si>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</si>
  <si>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</si>
  <si>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</si>
  <si>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</si>
  <si>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</si>
  <si>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</si>
  <si>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</si>
  <si>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</si>
  <si>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</si>
  <si>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</si>
  <si>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</si>
  <si>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</si>
  <si>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</si>
  <si>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</si>
  <si>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</si>
  <si>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</si>
  <si>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</si>
  <si>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</si>
  <si>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</si>
  <si>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0611020</t>
  </si>
  <si>
    <t>Інші програми та заходи у сфері освіти</t>
  </si>
  <si>
    <t>Утримання та навчально-тренувальна робота комунальних дитячо-юнацьких спортивних шкіл</t>
  </si>
  <si>
    <t>0615031</t>
  </si>
  <si>
    <t>5031</t>
  </si>
  <si>
    <t>Відділ  культури та туризму  виконавчого комітету Вараської міської ради</t>
  </si>
  <si>
    <t>Розроблення схем планування та забудови територій (містобудівної документації)</t>
  </si>
  <si>
    <t>7350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</si>
  <si>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</si>
  <si>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</si>
  <si>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</si>
  <si>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</si>
  <si>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</si>
  <si>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</si>
  <si>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</si>
  <si>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</si>
  <si>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</si>
  <si>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</si>
  <si>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</si>
  <si>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</si>
  <si>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</si>
  <si>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</si>
  <si>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</si>
  <si>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</si>
  <si>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</si>
  <si>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</si>
  <si>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</si>
  <si>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</si>
  <si>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</si>
  <si>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</si>
  <si>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</si>
  <si>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0216020</t>
  </si>
  <si>
    <t>6020</t>
  </si>
  <si>
    <t>0217461</t>
  </si>
  <si>
    <t>6014</t>
  </si>
  <si>
    <t>Забезпечення збору та вивезення сміття і відходів</t>
  </si>
  <si>
    <t>0218340</t>
  </si>
  <si>
    <t>8340</t>
  </si>
  <si>
    <t>Природоохоронні заходи за рахунок цільових фондів</t>
  </si>
  <si>
    <t>7321</t>
  </si>
  <si>
    <t>Кошти, що передаються із загального фонду бюджету до бюджету розвитку (спеціального фонду)</t>
  </si>
  <si>
    <t>0210180</t>
  </si>
  <si>
    <t>Інша діяльність у сфері державного управління</t>
  </si>
  <si>
    <t>0215062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</si>
  <si>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</si>
  <si>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</si>
  <si>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0216013</t>
  </si>
  <si>
    <t>6013</t>
  </si>
  <si>
    <t>Забезпечення діяльності водопровідно-каналізаційного господарства</t>
  </si>
  <si>
    <t>0216082</t>
  </si>
  <si>
    <t>6082</t>
  </si>
  <si>
    <t>Придбання житла для окремих категорій населення відповідно до законодавства</t>
  </si>
  <si>
    <t>0217130</t>
  </si>
  <si>
    <t>7130</t>
  </si>
  <si>
    <t>Здійснення заходів із землеустрою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</si>
  <si>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</si>
  <si>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</si>
  <si>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</si>
  <si>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</si>
  <si>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</si>
  <si>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0421</t>
  </si>
  <si>
    <t>(код бюджету)</t>
  </si>
  <si>
    <t>0217370</t>
  </si>
  <si>
    <t>7370</t>
  </si>
  <si>
    <t>Реалізація інших заходів щодо соціально-економічного розвитку територій</t>
  </si>
  <si>
    <t>0217310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</si>
  <si>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</si>
  <si>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</si>
  <si>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</si>
  <si>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17532000000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</si>
  <si>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</si>
  <si>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</si>
  <si>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Комплексна програма підтримки сім'ї, дітей та молоді міста на 2018-2020 роки</t>
  </si>
  <si>
    <t>0213123</t>
  </si>
  <si>
    <t>3123</t>
  </si>
  <si>
    <t>Заходи державної політики з питань сім'ї</t>
  </si>
  <si>
    <t>Рішення міської ради від 23.01.2018 №1000</t>
  </si>
  <si>
    <t>Програма цільової фінансової підтримки Кузнецовського міського комунального підприємства на період 2017 - 2027 роки</t>
  </si>
  <si>
    <t>Рішення міської ради від  29.09.2017 №856</t>
  </si>
  <si>
    <t>Програма поводження з відходами м.Вараш на 2016-2020 роки</t>
  </si>
  <si>
    <t>Рішення міської ради від 15.10.2015  №2196</t>
  </si>
  <si>
    <t>Міська програма "Безпечне місто" на 2019-2023 роки</t>
  </si>
  <si>
    <t>Комплексна програма розвитку цивільного захисту міста Вараш на 2016-2020 роки</t>
  </si>
  <si>
    <t>Рішення міської ради від 15.10.2015  №2199</t>
  </si>
  <si>
    <t>Міська програма "Харчування учнів закладів загальної середньої освіти Вараської міської територіальної громади на 2020-2022 роки"</t>
  </si>
  <si>
    <t>Рішення міської ради від 30.10.2019 №1547</t>
  </si>
  <si>
    <t>0617640</t>
  </si>
  <si>
    <t>Програма з енергозбереження м.Вараш на 2016-2020 роки</t>
  </si>
  <si>
    <t>0813030</t>
  </si>
  <si>
    <t>3030</t>
  </si>
  <si>
    <t>Надання пільг з оплати послуг зв’язку, інших передбачених законодавством пільг окремим категоріям громадян та компенсації за пільговий проїзд окремих категорій громадян</t>
  </si>
  <si>
    <t>Програма соціальної допомоги в місті Вараш на 2018-2020 рік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</si>
  <si>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</si>
  <si>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</si>
  <si>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</si>
  <si>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</si>
  <si>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</si>
  <si>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Надання пільг окремим категоріям громадян з оплати послуг зв'язку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</si>
  <si>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</si>
  <si>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</si>
  <si>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</si>
  <si>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0813190</t>
  </si>
  <si>
    <t>3190</t>
  </si>
  <si>
    <t>Соціальний захист ветеранів війни та праці</t>
  </si>
  <si>
    <t>0813240</t>
  </si>
  <si>
    <t>3240</t>
  </si>
  <si>
    <t>Інші заклади та заходи</t>
  </si>
  <si>
    <t>0217322</t>
  </si>
  <si>
    <t>7322</t>
  </si>
  <si>
    <t>Будівництво медичних установ та закладів</t>
  </si>
  <si>
    <t>Надання загальної середньої освіти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</si>
  <si>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</si>
  <si>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</si>
  <si>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</si>
  <si>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Керівництво і управління у відповідній сфері у містах (місті Києві), селищах, селах, територіальних громадах</t>
  </si>
  <si>
    <t>0611142</t>
  </si>
  <si>
    <t>1142</t>
  </si>
  <si>
    <t>0611021</t>
  </si>
  <si>
    <t xml:space="preserve">(грн)   </t>
  </si>
  <si>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</si>
  <si>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</si>
  <si>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місцевих бюджетів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</si>
  <si>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</si>
  <si>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№35</t>
  </si>
  <si>
    <t>0212010</t>
  </si>
  <si>
    <t>2010</t>
  </si>
  <si>
    <t>0731</t>
  </si>
  <si>
    <t>Багатопрофільна стаціонарна медична допомога населенню</t>
  </si>
  <si>
    <t>Комплексна програма "Здоров'я" на 2021 рік</t>
  </si>
  <si>
    <t>Рішення міської ради від 15.12.2020 №60</t>
  </si>
  <si>
    <t xml:space="preserve">Комплексна програма підтримки сім'ї, дітей та молоді Вараської міської територіальної громади на 2021-2025 роки </t>
  </si>
  <si>
    <t>Рішення міської ради від 15.12.2020 №29</t>
  </si>
  <si>
    <t>Програма оздоровлення та відпочинку дітей Вараської міської територіальної громади на 2021-2025 роки</t>
  </si>
  <si>
    <t>Рішення міської ради від 15.12.2020 №30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</si>
  <si>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</si>
  <si>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</si>
  <si>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Комплексна програма благоустрою та розвитку комунального господарства Вараської міської територіальної громади на 2021-2023 роки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</si>
  <si>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</si>
  <si>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</si>
  <si>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</si>
  <si>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</t>
  </si>
  <si>
    <t>Рішення міської ради від 15.12.2020  №38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</si>
  <si>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</si>
  <si>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</si>
  <si>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0217530</t>
  </si>
  <si>
    <t>7530</t>
  </si>
  <si>
    <t>0460</t>
  </si>
  <si>
    <t>Інші заходи у сфері зв'язку, телекомунікації та інформатики</t>
  </si>
  <si>
    <t>Комплексна програма "Розумна громада" на 2021-2024 роки</t>
  </si>
  <si>
    <t>Рішення міської ради від 15.12.2020 №61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</si>
  <si>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</si>
  <si>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</si>
  <si>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03.04.2019 №1381</t>
  </si>
  <si>
    <t>1021</t>
  </si>
  <si>
    <t xml:space="preserve">Надання загальної середньої освіти закладами загальної середньої освіти </t>
  </si>
  <si>
    <t xml:space="preserve">Програма соціальної допомоги та підтримки мешканців Вараської міської територіальної громади на 2021-2023 роки </t>
  </si>
  <si>
    <t>Рішення міської ради від 15.12.2020 №37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</si>
  <si>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</si>
  <si>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Програма розвитку культури та туризму на 2021-2025 роки</t>
  </si>
  <si>
    <t>Рішення міської ради від 15.12.2020 №39</t>
  </si>
  <si>
    <t>Х</t>
  </si>
  <si>
    <t>0217350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</si>
  <si>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</si>
  <si>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</si>
  <si>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</si>
  <si>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Проведення експертної грошової оцінки земельної ділянки чи права на неї</t>
  </si>
  <si>
    <t>1017650</t>
  </si>
  <si>
    <t>7650</t>
  </si>
  <si>
    <t xml:space="preserve">Комплексна програма  розвитку цивільного захисту Вараської міської територіальної громади на 2021-2025 роки </t>
  </si>
  <si>
    <t>Рішення міської ради від 15.12.2020 №31</t>
  </si>
  <si>
    <t>Зміни до фінансування  бюджету Вараської                                                                                міської територіальної громади на 2022 рік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</si>
  <si>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</si>
  <si>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0218230</t>
  </si>
  <si>
    <t>8230</t>
  </si>
  <si>
    <t>0380</t>
  </si>
  <si>
    <t>Інші заходи громадського порядку та безпеки</t>
  </si>
  <si>
    <t>0611070</t>
  </si>
  <si>
    <t>Надання позашкільної освіти закладами позашкільної освіти, заходи із позашкільної роботи з дітьми</t>
  </si>
  <si>
    <t>0611141</t>
  </si>
  <si>
    <t>1141</t>
  </si>
  <si>
    <t>Забезпечення діяльності інших закладів у сфері освіти</t>
  </si>
  <si>
    <t>0611160</t>
  </si>
  <si>
    <t>1160</t>
  </si>
  <si>
    <t>Забезпечення діяльності центрів професійного розвитку педагогічних працівників</t>
  </si>
  <si>
    <t>1011080</t>
  </si>
  <si>
    <t>1080</t>
  </si>
  <si>
    <t>Департамент культури, туризму, молоді та спорту  виконавчого комітету Вараської міської ради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</si>
  <si>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</si>
  <si>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</si>
  <si>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</si>
  <si>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</si>
  <si>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</si>
  <si>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</si>
  <si>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</si>
  <si>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</si>
  <si>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</si>
  <si>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</si>
  <si>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</si>
  <si>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</si>
  <si>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в т.ч. за рахунок субвенції з обласного бюджету</t>
  </si>
  <si>
    <t>1217325</t>
  </si>
  <si>
    <t>7325</t>
  </si>
  <si>
    <t xml:space="preserve">Будівництво споруд, установ та закладів фізичної культури і спорту
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</si>
  <si>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</si>
  <si>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</si>
  <si>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</si>
  <si>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</si>
  <si>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</si>
  <si>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</si>
  <si>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</si>
  <si>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</si>
  <si>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</si>
  <si>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</si>
  <si>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3718710</t>
  </si>
  <si>
    <t>8710</t>
  </si>
  <si>
    <t>Резервний фонд місцевого бюджету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</si>
  <si>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</si>
  <si>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</si>
  <si>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0218240</t>
  </si>
  <si>
    <t>8240</t>
  </si>
  <si>
    <t>Заходи та роботи з територіальної оборони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</si>
  <si>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</t>
    </r>
    <r>
      <rPr>
        <sz val="20"/>
        <color indexed="8"/>
        <rFont val="Times New Roman"/>
        <family val="1"/>
        <charset val="204"/>
      </rPr>
      <t xml:space="preserve">Міський голова                                                 Олександр МЕНЗУЛ
</t>
    </r>
  </si>
  <si>
    <t>0218220</t>
  </si>
  <si>
    <t>8220</t>
  </si>
  <si>
    <t>Заходи та роботи з мобілізаційної підготовки місцевого значення</t>
  </si>
  <si>
    <t>Зміни до міжбюджетних трансфертів на  2022 рік</t>
  </si>
  <si>
    <t xml:space="preserve">                                                         (код бюджету)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</si>
  <si>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</si>
  <si>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</si>
  <si>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</si>
  <si>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Найменування бюджету - надавача міжбюджетного трансферту</t>
  </si>
  <si>
    <t xml:space="preserve">                          I. Трансферти до загального фонду бюджету</t>
  </si>
  <si>
    <t>Обласний бюджет Рівненської області</t>
  </si>
  <si>
    <t>Інші субвенції з місцевого бюджету</t>
  </si>
  <si>
    <t>х</t>
  </si>
  <si>
    <r>
      <rPr>
        <b/>
        <sz val="15"/>
        <rFont val="Times New Roman"/>
        <family val="1"/>
        <charset val="204"/>
      </rPr>
      <t>УСЬОГО</t>
    </r>
    <r>
      <rPr>
        <sz val="15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</si>
  <si>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</si>
  <si>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</si>
  <si>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</si>
  <si>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</si>
  <si>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</si>
  <si>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</si>
  <si>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</si>
  <si>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>17317200000</t>
  </si>
  <si>
    <t>Районний бюджет Вараського району</t>
  </si>
  <si>
    <t>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(виконання Програми підготовки територіальної оборони та місцевого населення до участі в русі національного спротиву в Вараському районі)</t>
  </si>
  <si>
    <t>Державний бюджет України</t>
  </si>
  <si>
    <t>Cубвенція Головному управлінню Національної поліції в Рівненській області для забезпення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 (для забезпечення групи розмінування)</t>
  </si>
  <si>
    <t xml:space="preserve">                              II. Трансферти із спеціального фонду бюджету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</si>
  <si>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</si>
  <si>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 xml:space="preserve">          Міський голова                                          Олександр МЕНЗУЛ</t>
  </si>
  <si>
    <t xml:space="preserve">                                                        до рішення Вараської міської ради</t>
  </si>
  <si>
    <t>Для виконання "Програми виконання повноважень місцевими органами виконавчої влади щодо реалізації державної регіональної політики та впровадження реформ у Вараському районі на 2022 рік"</t>
  </si>
  <si>
    <t xml:space="preserve">                                                    ____________ 2022 року  № ____________
</t>
  </si>
  <si>
    <t>0812010</t>
  </si>
  <si>
    <t>0812111</t>
  </si>
  <si>
    <t>0812145</t>
  </si>
  <si>
    <t>Керівництво і управління у відповідній сфері у містах (місті Києві), селищах, селах,  територіальних громадах</t>
  </si>
  <si>
    <t>0218210</t>
  </si>
  <si>
    <t>8210</t>
  </si>
  <si>
    <t>Муніципальні формування з охорони громадського порядку</t>
  </si>
  <si>
    <t xml:space="preserve">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</si>
  <si>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>1020</t>
  </si>
  <si>
    <t>в т. ч. за рахунок дотації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</si>
  <si>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0611030</t>
  </si>
  <si>
    <t>Надання загальної середньої освіти за рахунок освітньої субвенції</t>
  </si>
  <si>
    <t>0611031</t>
  </si>
  <si>
    <t>1031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</si>
  <si>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</si>
  <si>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</si>
  <si>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</si>
  <si>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</si>
  <si>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Департамент соціального захисту та гідності виконавчого комітету Вараської міської ради</t>
  </si>
  <si>
    <t>в т.ч. за рахунок медичної субвенції з державного бюджету</t>
  </si>
  <si>
    <t>0812142</t>
  </si>
  <si>
    <t>0812144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</si>
  <si>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</si>
  <si>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0812152</t>
  </si>
  <si>
    <t>0813035</t>
  </si>
  <si>
    <t>3035</t>
  </si>
  <si>
    <t>Компенсаційні виплати за пільговий проїзд окремих категорій громадян на залізничному транспорті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</si>
  <si>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</si>
  <si>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</si>
  <si>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</si>
  <si>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0813105</t>
  </si>
  <si>
    <t>3105</t>
  </si>
  <si>
    <t xml:space="preserve">Надання реабілітаційних послуг особам з інвалідністю та дітям з інвалідністю </t>
  </si>
  <si>
    <t>0813121</t>
  </si>
  <si>
    <t>0813124</t>
  </si>
  <si>
    <t>0813132</t>
  </si>
  <si>
    <t>0813133</t>
  </si>
  <si>
    <t>0813160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</si>
  <si>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</si>
  <si>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</si>
  <si>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</si>
  <si>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</si>
  <si>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</si>
  <si>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</si>
  <si>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</si>
  <si>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</si>
  <si>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1216011</t>
  </si>
  <si>
    <t>1216014</t>
  </si>
  <si>
    <t>1216015</t>
  </si>
  <si>
    <t>Забезпечення надійної та безперебійної експлуатації ліфтів</t>
  </si>
  <si>
    <t>1216016</t>
  </si>
  <si>
    <t>1216030</t>
  </si>
  <si>
    <t>1218340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</si>
  <si>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</si>
  <si>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</si>
  <si>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</si>
  <si>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 xml:space="preserve">УСЬОГО </t>
  </si>
  <si>
    <t>перевірка               апарат</t>
  </si>
  <si>
    <t>галузь освіта</t>
  </si>
  <si>
    <t xml:space="preserve"> культура</t>
  </si>
  <si>
    <t>соцзахист</t>
  </si>
  <si>
    <t xml:space="preserve"> ф-ра</t>
  </si>
  <si>
    <t>0619770</t>
  </si>
  <si>
    <t>Субвенція для Вараського районного територіального центру комплектування  та соціальної підтримки</t>
  </si>
  <si>
    <t>Забезпечення участі у підготовці та виконанні завдань національного спротиву, забезпечення життєдіяльності населення і функціонування об'єктів інфраструктури</t>
  </si>
  <si>
    <t>Субвенція для державної установи "Полицька виправна колонія №76"</t>
  </si>
  <si>
    <t>Співфінансування для придбання двох шкільних автобусів, спеціалізованих для перевезення школярів, для Вараської міської територіальної громади</t>
  </si>
  <si>
    <t>Комплексна програма "Здоров'я" на 2022-2025 роки</t>
  </si>
  <si>
    <t>Рішення міської ради від 26.11.2021 №1100</t>
  </si>
  <si>
    <t>Програма «Громадський бюджет Вараської міської територіальної громади на 2021 – 2025 роки</t>
  </si>
  <si>
    <t>Рішення міської ради від 04.06.2021  №430</t>
  </si>
  <si>
    <t>401200 </t>
  </si>
  <si>
    <t>Зовнішні запозичення </t>
  </si>
  <si>
    <r>
      <t>400000</t>
    </r>
    <r>
      <rPr>
        <sz val="14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</si>
  <si>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4"/>
        <rFont val="Times New Roman"/>
        <family val="1"/>
        <charset val="204"/>
      </rPr>
      <t> </t>
    </r>
  </si>
  <si>
    <r>
      <t>401000</t>
    </r>
    <r>
      <rPr>
        <sz val="14"/>
        <rFont val="Times New Roman"/>
        <family val="1"/>
        <charset val="204"/>
      </rPr>
      <t> </t>
    </r>
  </si>
  <si>
    <r>
      <t>Запозичення</t>
    </r>
    <r>
      <rPr>
        <sz val="14"/>
        <rFont val="Times New Roman"/>
        <family val="1"/>
        <charset val="204"/>
      </rPr>
      <t> </t>
    </r>
  </si>
  <si>
    <r>
      <t>602000</t>
    </r>
    <r>
      <rPr>
        <sz val="14"/>
        <rFont val="Times New Roman"/>
        <family val="1"/>
        <charset val="204"/>
      </rPr>
      <t> </t>
    </r>
  </si>
  <si>
    <r>
      <t>Зміни обсягів бюджетних коштів</t>
    </r>
    <r>
      <rPr>
        <sz val="14"/>
        <rFont val="Times New Roman"/>
        <family val="1"/>
        <charset val="204"/>
      </rPr>
      <t> </t>
    </r>
  </si>
  <si>
    <t>Співфінансування для централізованого придбання та розміщення в укриттях закладів освіти в умовах воєнного стану комплектів обладнання з програмним забезпеченням для організації освітнього процесу з використанням технологій дистанційного навчання з метою захисту життя учасників освітнього процесу для Вараської міської територіальної громади</t>
  </si>
  <si>
    <t>______________ 2022 року №___</t>
  </si>
  <si>
    <t xml:space="preserve"> Зміни до доходів бюджету Вараської міської територіальної громади на 2022 рік</t>
  </si>
  <si>
    <t>Код</t>
  </si>
  <si>
    <t>Найменування                                                                            згідно з  класифікацією доходів бюджету</t>
  </si>
  <si>
    <t>в т.ч.                           бюджет розвитку</t>
  </si>
  <si>
    <t>3</t>
  </si>
  <si>
    <t xml:space="preserve">Податкові надходження </t>
  </si>
  <si>
    <t>Податки на доходи, податки на прибуток, податки на збільшення  ринкової вартості</t>
  </si>
  <si>
    <t>Податок та збір на доходи фізичних осіб</t>
  </si>
  <si>
    <t xml:space="preserve">Податок на доходи фізичних осіб, що сплачується податковими агентами, із доходів платника податку у вигляді заробітної плати             </t>
  </si>
  <si>
    <t xml:space="preserve">Податок на доходи фізичних осіб з грошового забезпечення, грошових винагород та інших виплат, одержаних  військовослужбовцями та особами рядового і начальницького складу, що сплачується податковими агентами               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</si>
  <si>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</si>
  <si>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 xml:space="preserve">Податок на доходи фізичних осіб, що сплачується фізичними особами за результатами річного декларування </t>
  </si>
  <si>
    <t>Податок на прибуток пiдприємств</t>
  </si>
  <si>
    <t>Податок на прибуток пiдприємств та фiнансових установ комунальної власностi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</si>
  <si>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</si>
  <si>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</si>
  <si>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</si>
  <si>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</si>
  <si>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</si>
  <si>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</si>
  <si>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</si>
  <si>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</si>
  <si>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</si>
  <si>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</si>
  <si>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суб'єктами господарювання роздрібної торгівлі підакцизних товарів</t>
  </si>
  <si>
    <t xml:space="preserve">Місцеві податки </t>
  </si>
  <si>
    <t>Податок  на майно</t>
  </si>
  <si>
    <t xml:space="preserve">Податок на нерухоме майно, відмінне від земельної  ділянки, сплачений юридичними особами, які є власниками об'єктів житлової нерухомості                     </t>
  </si>
  <si>
    <t xml:space="preserve">Податок на нерухоме майно, відмінне від земельної  ділянки, сплачений фізичними особами,  які є власниками об'єктів житлової нерухомості                       </t>
  </si>
  <si>
    <t xml:space="preserve">Податок на нерухоме майно, відмінне від земельної  ділянки, сплачений фізичними особами, які є власниками об'єктів нежитлової нерухомості                     </t>
  </si>
  <si>
    <t xml:space="preserve">Податок на нерухоме майно, відмінне від земельної  ділянки, сплачений юридичними особами, які є власниками об'єктів нежитлової нерухомості                  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</si>
  <si>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</si>
  <si>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</si>
  <si>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</si>
  <si>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</si>
  <si>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</si>
  <si>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r>
      <t>Туристичний збір</t>
    </r>
    <r>
      <rPr>
        <sz val="20"/>
        <rFont val="Times New Roman"/>
        <family val="1"/>
        <charset val="204"/>
      </rPr>
      <t> </t>
    </r>
  </si>
  <si>
    <t>Туристичний збір, сплачений юридичними особами</t>
  </si>
  <si>
    <t>18030200 </t>
  </si>
  <si>
    <t>Туристичний збір, сплачений фізичними особами </t>
  </si>
  <si>
    <t xml:space="preserve">Єдиний податок </t>
  </si>
  <si>
    <t xml:space="preserve">Єдиний податок з юридичних осіб                        </t>
  </si>
  <si>
    <t xml:space="preserve">Єдиний податок з фізичних осіб                         </t>
  </si>
  <si>
    <t>Єдиний податок з сiльськогосподарських товаровиробникiв, у яких частка сiльськогосподарського товаровиробництва за попереднiй податковий (звiтний) рiк дорiвнює або перевищує 75 вiдсоткiв</t>
  </si>
  <si>
    <t xml:space="preserve">Інші податки та збори                                  </t>
  </si>
  <si>
    <t xml:space="preserve">Екологічний податок                                    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</si>
  <si>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</si>
  <si>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 xml:space="preserve">Надходження від скидів забруднюючих речовин безпосередньо у водні об'єкти                          </t>
  </si>
  <si>
    <t>Надходження від розміщення відходів у спеціально відведених для цього місцях чи на об'єктах, крім 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</si>
  <si>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</si>
  <si>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</si>
  <si>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 та дивіденди (дохід), нараховані на акції (частки) господарських товариств, у статутних капіталах яких є державна або комунальна власність</t>
  </si>
  <si>
    <t xml:space="preserve">Частина чистого прибутку (доходу) комунальних унітарних підприємств та їх об'єднань, що вилучається до відповідного місцевого бюджету </t>
  </si>
  <si>
    <t>Плата за розміщення тимчасово вільних коштів місцевих бюджетів</t>
  </si>
  <si>
    <t>Інші надходження</t>
  </si>
  <si>
    <t>Адміністративні штрафи 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</si>
  <si>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</si>
  <si>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</si>
  <si>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>Адміністративні збори та платежі,  доходи від некомерційної  господарської діяльності</t>
  </si>
  <si>
    <t>Плата за надання адміністративних послуг</t>
  </si>
  <si>
    <t>Адмiнiстративний збiр за проведення державної реєстрацiї юридичних осiб, фiзичних осiб — пiдприємцiв та громадських формувань</t>
  </si>
  <si>
    <t>Плата за надання інших адміністративних послуг</t>
  </si>
  <si>
    <t>Адмiнiстративний збiр за державну реєстрацiю речових прав на нерухоме майно та їх обтяжень</t>
  </si>
  <si>
    <t xml:space="preserve">Надходження від орендної плати за користування цілісним майновим комплексом та іншим державним майном         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</si>
  <si>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                                 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</si>
  <si>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</si>
  <si>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</si>
  <si>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пов'язане з видачею та оформленням закордонних паспортів (посвідок) та паспортів громадян України</t>
  </si>
  <si>
    <t xml:space="preserve">Інші неподаткові надходження </t>
  </si>
  <si>
    <t xml:space="preserve">Інші надходження </t>
  </si>
  <si>
    <t xml:space="preserve">                         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</si>
  <si>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</si>
  <si>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коштів пайової участі у розвитку інфраструктури населеного пункту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</si>
  <si>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</si>
  <si>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</si>
  <si>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</si>
  <si>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вiд додаткової (господарської) дiяльностi</t>
  </si>
  <si>
    <t>Плата за оренду майна бюджетних установ, що здійснюється відповідно до Закону України "Про оренду державного та комунального майна"</t>
  </si>
  <si>
    <t>Надходження бюджетних установ вiд реалiзацiї в установленому порядку майна (крiм нерухомого майна)</t>
  </si>
  <si>
    <t>Доходи вiд операцiй з капiталом</t>
  </si>
  <si>
    <t>Надходження від продажу основного капіталу 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</si>
  <si>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</si>
  <si>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Надходження коштів від Державного фонду дорогоцінних металів і дорогоцінного каміння  </t>
  </si>
  <si>
    <t>Кошти вiд продажу землi i нематерiальних активiв</t>
  </si>
  <si>
    <t>Кошти вiд продажу землi</t>
  </si>
  <si>
    <t>Кошти вiд продажу земельних дiлянок несiльськогосподарського призначення, що перебувають у державнiй або комунальнiй власностi, та земельних дiлянок, якi знаходяться на територiї Автономної Республiки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</si>
  <si>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</si>
  <si>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</si>
  <si>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</si>
  <si>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</si>
  <si>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</si>
  <si>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</si>
  <si>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Субвенція з державного бюджету місцевим бюджетам на фінансування заходів соціально-економічної компенсації ризику населення, яке проживає на території зони спостереження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</si>
  <si>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</si>
  <si>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</si>
  <si>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</si>
  <si>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</si>
  <si>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</si>
  <si>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</si>
  <si>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 багатоквартирним будинком, вивезення побутового сміття та рідких нечистот за рахунок відповідної субвенції з державного бюджету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</si>
  <si>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</si>
  <si>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сім'ям з дітьми, малозабезпеченим сім'ям,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I чи II групи внаслідок психічного розладу, компенсаційної виплати непрацюючій працездатній особі, яка доглядає за особою з інвалідністю I групи, а також за особою, яка досягла 80-річного віку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</si>
  <si>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</si>
  <si>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</si>
  <si>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</si>
  <si>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</si>
  <si>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</si>
  <si>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безпосереденьо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</si>
  <si>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</si>
  <si>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Разом доходів</t>
  </si>
  <si>
    <t>Міський голова                                    Олександр МЕНЗУЛ</t>
  </si>
  <si>
    <t xml:space="preserve">                      до рішення Вараської міської ради</t>
  </si>
  <si>
    <t xml:space="preserve">                                       Додаток  1</t>
  </si>
  <si>
    <t xml:space="preserve">                                                                   Додаток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</si>
</sst>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2"/>
      <name val="Arial Cyr"/>
      <charset val="204"/>
    </font>
    <font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color rgb="FFFF0000"/>
      <name val="Arial Cyr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Courier New"/>
      <family val="3"/>
      <charset val="204"/>
    </font>
    <font>
      <i/>
      <sz val="10"/>
      <name val="Times New Roman"/>
      <family val="1"/>
    </font>
    <font>
      <b/>
      <sz val="12"/>
      <color rgb="FFFF0000"/>
      <name val="Times New Roman CYR"/>
      <family val="1"/>
      <charset val="204"/>
    </font>
    <font>
      <sz val="14"/>
      <color rgb="FFFF0000"/>
      <name val="Times New Roman Cyr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sz val="14"/>
      <color rgb="FFFF0000"/>
      <name val="Times New Roman CYR"/>
      <charset val="204"/>
    </font>
    <font>
      <u/>
      <sz val="12"/>
      <name val="Times New Roman"/>
      <family val="1"/>
      <charset val="204"/>
    </font>
    <font>
      <sz val="14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charset val="204"/>
    </font>
    <font>
      <i/>
      <sz val="10"/>
      <name val="Arial Cyr"/>
      <charset val="204"/>
    </font>
    <font>
      <sz val="13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color rgb="FFFF0000"/>
      <name val="Helv"/>
      <charset val="204"/>
    </font>
    <font>
      <b/>
      <sz val="14"/>
      <name val="Times New Roman"/>
      <family val="1"/>
    </font>
    <font>
      <b/>
      <sz val="14"/>
      <color rgb="FFFF0000"/>
      <name val="Times New Roman"/>
      <family val="1"/>
    </font>
    <font>
      <b/>
      <sz val="10"/>
      <name val="Arial Cyr"/>
      <charset val="204"/>
    </font>
    <font>
      <b/>
      <sz val="14"/>
      <name val="Times New Roman"/>
      <family val="1"/>
      <charset val="204"/>
    </font>
    <font>
      <b/>
      <sz val="10"/>
      <name val="Helv"/>
      <charset val="204"/>
    </font>
    <font>
      <b/>
      <sz val="14"/>
      <color indexed="1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rgb="FFFF0000"/>
      <name val="Arial Cyr"/>
      <charset val="204"/>
    </font>
    <font>
      <sz val="12"/>
      <color rgb="FFFF0000"/>
      <name val="Helv"/>
      <charset val="204"/>
    </font>
    <font>
      <i/>
      <sz val="10"/>
      <color rgb="FFFF0000"/>
      <name val="Helv"/>
      <charset val="204"/>
    </font>
    <font>
      <i/>
      <sz val="12"/>
      <color rgb="FFFF0000"/>
      <name val="Helv"/>
      <charset val="204"/>
    </font>
    <font>
      <b/>
      <sz val="14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3"/>
      <color rgb="FFFF0000"/>
      <name val="Arial Cyr"/>
      <charset val="204"/>
    </font>
    <font>
      <i/>
      <sz val="14"/>
      <name val="Arial Cyr"/>
      <charset val="204"/>
    </font>
    <font>
      <sz val="7"/>
      <name val="Times New Roman"/>
      <family val="1"/>
      <charset val="204"/>
    </font>
    <font>
      <sz val="13.5"/>
      <name val="Times New Roman"/>
      <family val="1"/>
      <charset val="204"/>
    </font>
    <font>
      <i/>
      <sz val="12"/>
      <name val="Helv"/>
      <charset val="204"/>
    </font>
    <font>
      <i/>
      <sz val="12"/>
      <name val="Times New Roman"/>
      <family val="1"/>
    </font>
    <font>
      <sz val="12"/>
      <color rgb="FFFF0000"/>
      <name val="Times New Roman Cyr"/>
      <family val="1"/>
      <charset val="204"/>
    </font>
    <font>
      <i/>
      <sz val="12"/>
      <name val="Times New Roman CYR"/>
      <charset val="204"/>
    </font>
    <font>
      <b/>
      <sz val="20"/>
      <name val="Times New Roman"/>
      <family val="1"/>
      <charset val="204"/>
    </font>
    <font>
      <b/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sz val="13"/>
      <color rgb="FFFF0000"/>
      <name val="Times New Roman"/>
      <family val="1"/>
      <charset val="204"/>
    </font>
    <font>
      <i/>
      <sz val="13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name val="Arial Cyr"/>
      <charset val="204"/>
    </font>
    <font>
      <sz val="14"/>
      <name val="Arial Cyr"/>
      <charset val="204"/>
    </font>
    <font>
      <sz val="12"/>
      <color rgb="FFFF0000"/>
      <name val="Times New Roman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12"/>
      <name val="Times New Roman"/>
      <family val="1"/>
    </font>
    <font>
      <sz val="12"/>
      <color rgb="FFFF0000"/>
      <name val="Times New Roman"/>
      <family val="1"/>
    </font>
    <font>
      <i/>
      <sz val="12"/>
      <name val="Times New Roman Cyr"/>
      <family val="1"/>
      <charset val="204"/>
    </font>
    <font>
      <b/>
      <i/>
      <sz val="12"/>
      <name val="Times New Roman CYR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</font>
    <font>
      <i/>
      <sz val="11"/>
      <name val="Arial Cyr"/>
      <charset val="204"/>
    </font>
    <font>
      <i/>
      <sz val="11"/>
      <name val="Times New Roman Cyr"/>
      <family val="1"/>
      <charset val="204"/>
    </font>
    <font>
      <b/>
      <i/>
      <sz val="12"/>
      <name val="Times New Roman"/>
      <family val="1"/>
    </font>
    <font>
      <sz val="11"/>
      <name val="Arial Cyr"/>
      <charset val="204"/>
    </font>
    <font>
      <i/>
      <sz val="12"/>
      <name val="Arial Cyr"/>
      <charset val="204"/>
    </font>
    <font>
      <b/>
      <sz val="9"/>
      <name val="Times New Roman CYR"/>
      <charset val="204"/>
    </font>
    <font>
      <i/>
      <sz val="13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5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20"/>
      <name val="Times New Roman"/>
      <family val="1"/>
      <charset val="204"/>
    </font>
    <font>
      <sz val="22"/>
      <name val="Times New Roman"/>
      <family val="1"/>
      <charset val="204"/>
    </font>
    <font>
      <u/>
      <sz val="1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b/>
      <sz val="10"/>
      <color rgb="FFC00000"/>
      <name val="Helv"/>
      <charset val="204"/>
    </font>
    <font>
      <b/>
      <sz val="19"/>
      <color indexed="8"/>
      <name val="Times New Roman"/>
      <family val="1"/>
      <charset val="204"/>
    </font>
    <font>
      <b/>
      <sz val="21"/>
      <name val="Times New Roman"/>
      <family val="1"/>
      <charset val="204"/>
    </font>
    <font>
      <b/>
      <sz val="22"/>
      <color theme="0"/>
      <name val="Times New Roman"/>
      <family val="1"/>
      <charset val="204"/>
    </font>
    <font>
      <sz val="20"/>
      <color rgb="FF333333"/>
      <name val="Times New Roman"/>
      <family val="1"/>
      <charset val="204"/>
    </font>
    <font>
      <sz val="2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rgb="FF000000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sz val="22"/>
      <name val="Arial Cyr"/>
      <charset val="204"/>
    </font>
    <font>
      <sz val="16"/>
      <name val="Arial Cyr"/>
      <charset val="204"/>
    </font>
    <font>
      <b/>
      <sz val="18"/>
      <color indexed="8"/>
      <name val="Times New Roman"/>
      <family val="1"/>
      <charset val="204"/>
    </font>
    <font>
      <sz val="30"/>
      <color indexed="8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auto="1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" fillId="0" borderId="0"/>
    <xf numFmtId="0" fontId="11" fillId="0" borderId="0"/>
    <xf numFmtId="0" fontId="4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3" fillId="0" borderId="0"/>
    <xf numFmtId="0" fontId="2" fillId="0" borderId="0"/>
    <xf numFmtId="0" fontId="2" fillId="0" borderId="0"/>
  </cellStyleXfs>
  <cellXfs count="704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5" fillId="0" borderId="0" xfId="0" applyFont="1"/>
    <xf numFmtId="0" fontId="10" fillId="0" borderId="0" xfId="0" applyFont="1"/>
    <xf numFmtId="49" fontId="0" fillId="0" borderId="0" xfId="0" applyNumberFormat="1" applyAlignment="1" applyProtection="1">
      <alignment vertical="top"/>
      <protection locked="0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7" fillId="0" borderId="0" xfId="0" applyFont="1" applyBorder="1" applyAlignment="1">
      <alignment horizontal="center"/>
    </xf>
    <xf numFmtId="0" fontId="13" fillId="0" borderId="0" xfId="0" applyFont="1"/>
    <xf numFmtId="1" fontId="2" fillId="0" borderId="0" xfId="3" applyNumberFormat="1" applyFont="1" applyFill="1" applyBorder="1" applyAlignment="1">
      <alignment vertical="top" wrapText="1"/>
    </xf>
    <xf numFmtId="49" fontId="2" fillId="0" borderId="0" xfId="3" applyNumberFormat="1" applyFont="1" applyFill="1" applyBorder="1" applyAlignment="1">
      <alignment vertical="top" wrapText="1"/>
    </xf>
    <xf numFmtId="0" fontId="19" fillId="0" borderId="0" xfId="3" applyFont="1" applyAlignment="1"/>
    <xf numFmtId="0" fontId="20" fillId="0" borderId="0" xfId="3" applyFont="1" applyFill="1" applyBorder="1"/>
    <xf numFmtId="0" fontId="9" fillId="0" borderId="0" xfId="3" applyFont="1" applyFill="1" applyBorder="1"/>
    <xf numFmtId="0" fontId="14" fillId="0" borderId="0" xfId="3" applyFont="1" applyFill="1" applyBorder="1" applyAlignment="1">
      <alignment horizontal="center"/>
    </xf>
    <xf numFmtId="0" fontId="23" fillId="0" borderId="1" xfId="3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/>
    </xf>
    <xf numFmtId="49" fontId="24" fillId="0" borderId="1" xfId="3" applyNumberFormat="1" applyFont="1" applyFill="1" applyBorder="1" applyAlignment="1">
      <alignment horizontal="center" vertical="top" wrapText="1"/>
    </xf>
    <xf numFmtId="0" fontId="24" fillId="0" borderId="1" xfId="3" applyFont="1" applyFill="1" applyBorder="1" applyAlignment="1">
      <alignment horizontal="center" vertical="center" wrapText="1"/>
    </xf>
    <xf numFmtId="0" fontId="25" fillId="0" borderId="0" xfId="3" applyFont="1" applyFill="1" applyBorder="1"/>
    <xf numFmtId="0" fontId="27" fillId="3" borderId="0" xfId="3" applyFont="1" applyFill="1" applyBorder="1"/>
    <xf numFmtId="0" fontId="27" fillId="0" borderId="0" xfId="3" applyFont="1" applyFill="1" applyBorder="1"/>
    <xf numFmtId="2" fontId="27" fillId="0" borderId="0" xfId="3" applyNumberFormat="1" applyFont="1" applyFill="1" applyBorder="1"/>
    <xf numFmtId="0" fontId="20" fillId="3" borderId="0" xfId="3" applyFont="1" applyFill="1" applyBorder="1"/>
    <xf numFmtId="49" fontId="20" fillId="0" borderId="0" xfId="3" applyNumberFormat="1" applyFont="1" applyFill="1" applyBorder="1" applyAlignment="1">
      <alignment vertical="top" wrapText="1"/>
    </xf>
    <xf numFmtId="0" fontId="29" fillId="0" borderId="0" xfId="3" applyFont="1" applyFill="1" applyBorder="1"/>
    <xf numFmtId="0" fontId="30" fillId="0" borderId="0" xfId="3" applyFont="1" applyFill="1" applyBorder="1"/>
    <xf numFmtId="0" fontId="27" fillId="0" borderId="0" xfId="5" applyFont="1" applyFill="1" applyBorder="1" applyAlignment="1" applyProtection="1">
      <alignment vertical="center" wrapText="1"/>
    </xf>
    <xf numFmtId="164" fontId="29" fillId="0" borderId="0" xfId="3" applyNumberFormat="1" applyFont="1" applyFill="1" applyBorder="1"/>
    <xf numFmtId="3" fontId="29" fillId="0" borderId="0" xfId="3" applyNumberFormat="1" applyFont="1" applyFill="1" applyBorder="1"/>
    <xf numFmtId="1" fontId="20" fillId="0" borderId="0" xfId="3" applyNumberFormat="1" applyFont="1" applyFill="1" applyBorder="1" applyAlignment="1">
      <alignment vertical="top" wrapText="1"/>
    </xf>
    <xf numFmtId="3" fontId="22" fillId="0" borderId="1" xfId="3" applyNumberFormat="1" applyFont="1" applyFill="1" applyBorder="1" applyAlignment="1">
      <alignment horizontal="center" wrapText="1"/>
    </xf>
    <xf numFmtId="0" fontId="0" fillId="0" borderId="0" xfId="0" applyFont="1"/>
    <xf numFmtId="0" fontId="37" fillId="0" borderId="0" xfId="0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7" fillId="0" borderId="1" xfId="0" applyFont="1" applyBorder="1"/>
    <xf numFmtId="0" fontId="0" fillId="0" borderId="0" xfId="0" applyFont="1" applyBorder="1"/>
    <xf numFmtId="0" fontId="44" fillId="0" borderId="0" xfId="0" applyFont="1"/>
    <xf numFmtId="0" fontId="44" fillId="0" borderId="0" xfId="0" applyFont="1" applyFill="1"/>
    <xf numFmtId="0" fontId="37" fillId="0" borderId="0" xfId="0" applyFont="1" applyBorder="1"/>
    <xf numFmtId="49" fontId="17" fillId="4" borderId="1" xfId="0" applyNumberFormat="1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29" fillId="3" borderId="0" xfId="3" applyFont="1" applyFill="1" applyBorder="1"/>
    <xf numFmtId="0" fontId="16" fillId="0" borderId="0" xfId="3" applyFont="1" applyAlignment="1">
      <alignment horizontal="right"/>
    </xf>
    <xf numFmtId="49" fontId="45" fillId="0" borderId="1" xfId="0" applyNumberFormat="1" applyFont="1" applyFill="1" applyBorder="1" applyAlignment="1">
      <alignment horizontal="center" wrapText="1"/>
    </xf>
    <xf numFmtId="49" fontId="39" fillId="0" borderId="1" xfId="0" applyNumberFormat="1" applyFont="1" applyBorder="1" applyAlignment="1">
      <alignment horizontal="left" wrapText="1"/>
    </xf>
    <xf numFmtId="1" fontId="2" fillId="0" borderId="0" xfId="3" applyNumberFormat="1" applyFont="1" applyFill="1" applyBorder="1" applyAlignment="1">
      <alignment horizontal="right" vertical="top" wrapText="1"/>
    </xf>
    <xf numFmtId="49" fontId="28" fillId="0" borderId="8" xfId="3" applyNumberFormat="1" applyFont="1" applyFill="1" applyBorder="1" applyAlignment="1">
      <alignment horizontal="right" wrapText="1"/>
    </xf>
    <xf numFmtId="49" fontId="50" fillId="0" borderId="1" xfId="0" applyNumberFormat="1" applyFont="1" applyBorder="1" applyAlignment="1">
      <alignment horizontal="center" wrapText="1"/>
    </xf>
    <xf numFmtId="49" fontId="17" fillId="4" borderId="1" xfId="0" applyNumberFormat="1" applyFont="1" applyFill="1" applyBorder="1" applyAlignment="1" applyProtection="1">
      <alignment horizontal="left" wrapText="1"/>
      <protection locked="0"/>
    </xf>
    <xf numFmtId="0" fontId="53" fillId="0" borderId="0" xfId="0" applyFont="1"/>
    <xf numFmtId="0" fontId="10" fillId="0" borderId="0" xfId="0" applyFont="1" applyBorder="1"/>
    <xf numFmtId="49" fontId="50" fillId="0" borderId="6" xfId="0" applyNumberFormat="1" applyFont="1" applyBorder="1" applyAlignment="1">
      <alignment horizontal="center" wrapText="1"/>
    </xf>
    <xf numFmtId="1" fontId="2" fillId="0" borderId="0" xfId="29" applyNumberFormat="1" applyFont="1" applyFill="1" applyBorder="1" applyAlignment="1">
      <alignment horizontal="center" vertical="top" wrapText="1"/>
    </xf>
    <xf numFmtId="0" fontId="56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57" fillId="0" borderId="0" xfId="0" applyFont="1"/>
    <xf numFmtId="0" fontId="59" fillId="0" borderId="0" xfId="0" applyFont="1"/>
    <xf numFmtId="0" fontId="61" fillId="0" borderId="0" xfId="0" applyFont="1"/>
    <xf numFmtId="0" fontId="22" fillId="0" borderId="1" xfId="0" applyFont="1" applyBorder="1" applyAlignment="1">
      <alignment horizontal="center" vertical="center" wrapText="1"/>
    </xf>
    <xf numFmtId="49" fontId="60" fillId="4" borderId="1" xfId="0" applyNumberFormat="1" applyFont="1" applyFill="1" applyBorder="1" applyAlignment="1">
      <alignment horizontal="center" wrapText="1"/>
    </xf>
    <xf numFmtId="49" fontId="60" fillId="4" borderId="1" xfId="1" applyNumberFormat="1" applyFont="1" applyFill="1" applyBorder="1" applyAlignment="1" applyProtection="1">
      <alignment horizontal="left" wrapText="1"/>
      <protection locked="0"/>
    </xf>
    <xf numFmtId="0" fontId="62" fillId="4" borderId="1" xfId="0" applyFont="1" applyFill="1" applyBorder="1" applyAlignment="1"/>
    <xf numFmtId="3" fontId="60" fillId="4" borderId="1" xfId="0" applyNumberFormat="1" applyFont="1" applyFill="1" applyBorder="1" applyAlignment="1">
      <alignment horizontal="center"/>
    </xf>
    <xf numFmtId="3" fontId="32" fillId="0" borderId="0" xfId="0" applyNumberFormat="1" applyFont="1"/>
    <xf numFmtId="0" fontId="39" fillId="0" borderId="1" xfId="0" applyFont="1" applyFill="1" applyBorder="1" applyAlignment="1">
      <alignment wrapText="1"/>
    </xf>
    <xf numFmtId="0" fontId="39" fillId="0" borderId="1" xfId="0" applyFont="1" applyBorder="1" applyAlignment="1">
      <alignment wrapText="1"/>
    </xf>
    <xf numFmtId="3" fontId="39" fillId="0" borderId="1" xfId="0" applyNumberFormat="1" applyFont="1" applyBorder="1" applyAlignment="1">
      <alignment horizontal="center" wrapText="1"/>
    </xf>
    <xf numFmtId="3" fontId="39" fillId="0" borderId="1" xfId="0" applyNumberFormat="1" applyFont="1" applyFill="1" applyBorder="1" applyAlignment="1">
      <alignment horizontal="center"/>
    </xf>
    <xf numFmtId="3" fontId="64" fillId="0" borderId="0" xfId="0" applyNumberFormat="1" applyFont="1" applyFill="1"/>
    <xf numFmtId="0" fontId="56" fillId="0" borderId="0" xfId="0" applyFont="1" applyFill="1"/>
    <xf numFmtId="49" fontId="50" fillId="0" borderId="1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wrapText="1"/>
    </xf>
    <xf numFmtId="3" fontId="16" fillId="0" borderId="1" xfId="0" applyNumberFormat="1" applyFont="1" applyBorder="1" applyAlignment="1">
      <alignment horizontal="center" wrapText="1"/>
    </xf>
    <xf numFmtId="49" fontId="39" fillId="0" borderId="1" xfId="0" applyNumberFormat="1" applyFont="1" applyFill="1" applyBorder="1" applyAlignment="1">
      <alignment horizontal="center" wrapText="1"/>
    </xf>
    <xf numFmtId="49" fontId="39" fillId="0" borderId="0" xfId="0" applyNumberFormat="1" applyFont="1" applyAlignment="1">
      <alignment horizontal="left" wrapText="1"/>
    </xf>
    <xf numFmtId="3" fontId="39" fillId="0" borderId="1" xfId="0" applyNumberFormat="1" applyFont="1" applyFill="1" applyBorder="1" applyAlignment="1">
      <alignment horizontal="center" wrapText="1"/>
    </xf>
    <xf numFmtId="3" fontId="63" fillId="0" borderId="1" xfId="0" applyNumberFormat="1" applyFont="1" applyBorder="1" applyAlignment="1">
      <alignment horizontal="center"/>
    </xf>
    <xf numFmtId="0" fontId="64" fillId="0" borderId="1" xfId="0" applyFont="1" applyBorder="1"/>
    <xf numFmtId="0" fontId="65" fillId="0" borderId="0" xfId="0" applyFont="1"/>
    <xf numFmtId="3" fontId="39" fillId="0" borderId="1" xfId="0" applyNumberFormat="1" applyFont="1" applyBorder="1" applyAlignment="1">
      <alignment horizontal="center"/>
    </xf>
    <xf numFmtId="49" fontId="39" fillId="0" borderId="1" xfId="0" applyNumberFormat="1" applyFont="1" applyFill="1" applyBorder="1" applyAlignment="1">
      <alignment horizontal="left" wrapText="1"/>
    </xf>
    <xf numFmtId="0" fontId="64" fillId="0" borderId="0" xfId="0" applyFont="1"/>
    <xf numFmtId="0" fontId="39" fillId="0" borderId="0" xfId="0" applyFont="1" applyAlignment="1">
      <alignment horizontal="left" wrapText="1"/>
    </xf>
    <xf numFmtId="49" fontId="45" fillId="0" borderId="1" xfId="0" applyNumberFormat="1" applyFont="1" applyFill="1" applyBorder="1" applyAlignment="1" applyProtection="1">
      <alignment horizontal="left" wrapText="1"/>
      <protection locked="0"/>
    </xf>
    <xf numFmtId="0" fontId="66" fillId="0" borderId="1" xfId="0" applyFont="1" applyBorder="1"/>
    <xf numFmtId="0" fontId="66" fillId="0" borderId="0" xfId="0" applyFont="1"/>
    <xf numFmtId="49" fontId="39" fillId="0" borderId="1" xfId="0" applyNumberFormat="1" applyFont="1" applyBorder="1" applyAlignment="1">
      <alignment horizontal="center" wrapText="1"/>
    </xf>
    <xf numFmtId="3" fontId="40" fillId="0" borderId="1" xfId="0" applyNumberFormat="1" applyFont="1" applyFill="1" applyBorder="1" applyAlignment="1">
      <alignment horizontal="center" wrapText="1"/>
    </xf>
    <xf numFmtId="3" fontId="40" fillId="0" borderId="1" xfId="0" applyNumberFormat="1" applyFont="1" applyBorder="1" applyAlignment="1">
      <alignment horizontal="center"/>
    </xf>
    <xf numFmtId="49" fontId="39" fillId="0" borderId="1" xfId="0" applyNumberFormat="1" applyFont="1" applyFill="1" applyBorder="1" applyAlignment="1" applyProtection="1">
      <alignment horizontal="left" wrapText="1"/>
      <protection locked="0"/>
    </xf>
    <xf numFmtId="0" fontId="56" fillId="0" borderId="1" xfId="0" applyFont="1" applyBorder="1"/>
    <xf numFmtId="0" fontId="39" fillId="0" borderId="1" xfId="0" applyFont="1" applyBorder="1" applyAlignment="1">
      <alignment horizontal="left" wrapText="1"/>
    </xf>
    <xf numFmtId="49" fontId="39" fillId="0" borderId="6" xfId="0" applyNumberFormat="1" applyFont="1" applyFill="1" applyBorder="1" applyAlignment="1">
      <alignment horizontal="center" wrapText="1"/>
    </xf>
    <xf numFmtId="49" fontId="45" fillId="0" borderId="6" xfId="0" applyNumberFormat="1" applyFont="1" applyFill="1" applyBorder="1" applyAlignment="1">
      <alignment horizontal="center" wrapText="1"/>
    </xf>
    <xf numFmtId="49" fontId="46" fillId="0" borderId="1" xfId="2" applyNumberFormat="1" applyFont="1" applyFill="1" applyBorder="1" applyAlignment="1">
      <alignment horizontal="center" wrapText="1"/>
    </xf>
    <xf numFmtId="49" fontId="46" fillId="0" borderId="1" xfId="2" applyNumberFormat="1" applyFont="1" applyFill="1" applyBorder="1" applyAlignment="1">
      <alignment horizontal="left" wrapText="1"/>
    </xf>
    <xf numFmtId="0" fontId="39" fillId="0" borderId="4" xfId="0" applyFont="1" applyBorder="1" applyAlignment="1">
      <alignment horizontal="left" wrapText="1"/>
    </xf>
    <xf numFmtId="49" fontId="39" fillId="0" borderId="4" xfId="0" applyNumberFormat="1" applyFont="1" applyBorder="1" applyAlignment="1">
      <alignment horizontal="left" wrapText="1"/>
    </xf>
    <xf numFmtId="0" fontId="67" fillId="0" borderId="0" xfId="0" applyFont="1"/>
    <xf numFmtId="0" fontId="39" fillId="0" borderId="4" xfId="0" applyFont="1" applyBorder="1" applyAlignment="1">
      <alignment horizontal="center"/>
    </xf>
    <xf numFmtId="49" fontId="39" fillId="3" borderId="1" xfId="0" applyNumberFormat="1" applyFont="1" applyFill="1" applyBorder="1" applyAlignment="1">
      <alignment horizontal="center" wrapText="1"/>
    </xf>
    <xf numFmtId="49" fontId="39" fillId="3" borderId="1" xfId="0" applyNumberFormat="1" applyFont="1" applyFill="1" applyBorder="1" applyAlignment="1">
      <alignment horizontal="left" wrapText="1"/>
    </xf>
    <xf numFmtId="49" fontId="46" fillId="0" borderId="1" xfId="0" applyNumberFormat="1" applyFont="1" applyFill="1" applyBorder="1" applyAlignment="1">
      <alignment horizontal="center" wrapText="1"/>
    </xf>
    <xf numFmtId="49" fontId="46" fillId="0" borderId="1" xfId="0" applyNumberFormat="1" applyFont="1" applyFill="1" applyBorder="1" applyAlignment="1">
      <alignment horizontal="left" wrapText="1"/>
    </xf>
    <xf numFmtId="49" fontId="39" fillId="0" borderId="6" xfId="0" applyNumberFormat="1" applyFont="1" applyBorder="1" applyAlignment="1">
      <alignment horizontal="center" wrapText="1"/>
    </xf>
    <xf numFmtId="3" fontId="63" fillId="0" borderId="1" xfId="0" applyNumberFormat="1" applyFont="1" applyFill="1" applyBorder="1" applyAlignment="1">
      <alignment horizontal="center"/>
    </xf>
    <xf numFmtId="0" fontId="39" fillId="0" borderId="1" xfId="0" applyFont="1" applyFill="1" applyBorder="1" applyAlignment="1">
      <alignment horizontal="center" wrapText="1"/>
    </xf>
    <xf numFmtId="0" fontId="39" fillId="0" borderId="1" xfId="0" applyFont="1" applyBorder="1" applyAlignment="1"/>
    <xf numFmtId="0" fontId="39" fillId="0" borderId="1" xfId="0" applyFont="1" applyBorder="1" applyAlignment="1">
      <alignment horizontal="center" wrapText="1"/>
    </xf>
    <xf numFmtId="3" fontId="68" fillId="0" borderId="0" xfId="0" applyNumberFormat="1" applyFont="1"/>
    <xf numFmtId="0" fontId="39" fillId="0" borderId="1" xfId="0" applyFont="1" applyBorder="1" applyAlignment="1">
      <alignment horizontal="center"/>
    </xf>
    <xf numFmtId="49" fontId="48" fillId="0" borderId="1" xfId="0" applyNumberFormat="1" applyFont="1" applyBorder="1" applyAlignment="1">
      <alignment horizontal="left" wrapText="1"/>
    </xf>
    <xf numFmtId="0" fontId="69" fillId="0" borderId="0" xfId="0" applyFont="1"/>
    <xf numFmtId="0" fontId="69" fillId="0" borderId="0" xfId="0" applyFont="1" applyAlignment="1">
      <alignment horizontal="center"/>
    </xf>
    <xf numFmtId="0" fontId="12" fillId="0" borderId="0" xfId="0" applyFont="1"/>
    <xf numFmtId="0" fontId="70" fillId="0" borderId="0" xfId="0" applyFont="1"/>
    <xf numFmtId="0" fontId="70" fillId="0" borderId="0" xfId="0" applyFont="1" applyAlignment="1">
      <alignment horizontal="center"/>
    </xf>
    <xf numFmtId="0" fontId="71" fillId="0" borderId="1" xfId="0" applyFont="1" applyBorder="1"/>
    <xf numFmtId="49" fontId="48" fillId="0" borderId="1" xfId="0" applyNumberFormat="1" applyFont="1" applyFill="1" applyBorder="1" applyAlignment="1">
      <alignment horizontal="center" wrapText="1"/>
    </xf>
    <xf numFmtId="49" fontId="46" fillId="3" borderId="1" xfId="0" applyNumberFormat="1" applyFont="1" applyFill="1" applyBorder="1" applyAlignment="1">
      <alignment horizontal="center" wrapText="1"/>
    </xf>
    <xf numFmtId="49" fontId="46" fillId="3" borderId="1" xfId="0" applyNumberFormat="1" applyFont="1" applyFill="1" applyBorder="1" applyAlignment="1">
      <alignment horizontal="left" wrapText="1"/>
    </xf>
    <xf numFmtId="3" fontId="60" fillId="4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Fill="1" applyBorder="1" applyAlignment="1">
      <alignment horizontal="center" wrapText="1"/>
    </xf>
    <xf numFmtId="49" fontId="16" fillId="0" borderId="1" xfId="0" applyNumberFormat="1" applyFont="1" applyBorder="1" applyAlignment="1">
      <alignment horizontal="left" wrapText="1"/>
    </xf>
    <xf numFmtId="0" fontId="57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22" fillId="0" borderId="3" xfId="0" applyFont="1" applyBorder="1" applyAlignment="1">
      <alignment horizontal="center" vertical="center" wrapText="1"/>
    </xf>
    <xf numFmtId="3" fontId="16" fillId="0" borderId="1" xfId="0" applyNumberFormat="1" applyFont="1" applyFill="1" applyBorder="1" applyAlignment="1">
      <alignment horizontal="center" wrapText="1"/>
    </xf>
    <xf numFmtId="0" fontId="11" fillId="0" borderId="0" xfId="0" applyFont="1"/>
    <xf numFmtId="0" fontId="56" fillId="0" borderId="0" xfId="0" applyFont="1" applyAlignment="1">
      <alignment horizontal="center"/>
    </xf>
    <xf numFmtId="0" fontId="58" fillId="0" borderId="0" xfId="0" applyFont="1" applyAlignment="1">
      <alignment horizontal="center"/>
    </xf>
    <xf numFmtId="49" fontId="28" fillId="0" borderId="8" xfId="29" applyNumberFormat="1" applyFont="1" applyFill="1" applyBorder="1" applyAlignment="1">
      <alignment horizont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73" fillId="0" borderId="0" xfId="0" applyFont="1"/>
    <xf numFmtId="0" fontId="63" fillId="4" borderId="1" xfId="0" applyFont="1" applyFill="1" applyBorder="1" applyAlignment="1">
      <alignment horizontal="center"/>
    </xf>
    <xf numFmtId="3" fontId="60" fillId="0" borderId="0" xfId="0" applyNumberFormat="1" applyFont="1"/>
    <xf numFmtId="0" fontId="16" fillId="0" borderId="1" xfId="0" applyFont="1" applyFill="1" applyBorder="1" applyAlignment="1">
      <alignment horizontal="center" wrapText="1"/>
    </xf>
    <xf numFmtId="49" fontId="60" fillId="5" borderId="1" xfId="0" applyNumberFormat="1" applyFont="1" applyFill="1" applyBorder="1" applyAlignment="1">
      <alignment horizontal="center" vertical="center"/>
    </xf>
    <xf numFmtId="0" fontId="60" fillId="5" borderId="1" xfId="0" applyFont="1" applyFill="1" applyBorder="1" applyAlignment="1">
      <alignment horizontal="center" wrapText="1"/>
    </xf>
    <xf numFmtId="3" fontId="60" fillId="5" borderId="1" xfId="0" applyNumberFormat="1" applyFont="1" applyFill="1" applyBorder="1" applyAlignment="1">
      <alignment horizontal="center"/>
    </xf>
    <xf numFmtId="0" fontId="59" fillId="0" borderId="0" xfId="0" applyFont="1" applyAlignment="1">
      <alignment horizontal="center" vertical="center"/>
    </xf>
    <xf numFmtId="0" fontId="4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3" fontId="68" fillId="0" borderId="0" xfId="0" applyNumberFormat="1" applyFont="1" applyAlignment="1"/>
    <xf numFmtId="0" fontId="10" fillId="0" borderId="0" xfId="0" applyFont="1" applyFill="1"/>
    <xf numFmtId="49" fontId="12" fillId="0" borderId="1" xfId="0" applyNumberFormat="1" applyFont="1" applyFill="1" applyBorder="1" applyAlignment="1">
      <alignment horizontal="left" wrapText="1"/>
    </xf>
    <xf numFmtId="49" fontId="16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/>
    </xf>
    <xf numFmtId="0" fontId="11" fillId="0" borderId="0" xfId="0" applyFont="1" applyBorder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51" fillId="0" borderId="1" xfId="0" applyNumberFormat="1" applyFont="1" applyBorder="1" applyAlignment="1">
      <alignment horizontal="left" wrapText="1"/>
    </xf>
    <xf numFmtId="49" fontId="52" fillId="4" borderId="1" xfId="0" applyNumberFormat="1" applyFont="1" applyFill="1" applyBorder="1" applyAlignment="1" applyProtection="1">
      <alignment horizontal="left" wrapText="1"/>
      <protection locked="0"/>
    </xf>
    <xf numFmtId="3" fontId="16" fillId="0" borderId="1" xfId="0" applyNumberFormat="1" applyFont="1" applyBorder="1" applyAlignment="1">
      <alignment horizontal="center"/>
    </xf>
    <xf numFmtId="3" fontId="38" fillId="0" borderId="0" xfId="0" applyNumberFormat="1" applyFont="1" applyFill="1"/>
    <xf numFmtId="0" fontId="13" fillId="0" borderId="0" xfId="0" applyFont="1" applyFill="1"/>
    <xf numFmtId="0" fontId="75" fillId="0" borderId="0" xfId="0" applyFont="1"/>
    <xf numFmtId="0" fontId="16" fillId="0" borderId="1" xfId="0" applyFont="1" applyFill="1" applyBorder="1" applyAlignment="1">
      <alignment wrapText="1"/>
    </xf>
    <xf numFmtId="49" fontId="16" fillId="0" borderId="1" xfId="0" applyNumberFormat="1" applyFont="1" applyFill="1" applyBorder="1" applyAlignment="1">
      <alignment horizontal="left" wrapText="1"/>
    </xf>
    <xf numFmtId="0" fontId="0" fillId="0" borderId="1" xfId="0" applyFont="1" applyBorder="1"/>
    <xf numFmtId="0" fontId="16" fillId="4" borderId="1" xfId="0" applyFont="1" applyFill="1" applyBorder="1" applyAlignment="1">
      <alignment wrapText="1"/>
    </xf>
    <xf numFmtId="0" fontId="16" fillId="4" borderId="1" xfId="0" applyFont="1" applyFill="1" applyBorder="1" applyAlignment="1">
      <alignment horizontal="center" wrapText="1"/>
    </xf>
    <xf numFmtId="0" fontId="60" fillId="4" borderId="1" xfId="0" applyFont="1" applyFill="1" applyBorder="1" applyAlignment="1">
      <alignment wrapText="1"/>
    </xf>
    <xf numFmtId="0" fontId="60" fillId="4" borderId="1" xfId="0" applyFont="1" applyFill="1" applyBorder="1" applyAlignment="1">
      <alignment horizontal="center" wrapText="1"/>
    </xf>
    <xf numFmtId="49" fontId="50" fillId="0" borderId="4" xfId="0" applyNumberFormat="1" applyFont="1" applyFill="1" applyBorder="1" applyAlignment="1">
      <alignment horizontal="center" wrapText="1"/>
    </xf>
    <xf numFmtId="49" fontId="50" fillId="0" borderId="9" xfId="0" applyNumberFormat="1" applyFont="1" applyFill="1" applyBorder="1" applyAlignment="1">
      <alignment horizontal="center" wrapText="1"/>
    </xf>
    <xf numFmtId="0" fontId="38" fillId="0" borderId="1" xfId="0" applyFont="1" applyBorder="1" applyAlignment="1">
      <alignment horizontal="center"/>
    </xf>
    <xf numFmtId="0" fontId="38" fillId="0" borderId="0" xfId="0" applyFont="1" applyAlignment="1">
      <alignment horizontal="center"/>
    </xf>
    <xf numFmtId="49" fontId="12" fillId="0" borderId="3" xfId="0" applyNumberFormat="1" applyFont="1" applyBorder="1" applyAlignment="1">
      <alignment horizontal="center"/>
    </xf>
    <xf numFmtId="49" fontId="50" fillId="0" borderId="3" xfId="0" applyNumberFormat="1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left" wrapText="1"/>
    </xf>
    <xf numFmtId="0" fontId="60" fillId="4" borderId="1" xfId="0" applyFont="1" applyFill="1" applyBorder="1" applyAlignment="1"/>
    <xf numFmtId="0" fontId="60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49" fontId="2" fillId="0" borderId="0" xfId="0" applyNumberFormat="1" applyFont="1" applyBorder="1"/>
    <xf numFmtId="0" fontId="9" fillId="0" borderId="0" xfId="0" applyFont="1"/>
    <xf numFmtId="0" fontId="9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/>
    <xf numFmtId="0" fontId="14" fillId="0" borderId="1" xfId="0" applyFont="1" applyBorder="1" applyAlignment="1">
      <alignment horizontal="center" vertical="center"/>
    </xf>
    <xf numFmtId="0" fontId="54" fillId="0" borderId="16" xfId="0" applyFont="1" applyBorder="1" applyAlignment="1">
      <alignment horizontal="right"/>
    </xf>
    <xf numFmtId="3" fontId="84" fillId="0" borderId="18" xfId="0" applyNumberFormat="1" applyFont="1" applyBorder="1" applyAlignment="1">
      <alignment horizontal="right"/>
    </xf>
    <xf numFmtId="0" fontId="86" fillId="0" borderId="16" xfId="0" applyFont="1" applyBorder="1" applyAlignment="1">
      <alignment horizontal="center"/>
    </xf>
    <xf numFmtId="3" fontId="82" fillId="0" borderId="18" xfId="0" applyNumberFormat="1" applyFont="1" applyBorder="1" applyAlignment="1">
      <alignment horizontal="right"/>
    </xf>
    <xf numFmtId="0" fontId="86" fillId="0" borderId="21" xfId="0" applyFont="1" applyBorder="1" applyAlignment="1">
      <alignment horizontal="center"/>
    </xf>
    <xf numFmtId="3" fontId="84" fillId="0" borderId="23" xfId="0" applyNumberFormat="1" applyFont="1" applyBorder="1"/>
    <xf numFmtId="0" fontId="86" fillId="0" borderId="0" xfId="0" applyFont="1" applyBorder="1" applyAlignment="1">
      <alignment horizontal="center"/>
    </xf>
    <xf numFmtId="0" fontId="16" fillId="0" borderId="0" xfId="0" applyFont="1" applyBorder="1"/>
    <xf numFmtId="0" fontId="2" fillId="0" borderId="0" xfId="0" applyFont="1" applyBorder="1"/>
    <xf numFmtId="0" fontId="39" fillId="0" borderId="17" xfId="0" applyFont="1" applyBorder="1" applyAlignment="1"/>
    <xf numFmtId="3" fontId="40" fillId="0" borderId="18" xfId="0" applyNumberFormat="1" applyFont="1" applyBorder="1" applyAlignment="1">
      <alignment horizontal="center"/>
    </xf>
    <xf numFmtId="0" fontId="89" fillId="0" borderId="16" xfId="0" applyFont="1" applyBorder="1" applyAlignment="1">
      <alignment horizontal="center"/>
    </xf>
    <xf numFmtId="0" fontId="39" fillId="0" borderId="17" xfId="0" applyFont="1" applyBorder="1" applyAlignment="1">
      <alignment horizontal="center"/>
    </xf>
    <xf numFmtId="3" fontId="39" fillId="0" borderId="18" xfId="0" applyNumberFormat="1" applyFont="1" applyBorder="1" applyAlignment="1">
      <alignment horizontal="center"/>
    </xf>
    <xf numFmtId="49" fontId="39" fillId="0" borderId="16" xfId="0" applyNumberFormat="1" applyFont="1" applyBorder="1"/>
    <xf numFmtId="0" fontId="39" fillId="0" borderId="17" xfId="0" applyFont="1" applyBorder="1"/>
    <xf numFmtId="0" fontId="90" fillId="0" borderId="17" xfId="0" applyFont="1" applyBorder="1" applyAlignment="1">
      <alignment wrapText="1"/>
    </xf>
    <xf numFmtId="49" fontId="89" fillId="0" borderId="16" xfId="0" applyNumberFormat="1" applyFont="1" applyBorder="1" applyAlignment="1">
      <alignment horizontal="center"/>
    </xf>
    <xf numFmtId="49" fontId="45" fillId="0" borderId="17" xfId="0" applyNumberFormat="1" applyFont="1" applyFill="1" applyBorder="1" applyAlignment="1" applyProtection="1">
      <alignment horizontal="left" wrapText="1"/>
      <protection locked="0"/>
    </xf>
    <xf numFmtId="49" fontId="54" fillId="0" borderId="16" xfId="0" applyNumberFormat="1" applyFont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54" fillId="0" borderId="17" xfId="0" applyFont="1" applyBorder="1" applyAlignment="1"/>
    <xf numFmtId="3" fontId="16" fillId="0" borderId="18" xfId="0" applyNumberFormat="1" applyFont="1" applyBorder="1" applyAlignment="1">
      <alignment horizontal="center"/>
    </xf>
    <xf numFmtId="49" fontId="16" fillId="0" borderId="16" xfId="0" applyNumberFormat="1" applyFont="1" applyBorder="1"/>
    <xf numFmtId="0" fontId="16" fillId="0" borderId="17" xfId="0" applyFont="1" applyBorder="1"/>
    <xf numFmtId="49" fontId="16" fillId="0" borderId="16" xfId="0" applyNumberFormat="1" applyFont="1" applyBorder="1" applyAlignment="1">
      <alignment horizontal="center"/>
    </xf>
    <xf numFmtId="0" fontId="16" fillId="0" borderId="17" xfId="0" applyFont="1" applyBorder="1" applyAlignment="1">
      <alignment horizontal="left" wrapText="1"/>
    </xf>
    <xf numFmtId="0" fontId="16" fillId="0" borderId="17" xfId="28" applyFont="1" applyFill="1" applyBorder="1" applyAlignment="1">
      <alignment horizontal="left" vertical="center" wrapText="1"/>
    </xf>
    <xf numFmtId="49" fontId="16" fillId="0" borderId="28" xfId="0" applyNumberFormat="1" applyFont="1" applyBorder="1" applyAlignment="1">
      <alignment wrapText="1"/>
    </xf>
    <xf numFmtId="0" fontId="0" fillId="0" borderId="29" xfId="0" applyFont="1" applyBorder="1" applyAlignment="1">
      <alignment wrapText="1"/>
    </xf>
    <xf numFmtId="0" fontId="0" fillId="0" borderId="20" xfId="0" applyFont="1" applyBorder="1" applyAlignment="1">
      <alignment wrapText="1"/>
    </xf>
    <xf numFmtId="0" fontId="2" fillId="0" borderId="18" xfId="0" applyFont="1" applyBorder="1"/>
    <xf numFmtId="49" fontId="16" fillId="0" borderId="16" xfId="0" applyNumberFormat="1" applyFont="1" applyBorder="1" applyAlignment="1">
      <alignment horizontal="right"/>
    </xf>
    <xf numFmtId="0" fontId="16" fillId="0" borderId="17" xfId="0" applyFont="1" applyBorder="1" applyAlignment="1">
      <alignment horizontal="left"/>
    </xf>
    <xf numFmtId="0" fontId="0" fillId="0" borderId="17" xfId="0" applyFont="1" applyBorder="1"/>
    <xf numFmtId="0" fontId="16" fillId="0" borderId="17" xfId="0" applyFont="1" applyBorder="1" applyAlignment="1"/>
    <xf numFmtId="3" fontId="55" fillId="0" borderId="18" xfId="0" applyNumberFormat="1" applyFont="1" applyBorder="1" applyAlignment="1">
      <alignment horizontal="center"/>
    </xf>
    <xf numFmtId="0" fontId="86" fillId="0" borderId="17" xfId="0" applyFont="1" applyBorder="1" applyAlignment="1">
      <alignment horizontal="center"/>
    </xf>
    <xf numFmtId="3" fontId="60" fillId="0" borderId="18" xfId="0" applyNumberFormat="1" applyFont="1" applyBorder="1" applyAlignment="1">
      <alignment horizontal="center"/>
    </xf>
    <xf numFmtId="0" fontId="86" fillId="0" borderId="22" xfId="0" applyFont="1" applyBorder="1" applyAlignment="1">
      <alignment horizontal="center"/>
    </xf>
    <xf numFmtId="0" fontId="16" fillId="0" borderId="22" xfId="0" applyFont="1" applyBorder="1"/>
    <xf numFmtId="3" fontId="60" fillId="0" borderId="23" xfId="0" applyNumberFormat="1" applyFont="1" applyBorder="1" applyAlignment="1">
      <alignment horizontal="center"/>
    </xf>
    <xf numFmtId="49" fontId="91" fillId="0" borderId="0" xfId="0" applyNumberFormat="1" applyFont="1" applyBorder="1" applyAlignment="1" applyProtection="1">
      <protection locked="0"/>
    </xf>
    <xf numFmtId="0" fontId="92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7" fillId="0" borderId="0" xfId="0" applyFont="1" applyBorder="1" applyAlignment="1">
      <alignment horizontal="right"/>
    </xf>
    <xf numFmtId="49" fontId="9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wrapText="1"/>
    </xf>
    <xf numFmtId="49" fontId="10" fillId="4" borderId="1" xfId="1" applyNumberFormat="1" applyFont="1" applyFill="1" applyBorder="1" applyAlignment="1" applyProtection="1">
      <alignment horizontal="left" wrapText="1"/>
      <protection locked="0"/>
    </xf>
    <xf numFmtId="3" fontId="96" fillId="4" borderId="1" xfId="0" applyNumberFormat="1" applyFont="1" applyFill="1" applyBorder="1" applyAlignment="1">
      <alignment horizontal="center" wrapText="1"/>
    </xf>
    <xf numFmtId="3" fontId="10" fillId="4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0" fontId="28" fillId="0" borderId="1" xfId="0" applyFont="1" applyBorder="1" applyAlignment="1">
      <alignment horizontal="left" wrapText="1"/>
    </xf>
    <xf numFmtId="3" fontId="28" fillId="0" borderId="1" xfId="0" applyNumberFormat="1" applyFont="1" applyFill="1" applyBorder="1" applyAlignment="1">
      <alignment horizontal="center" wrapText="1"/>
    </xf>
    <xf numFmtId="3" fontId="97" fillId="0" borderId="1" xfId="0" applyNumberFormat="1" applyFont="1" applyFill="1" applyBorder="1" applyAlignment="1">
      <alignment horizontal="center" wrapText="1"/>
    </xf>
    <xf numFmtId="3" fontId="10" fillId="0" borderId="1" xfId="0" applyNumberFormat="1" applyFont="1" applyFill="1" applyBorder="1" applyAlignment="1">
      <alignment horizontal="center" wrapText="1"/>
    </xf>
    <xf numFmtId="3" fontId="98" fillId="0" borderId="1" xfId="0" applyNumberFormat="1" applyFont="1" applyBorder="1" applyAlignment="1">
      <alignment horizontal="center" wrapText="1"/>
    </xf>
    <xf numFmtId="3" fontId="11" fillId="0" borderId="1" xfId="0" applyNumberFormat="1" applyFont="1" applyFill="1" applyBorder="1" applyAlignment="1">
      <alignment horizontal="center" wrapText="1"/>
    </xf>
    <xf numFmtId="49" fontId="28" fillId="0" borderId="1" xfId="0" applyNumberFormat="1" applyFont="1" applyBorder="1" applyAlignment="1">
      <alignment horizontal="left" wrapText="1"/>
    </xf>
    <xf numFmtId="3" fontId="98" fillId="0" borderId="1" xfId="0" applyNumberFormat="1" applyFont="1" applyFill="1" applyBorder="1" applyAlignment="1">
      <alignment horizontal="center" wrapText="1"/>
    </xf>
    <xf numFmtId="3" fontId="28" fillId="0" borderId="1" xfId="0" applyNumberFormat="1" applyFont="1" applyBorder="1" applyAlignment="1">
      <alignment horizontal="center" wrapText="1"/>
    </xf>
    <xf numFmtId="0" fontId="0" fillId="0" borderId="0" xfId="0" applyFont="1" applyFill="1" applyBorder="1"/>
    <xf numFmtId="49" fontId="97" fillId="0" borderId="1" xfId="0" applyNumberFormat="1" applyFont="1" applyFill="1" applyBorder="1" applyAlignment="1">
      <alignment horizontal="center" wrapText="1"/>
    </xf>
    <xf numFmtId="49" fontId="28" fillId="0" borderId="1" xfId="0" applyNumberFormat="1" applyFont="1" applyFill="1" applyBorder="1" applyAlignment="1">
      <alignment horizontal="center" wrapText="1"/>
    </xf>
    <xf numFmtId="49" fontId="28" fillId="0" borderId="3" xfId="0" applyNumberFormat="1" applyFont="1" applyFill="1" applyBorder="1" applyAlignment="1">
      <alignment horizontal="left" wrapText="1"/>
    </xf>
    <xf numFmtId="3" fontId="28" fillId="0" borderId="1" xfId="0" applyNumberFormat="1" applyFont="1" applyFill="1" applyBorder="1" applyAlignment="1" applyProtection="1">
      <alignment horizontal="center" wrapText="1"/>
      <protection locked="0"/>
    </xf>
    <xf numFmtId="0" fontId="11" fillId="0" borderId="0" xfId="0" applyFont="1" applyFill="1"/>
    <xf numFmtId="3" fontId="94" fillId="0" borderId="1" xfId="0" applyNumberFormat="1" applyFont="1" applyFill="1" applyBorder="1" applyAlignment="1">
      <alignment horizontal="center" wrapText="1"/>
    </xf>
    <xf numFmtId="3" fontId="99" fillId="0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Fill="1" applyBorder="1" applyAlignment="1" applyProtection="1">
      <alignment horizontal="left" wrapText="1"/>
      <protection locked="0"/>
    </xf>
    <xf numFmtId="3" fontId="100" fillId="0" borderId="1" xfId="0" applyNumberFormat="1" applyFont="1" applyFill="1" applyBorder="1" applyAlignment="1">
      <alignment horizontal="center" wrapText="1"/>
    </xf>
    <xf numFmtId="0" fontId="101" fillId="0" borderId="0" xfId="0" applyFont="1"/>
    <xf numFmtId="0" fontId="101" fillId="0" borderId="0" xfId="0" applyFont="1" applyFill="1"/>
    <xf numFmtId="49" fontId="98" fillId="0" borderId="1" xfId="0" applyNumberFormat="1" applyFont="1" applyFill="1" applyBorder="1" applyAlignment="1">
      <alignment horizontal="center" wrapText="1"/>
    </xf>
    <xf numFmtId="49" fontId="98" fillId="3" borderId="1" xfId="0" applyNumberFormat="1" applyFont="1" applyFill="1" applyBorder="1" applyAlignment="1">
      <alignment horizontal="center" wrapText="1"/>
    </xf>
    <xf numFmtId="49" fontId="98" fillId="3" borderId="1" xfId="0" applyNumberFormat="1" applyFont="1" applyFill="1" applyBorder="1" applyAlignment="1">
      <alignment horizontal="left" wrapText="1"/>
    </xf>
    <xf numFmtId="3" fontId="28" fillId="0" borderId="1" xfId="0" applyNumberFormat="1" applyFont="1" applyFill="1" applyBorder="1" applyAlignment="1" applyProtection="1">
      <alignment horizontal="center"/>
      <protection locked="0"/>
    </xf>
    <xf numFmtId="49" fontId="10" fillId="4" borderId="1" xfId="0" applyNumberFormat="1" applyFont="1" applyFill="1" applyBorder="1" applyAlignment="1" applyProtection="1">
      <alignment horizontal="left" wrapText="1"/>
      <protection locked="0"/>
    </xf>
    <xf numFmtId="3" fontId="22" fillId="4" borderId="1" xfId="0" applyNumberFormat="1" applyFont="1" applyFill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49" fontId="11" fillId="0" borderId="6" xfId="0" applyNumberFormat="1" applyFont="1" applyBorder="1" applyAlignment="1">
      <alignment horizontal="center" wrapText="1"/>
    </xf>
    <xf numFmtId="49" fontId="100" fillId="0" borderId="1" xfId="0" applyNumberFormat="1" applyFont="1" applyBorder="1" applyAlignment="1">
      <alignment horizontal="center" wrapText="1"/>
    </xf>
    <xf numFmtId="49" fontId="100" fillId="0" borderId="6" xfId="0" applyNumberFormat="1" applyFont="1" applyBorder="1" applyAlignment="1">
      <alignment horizontal="center" wrapText="1"/>
    </xf>
    <xf numFmtId="49" fontId="43" fillId="0" borderId="4" xfId="0" applyNumberFormat="1" applyFont="1" applyFill="1" applyBorder="1" applyAlignment="1">
      <alignment horizontal="left" wrapText="1"/>
    </xf>
    <xf numFmtId="3" fontId="102" fillId="0" borderId="1" xfId="0" applyNumberFormat="1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 wrapText="1"/>
    </xf>
    <xf numFmtId="3" fontId="76" fillId="0" borderId="1" xfId="0" applyNumberFormat="1" applyFont="1" applyBorder="1" applyAlignment="1">
      <alignment horizontal="center" wrapText="1"/>
    </xf>
    <xf numFmtId="3" fontId="103" fillId="0" borderId="1" xfId="0" applyNumberFormat="1" applyFont="1" applyFill="1" applyBorder="1" applyAlignment="1">
      <alignment horizontal="center" wrapText="1"/>
    </xf>
    <xf numFmtId="0" fontId="102" fillId="0" borderId="1" xfId="0" applyFont="1" applyBorder="1" applyAlignment="1">
      <alignment horizontal="left" wrapText="1"/>
    </xf>
    <xf numFmtId="3" fontId="102" fillId="0" borderId="1" xfId="0" applyNumberFormat="1" applyFont="1" applyFill="1" applyBorder="1" applyAlignment="1">
      <alignment horizontal="center" wrapText="1"/>
    </xf>
    <xf numFmtId="0" fontId="104" fillId="0" borderId="0" xfId="0" applyFont="1" applyFill="1"/>
    <xf numFmtId="0" fontId="104" fillId="6" borderId="0" xfId="0" applyFont="1" applyFill="1"/>
    <xf numFmtId="49" fontId="105" fillId="0" borderId="1" xfId="0" applyNumberFormat="1" applyFont="1" applyFill="1" applyBorder="1" applyAlignment="1">
      <alignment horizontal="center" wrapText="1"/>
    </xf>
    <xf numFmtId="49" fontId="105" fillId="0" borderId="6" xfId="0" applyNumberFormat="1" applyFont="1" applyFill="1" applyBorder="1" applyAlignment="1">
      <alignment horizontal="center" wrapText="1"/>
    </xf>
    <xf numFmtId="49" fontId="19" fillId="0" borderId="4" xfId="0" applyNumberFormat="1" applyFont="1" applyFill="1" applyBorder="1" applyAlignment="1">
      <alignment horizontal="left" wrapText="1"/>
    </xf>
    <xf numFmtId="3" fontId="19" fillId="0" borderId="1" xfId="0" applyNumberFormat="1" applyFont="1" applyFill="1" applyBorder="1" applyAlignment="1">
      <alignment horizontal="center" wrapText="1"/>
    </xf>
    <xf numFmtId="3" fontId="14" fillId="0" borderId="2" xfId="0" applyNumberFormat="1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 wrapText="1"/>
    </xf>
    <xf numFmtId="3" fontId="103" fillId="0" borderId="1" xfId="0" applyNumberFormat="1" applyFont="1" applyBorder="1" applyAlignment="1">
      <alignment horizontal="center" wrapText="1"/>
    </xf>
    <xf numFmtId="0" fontId="104" fillId="0" borderId="0" xfId="0" applyFont="1"/>
    <xf numFmtId="49" fontId="100" fillId="0" borderId="1" xfId="0" applyNumberFormat="1" applyFont="1" applyFill="1" applyBorder="1" applyAlignment="1">
      <alignment horizontal="center" wrapText="1"/>
    </xf>
    <xf numFmtId="49" fontId="100" fillId="0" borderId="6" xfId="0" applyNumberFormat="1" applyFont="1" applyFill="1" applyBorder="1" applyAlignment="1">
      <alignment horizontal="center" wrapText="1"/>
    </xf>
    <xf numFmtId="49" fontId="98" fillId="0" borderId="4" xfId="0" applyNumberFormat="1" applyFont="1" applyBorder="1" applyAlignment="1" applyProtection="1">
      <alignment horizontal="left" wrapText="1"/>
      <protection locked="0"/>
    </xf>
    <xf numFmtId="49" fontId="105" fillId="0" borderId="1" xfId="0" applyNumberFormat="1" applyFont="1" applyBorder="1" applyAlignment="1">
      <alignment horizontal="center" wrapText="1"/>
    </xf>
    <xf numFmtId="49" fontId="103" fillId="0" borderId="1" xfId="0" applyNumberFormat="1" applyFont="1" applyFill="1" applyBorder="1" applyAlignment="1">
      <alignment horizontal="left" wrapText="1"/>
    </xf>
    <xf numFmtId="49" fontId="98" fillId="0" borderId="1" xfId="0" applyNumberFormat="1" applyFont="1" applyBorder="1" applyAlignment="1" applyProtection="1">
      <alignment horizontal="left" wrapText="1"/>
      <protection locked="0"/>
    </xf>
    <xf numFmtId="3" fontId="8" fillId="0" borderId="1" xfId="0" applyNumberFormat="1" applyFont="1" applyBorder="1" applyAlignment="1">
      <alignment horizontal="center" wrapText="1"/>
    </xf>
    <xf numFmtId="49" fontId="76" fillId="0" borderId="1" xfId="0" applyNumberFormat="1" applyFont="1" applyFill="1" applyBorder="1" applyAlignment="1" applyProtection="1">
      <alignment horizontal="left" wrapText="1"/>
      <protection locked="0"/>
    </xf>
    <xf numFmtId="3" fontId="106" fillId="0" borderId="1" xfId="0" applyNumberFormat="1" applyFont="1" applyBorder="1" applyAlignment="1">
      <alignment horizontal="center" wrapText="1"/>
    </xf>
    <xf numFmtId="0" fontId="19" fillId="0" borderId="30" xfId="0" applyFont="1" applyBorder="1" applyAlignment="1">
      <alignment horizontal="left" wrapText="1"/>
    </xf>
    <xf numFmtId="3" fontId="8" fillId="4" borderId="1" xfId="0" applyNumberFormat="1" applyFont="1" applyFill="1" applyBorder="1" applyAlignment="1">
      <alignment horizontal="center" wrapText="1"/>
    </xf>
    <xf numFmtId="49" fontId="11" fillId="0" borderId="3" xfId="0" applyNumberFormat="1" applyFont="1" applyFill="1" applyBorder="1" applyAlignment="1">
      <alignment horizontal="center" wrapText="1"/>
    </xf>
    <xf numFmtId="3" fontId="28" fillId="0" borderId="3" xfId="0" applyNumberFormat="1" applyFont="1" applyBorder="1" applyAlignment="1">
      <alignment horizontal="center" wrapText="1"/>
    </xf>
    <xf numFmtId="3" fontId="11" fillId="0" borderId="3" xfId="0" applyNumberFormat="1" applyFont="1" applyFill="1" applyBorder="1" applyAlignment="1">
      <alignment horizontal="center" wrapText="1"/>
    </xf>
    <xf numFmtId="3" fontId="98" fillId="0" borderId="3" xfId="0" applyNumberFormat="1" applyFont="1" applyBorder="1" applyAlignment="1">
      <alignment horizontal="center" wrapText="1"/>
    </xf>
    <xf numFmtId="49" fontId="98" fillId="0" borderId="1" xfId="0" applyNumberFormat="1" applyFont="1" applyFill="1" applyBorder="1" applyAlignment="1">
      <alignment horizontal="left" wrapText="1"/>
    </xf>
    <xf numFmtId="49" fontId="76" fillId="0" borderId="1" xfId="0" applyNumberFormat="1" applyFont="1" applyFill="1" applyBorder="1" applyAlignment="1">
      <alignment horizontal="left" wrapText="1"/>
    </xf>
    <xf numFmtId="3" fontId="78" fillId="0" borderId="1" xfId="0" applyNumberFormat="1" applyFont="1" applyFill="1" applyBorder="1" applyAlignment="1">
      <alignment horizontal="center" wrapText="1"/>
    </xf>
    <xf numFmtId="3" fontId="76" fillId="0" borderId="1" xfId="0" applyNumberFormat="1" applyFont="1" applyFill="1" applyBorder="1" applyAlignment="1">
      <alignment horizontal="center" wrapText="1"/>
    </xf>
    <xf numFmtId="0" fontId="100" fillId="0" borderId="0" xfId="0" applyFont="1"/>
    <xf numFmtId="0" fontId="100" fillId="0" borderId="0" xfId="0" applyFont="1" applyFill="1"/>
    <xf numFmtId="0" fontId="100" fillId="0" borderId="0" xfId="0" applyFont="1" applyFill="1" applyAlignment="1">
      <alignment horizontal="center"/>
    </xf>
    <xf numFmtId="49" fontId="28" fillId="0" borderId="1" xfId="0" applyNumberFormat="1" applyFont="1" applyBorder="1" applyAlignment="1">
      <alignment horizontal="center"/>
    </xf>
    <xf numFmtId="49" fontId="11" fillId="0" borderId="4" xfId="0" applyNumberFormat="1" applyFont="1" applyFill="1" applyBorder="1" applyAlignment="1">
      <alignment horizontal="center" wrapText="1"/>
    </xf>
    <xf numFmtId="49" fontId="11" fillId="0" borderId="9" xfId="0" applyNumberFormat="1" applyFont="1" applyFill="1" applyBorder="1" applyAlignment="1">
      <alignment horizontal="center" wrapText="1"/>
    </xf>
    <xf numFmtId="3" fontId="11" fillId="0" borderId="4" xfId="0" applyNumberFormat="1" applyFont="1" applyFill="1" applyBorder="1" applyAlignment="1">
      <alignment horizontal="center" wrapText="1"/>
    </xf>
    <xf numFmtId="0" fontId="28" fillId="0" borderId="3" xfId="0" applyFont="1" applyBorder="1" applyAlignment="1">
      <alignment horizontal="left" wrapText="1"/>
    </xf>
    <xf numFmtId="3" fontId="97" fillId="0" borderId="4" xfId="0" applyNumberFormat="1" applyFont="1" applyFill="1" applyBorder="1" applyAlignment="1">
      <alignment horizontal="center" wrapText="1"/>
    </xf>
    <xf numFmtId="49" fontId="11" fillId="0" borderId="6" xfId="0" applyNumberFormat="1" applyFont="1" applyFill="1" applyBorder="1" applyAlignment="1">
      <alignment horizontal="center" wrapText="1"/>
    </xf>
    <xf numFmtId="0" fontId="28" fillId="0" borderId="1" xfId="0" applyFont="1" applyBorder="1" applyAlignment="1">
      <alignment horizontal="center" wrapText="1"/>
    </xf>
    <xf numFmtId="0" fontId="28" fillId="0" borderId="6" xfId="0" applyFont="1" applyBorder="1" applyAlignment="1">
      <alignment horizontal="center" wrapText="1"/>
    </xf>
    <xf numFmtId="0" fontId="28" fillId="0" borderId="1" xfId="0" applyFont="1" applyBorder="1" applyAlignment="1">
      <alignment horizontal="justify" wrapText="1"/>
    </xf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49" fontId="98" fillId="0" borderId="1" xfId="0" applyNumberFormat="1" applyFont="1" applyBorder="1" applyAlignment="1">
      <alignment horizontal="center"/>
    </xf>
    <xf numFmtId="49" fontId="98" fillId="0" borderId="1" xfId="0" applyNumberFormat="1" applyFont="1" applyBorder="1" applyAlignment="1">
      <alignment horizontal="left" wrapText="1"/>
    </xf>
    <xf numFmtId="3" fontId="98" fillId="0" borderId="1" xfId="0" applyNumberFormat="1" applyFont="1" applyFill="1" applyBorder="1" applyAlignment="1" applyProtection="1">
      <alignment horizontal="center" wrapText="1"/>
      <protection locked="0"/>
    </xf>
    <xf numFmtId="49" fontId="28" fillId="0" borderId="3" xfId="0" applyNumberFormat="1" applyFont="1" applyBorder="1" applyAlignment="1">
      <alignment horizontal="center"/>
    </xf>
    <xf numFmtId="49" fontId="11" fillId="0" borderId="3" xfId="0" applyNumberFormat="1" applyFont="1" applyBorder="1" applyAlignment="1">
      <alignment horizontal="center" wrapText="1"/>
    </xf>
    <xf numFmtId="0" fontId="10" fillId="0" borderId="3" xfId="0" applyFont="1" applyBorder="1" applyAlignment="1"/>
    <xf numFmtId="0" fontId="10" fillId="0" borderId="3" xfId="0" applyFont="1" applyBorder="1"/>
    <xf numFmtId="0" fontId="10" fillId="0" borderId="1" xfId="0" applyFont="1" applyBorder="1"/>
    <xf numFmtId="49" fontId="96" fillId="4" borderId="1" xfId="0" applyNumberFormat="1" applyFont="1" applyFill="1" applyBorder="1" applyAlignment="1" applyProtection="1">
      <alignment horizontal="left" wrapText="1"/>
      <protection locked="0"/>
    </xf>
    <xf numFmtId="3" fontId="99" fillId="0" borderId="1" xfId="0" applyNumberFormat="1" applyFont="1" applyBorder="1" applyAlignment="1">
      <alignment horizontal="center" wrapText="1"/>
    </xf>
    <xf numFmtId="49" fontId="28" fillId="0" borderId="1" xfId="0" applyNumberFormat="1" applyFont="1" applyFill="1" applyBorder="1" applyAlignment="1">
      <alignment horizontal="left" wrapText="1"/>
    </xf>
    <xf numFmtId="49" fontId="97" fillId="0" borderId="1" xfId="0" applyNumberFormat="1" applyFont="1" applyFill="1" applyBorder="1" applyAlignment="1">
      <alignment horizontal="left" wrapText="1"/>
    </xf>
    <xf numFmtId="49" fontId="97" fillId="0" borderId="1" xfId="0" applyNumberFormat="1" applyFont="1" applyBorder="1" applyAlignment="1">
      <alignment horizontal="left" wrapText="1"/>
    </xf>
    <xf numFmtId="49" fontId="98" fillId="0" borderId="6" xfId="0" applyNumberFormat="1" applyFont="1" applyFill="1" applyBorder="1" applyAlignment="1">
      <alignment horizont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28" fillId="0" borderId="1" xfId="0" applyFont="1" applyBorder="1" applyAlignment="1">
      <alignment wrapText="1"/>
    </xf>
    <xf numFmtId="3" fontId="14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Fill="1" applyBorder="1" applyAlignment="1">
      <alignment horizontal="center" wrapText="1"/>
    </xf>
    <xf numFmtId="0" fontId="107" fillId="0" borderId="0" xfId="0" applyFont="1" applyFill="1"/>
    <xf numFmtId="0" fontId="107" fillId="6" borderId="0" xfId="0" applyFont="1" applyFill="1"/>
    <xf numFmtId="49" fontId="77" fillId="0" borderId="1" xfId="0" applyNumberFormat="1" applyFont="1" applyBorder="1" applyAlignment="1">
      <alignment horizontal="center" wrapText="1"/>
    </xf>
    <xf numFmtId="49" fontId="77" fillId="0" borderId="1" xfId="0" applyNumberFormat="1" applyFont="1" applyFill="1" applyBorder="1" applyAlignment="1">
      <alignment horizontal="center" wrapText="1"/>
    </xf>
    <xf numFmtId="0" fontId="94" fillId="0" borderId="1" xfId="0" applyFont="1" applyBorder="1" applyAlignment="1">
      <alignment wrapText="1"/>
    </xf>
    <xf numFmtId="3" fontId="94" fillId="0" borderId="1" xfId="0" applyNumberFormat="1" applyFont="1" applyBorder="1" applyAlignment="1">
      <alignment horizontal="center" wrapText="1"/>
    </xf>
    <xf numFmtId="49" fontId="28" fillId="0" borderId="4" xfId="0" applyNumberFormat="1" applyFont="1" applyBorder="1" applyAlignment="1">
      <alignment horizontal="left" wrapText="1"/>
    </xf>
    <xf numFmtId="0" fontId="102" fillId="0" borderId="1" xfId="0" applyFont="1" applyBorder="1" applyAlignment="1">
      <alignment wrapText="1"/>
    </xf>
    <xf numFmtId="0" fontId="108" fillId="0" borderId="0" xfId="0" applyFont="1"/>
    <xf numFmtId="0" fontId="28" fillId="0" borderId="1" xfId="0" applyFont="1" applyBorder="1" applyAlignment="1">
      <alignment vertical="top" wrapText="1"/>
    </xf>
    <xf numFmtId="0" fontId="28" fillId="0" borderId="0" xfId="0" applyFont="1" applyAlignment="1">
      <alignment wrapText="1"/>
    </xf>
    <xf numFmtId="3" fontId="98" fillId="0" borderId="3" xfId="0" applyNumberFormat="1" applyFont="1" applyFill="1" applyBorder="1" applyAlignment="1">
      <alignment horizontal="center" wrapText="1"/>
    </xf>
    <xf numFmtId="49" fontId="11" fillId="0" borderId="4" xfId="0" applyNumberFormat="1" applyFont="1" applyBorder="1" applyAlignment="1">
      <alignment horizontal="center" wrapText="1"/>
    </xf>
    <xf numFmtId="0" fontId="38" fillId="0" borderId="0" xfId="0" applyFont="1" applyBorder="1"/>
    <xf numFmtId="0" fontId="38" fillId="0" borderId="1" xfId="0" applyFont="1" applyBorder="1"/>
    <xf numFmtId="49" fontId="109" fillId="2" borderId="1" xfId="0" applyNumberFormat="1" applyFont="1" applyFill="1" applyBorder="1" applyAlignment="1" applyProtection="1">
      <alignment horizontal="center" wrapText="1"/>
      <protection locked="0"/>
    </xf>
    <xf numFmtId="49" fontId="96" fillId="2" borderId="1" xfId="1" applyNumberFormat="1" applyFont="1" applyFill="1" applyBorder="1" applyAlignment="1" applyProtection="1">
      <alignment horizontal="center" wrapText="1"/>
      <protection locked="0"/>
    </xf>
    <xf numFmtId="3" fontId="96" fillId="2" borderId="1" xfId="0" applyNumberFormat="1" applyFont="1" applyFill="1" applyBorder="1" applyAlignment="1">
      <alignment horizontal="center" wrapText="1"/>
    </xf>
    <xf numFmtId="0" fontId="96" fillId="0" borderId="0" xfId="0" applyFont="1" applyAlignment="1">
      <alignment horizontal="center" vertical="center"/>
    </xf>
    <xf numFmtId="3" fontId="96" fillId="0" borderId="0" xfId="0" applyNumberFormat="1" applyFont="1" applyFill="1" applyAlignment="1">
      <alignment horizontal="center"/>
    </xf>
    <xf numFmtId="3" fontId="96" fillId="0" borderId="0" xfId="0" applyNumberFormat="1" applyFont="1" applyAlignment="1">
      <alignment horizontal="center"/>
    </xf>
    <xf numFmtId="49" fontId="28" fillId="0" borderId="0" xfId="0" applyNumberFormat="1" applyFont="1" applyAlignment="1">
      <alignment horizontal="center" vertical="center"/>
    </xf>
    <xf numFmtId="49" fontId="38" fillId="0" borderId="0" xfId="0" applyNumberFormat="1" applyFont="1" applyAlignment="1" applyProtection="1">
      <alignment vertical="top" wrapText="1"/>
      <protection locked="0"/>
    </xf>
    <xf numFmtId="3" fontId="98" fillId="0" borderId="0" xfId="0" applyNumberFormat="1" applyFont="1" applyAlignment="1" applyProtection="1">
      <alignment horizontal="center" vertical="top"/>
      <protection locked="0"/>
    </xf>
    <xf numFmtId="3" fontId="2" fillId="0" borderId="0" xfId="0" applyNumberFormat="1" applyFont="1"/>
    <xf numFmtId="3" fontId="6" fillId="0" borderId="0" xfId="0" applyNumberFormat="1" applyFont="1"/>
    <xf numFmtId="3" fontId="5" fillId="0" borderId="0" xfId="0" applyNumberFormat="1" applyFont="1"/>
    <xf numFmtId="3" fontId="0" fillId="0" borderId="0" xfId="0" applyNumberFormat="1"/>
    <xf numFmtId="3" fontId="9" fillId="0" borderId="0" xfId="0" applyNumberFormat="1" applyFont="1"/>
    <xf numFmtId="0" fontId="14" fillId="0" borderId="1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0" fontId="16" fillId="0" borderId="29" xfId="0" applyFont="1" applyBorder="1" applyAlignment="1">
      <alignment horizontal="center"/>
    </xf>
    <xf numFmtId="0" fontId="16" fillId="0" borderId="20" xfId="28" applyFont="1" applyFill="1" applyBorder="1" applyAlignment="1">
      <alignment horizontal="left" vertical="center" wrapText="1"/>
    </xf>
    <xf numFmtId="49" fontId="39" fillId="0" borderId="13" xfId="0" applyNumberFormat="1" applyFont="1" applyBorder="1" applyAlignment="1">
      <alignment horizontal="right"/>
    </xf>
    <xf numFmtId="0" fontId="39" fillId="0" borderId="14" xfId="0" applyFont="1" applyBorder="1" applyAlignment="1">
      <alignment horizontal="center"/>
    </xf>
    <xf numFmtId="0" fontId="39" fillId="0" borderId="14" xfId="0" applyFont="1" applyBorder="1" applyAlignment="1">
      <alignment horizontal="left"/>
    </xf>
    <xf numFmtId="3" fontId="39" fillId="0" borderId="15" xfId="0" applyNumberFormat="1" applyFont="1" applyBorder="1" applyAlignment="1">
      <alignment horizontal="center" vertical="center"/>
    </xf>
    <xf numFmtId="0" fontId="111" fillId="0" borderId="0" xfId="0" applyFont="1"/>
    <xf numFmtId="0" fontId="89" fillId="0" borderId="16" xfId="0" applyFont="1" applyBorder="1" applyAlignment="1">
      <alignment horizontal="right"/>
    </xf>
    <xf numFmtId="0" fontId="37" fillId="0" borderId="17" xfId="0" applyFont="1" applyBorder="1"/>
    <xf numFmtId="3" fontId="39" fillId="0" borderId="18" xfId="0" applyNumberFormat="1" applyFont="1" applyBorder="1" applyAlignment="1">
      <alignment horizontal="center" vertical="center"/>
    </xf>
    <xf numFmtId="49" fontId="50" fillId="0" borderId="1" xfId="0" applyNumberFormat="1" applyFont="1" applyFill="1" applyBorder="1" applyAlignment="1" applyProtection="1">
      <alignment horizontal="left" wrapText="1"/>
      <protection locked="0"/>
    </xf>
    <xf numFmtId="49" fontId="60" fillId="4" borderId="1" xfId="0" applyNumberFormat="1" applyFont="1" applyFill="1" applyBorder="1" applyAlignment="1">
      <alignment horizontal="center"/>
    </xf>
    <xf numFmtId="0" fontId="60" fillId="4" borderId="1" xfId="0" applyFont="1" applyFill="1" applyBorder="1" applyAlignment="1">
      <alignment horizontal="justify" wrapText="1"/>
    </xf>
    <xf numFmtId="49" fontId="16" fillId="0" borderId="1" xfId="0" applyNumberFormat="1" applyFont="1" applyBorder="1" applyAlignment="1">
      <alignment horizontal="center" wrapText="1"/>
    </xf>
    <xf numFmtId="49" fontId="16" fillId="0" borderId="6" xfId="0" applyNumberFormat="1" applyFont="1" applyBorder="1" applyAlignment="1">
      <alignment horizontal="center" wrapText="1"/>
    </xf>
    <xf numFmtId="3" fontId="60" fillId="0" borderId="1" xfId="0" applyNumberFormat="1" applyFont="1" applyFill="1" applyBorder="1" applyAlignment="1">
      <alignment horizontal="center"/>
    </xf>
    <xf numFmtId="49" fontId="17" fillId="0" borderId="1" xfId="0" applyNumberFormat="1" applyFont="1" applyFill="1" applyBorder="1" applyAlignment="1">
      <alignment horizontal="center" wrapText="1"/>
    </xf>
    <xf numFmtId="49" fontId="17" fillId="4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52" fillId="0" borderId="1" xfId="0" applyNumberFormat="1" applyFont="1" applyFill="1" applyBorder="1" applyAlignment="1" applyProtection="1">
      <alignment horizontal="left" wrapText="1"/>
      <protection locked="0"/>
    </xf>
    <xf numFmtId="3" fontId="16" fillId="4" borderId="1" xfId="0" applyNumberFormat="1" applyFont="1" applyFill="1" applyBorder="1" applyAlignment="1">
      <alignment horizontal="center" wrapText="1"/>
    </xf>
    <xf numFmtId="49" fontId="54" fillId="0" borderId="28" xfId="0" applyNumberFormat="1" applyFont="1" applyBorder="1" applyAlignment="1">
      <alignment horizontal="center"/>
    </xf>
    <xf numFmtId="49" fontId="113" fillId="0" borderId="1" xfId="3" applyNumberFormat="1" applyFont="1" applyFill="1" applyBorder="1" applyAlignment="1">
      <alignment horizontal="center" wrapText="1"/>
    </xf>
    <xf numFmtId="49" fontId="113" fillId="0" borderId="1" xfId="3" applyNumberFormat="1" applyFont="1" applyFill="1" applyBorder="1" applyAlignment="1">
      <alignment wrapText="1"/>
    </xf>
    <xf numFmtId="3" fontId="60" fillId="0" borderId="1" xfId="3" applyNumberFormat="1" applyFont="1" applyFill="1" applyBorder="1" applyAlignment="1">
      <alignment horizontal="center" wrapText="1"/>
    </xf>
    <xf numFmtId="49" fontId="114" fillId="0" borderId="1" xfId="3" applyNumberFormat="1" applyFont="1" applyFill="1" applyBorder="1" applyAlignment="1">
      <alignment horizontal="center" wrapText="1"/>
    </xf>
    <xf numFmtId="49" fontId="114" fillId="0" borderId="1" xfId="3" applyNumberFormat="1" applyFont="1" applyFill="1" applyBorder="1" applyAlignment="1">
      <alignment horizontal="left" wrapText="1"/>
    </xf>
    <xf numFmtId="3" fontId="16" fillId="0" borderId="1" xfId="3" applyNumberFormat="1" applyFont="1" applyFill="1" applyBorder="1" applyAlignment="1">
      <alignment horizontal="center" wrapText="1"/>
    </xf>
    <xf numFmtId="3" fontId="114" fillId="0" borderId="1" xfId="3" applyNumberFormat="1" applyFont="1" applyFill="1" applyBorder="1" applyAlignment="1">
      <alignment horizontal="center" wrapText="1"/>
    </xf>
    <xf numFmtId="49" fontId="16" fillId="0" borderId="1" xfId="3" applyNumberFormat="1" applyFont="1" applyFill="1" applyBorder="1" applyAlignment="1">
      <alignment horizontal="center" wrapText="1"/>
    </xf>
    <xf numFmtId="49" fontId="16" fillId="0" borderId="1" xfId="3" applyNumberFormat="1" applyFont="1" applyFill="1" applyBorder="1" applyAlignment="1">
      <alignment horizontal="left" wrapText="1"/>
    </xf>
    <xf numFmtId="3" fontId="16" fillId="0" borderId="1" xfId="3" applyNumberFormat="1" applyFont="1" applyFill="1" applyBorder="1" applyAlignment="1">
      <alignment horizontal="center"/>
    </xf>
    <xf numFmtId="49" fontId="60" fillId="0" borderId="1" xfId="3" applyNumberFormat="1" applyFont="1" applyFill="1" applyBorder="1" applyAlignment="1">
      <alignment horizontal="center" wrapText="1"/>
    </xf>
    <xf numFmtId="49" fontId="60" fillId="0" borderId="1" xfId="3" applyNumberFormat="1" applyFont="1" applyFill="1" applyBorder="1" applyAlignment="1">
      <alignment wrapText="1"/>
    </xf>
    <xf numFmtId="4" fontId="60" fillId="0" borderId="1" xfId="3" applyNumberFormat="1" applyFont="1" applyFill="1" applyBorder="1" applyAlignment="1">
      <alignment horizontal="center" wrapText="1"/>
    </xf>
    <xf numFmtId="4" fontId="16" fillId="0" borderId="1" xfId="3" applyNumberFormat="1" applyFont="1" applyFill="1" applyBorder="1" applyAlignment="1">
      <alignment horizontal="center" wrapText="1"/>
    </xf>
    <xf numFmtId="4" fontId="16" fillId="0" borderId="1" xfId="3" applyNumberFormat="1" applyFont="1" applyFill="1" applyBorder="1" applyAlignment="1">
      <alignment horizontal="center"/>
    </xf>
    <xf numFmtId="49" fontId="16" fillId="0" borderId="1" xfId="3" applyNumberFormat="1" applyFont="1" applyFill="1" applyBorder="1" applyAlignment="1">
      <alignment wrapText="1"/>
    </xf>
    <xf numFmtId="4" fontId="60" fillId="0" borderId="1" xfId="3" applyNumberFormat="1" applyFont="1" applyFill="1" applyBorder="1" applyAlignment="1">
      <alignment horizontal="center"/>
    </xf>
    <xf numFmtId="49" fontId="16" fillId="0" borderId="1" xfId="3" applyNumberFormat="1" applyFont="1" applyFill="1" applyBorder="1" applyAlignment="1">
      <alignment vertical="center" wrapText="1"/>
    </xf>
    <xf numFmtId="3" fontId="60" fillId="0" borderId="1" xfId="3" applyNumberFormat="1" applyFont="1" applyFill="1" applyBorder="1" applyAlignment="1">
      <alignment horizontal="left" wrapText="1"/>
    </xf>
    <xf numFmtId="0" fontId="115" fillId="0" borderId="0" xfId="0" applyFont="1"/>
    <xf numFmtId="0" fontId="116" fillId="0" borderId="0" xfId="0" applyFont="1"/>
    <xf numFmtId="0" fontId="118" fillId="0" borderId="0" xfId="0" applyFont="1" applyBorder="1" applyAlignment="1">
      <alignment horizontal="left"/>
    </xf>
    <xf numFmtId="0" fontId="86" fillId="0" borderId="0" xfId="0" applyFont="1" applyAlignment="1"/>
    <xf numFmtId="0" fontId="117" fillId="0" borderId="0" xfId="0" applyFont="1" applyAlignment="1"/>
    <xf numFmtId="0" fontId="120" fillId="0" borderId="0" xfId="0" applyFont="1" applyBorder="1" applyAlignment="1">
      <alignment horizontal="center"/>
    </xf>
    <xf numFmtId="49" fontId="120" fillId="0" borderId="0" xfId="0" applyNumberFormat="1" applyFont="1" applyBorder="1" applyAlignment="1" applyProtection="1">
      <alignment vertical="top"/>
      <protection locked="0"/>
    </xf>
    <xf numFmtId="0" fontId="120" fillId="0" borderId="0" xfId="0" applyFont="1" applyBorder="1"/>
    <xf numFmtId="0" fontId="91" fillId="0" borderId="0" xfId="0" applyFont="1" applyBorder="1"/>
    <xf numFmtId="0" fontId="121" fillId="0" borderId="1" xfId="0" applyFont="1" applyBorder="1" applyAlignment="1">
      <alignment horizontal="center" vertical="center" wrapText="1"/>
    </xf>
    <xf numFmtId="0" fontId="121" fillId="0" borderId="2" xfId="0" applyFont="1" applyBorder="1" applyAlignment="1">
      <alignment horizontal="center" vertical="center" wrapText="1"/>
    </xf>
    <xf numFmtId="0" fontId="120" fillId="0" borderId="4" xfId="0" applyFont="1" applyBorder="1" applyAlignment="1">
      <alignment horizontal="center" vertical="center" wrapText="1"/>
    </xf>
    <xf numFmtId="49" fontId="120" fillId="0" borderId="31" xfId="0" applyNumberFormat="1" applyFont="1" applyBorder="1" applyAlignment="1" applyProtection="1">
      <alignment horizontal="center" vertical="center" wrapText="1"/>
      <protection locked="0"/>
    </xf>
    <xf numFmtId="0" fontId="120" fillId="0" borderId="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right" wrapText="1"/>
    </xf>
    <xf numFmtId="49" fontId="122" fillId="0" borderId="11" xfId="0" applyNumberFormat="1" applyFont="1" applyBorder="1" applyAlignment="1" applyProtection="1">
      <alignment horizontal="left" wrapText="1"/>
      <protection locked="0"/>
    </xf>
    <xf numFmtId="3" fontId="121" fillId="0" borderId="32" xfId="0" applyNumberFormat="1" applyFont="1" applyBorder="1" applyAlignment="1" applyProtection="1">
      <alignment wrapText="1"/>
      <protection locked="0"/>
    </xf>
    <xf numFmtId="3" fontId="121" fillId="0" borderId="11" xfId="0" applyNumberFormat="1" applyFont="1" applyBorder="1" applyAlignment="1">
      <alignment wrapText="1"/>
    </xf>
    <xf numFmtId="3" fontId="121" fillId="0" borderId="11" xfId="0" applyNumberFormat="1" applyFont="1" applyBorder="1" applyAlignment="1">
      <alignment horizontal="right" wrapText="1"/>
    </xf>
    <xf numFmtId="3" fontId="121" fillId="0" borderId="12" xfId="0" applyNumberFormat="1" applyFont="1" applyBorder="1" applyAlignment="1">
      <alignment horizontal="right" wrapText="1"/>
    </xf>
    <xf numFmtId="0" fontId="18" fillId="0" borderId="33" xfId="0" applyFont="1" applyBorder="1" applyAlignment="1">
      <alignment horizontal="right" wrapText="1"/>
    </xf>
    <xf numFmtId="49" fontId="122" fillId="0" borderId="32" xfId="0" applyNumberFormat="1" applyFont="1" applyBorder="1" applyAlignment="1" applyProtection="1">
      <alignment horizontal="left" wrapText="1"/>
      <protection locked="0"/>
    </xf>
    <xf numFmtId="3" fontId="121" fillId="0" borderId="32" xfId="0" applyNumberFormat="1" applyFont="1" applyBorder="1" applyAlignment="1">
      <alignment wrapText="1"/>
    </xf>
    <xf numFmtId="4" fontId="117" fillId="0" borderId="32" xfId="0" applyNumberFormat="1" applyFont="1" applyBorder="1" applyAlignment="1">
      <alignment horizontal="center" wrapText="1"/>
    </xf>
    <xf numFmtId="4" fontId="117" fillId="0" borderId="34" xfId="0" applyNumberFormat="1" applyFont="1" applyBorder="1" applyAlignment="1">
      <alignment horizontal="center" wrapText="1"/>
    </xf>
    <xf numFmtId="0" fontId="34" fillId="0" borderId="33" xfId="0" applyFont="1" applyBorder="1" applyAlignment="1">
      <alignment horizontal="right" wrapText="1"/>
    </xf>
    <xf numFmtId="0" fontId="116" fillId="0" borderId="32" xfId="0" applyFont="1" applyBorder="1" applyAlignment="1">
      <alignment horizontal="left" wrapText="1"/>
    </xf>
    <xf numFmtId="3" fontId="117" fillId="0" borderId="32" xfId="0" applyNumberFormat="1" applyFont="1" applyBorder="1" applyAlignment="1">
      <alignment horizontal="right" wrapText="1"/>
    </xf>
    <xf numFmtId="0" fontId="87" fillId="0" borderId="33" xfId="0" applyFont="1" applyBorder="1" applyAlignment="1">
      <alignment horizontal="right" wrapText="1"/>
    </xf>
    <xf numFmtId="0" fontId="79" fillId="0" borderId="32" xfId="0" applyFont="1" applyBorder="1"/>
    <xf numFmtId="3" fontId="121" fillId="0" borderId="32" xfId="0" applyNumberFormat="1" applyFont="1" applyBorder="1" applyAlignment="1">
      <alignment horizontal="right" wrapText="1"/>
    </xf>
    <xf numFmtId="0" fontId="86" fillId="0" borderId="33" xfId="0" applyFont="1" applyBorder="1" applyAlignment="1">
      <alignment horizontal="right" wrapText="1"/>
    </xf>
    <xf numFmtId="0" fontId="116" fillId="0" borderId="35" xfId="0" applyFont="1" applyBorder="1" applyAlignment="1">
      <alignment wrapText="1"/>
    </xf>
    <xf numFmtId="0" fontId="123" fillId="0" borderId="32" xfId="0" applyFont="1" applyBorder="1" applyAlignment="1">
      <alignment wrapText="1"/>
    </xf>
    <xf numFmtId="0" fontId="79" fillId="0" borderId="35" xfId="0" applyFont="1" applyBorder="1" applyAlignment="1">
      <alignment wrapText="1"/>
    </xf>
    <xf numFmtId="0" fontId="79" fillId="0" borderId="32" xfId="0" applyFont="1" applyBorder="1" applyAlignment="1">
      <alignment horizontal="left" wrapText="1"/>
    </xf>
    <xf numFmtId="3" fontId="121" fillId="0" borderId="32" xfId="0" applyNumberFormat="1" applyFont="1" applyBorder="1" applyAlignment="1" applyProtection="1">
      <alignment horizontal="right" wrapText="1"/>
      <protection locked="0"/>
    </xf>
    <xf numFmtId="3" fontId="117" fillId="0" borderId="34" xfId="0" applyNumberFormat="1" applyFont="1" applyBorder="1" applyAlignment="1">
      <alignment horizontal="center" wrapText="1"/>
    </xf>
    <xf numFmtId="0" fontId="124" fillId="0" borderId="0" xfId="0" applyFont="1" applyBorder="1" applyAlignment="1">
      <alignment wrapText="1"/>
    </xf>
    <xf numFmtId="3" fontId="13" fillId="0" borderId="0" xfId="0" applyNumberFormat="1" applyFont="1"/>
    <xf numFmtId="0" fontId="124" fillId="0" borderId="32" xfId="0" applyFont="1" applyBorder="1" applyAlignment="1">
      <alignment wrapText="1"/>
    </xf>
    <xf numFmtId="3" fontId="121" fillId="0" borderId="34" xfId="0" applyNumberFormat="1" applyFont="1" applyBorder="1" applyAlignment="1">
      <alignment horizontal="right" wrapText="1"/>
    </xf>
    <xf numFmtId="0" fontId="79" fillId="0" borderId="32" xfId="0" applyFont="1" applyFill="1" applyBorder="1" applyAlignment="1" applyProtection="1">
      <alignment horizontal="left" wrapText="1"/>
    </xf>
    <xf numFmtId="0" fontId="116" fillId="0" borderId="36" xfId="0" applyNumberFormat="1" applyFont="1" applyBorder="1" applyAlignment="1">
      <alignment horizontal="left" wrapText="1"/>
    </xf>
    <xf numFmtId="3" fontId="117" fillId="0" borderId="34" xfId="0" applyNumberFormat="1" applyFont="1" applyBorder="1" applyAlignment="1">
      <alignment horizontal="right" wrapText="1"/>
    </xf>
    <xf numFmtId="3" fontId="125" fillId="0" borderId="0" xfId="0" applyNumberFormat="1" applyFont="1"/>
    <xf numFmtId="0" fontId="116" fillId="0" borderId="37" xfId="0" applyNumberFormat="1" applyFont="1" applyBorder="1" applyAlignment="1">
      <alignment horizontal="left" wrapText="1"/>
    </xf>
    <xf numFmtId="0" fontId="125" fillId="0" borderId="0" xfId="0" applyFont="1"/>
    <xf numFmtId="0" fontId="34" fillId="0" borderId="24" xfId="0" applyFont="1" applyBorder="1" applyAlignment="1">
      <alignment horizontal="right" wrapText="1"/>
    </xf>
    <xf numFmtId="49" fontId="33" fillId="0" borderId="32" xfId="0" applyNumberFormat="1" applyFont="1" applyBorder="1" applyAlignment="1" applyProtection="1">
      <alignment horizontal="left" wrapText="1"/>
      <protection locked="0"/>
    </xf>
    <xf numFmtId="3" fontId="117" fillId="0" borderId="32" xfId="0" applyNumberFormat="1" applyFont="1" applyBorder="1" applyAlignment="1">
      <alignment horizontal="center" wrapText="1"/>
    </xf>
    <xf numFmtId="0" fontId="87" fillId="0" borderId="38" xfId="0" applyFont="1" applyBorder="1" applyAlignment="1">
      <alignment horizontal="right" wrapText="1"/>
    </xf>
    <xf numFmtId="0" fontId="79" fillId="0" borderId="39" xfId="0" applyFont="1" applyBorder="1" applyAlignment="1">
      <alignment horizontal="left" wrapText="1"/>
    </xf>
    <xf numFmtId="0" fontId="86" fillId="0" borderId="40" xfId="0" applyFont="1" applyBorder="1" applyAlignment="1">
      <alignment horizontal="right" wrapText="1"/>
    </xf>
    <xf numFmtId="0" fontId="116" fillId="0" borderId="41" xfId="0" applyFont="1" applyBorder="1" applyAlignment="1">
      <alignment horizontal="left" wrapText="1"/>
    </xf>
    <xf numFmtId="0" fontId="86" fillId="0" borderId="42" xfId="0" applyFont="1" applyBorder="1" applyAlignment="1">
      <alignment horizontal="right" wrapText="1"/>
    </xf>
    <xf numFmtId="0" fontId="116" fillId="0" borderId="43" xfId="0" applyFont="1" applyBorder="1" applyAlignment="1">
      <alignment horizontal="left" wrapText="1"/>
    </xf>
    <xf numFmtId="0" fontId="116" fillId="0" borderId="32" xfId="0" applyFont="1" applyBorder="1" applyAlignment="1">
      <alignment horizontal="left"/>
    </xf>
    <xf numFmtId="0" fontId="79" fillId="0" borderId="32" xfId="0" applyFont="1" applyBorder="1" applyAlignment="1">
      <alignment horizontal="left"/>
    </xf>
    <xf numFmtId="0" fontId="116" fillId="0" borderId="30" xfId="0" applyFont="1" applyBorder="1" applyAlignment="1">
      <alignment horizontal="left" wrapText="1"/>
    </xf>
    <xf numFmtId="3" fontId="117" fillId="0" borderId="32" xfId="0" applyNumberFormat="1" applyFont="1" applyBorder="1" applyAlignment="1">
      <alignment wrapText="1"/>
    </xf>
    <xf numFmtId="49" fontId="116" fillId="0" borderId="32" xfId="0" applyNumberFormat="1" applyFont="1" applyBorder="1" applyAlignment="1">
      <alignment horizontal="left" wrapText="1"/>
    </xf>
    <xf numFmtId="49" fontId="126" fillId="0" borderId="32" xfId="0" applyNumberFormat="1" applyFont="1" applyBorder="1" applyAlignment="1" applyProtection="1">
      <alignment horizontal="left" wrapText="1"/>
      <protection locked="0"/>
    </xf>
    <xf numFmtId="0" fontId="124" fillId="0" borderId="0" xfId="0" applyFont="1"/>
    <xf numFmtId="0" fontId="13" fillId="0" borderId="0" xfId="0" applyFont="1" applyAlignment="1">
      <alignment wrapText="1"/>
    </xf>
    <xf numFmtId="3" fontId="121" fillId="0" borderId="32" xfId="0" applyNumberFormat="1" applyFont="1" applyBorder="1" applyAlignment="1">
      <alignment horizontal="center" wrapText="1"/>
    </xf>
    <xf numFmtId="3" fontId="121" fillId="0" borderId="34" xfId="0" applyNumberFormat="1" applyFont="1" applyBorder="1" applyAlignment="1">
      <alignment horizontal="center" wrapText="1"/>
    </xf>
    <xf numFmtId="0" fontId="116" fillId="0" borderId="0" xfId="0" applyFont="1" applyBorder="1" applyAlignment="1">
      <alignment wrapText="1"/>
    </xf>
    <xf numFmtId="0" fontId="116" fillId="0" borderId="32" xfId="0" applyFont="1" applyBorder="1" applyAlignment="1">
      <alignment wrapText="1"/>
    </xf>
    <xf numFmtId="0" fontId="79" fillId="0" borderId="0" xfId="0" applyFont="1" applyBorder="1" applyAlignment="1">
      <alignment horizontal="left" wrapText="1"/>
    </xf>
    <xf numFmtId="49" fontId="33" fillId="0" borderId="44" xfId="0" applyNumberFormat="1" applyFont="1" applyBorder="1" applyAlignment="1" applyProtection="1">
      <alignment horizontal="left" wrapText="1"/>
      <protection locked="0"/>
    </xf>
    <xf numFmtId="0" fontId="124" fillId="0" borderId="0" xfId="0" applyFont="1" applyAlignment="1">
      <alignment wrapText="1"/>
    </xf>
    <xf numFmtId="0" fontId="117" fillId="0" borderId="32" xfId="0" applyFont="1" applyBorder="1" applyAlignment="1">
      <alignment horizontal="center" wrapText="1"/>
    </xf>
    <xf numFmtId="3" fontId="117" fillId="0" borderId="32" xfId="0" applyNumberFormat="1" applyFont="1" applyFill="1" applyBorder="1" applyAlignment="1">
      <alignment horizontal="right" wrapText="1"/>
    </xf>
    <xf numFmtId="3" fontId="117" fillId="0" borderId="34" xfId="0" applyNumberFormat="1" applyFont="1" applyFill="1" applyBorder="1" applyAlignment="1">
      <alignment horizontal="center" wrapText="1"/>
    </xf>
    <xf numFmtId="0" fontId="117" fillId="0" borderId="32" xfId="0" applyFont="1" applyBorder="1" applyAlignment="1">
      <alignment horizontal="right" wrapText="1"/>
    </xf>
    <xf numFmtId="0" fontId="127" fillId="0" borderId="32" xfId="0" applyFont="1" applyBorder="1"/>
    <xf numFmtId="0" fontId="121" fillId="0" borderId="32" xfId="0" applyFont="1" applyBorder="1" applyAlignment="1">
      <alignment horizontal="right" wrapText="1"/>
    </xf>
    <xf numFmtId="3" fontId="128" fillId="0" borderId="32" xfId="0" applyNumberFormat="1" applyFont="1" applyBorder="1" applyAlignment="1">
      <alignment horizontal="right" wrapText="1"/>
    </xf>
    <xf numFmtId="3" fontId="128" fillId="0" borderId="34" xfId="0" applyNumberFormat="1" applyFont="1" applyBorder="1" applyAlignment="1">
      <alignment horizontal="right" wrapText="1"/>
    </xf>
    <xf numFmtId="0" fontId="129" fillId="0" borderId="0" xfId="0" applyFont="1"/>
    <xf numFmtId="0" fontId="130" fillId="0" borderId="32" xfId="0" applyFont="1" applyBorder="1" applyAlignment="1">
      <alignment wrapText="1"/>
    </xf>
    <xf numFmtId="0" fontId="129" fillId="0" borderId="0" xfId="0" applyFont="1" applyAlignment="1">
      <alignment wrapText="1"/>
    </xf>
    <xf numFmtId="0" fontId="79" fillId="0" borderId="32" xfId="0" applyFont="1" applyBorder="1" applyAlignment="1">
      <alignment wrapText="1"/>
    </xf>
    <xf numFmtId="0" fontId="116" fillId="0" borderId="30" xfId="0" applyFont="1" applyBorder="1"/>
    <xf numFmtId="3" fontId="131" fillId="0" borderId="0" xfId="0" applyNumberFormat="1" applyFont="1" applyBorder="1" applyAlignment="1">
      <alignment horizontal="justify" wrapText="1"/>
    </xf>
    <xf numFmtId="49" fontId="132" fillId="0" borderId="32" xfId="0" applyNumberFormat="1" applyFont="1" applyBorder="1" applyAlignment="1" applyProtection="1">
      <alignment horizontal="left" wrapText="1"/>
      <protection locked="0"/>
    </xf>
    <xf numFmtId="3" fontId="121" fillId="0" borderId="32" xfId="0" applyNumberFormat="1" applyFont="1" applyBorder="1" applyAlignment="1">
      <alignment horizontal="right" vertical="center" wrapText="1"/>
    </xf>
    <xf numFmtId="3" fontId="121" fillId="0" borderId="34" xfId="0" applyNumberFormat="1" applyFont="1" applyBorder="1" applyAlignment="1">
      <alignment horizontal="center" vertical="center" wrapText="1"/>
    </xf>
    <xf numFmtId="3" fontId="117" fillId="0" borderId="34" xfId="0" applyNumberFormat="1" applyFont="1" applyBorder="1" applyAlignment="1">
      <alignment horizontal="center" vertical="center" wrapText="1"/>
    </xf>
    <xf numFmtId="0" fontId="86" fillId="0" borderId="45" xfId="0" applyFont="1" applyBorder="1" applyAlignment="1">
      <alignment horizontal="right"/>
    </xf>
    <xf numFmtId="0" fontId="117" fillId="0" borderId="32" xfId="0" applyFont="1" applyBorder="1" applyAlignment="1">
      <alignment horizontal="left" wrapText="1"/>
    </xf>
    <xf numFmtId="3" fontId="117" fillId="0" borderId="34" xfId="0" applyNumberFormat="1" applyFont="1" applyBorder="1" applyAlignment="1">
      <alignment wrapText="1"/>
    </xf>
    <xf numFmtId="0" fontId="133" fillId="0" borderId="32" xfId="0" applyFont="1" applyBorder="1" applyAlignment="1">
      <alignment horizontal="left" vertical="center" wrapText="1"/>
    </xf>
    <xf numFmtId="0" fontId="87" fillId="0" borderId="45" xfId="0" applyFont="1" applyBorder="1" applyAlignment="1">
      <alignment horizontal="right"/>
    </xf>
    <xf numFmtId="0" fontId="134" fillId="0" borderId="32" xfId="0" applyFont="1" applyBorder="1" applyAlignment="1">
      <alignment horizontal="left" wrapText="1"/>
    </xf>
    <xf numFmtId="0" fontId="87" fillId="0" borderId="33" xfId="0" applyFont="1" applyBorder="1" applyAlignment="1">
      <alignment horizontal="right"/>
    </xf>
    <xf numFmtId="0" fontId="121" fillId="0" borderId="32" xfId="0" applyFont="1" applyBorder="1" applyAlignment="1">
      <alignment horizontal="left" wrapText="1"/>
    </xf>
    <xf numFmtId="0" fontId="86" fillId="0" borderId="46" xfId="0" applyFont="1" applyBorder="1" applyAlignment="1">
      <alignment horizontal="right"/>
    </xf>
    <xf numFmtId="0" fontId="117" fillId="0" borderId="34" xfId="0" applyFont="1" applyBorder="1" applyAlignment="1">
      <alignment horizontal="center" wrapText="1"/>
    </xf>
    <xf numFmtId="0" fontId="117" fillId="0" borderId="47" xfId="0" applyFont="1" applyBorder="1" applyAlignment="1">
      <alignment horizontal="center" wrapText="1"/>
    </xf>
    <xf numFmtId="0" fontId="117" fillId="0" borderId="48" xfId="0" applyFont="1" applyBorder="1" applyAlignment="1">
      <alignment horizontal="center" wrapText="1"/>
    </xf>
    <xf numFmtId="0" fontId="133" fillId="0" borderId="32" xfId="0" applyFont="1" applyBorder="1" applyAlignment="1">
      <alignment wrapText="1"/>
    </xf>
    <xf numFmtId="0" fontId="86" fillId="0" borderId="49" xfId="0" applyFont="1" applyBorder="1" applyAlignment="1">
      <alignment horizontal="right"/>
    </xf>
    <xf numFmtId="0" fontId="133" fillId="0" borderId="47" xfId="0" applyFont="1" applyBorder="1" applyAlignment="1">
      <alignment horizontal="left" wrapText="1"/>
    </xf>
    <xf numFmtId="3" fontId="117" fillId="0" borderId="47" xfId="0" applyNumberFormat="1" applyFont="1" applyBorder="1" applyAlignment="1">
      <alignment horizontal="right" wrapText="1"/>
    </xf>
    <xf numFmtId="0" fontId="117" fillId="0" borderId="26" xfId="0" applyFont="1" applyBorder="1" applyAlignment="1">
      <alignment horizontal="left" wrapText="1"/>
    </xf>
    <xf numFmtId="3" fontId="117" fillId="0" borderId="26" xfId="0" applyNumberFormat="1" applyFont="1" applyBorder="1" applyAlignment="1">
      <alignment horizontal="right" wrapText="1"/>
    </xf>
    <xf numFmtId="0" fontId="0" fillId="0" borderId="26" xfId="0" applyBorder="1" applyAlignment="1">
      <alignment horizontal="right" wrapText="1"/>
    </xf>
    <xf numFmtId="49" fontId="133" fillId="0" borderId="47" xfId="0" applyNumberFormat="1" applyFont="1" applyBorder="1" applyAlignment="1">
      <alignment horizontal="left" wrapText="1"/>
    </xf>
    <xf numFmtId="0" fontId="136" fillId="0" borderId="51" xfId="0" applyFont="1" applyBorder="1" applyAlignment="1">
      <alignment horizontal="left"/>
    </xf>
    <xf numFmtId="0" fontId="132" fillId="0" borderId="52" xfId="0" applyFont="1" applyBorder="1" applyAlignment="1">
      <alignment horizontal="left" wrapText="1"/>
    </xf>
    <xf numFmtId="3" fontId="121" fillId="0" borderId="52" xfId="0" applyNumberFormat="1" applyFont="1" applyBorder="1" applyAlignment="1">
      <alignment horizontal="right" wrapText="1"/>
    </xf>
    <xf numFmtId="3" fontId="121" fillId="0" borderId="53" xfId="0" applyNumberFormat="1" applyFont="1" applyBorder="1" applyAlignment="1">
      <alignment horizontal="right" wrapText="1"/>
    </xf>
    <xf numFmtId="0" fontId="93" fillId="0" borderId="0" xfId="0" applyFont="1" applyBorder="1" applyAlignment="1">
      <alignment horizontal="left"/>
    </xf>
    <xf numFmtId="0" fontId="122" fillId="0" borderId="0" xfId="0" applyFont="1" applyBorder="1" applyAlignment="1">
      <alignment horizontal="left" wrapText="1"/>
    </xf>
    <xf numFmtId="0" fontId="126" fillId="0" borderId="0" xfId="0" applyFont="1" applyBorder="1" applyAlignment="1">
      <alignment horizontal="justify" wrapText="1"/>
    </xf>
    <xf numFmtId="3" fontId="126" fillId="0" borderId="0" xfId="0" applyNumberFormat="1" applyFont="1" applyBorder="1" applyAlignment="1">
      <alignment horizontal="right" wrapText="1"/>
    </xf>
    <xf numFmtId="3" fontId="137" fillId="0" borderId="0" xfId="0" applyNumberFormat="1" applyFont="1" applyBorder="1" applyAlignment="1">
      <alignment horizontal="right" wrapText="1"/>
    </xf>
    <xf numFmtId="0" fontId="115" fillId="0" borderId="0" xfId="0" applyFont="1" applyBorder="1" applyAlignment="1">
      <alignment horizontal="center"/>
    </xf>
    <xf numFmtId="0" fontId="115" fillId="0" borderId="0" xfId="0" applyNumberFormat="1" applyFont="1" applyBorder="1" applyAlignment="1" applyProtection="1">
      <alignment horizontal="left" vertical="center" wrapText="1"/>
    </xf>
    <xf numFmtId="164" fontId="91" fillId="0" borderId="0" xfId="0" applyNumberFormat="1" applyFont="1" applyBorder="1" applyAlignment="1">
      <alignment horizontal="right" wrapText="1"/>
    </xf>
    <xf numFmtId="0" fontId="91" fillId="0" borderId="0" xfId="0" applyFont="1" applyFill="1" applyBorder="1" applyAlignment="1">
      <alignment horizontal="center" vertical="top" wrapText="1"/>
    </xf>
    <xf numFmtId="49" fontId="137" fillId="0" borderId="0" xfId="0" applyNumberFormat="1" applyFont="1" applyFill="1" applyBorder="1" applyAlignment="1" applyProtection="1">
      <alignment wrapText="1"/>
      <protection locked="0"/>
    </xf>
    <xf numFmtId="164" fontId="137" fillId="0" borderId="0" xfId="0" applyNumberFormat="1" applyFont="1" applyFill="1" applyBorder="1" applyAlignment="1">
      <alignment horizontal="right" wrapText="1"/>
    </xf>
    <xf numFmtId="0" fontId="91" fillId="0" borderId="0" xfId="0" applyFont="1" applyBorder="1" applyAlignment="1" applyProtection="1">
      <alignment horizontal="center" vertical="top" wrapText="1"/>
    </xf>
    <xf numFmtId="0" fontId="91" fillId="0" borderId="0" xfId="0" applyFont="1" applyBorder="1" applyAlignment="1" applyProtection="1">
      <alignment vertical="top" wrapText="1"/>
    </xf>
    <xf numFmtId="0" fontId="117" fillId="0" borderId="48" xfId="0" applyFont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117" fillId="0" borderId="0" xfId="0" applyFont="1" applyAlignment="1"/>
    <xf numFmtId="49" fontId="119" fillId="0" borderId="0" xfId="0" applyNumberFormat="1" applyFont="1" applyBorder="1" applyAlignment="1" applyProtection="1">
      <alignment horizontal="center" vertical="top"/>
      <protection locked="0"/>
    </xf>
    <xf numFmtId="49" fontId="121" fillId="0" borderId="3" xfId="0" applyNumberFormat="1" applyFont="1" applyBorder="1" applyAlignment="1">
      <alignment horizontal="center" vertical="center"/>
    </xf>
    <xf numFmtId="49" fontId="121" fillId="0" borderId="4" xfId="0" applyNumberFormat="1" applyFont="1" applyBorder="1" applyAlignment="1">
      <alignment horizontal="center" vertical="center"/>
    </xf>
    <xf numFmtId="49" fontId="121" fillId="0" borderId="3" xfId="0" applyNumberFormat="1" applyFont="1" applyBorder="1" applyAlignment="1">
      <alignment horizontal="center" vertical="center" wrapText="1"/>
    </xf>
    <xf numFmtId="49" fontId="121" fillId="0" borderId="4" xfId="0" applyNumberFormat="1" applyFont="1" applyBorder="1" applyAlignment="1">
      <alignment horizontal="center" vertical="center" wrapText="1"/>
    </xf>
    <xf numFmtId="49" fontId="121" fillId="0" borderId="6" xfId="0" applyNumberFormat="1" applyFont="1" applyBorder="1" applyAlignment="1">
      <alignment horizontal="center" vertical="center" wrapText="1"/>
    </xf>
    <xf numFmtId="49" fontId="121" fillId="0" borderId="2" xfId="0" applyNumberFormat="1" applyFont="1" applyBorder="1" applyAlignment="1">
      <alignment horizontal="center" vertical="center" wrapText="1"/>
    </xf>
    <xf numFmtId="0" fontId="86" fillId="0" borderId="50" xfId="0" applyFont="1" applyBorder="1" applyAlignment="1">
      <alignment horizontal="right"/>
    </xf>
    <xf numFmtId="0" fontId="0" fillId="0" borderId="24" xfId="0" applyBorder="1" applyAlignment="1">
      <alignment horizontal="right"/>
    </xf>
    <xf numFmtId="0" fontId="133" fillId="0" borderId="47" xfId="0" applyFont="1" applyBorder="1" applyAlignment="1">
      <alignment horizontal="left" wrapText="1"/>
    </xf>
    <xf numFmtId="0" fontId="135" fillId="0" borderId="30" xfId="0" applyFont="1" applyBorder="1" applyAlignment="1">
      <alignment horizontal="left" wrapText="1"/>
    </xf>
    <xf numFmtId="3" fontId="117" fillId="0" borderId="47" xfId="0" applyNumberFormat="1" applyFont="1" applyBorder="1" applyAlignment="1">
      <alignment horizontal="right" wrapText="1"/>
    </xf>
    <xf numFmtId="0" fontId="0" fillId="0" borderId="30" xfId="0" applyBorder="1" applyAlignment="1">
      <alignment horizontal="right" wrapText="1"/>
    </xf>
    <xf numFmtId="49" fontId="138" fillId="0" borderId="0" xfId="0" applyNumberFormat="1" applyFont="1" applyBorder="1" applyAlignment="1" applyProtection="1">
      <alignment horizontal="left"/>
      <protection locked="0"/>
    </xf>
    <xf numFmtId="49" fontId="31" fillId="0" borderId="0" xfId="3" applyNumberFormat="1" applyFont="1" applyFill="1" applyBorder="1" applyAlignment="1" applyProtection="1">
      <alignment horizontal="left" vertical="top" wrapText="1"/>
      <protection locked="0"/>
    </xf>
    <xf numFmtId="0" fontId="22" fillId="0" borderId="1" xfId="3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/>
    </xf>
    <xf numFmtId="0" fontId="23" fillId="0" borderId="1" xfId="3" applyFont="1" applyFill="1" applyBorder="1" applyAlignment="1">
      <alignment horizontal="center" vertical="center" wrapText="1"/>
    </xf>
    <xf numFmtId="49" fontId="26" fillId="0" borderId="6" xfId="3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60" fillId="0" borderId="6" xfId="3" applyNumberFormat="1" applyFont="1" applyFill="1" applyBorder="1" applyAlignment="1">
      <alignment horizontal="center" wrapText="1"/>
    </xf>
    <xf numFmtId="0" fontId="93" fillId="0" borderId="7" xfId="0" applyFont="1" applyBorder="1" applyAlignment="1">
      <alignment wrapText="1"/>
    </xf>
    <xf numFmtId="0" fontId="93" fillId="0" borderId="2" xfId="0" applyFont="1" applyBorder="1" applyAlignment="1">
      <alignment wrapText="1"/>
    </xf>
    <xf numFmtId="49" fontId="18" fillId="0" borderId="0" xfId="3" applyNumberFormat="1" applyFont="1" applyFill="1" applyBorder="1" applyAlignment="1" applyProtection="1">
      <alignment wrapText="1"/>
      <protection locked="0"/>
    </xf>
    <xf numFmtId="0" fontId="47" fillId="0" borderId="0" xfId="0" applyFont="1" applyAlignment="1"/>
    <xf numFmtId="0" fontId="16" fillId="0" borderId="0" xfId="3" applyFont="1" applyAlignment="1"/>
    <xf numFmtId="0" fontId="16" fillId="0" borderId="0" xfId="3" applyFont="1" applyAlignment="1">
      <alignment horizontal="right"/>
    </xf>
    <xf numFmtId="1" fontId="21" fillId="0" borderId="0" xfId="3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9" fillId="0" borderId="0" xfId="29" applyNumberFormat="1" applyFont="1" applyFill="1" applyBorder="1" applyAlignment="1">
      <alignment horizontal="left" wrapText="1"/>
    </xf>
    <xf numFmtId="0" fontId="0" fillId="0" borderId="0" xfId="0" applyAlignment="1"/>
    <xf numFmtId="1" fontId="2" fillId="0" borderId="0" xfId="29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8" fillId="0" borderId="4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10" fillId="0" borderId="28" xfId="0" applyNumberFormat="1" applyFont="1" applyBorder="1" applyAlignment="1">
      <alignment horizontal="center" wrapText="1"/>
    </xf>
    <xf numFmtId="0" fontId="53" fillId="0" borderId="29" xfId="0" applyFont="1" applyBorder="1" applyAlignment="1">
      <alignment wrapText="1"/>
    </xf>
    <xf numFmtId="0" fontId="53" fillId="0" borderId="20" xfId="0" applyFont="1" applyBorder="1" applyAlignment="1">
      <alignment wrapText="1"/>
    </xf>
    <xf numFmtId="2" fontId="16" fillId="0" borderId="28" xfId="0" applyNumberFormat="1" applyFont="1" applyBorder="1" applyAlignment="1">
      <alignment horizontal="center"/>
    </xf>
    <xf numFmtId="2" fontId="93" fillId="0" borderId="29" xfId="0" applyNumberFormat="1" applyFont="1" applyBorder="1" applyAlignment="1"/>
    <xf numFmtId="2" fontId="93" fillId="0" borderId="20" xfId="0" applyNumberFormat="1" applyFont="1" applyBorder="1" applyAlignment="1"/>
    <xf numFmtId="2" fontId="16" fillId="0" borderId="28" xfId="0" applyNumberFormat="1" applyFont="1" applyBorder="1" applyAlignment="1">
      <alignment horizontal="center" wrapText="1"/>
    </xf>
    <xf numFmtId="2" fontId="93" fillId="0" borderId="29" xfId="0" applyNumberFormat="1" applyFont="1" applyBorder="1" applyAlignment="1">
      <alignment wrapText="1"/>
    </xf>
    <xf numFmtId="2" fontId="93" fillId="0" borderId="20" xfId="0" applyNumberFormat="1" applyFont="1" applyBorder="1" applyAlignment="1">
      <alignment wrapText="1"/>
    </xf>
    <xf numFmtId="49" fontId="55" fillId="0" borderId="16" xfId="0" applyNumberFormat="1" applyFont="1" applyFill="1" applyBorder="1" applyAlignment="1" applyProtection="1">
      <alignment horizontal="center" wrapText="1"/>
      <protection locked="0"/>
    </xf>
    <xf numFmtId="0" fontId="0" fillId="0" borderId="17" xfId="0" applyFont="1" applyBorder="1" applyAlignment="1">
      <alignment horizontal="center"/>
    </xf>
    <xf numFmtId="0" fontId="82" fillId="0" borderId="16" xfId="0" applyFont="1" applyBorder="1" applyAlignment="1">
      <alignment horizontal="left"/>
    </xf>
    <xf numFmtId="0" fontId="82" fillId="0" borderId="17" xfId="0" applyFont="1" applyBorder="1" applyAlignment="1">
      <alignment horizontal="left"/>
    </xf>
    <xf numFmtId="0" fontId="112" fillId="0" borderId="17" xfId="0" applyFont="1" applyBorder="1" applyAlignment="1">
      <alignment horizontal="left"/>
    </xf>
    <xf numFmtId="0" fontId="112" fillId="0" borderId="18" xfId="0" applyFont="1" applyBorder="1" applyAlignment="1">
      <alignment horizontal="left"/>
    </xf>
    <xf numFmtId="49" fontId="16" fillId="0" borderId="28" xfId="0" applyNumberFormat="1" applyFont="1" applyBorder="1" applyAlignment="1">
      <alignment horizontal="center" wrapText="1"/>
    </xf>
    <xf numFmtId="0" fontId="0" fillId="0" borderId="29" xfId="0" applyFont="1" applyBorder="1" applyAlignment="1">
      <alignment horizontal="center" wrapText="1"/>
    </xf>
    <xf numFmtId="0" fontId="0" fillId="0" borderId="20" xfId="0" applyFont="1" applyBorder="1" applyAlignment="1">
      <alignment horizontal="center" wrapText="1"/>
    </xf>
    <xf numFmtId="49" fontId="55" fillId="0" borderId="16" xfId="0" applyNumberFormat="1" applyFont="1" applyBorder="1" applyAlignment="1">
      <alignment horizontal="center" wrapText="1"/>
    </xf>
    <xf numFmtId="0" fontId="72" fillId="0" borderId="17" xfId="0" applyFont="1" applyBorder="1" applyAlignment="1">
      <alignment wrapText="1"/>
    </xf>
    <xf numFmtId="0" fontId="86" fillId="0" borderId="0" xfId="0" applyFont="1" applyBorder="1" applyAlignment="1">
      <alignment horizontal="center"/>
    </xf>
    <xf numFmtId="0" fontId="0" fillId="0" borderId="0" xfId="0" applyBorder="1" applyAlignment="1"/>
    <xf numFmtId="0" fontId="84" fillId="0" borderId="17" xfId="0" applyFont="1" applyBorder="1" applyAlignment="1">
      <alignment horizontal="left"/>
    </xf>
    <xf numFmtId="0" fontId="85" fillId="0" borderId="17" xfId="0" applyFont="1" applyBorder="1" applyAlignment="1">
      <alignment horizontal="left"/>
    </xf>
    <xf numFmtId="0" fontId="84" fillId="0" borderId="17" xfId="0" applyFont="1" applyBorder="1" applyAlignment="1"/>
    <xf numFmtId="0" fontId="85" fillId="0" borderId="17" xfId="0" applyFont="1" applyBorder="1" applyAlignment="1"/>
    <xf numFmtId="0" fontId="84" fillId="0" borderId="22" xfId="0" applyFont="1" applyBorder="1" applyAlignment="1"/>
    <xf numFmtId="0" fontId="85" fillId="0" borderId="22" xfId="0" applyFont="1" applyBorder="1" applyAlignment="1"/>
    <xf numFmtId="0" fontId="87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 wrapText="1"/>
    </xf>
    <xf numFmtId="0" fontId="88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horizontal="center" vertical="center"/>
    </xf>
    <xf numFmtId="0" fontId="88" fillId="0" borderId="1" xfId="0" applyFont="1" applyBorder="1" applyAlignment="1">
      <alignment horizontal="center" vertical="center"/>
    </xf>
    <xf numFmtId="0" fontId="82" fillId="0" borderId="24" xfId="0" applyFont="1" applyBorder="1" applyAlignment="1">
      <alignment horizontal="left"/>
    </xf>
    <xf numFmtId="0" fontId="82" fillId="0" borderId="25" xfId="0" applyFont="1" applyBorder="1" applyAlignment="1">
      <alignment horizontal="left"/>
    </xf>
    <xf numFmtId="0" fontId="112" fillId="0" borderId="26" xfId="0" applyFont="1" applyBorder="1" applyAlignment="1">
      <alignment horizontal="left"/>
    </xf>
    <xf numFmtId="0" fontId="112" fillId="0" borderId="27" xfId="0" applyFont="1" applyBorder="1" applyAlignment="1">
      <alignment horizontal="left"/>
    </xf>
    <xf numFmtId="49" fontId="40" fillId="0" borderId="16" xfId="0" applyNumberFormat="1" applyFont="1" applyFill="1" applyBorder="1" applyAlignment="1" applyProtection="1">
      <alignment horizontal="center" wrapText="1"/>
      <protection locked="0"/>
    </xf>
    <xf numFmtId="0" fontId="37" fillId="0" borderId="17" xfId="0" applyFont="1" applyBorder="1" applyAlignment="1">
      <alignment horizontal="center"/>
    </xf>
    <xf numFmtId="0" fontId="93" fillId="0" borderId="29" xfId="0" applyFont="1" applyBorder="1" applyAlignment="1">
      <alignment horizontal="center" wrapText="1"/>
    </xf>
    <xf numFmtId="0" fontId="93" fillId="0" borderId="20" xfId="0" applyFont="1" applyBorder="1" applyAlignment="1">
      <alignment horizontal="center" wrapText="1"/>
    </xf>
    <xf numFmtId="49" fontId="39" fillId="0" borderId="28" xfId="0" applyNumberFormat="1" applyFont="1" applyBorder="1" applyAlignment="1">
      <alignment horizontal="center" wrapText="1"/>
    </xf>
    <xf numFmtId="0" fontId="37" fillId="0" borderId="29" xfId="0" applyFont="1" applyBorder="1" applyAlignment="1">
      <alignment horizontal="center" wrapText="1"/>
    </xf>
    <xf numFmtId="0" fontId="37" fillId="0" borderId="20" xfId="0" applyFont="1" applyBorder="1" applyAlignment="1">
      <alignment horizontal="center" wrapText="1"/>
    </xf>
    <xf numFmtId="0" fontId="84" fillId="0" borderId="19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 wrapText="1"/>
    </xf>
    <xf numFmtId="0" fontId="83" fillId="0" borderId="1" xfId="0" applyFont="1" applyBorder="1" applyAlignment="1">
      <alignment horizontal="center" vertical="center"/>
    </xf>
    <xf numFmtId="0" fontId="7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4" fillId="0" borderId="10" xfId="0" applyFont="1" applyBorder="1" applyAlignment="1">
      <alignment horizontal="left"/>
    </xf>
    <xf numFmtId="0" fontId="84" fillId="0" borderId="11" xfId="0" applyFont="1" applyBorder="1" applyAlignment="1">
      <alignment horizontal="left"/>
    </xf>
    <xf numFmtId="0" fontId="85" fillId="0" borderId="11" xfId="0" applyFont="1" applyBorder="1" applyAlignment="1">
      <alignment horizontal="left"/>
    </xf>
    <xf numFmtId="0" fontId="85" fillId="0" borderId="12" xfId="0" applyFont="1" applyBorder="1" applyAlignment="1">
      <alignment horizontal="left"/>
    </xf>
    <xf numFmtId="0" fontId="82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7" fillId="0" borderId="0" xfId="0" applyFont="1" applyAlignment="1">
      <alignment horizontal="center"/>
    </xf>
    <xf numFmtId="0" fontId="57" fillId="0" borderId="0" xfId="0" applyFont="1" applyAlignment="1">
      <alignment horizontal="left"/>
    </xf>
    <xf numFmtId="0" fontId="5" fillId="0" borderId="3" xfId="4" applyFont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60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30">
    <cellStyle name="Normal_meresha_07" xfId="7"/>
    <cellStyle name="Гиперссылка" xfId="1" builtinId="8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0" xfId="19"/>
    <cellStyle name="Звичайний 3" xfId="20"/>
    <cellStyle name="Звичайний 4" xfId="21"/>
    <cellStyle name="Звичайний 5" xfId="22"/>
    <cellStyle name="Звичайний 6" xfId="23"/>
    <cellStyle name="Звичайний 7" xfId="24"/>
    <cellStyle name="Звичайний 8" xfId="25"/>
    <cellStyle name="Звичайний 9" xfId="26"/>
    <cellStyle name="Обычный" xfId="0" builtinId="0"/>
    <cellStyle name="Обычный 2" xfId="6"/>
    <cellStyle name="Обычный 2 2" xfId="28"/>
    <cellStyle name="Обычный_Dod1" xfId="2"/>
    <cellStyle name="Обычный_Dod5" xfId="3"/>
    <cellStyle name="Обычный_Dod5 2" xfId="29"/>
    <cellStyle name="Обычный_Dod6" xfId="4"/>
    <cellStyle name="Обычный_ZV1PIV98" xfId="5"/>
    <cellStyle name="Стиль 1" xfId="27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8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1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2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3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4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5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6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7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8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79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0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1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3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4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5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6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7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388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1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2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3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8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49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0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4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8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59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0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1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3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2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3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4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5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46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4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0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652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65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5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6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7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69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0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0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1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72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3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6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8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7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0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1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2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2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5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5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6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6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2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874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8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8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3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94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5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9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2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3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4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5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0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4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7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7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4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6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88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8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6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09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09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0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102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0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1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5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6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1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1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3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5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6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27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2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4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0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0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0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31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1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2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6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7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8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39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3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7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8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49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4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6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28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2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1530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endParaRPr lang="ru-RU" sz="18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3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4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5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5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59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0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1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2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5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7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8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69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7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8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699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0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1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2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3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4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5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6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7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8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09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0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1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2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3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14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2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4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75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79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4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5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6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8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19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0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1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2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3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4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5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6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2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0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831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3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4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5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6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7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89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3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4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5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6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8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19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0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1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2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3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4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5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6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7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8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29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30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8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59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0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1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2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3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4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5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6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7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8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69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0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1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2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3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4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1975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8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19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1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3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04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5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8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0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1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29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0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1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2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3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4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5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6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7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39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0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1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2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3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4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5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46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5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4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5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6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7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8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79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0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1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2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3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4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5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6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7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8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89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0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191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1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0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2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3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4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6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7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8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49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0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1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2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3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4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5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6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7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8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59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0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1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2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263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6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7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8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2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0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4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5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6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3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0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1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2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3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4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5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6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7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8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399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0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1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2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3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4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5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6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07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1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4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2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3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4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5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6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7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8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69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0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1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2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3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4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5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6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7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8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479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8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4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1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1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2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3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4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5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7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8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69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0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1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2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3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4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5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6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7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578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8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5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5" name="Text Box 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6" name="Text Box 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7" name="Text Box 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8" name="Text Box 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09" name="Text Box 1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0" name="Text Box 1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1" name="Text Box 1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2" name="Text Box 1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3" name="Text Box 1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4" name="Text Box 2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5" name="Text Box 2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6" name="Text Box 2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7" name="Text Box 2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8" name="Text Box 28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19" name="Text Box 30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0" name="Text Box 32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1" name="Text Box 34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4</xdr:row>
      <xdr:rowOff>28575</xdr:rowOff>
    </xdr:to>
    <xdr:sp macro="" textlink="">
      <xdr:nvSpPr>
        <xdr:cNvPr id="2622" name="Text Box 36"/>
        <xdr:cNvSpPr txBox="1">
          <a:spLocks noChangeArrowheads="1"/>
        </xdr:cNvSpPr>
      </xdr:nvSpPr>
      <xdr:spPr bwMode="auto">
        <a:xfrm>
          <a:off x="13992225" y="47625"/>
          <a:ext cx="1392555" cy="2000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3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4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5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6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7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7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8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69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69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0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1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3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5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6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7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7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8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79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7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0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1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2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2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2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3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3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4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4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285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85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5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6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7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8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89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0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1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1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292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5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6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8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299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1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2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5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5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6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6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7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7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8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08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09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09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0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2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3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4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5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7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49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1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3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5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7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59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1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16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1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2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5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7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49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1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3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5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7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59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61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7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2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89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1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3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5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7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29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299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1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5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7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0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09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1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19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1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323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2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2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3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4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6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7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79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1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3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5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7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89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1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3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5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39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3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79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1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3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5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7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89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1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3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495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4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3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5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2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29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1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3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5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7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3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39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1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3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5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4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49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1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3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5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557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55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5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6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7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59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0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1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3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5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7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19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1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3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5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7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29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63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3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4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5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6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7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8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69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0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1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3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5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7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19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1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3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5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7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29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3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4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5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57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5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59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1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3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5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7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6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69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1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3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5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7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7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79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1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3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5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7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8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89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791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79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79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0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1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2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3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4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4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5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86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6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7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8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89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0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2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3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4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4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5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6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6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7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8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399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399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399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0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0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1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1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02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2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2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3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4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5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6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7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8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8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09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09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0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1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2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3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4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6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7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8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19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19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0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1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2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2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2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3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3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4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4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5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25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26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6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7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8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29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0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1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5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7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19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1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3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5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7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29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1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33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3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4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5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6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7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39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0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1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5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7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19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1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3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5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7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29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31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3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4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5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59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1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3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5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7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68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69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0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1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3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5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7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7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79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1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3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5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7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88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89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0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1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493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49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49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0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1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2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3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4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49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1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3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5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7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8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59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1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3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5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56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6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7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8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59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0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1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2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3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4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49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1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3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5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6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7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59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1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3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65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6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7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8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69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3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4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5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6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7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69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699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1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2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3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4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5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7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0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09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1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3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4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5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6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7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1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19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1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2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3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4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5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727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2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2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3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4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5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6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7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78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3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5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6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7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89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1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2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3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5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6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7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799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0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0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0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1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2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3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4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5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6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7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8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1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2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3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4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5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6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7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88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3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4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5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7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89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0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1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3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4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5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7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899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0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1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2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27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28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29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0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1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3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5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6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7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38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39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0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1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2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3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5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7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48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49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0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1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3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5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6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7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58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59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0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4961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4962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6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7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8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4999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0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1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2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3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4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5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6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7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0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1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7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19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0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1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3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4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5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6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7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29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0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1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3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034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3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4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5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6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7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8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49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0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1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2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5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6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1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2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3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4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5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6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7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8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79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0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1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2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3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4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5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6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7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8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8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09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0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1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7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8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19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1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2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3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4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5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7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8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29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1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2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33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3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4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5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6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1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2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3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4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5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6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7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68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69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0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1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2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3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4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5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6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7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7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79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1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2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3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4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5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6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7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88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89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0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1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2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3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4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195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196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19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6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7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8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09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0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1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2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3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4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5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6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7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8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19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0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1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2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3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2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3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4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5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6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7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8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39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0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1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2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3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4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5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6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7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8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49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50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1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2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3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4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5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7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8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59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0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1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2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3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4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5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7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268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69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0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1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2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3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4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5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6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7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8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79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0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1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2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3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4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5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6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7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8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89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0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1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2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3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4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5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29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4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5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6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7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8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09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0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1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2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3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4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5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6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7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8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19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0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1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2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3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4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5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6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7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8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29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0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1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2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3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4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5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6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7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8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39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0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1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2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3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4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5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6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7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8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49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0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1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2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3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5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6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7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8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59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0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1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2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3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5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6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67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8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69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0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1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2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3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4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5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6" name="Text Box 1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7" name="Text Box 2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8" name="Text Box 2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79" name="Text Box 2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0" name="Text Box 2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1" name="Text Box 2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2" name="Text Box 3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3" name="Text Box 3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4" name="Text Box 3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5" name="Text Box 3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6" name="Text Box 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7" name="Text Box 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8" name="Text Box 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89" name="Text Box 8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0" name="Text Box 10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1" name="Text Box 12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2" name="Text Box 14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466725</xdr:colOff>
      <xdr:row>0</xdr:row>
      <xdr:rowOff>47625</xdr:rowOff>
    </xdr:from>
    <xdr:to>
      <xdr:col>6</xdr:col>
      <xdr:colOff>114300</xdr:colOff>
      <xdr:row>3</xdr:row>
      <xdr:rowOff>0</xdr:rowOff>
    </xdr:to>
    <xdr:sp macro="" textlink="">
      <xdr:nvSpPr>
        <xdr:cNvPr id="5393" name="Text Box 16"/>
        <xdr:cNvSpPr txBox="1">
          <a:spLocks noChangeArrowheads="1"/>
        </xdr:cNvSpPr>
      </xdr:nvSpPr>
      <xdr:spPr bwMode="auto">
        <a:xfrm>
          <a:off x="11325225" y="47625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458619</xdr:colOff>
      <xdr:row>0</xdr:row>
      <xdr:rowOff>63837</xdr:rowOff>
    </xdr:from>
    <xdr:to>
      <xdr:col>6</xdr:col>
      <xdr:colOff>106194</xdr:colOff>
      <xdr:row>3</xdr:row>
      <xdr:rowOff>16212</xdr:rowOff>
    </xdr:to>
    <xdr:sp macro="" textlink="">
      <xdr:nvSpPr>
        <xdr:cNvPr id="5394" name="Text Box 18"/>
        <xdr:cNvSpPr txBox="1">
          <a:spLocks noChangeArrowheads="1"/>
        </xdr:cNvSpPr>
      </xdr:nvSpPr>
      <xdr:spPr bwMode="auto">
        <a:xfrm>
          <a:off x="11317119" y="63837"/>
          <a:ext cx="2314575" cy="10267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5" name="Text Box 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6" name="Text Box 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7" name="Text Box 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398" name="Text Box 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399" name="Text Box 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0" name="Text Box 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1" name="Text Box 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2" name="Text Box 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3" name="Text Box 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4" name="Text Box 1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5" name="Text Box 1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6" name="Text Box 1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7" name="Text Box 1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08" name="Text Box 1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09" name="Text Box 1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0" name="Text Box 1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1" name="Text Box 1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2" name="Text Box 1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3" name="Text Box 1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4" name="Text Box 2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5" name="Text Box 2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6" name="Text Box 2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7" name="Text Box 2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18" name="Text Box 2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19" name="Text Box 2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0" name="Text Box 2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1" name="Text Box 27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2" name="Text Box 28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3" name="Text Box 29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4" name="Text Box 30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5" name="Text Box 31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6" name="Text Box 32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7" name="Text Box 33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28" name="Text Box 34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257175</xdr:colOff>
      <xdr:row>6</xdr:row>
      <xdr:rowOff>390525</xdr:rowOff>
    </xdr:from>
    <xdr:to>
      <xdr:col>6</xdr:col>
      <xdr:colOff>0</xdr:colOff>
      <xdr:row>6</xdr:row>
      <xdr:rowOff>781050</xdr:rowOff>
    </xdr:to>
    <xdr:sp macro="" textlink="">
      <xdr:nvSpPr>
        <xdr:cNvPr id="5429" name="Text Box 35"/>
        <xdr:cNvSpPr txBox="1">
          <a:spLocks noChangeArrowheads="1"/>
        </xdr:cNvSpPr>
      </xdr:nvSpPr>
      <xdr:spPr bwMode="auto">
        <a:xfrm>
          <a:off x="1263015" y="3308985"/>
          <a:ext cx="1226248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Доходи  бюджету м.Кузнецовська на 2002 рік</a:t>
          </a:r>
        </a:p>
      </xdr:txBody>
    </xdr:sp>
    <xdr:clientData/>
  </xdr:twoCellAnchor>
  <xdr:twoCellAnchor>
    <xdr:from>
      <xdr:col>6</xdr:col>
      <xdr:colOff>466725</xdr:colOff>
      <xdr:row>0</xdr:row>
      <xdr:rowOff>47625</xdr:rowOff>
    </xdr:from>
    <xdr:to>
      <xdr:col>8</xdr:col>
      <xdr:colOff>114300</xdr:colOff>
      <xdr:row>3</xdr:row>
      <xdr:rowOff>28575</xdr:rowOff>
    </xdr:to>
    <xdr:sp macro="" textlink="">
      <xdr:nvSpPr>
        <xdr:cNvPr id="5430" name="Text Box 36"/>
        <xdr:cNvSpPr txBox="1">
          <a:spLocks noChangeArrowheads="1"/>
        </xdr:cNvSpPr>
      </xdr:nvSpPr>
      <xdr:spPr bwMode="auto">
        <a:xfrm>
          <a:off x="13992225" y="47625"/>
          <a:ext cx="1392555" cy="10553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615640</xdr:colOff>
      <xdr:row>0</xdr:row>
      <xdr:rowOff>174238</xdr:rowOff>
    </xdr:from>
    <xdr:to>
      <xdr:col>6</xdr:col>
      <xdr:colOff>81311</xdr:colOff>
      <xdr:row>4</xdr:row>
      <xdr:rowOff>196308</xdr:rowOff>
    </xdr:to>
    <xdr:sp macro="" textlink="">
      <xdr:nvSpPr>
        <xdr:cNvPr id="62473" name="Text Box 1"/>
        <xdr:cNvSpPr txBox="1">
          <a:spLocks noChangeArrowheads="1"/>
        </xdr:cNvSpPr>
      </xdr:nvSpPr>
      <xdr:spPr bwMode="auto">
        <a:xfrm>
          <a:off x="4495335" y="174238"/>
          <a:ext cx="3879696" cy="916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до рішення Вараської  міської ради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 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</a:t>
          </a:r>
          <a:r>
            <a:rPr lang="en-U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року  № </a:t>
          </a:r>
          <a:r>
            <a:rPr lang="uk-UA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158490" y="0"/>
          <a:ext cx="10355578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559028" y="647054"/>
          <a:ext cx="10067086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2022 рік</a:t>
          </a:r>
          <a:endParaRPr lang="ru-RU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1704975</xdr:colOff>
      <xdr:row>123</xdr:row>
      <xdr:rowOff>466725</xdr:rowOff>
    </xdr:from>
    <xdr:to>
      <xdr:col>13</xdr:col>
      <xdr:colOff>333375</xdr:colOff>
      <xdr:row>123</xdr:row>
      <xdr:rowOff>866774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4048125" y="19116675"/>
          <a:ext cx="9525000" cy="4000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18</xdr:col>
      <xdr:colOff>277549</xdr:colOff>
      <xdr:row>3</xdr:row>
      <xdr:rowOff>432435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2489180" y="129540"/>
          <a:ext cx="3247444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3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_______________2022 року  №_____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1506200" y="0"/>
          <a:ext cx="3800475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0</xdr:col>
      <xdr:colOff>829253</xdr:colOff>
      <xdr:row>3</xdr:row>
      <xdr:rowOff>428394</xdr:rowOff>
    </xdr:from>
    <xdr:to>
      <xdr:col>8</xdr:col>
      <xdr:colOff>545406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829253" y="914169"/>
          <a:ext cx="1312735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7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2022 році</a:t>
          </a:r>
        </a:p>
      </xdr:txBody>
    </xdr:sp>
    <xdr:clientData/>
  </xdr:twoCellAnchor>
  <xdr:twoCellAnchor>
    <xdr:from>
      <xdr:col>0</xdr:col>
      <xdr:colOff>609600</xdr:colOff>
      <xdr:row>86</xdr:row>
      <xdr:rowOff>485774</xdr:rowOff>
    </xdr:from>
    <xdr:to>
      <xdr:col>10</xdr:col>
      <xdr:colOff>0</xdr:colOff>
      <xdr:row>86</xdr:row>
      <xdr:rowOff>1181099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09600" y="41852849"/>
          <a:ext cx="14906625" cy="6953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</a:t>
          </a:r>
          <a:r>
            <a:rPr kumimoji="0" lang="ru-RU" sz="2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Міський голова                                                 Олександр МЕНЗУЛ</a:t>
          </a:r>
        </a:p>
        <a:p>
          <a:pPr algn="l" rtl="0">
            <a:defRPr sz="1000"/>
          </a:pPr>
          <a:endParaRPr lang="ru-RU" sz="2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6</xdr:col>
      <xdr:colOff>190500</xdr:colOff>
      <xdr:row>0</xdr:row>
      <xdr:rowOff>84667</xdr:rowOff>
    </xdr:from>
    <xdr:to>
      <xdr:col>9</xdr:col>
      <xdr:colOff>838201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1477625" y="84667"/>
          <a:ext cx="3771901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5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uk-UA" sz="14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/>
              <a:ea typeface="+mn-ea"/>
              <a:cs typeface="Times New Roman"/>
            </a:rPr>
            <a:t>____________ 2022 року  № ___________</a:t>
          </a: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6"/>
  <sheetViews>
    <sheetView tabSelected="1" view="pageBreakPreview" zoomScale="60" zoomScaleNormal="70" workbookViewId="0">
      <selection activeCell="B14" sqref="B14"/>
    </sheetView>
  </sheetViews>
  <sheetFormatPr defaultColWidth="9.140625" defaultRowHeight="12.75" x14ac:dyDescent="0.2"/>
  <cols>
    <col min="1" max="1" width="14.7109375" style="13" customWidth="1"/>
    <col min="2" max="2" width="94.85546875" style="13" customWidth="1"/>
    <col min="3" max="3" width="24.140625" style="13" customWidth="1"/>
    <col min="4" max="4" width="24.7109375" style="13" customWidth="1"/>
    <col min="5" max="5" width="19.5703125" style="13" customWidth="1"/>
    <col min="6" max="6" width="19.28515625" style="13" customWidth="1"/>
    <col min="7" max="7" width="16.28515625" style="13" customWidth="1"/>
    <col min="8" max="16384" width="9.140625" style="13"/>
  </cols>
  <sheetData>
    <row r="1" spans="1:6" ht="27.75" x14ac:dyDescent="0.4">
      <c r="A1" s="433"/>
      <c r="B1" s="434"/>
      <c r="C1" s="563" t="s">
        <v>611</v>
      </c>
      <c r="D1" s="563"/>
      <c r="E1" s="563"/>
      <c r="F1" s="563"/>
    </row>
    <row r="2" spans="1:6" ht="27.75" x14ac:dyDescent="0.4">
      <c r="A2" s="433"/>
      <c r="B2" s="435">
        <v>17532000000</v>
      </c>
      <c r="C2" s="563" t="s">
        <v>610</v>
      </c>
      <c r="D2" s="563"/>
      <c r="E2" s="563"/>
      <c r="F2" s="563"/>
    </row>
    <row r="3" spans="1:6" ht="27.75" x14ac:dyDescent="0.4">
      <c r="A3" s="433"/>
      <c r="B3" s="436" t="s">
        <v>225</v>
      </c>
      <c r="C3" s="437"/>
      <c r="D3" s="563" t="s">
        <v>498</v>
      </c>
      <c r="E3" s="563"/>
      <c r="F3" s="563"/>
    </row>
    <row r="4" spans="1:6" ht="74.45" customHeight="1" x14ac:dyDescent="0.35">
      <c r="A4" s="433"/>
      <c r="B4" s="433"/>
      <c r="C4" s="433"/>
      <c r="D4" s="433"/>
      <c r="E4" s="433"/>
      <c r="F4" s="433"/>
    </row>
    <row r="5" spans="1:6" ht="32.450000000000003" customHeight="1" x14ac:dyDescent="0.35">
      <c r="A5" s="433"/>
      <c r="B5" s="433"/>
      <c r="C5" s="433"/>
      <c r="D5" s="433"/>
      <c r="E5" s="433"/>
      <c r="F5" s="433"/>
    </row>
    <row r="6" spans="1:6" ht="48" customHeight="1" x14ac:dyDescent="0.2">
      <c r="A6" s="564" t="s">
        <v>499</v>
      </c>
      <c r="B6" s="564"/>
      <c r="C6" s="564"/>
      <c r="D6" s="564"/>
      <c r="E6" s="564"/>
      <c r="F6" s="564"/>
    </row>
    <row r="7" spans="1:6" ht="21" customHeight="1" x14ac:dyDescent="0.35">
      <c r="A7" s="438"/>
      <c r="B7" s="439"/>
      <c r="C7" s="439"/>
      <c r="D7" s="440"/>
      <c r="E7" s="440"/>
      <c r="F7" s="441" t="s">
        <v>0</v>
      </c>
    </row>
    <row r="8" spans="1:6" ht="56.25" customHeight="1" x14ac:dyDescent="0.2">
      <c r="A8" s="565" t="s">
        <v>500</v>
      </c>
      <c r="B8" s="567" t="s">
        <v>501</v>
      </c>
      <c r="C8" s="567" t="s">
        <v>191</v>
      </c>
      <c r="D8" s="567" t="s">
        <v>54</v>
      </c>
      <c r="E8" s="569" t="s">
        <v>55</v>
      </c>
      <c r="F8" s="570"/>
    </row>
    <row r="9" spans="1:6" ht="88.15" customHeight="1" x14ac:dyDescent="0.2">
      <c r="A9" s="566"/>
      <c r="B9" s="568"/>
      <c r="C9" s="568"/>
      <c r="D9" s="568"/>
      <c r="E9" s="442" t="s">
        <v>191</v>
      </c>
      <c r="F9" s="443" t="s">
        <v>502</v>
      </c>
    </row>
    <row r="10" spans="1:6" ht="17.25" customHeight="1" x14ac:dyDescent="0.2">
      <c r="A10" s="444">
        <v>1</v>
      </c>
      <c r="B10" s="445">
        <v>2</v>
      </c>
      <c r="C10" s="445" t="s">
        <v>503</v>
      </c>
      <c r="D10" s="446">
        <v>4</v>
      </c>
      <c r="E10" s="447">
        <v>5</v>
      </c>
      <c r="F10" s="444">
        <v>6</v>
      </c>
    </row>
    <row r="11" spans="1:6" ht="30" customHeight="1" x14ac:dyDescent="0.35">
      <c r="A11" s="448">
        <v>10000000</v>
      </c>
      <c r="B11" s="449" t="s">
        <v>504</v>
      </c>
      <c r="C11" s="450">
        <f>SUM(D11:E11)</f>
        <v>2424462</v>
      </c>
      <c r="D11" s="451">
        <f>SUM(D50,D32,D26,D12,D20)</f>
        <v>2424462</v>
      </c>
      <c r="E11" s="452"/>
      <c r="F11" s="453"/>
    </row>
    <row r="12" spans="1:6" ht="48" customHeight="1" x14ac:dyDescent="0.4">
      <c r="A12" s="454">
        <v>11000000</v>
      </c>
      <c r="B12" s="455" t="s">
        <v>505</v>
      </c>
      <c r="C12" s="450">
        <f>SUM(D12)</f>
        <v>3300529</v>
      </c>
      <c r="D12" s="456">
        <f>SUM(D13,D18)</f>
        <v>3300529</v>
      </c>
      <c r="E12" s="457"/>
      <c r="F12" s="458"/>
    </row>
    <row r="13" spans="1:6" ht="30" customHeight="1" x14ac:dyDescent="0.4">
      <c r="A13" s="454">
        <v>11010000</v>
      </c>
      <c r="B13" s="455" t="s">
        <v>506</v>
      </c>
      <c r="C13" s="450">
        <f>SUM(D13)</f>
        <v>3300529</v>
      </c>
      <c r="D13" s="456">
        <f>SUM(D14:D17)</f>
        <v>3300529</v>
      </c>
      <c r="E13" s="457"/>
      <c r="F13" s="458"/>
    </row>
    <row r="14" spans="1:6" ht="78" customHeight="1" x14ac:dyDescent="0.4">
      <c r="A14" s="459">
        <v>11010100</v>
      </c>
      <c r="B14" s="460" t="s">
        <v>507</v>
      </c>
      <c r="C14" s="461">
        <f>SUM(D14)</f>
        <v>-4400000</v>
      </c>
      <c r="D14" s="461">
        <v>-4400000</v>
      </c>
      <c r="E14" s="457"/>
      <c r="F14" s="458"/>
    </row>
    <row r="15" spans="1:6" ht="101.25" customHeight="1" x14ac:dyDescent="0.4">
      <c r="A15" s="459">
        <v>11010200</v>
      </c>
      <c r="B15" s="460" t="s">
        <v>508</v>
      </c>
      <c r="C15" s="461">
        <f t="shared" ref="C15:C31" si="0">SUM(D15)</f>
        <v>3300529</v>
      </c>
      <c r="D15" s="461">
        <v>3300529</v>
      </c>
      <c r="E15" s="457"/>
      <c r="F15" s="458"/>
    </row>
    <row r="16" spans="1:6" ht="83.25" customHeight="1" x14ac:dyDescent="0.4">
      <c r="A16" s="459">
        <v>11010400</v>
      </c>
      <c r="B16" s="460" t="s">
        <v>509</v>
      </c>
      <c r="C16" s="461">
        <f t="shared" si="0"/>
        <v>4000000</v>
      </c>
      <c r="D16" s="461">
        <v>4000000</v>
      </c>
      <c r="E16" s="457"/>
      <c r="F16" s="458"/>
    </row>
    <row r="17" spans="1:7" ht="53.25" customHeight="1" x14ac:dyDescent="0.4">
      <c r="A17" s="459">
        <v>11010500</v>
      </c>
      <c r="B17" s="460" t="s">
        <v>510</v>
      </c>
      <c r="C17" s="461">
        <f t="shared" si="0"/>
        <v>400000</v>
      </c>
      <c r="D17" s="461">
        <v>400000</v>
      </c>
      <c r="E17" s="457"/>
      <c r="F17" s="458"/>
    </row>
    <row r="18" spans="1:7" ht="27.75" hidden="1" customHeight="1" x14ac:dyDescent="0.4">
      <c r="A18" s="462">
        <v>11020000</v>
      </c>
      <c r="B18" s="463" t="s">
        <v>511</v>
      </c>
      <c r="C18" s="464">
        <f>SUM(D18)</f>
        <v>0</v>
      </c>
      <c r="D18" s="464">
        <f>SUM(D19)</f>
        <v>0</v>
      </c>
      <c r="E18" s="457"/>
      <c r="F18" s="458"/>
    </row>
    <row r="19" spans="1:7" ht="52.5" hidden="1" customHeight="1" x14ac:dyDescent="0.4">
      <c r="A19" s="465">
        <v>11020200</v>
      </c>
      <c r="B19" s="466" t="s">
        <v>512</v>
      </c>
      <c r="C19" s="461">
        <f t="shared" si="0"/>
        <v>0</v>
      </c>
      <c r="D19" s="461"/>
      <c r="E19" s="457"/>
      <c r="F19" s="458"/>
    </row>
    <row r="20" spans="1:7" ht="52.5" customHeight="1" x14ac:dyDescent="0.4">
      <c r="A20" s="462">
        <v>13000000</v>
      </c>
      <c r="B20" s="467" t="s">
        <v>513</v>
      </c>
      <c r="C20" s="464">
        <f t="shared" si="0"/>
        <v>491933</v>
      </c>
      <c r="D20" s="464">
        <f>SUM(D21,D24)</f>
        <v>491933</v>
      </c>
      <c r="E20" s="457"/>
      <c r="F20" s="458"/>
    </row>
    <row r="21" spans="1:7" ht="47.45" customHeight="1" x14ac:dyDescent="0.4">
      <c r="A21" s="462">
        <v>13010000</v>
      </c>
      <c r="B21" s="467" t="s">
        <v>514</v>
      </c>
      <c r="C21" s="464">
        <f t="shared" si="0"/>
        <v>477329</v>
      </c>
      <c r="D21" s="464">
        <f>SUM(D22:D23)</f>
        <v>477329</v>
      </c>
      <c r="E21" s="457"/>
      <c r="F21" s="458"/>
    </row>
    <row r="22" spans="1:7" ht="78.75" customHeight="1" x14ac:dyDescent="0.4">
      <c r="A22" s="465">
        <v>13010100</v>
      </c>
      <c r="B22" s="466" t="s">
        <v>515</v>
      </c>
      <c r="C22" s="461">
        <f t="shared" si="0"/>
        <v>8535</v>
      </c>
      <c r="D22" s="461">
        <v>8535</v>
      </c>
      <c r="E22" s="457"/>
      <c r="F22" s="458"/>
    </row>
    <row r="23" spans="1:7" ht="99.75" customHeight="1" x14ac:dyDescent="0.4">
      <c r="A23" s="465">
        <v>13010200</v>
      </c>
      <c r="B23" s="466" t="s">
        <v>516</v>
      </c>
      <c r="C23" s="461">
        <f t="shared" si="0"/>
        <v>468794</v>
      </c>
      <c r="D23" s="461">
        <v>468794</v>
      </c>
      <c r="E23" s="457"/>
      <c r="F23" s="458"/>
    </row>
    <row r="24" spans="1:7" ht="30" customHeight="1" x14ac:dyDescent="0.4">
      <c r="A24" s="462">
        <v>13030000</v>
      </c>
      <c r="B24" s="468" t="s">
        <v>517</v>
      </c>
      <c r="C24" s="464">
        <f t="shared" si="0"/>
        <v>14604</v>
      </c>
      <c r="D24" s="464">
        <f>SUM(D25)</f>
        <v>14604</v>
      </c>
      <c r="E24" s="457"/>
      <c r="F24" s="458"/>
    </row>
    <row r="25" spans="1:7" ht="52.9" customHeight="1" x14ac:dyDescent="0.4">
      <c r="A25" s="465">
        <v>13030100</v>
      </c>
      <c r="B25" s="466" t="s">
        <v>518</v>
      </c>
      <c r="C25" s="461">
        <f t="shared" si="0"/>
        <v>14604</v>
      </c>
      <c r="D25" s="461">
        <v>14604</v>
      </c>
      <c r="E25" s="457"/>
      <c r="F25" s="458"/>
    </row>
    <row r="26" spans="1:7" ht="30" customHeight="1" x14ac:dyDescent="0.4">
      <c r="A26" s="454">
        <v>14000000</v>
      </c>
      <c r="B26" s="469" t="s">
        <v>519</v>
      </c>
      <c r="C26" s="470">
        <f t="shared" si="0"/>
        <v>-693000</v>
      </c>
      <c r="D26" s="464">
        <f>SUM(D31,D27,D29)</f>
        <v>-693000</v>
      </c>
      <c r="E26" s="461"/>
      <c r="F26" s="471"/>
    </row>
    <row r="27" spans="1:7" ht="51.75" customHeight="1" x14ac:dyDescent="0.4">
      <c r="A27" s="459">
        <v>14020000</v>
      </c>
      <c r="B27" s="472" t="s">
        <v>520</v>
      </c>
      <c r="C27" s="461">
        <f>SUM(C28)</f>
        <v>-159000</v>
      </c>
      <c r="D27" s="461">
        <f>SUM(D28)</f>
        <v>-159000</v>
      </c>
      <c r="E27" s="461"/>
      <c r="F27" s="471"/>
      <c r="G27" s="473"/>
    </row>
    <row r="28" spans="1:7" ht="30" customHeight="1" x14ac:dyDescent="0.4">
      <c r="A28" s="459">
        <v>14021900</v>
      </c>
      <c r="B28" s="460" t="s">
        <v>521</v>
      </c>
      <c r="C28" s="461">
        <f>SUM(D28)</f>
        <v>-159000</v>
      </c>
      <c r="D28" s="461">
        <v>-159000</v>
      </c>
      <c r="E28" s="461"/>
      <c r="F28" s="471"/>
    </row>
    <row r="29" spans="1:7" ht="49.5" customHeight="1" x14ac:dyDescent="0.4">
      <c r="A29" s="459">
        <v>14030000</v>
      </c>
      <c r="B29" s="474" t="s">
        <v>522</v>
      </c>
      <c r="C29" s="461">
        <f>SUM(C30)</f>
        <v>-534000</v>
      </c>
      <c r="D29" s="461">
        <f>SUM(D30)</f>
        <v>-534000</v>
      </c>
      <c r="E29" s="461"/>
      <c r="F29" s="471"/>
    </row>
    <row r="30" spans="1:7" ht="30" customHeight="1" x14ac:dyDescent="0.4">
      <c r="A30" s="459">
        <v>14031900</v>
      </c>
      <c r="B30" s="460" t="s">
        <v>521</v>
      </c>
      <c r="C30" s="461">
        <f>SUM(D30)</f>
        <v>-534000</v>
      </c>
      <c r="D30" s="461">
        <v>-534000</v>
      </c>
      <c r="E30" s="461"/>
      <c r="F30" s="471"/>
    </row>
    <row r="31" spans="1:7" ht="47.25" hidden="1" customHeight="1" x14ac:dyDescent="0.4">
      <c r="A31" s="459">
        <v>14040000</v>
      </c>
      <c r="B31" s="460" t="s">
        <v>523</v>
      </c>
      <c r="C31" s="461">
        <f t="shared" si="0"/>
        <v>0</v>
      </c>
      <c r="D31" s="461"/>
      <c r="E31" s="461"/>
      <c r="F31" s="471"/>
    </row>
    <row r="32" spans="1:7" ht="27" customHeight="1" x14ac:dyDescent="0.35">
      <c r="A32" s="454">
        <v>18000000</v>
      </c>
      <c r="B32" s="455" t="s">
        <v>524</v>
      </c>
      <c r="C32" s="470">
        <f>SUM(D32)</f>
        <v>-675000</v>
      </c>
      <c r="D32" s="464">
        <f>SUM(D46,D43,D33)</f>
        <v>-675000</v>
      </c>
      <c r="E32" s="464"/>
      <c r="F32" s="475"/>
    </row>
    <row r="33" spans="1:7" ht="26.25" customHeight="1" x14ac:dyDescent="0.35">
      <c r="A33" s="454">
        <v>18010000</v>
      </c>
      <c r="B33" s="476" t="s">
        <v>525</v>
      </c>
      <c r="C33" s="470">
        <f>SUM(D33)</f>
        <v>-2975000</v>
      </c>
      <c r="D33" s="464">
        <f>SUM(D34:D42)</f>
        <v>-2975000</v>
      </c>
      <c r="E33" s="464"/>
      <c r="F33" s="475"/>
    </row>
    <row r="34" spans="1:7" ht="75.75" hidden="1" customHeight="1" x14ac:dyDescent="0.4">
      <c r="A34" s="459">
        <v>18010100</v>
      </c>
      <c r="B34" s="477" t="s">
        <v>526</v>
      </c>
      <c r="C34" s="461">
        <f t="shared" ref="C34:C49" si="1">SUM(D34)</f>
        <v>0</v>
      </c>
      <c r="D34" s="461"/>
      <c r="E34" s="461"/>
      <c r="F34" s="478"/>
      <c r="G34" s="479"/>
    </row>
    <row r="35" spans="1:7" ht="75" hidden="1" customHeight="1" x14ac:dyDescent="0.4">
      <c r="A35" s="459">
        <v>18010200</v>
      </c>
      <c r="B35" s="480" t="s">
        <v>527</v>
      </c>
      <c r="C35" s="461">
        <f t="shared" si="1"/>
        <v>0</v>
      </c>
      <c r="D35" s="461"/>
      <c r="E35" s="461"/>
      <c r="F35" s="478"/>
      <c r="G35" s="481"/>
    </row>
    <row r="36" spans="1:7" ht="81" hidden="1" customHeight="1" x14ac:dyDescent="0.4">
      <c r="A36" s="482">
        <v>18010300</v>
      </c>
      <c r="B36" s="477" t="s">
        <v>528</v>
      </c>
      <c r="C36" s="461">
        <f t="shared" si="1"/>
        <v>0</v>
      </c>
      <c r="D36" s="461"/>
      <c r="E36" s="461"/>
      <c r="F36" s="478"/>
      <c r="G36" s="481"/>
    </row>
    <row r="37" spans="1:7" ht="76.5" hidden="1" customHeight="1" x14ac:dyDescent="0.4">
      <c r="A37" s="459">
        <v>18010400</v>
      </c>
      <c r="B37" s="477" t="s">
        <v>529</v>
      </c>
      <c r="C37" s="461">
        <f t="shared" si="1"/>
        <v>0</v>
      </c>
      <c r="D37" s="461"/>
      <c r="E37" s="461"/>
      <c r="F37" s="478"/>
      <c r="G37" s="481"/>
    </row>
    <row r="38" spans="1:7" ht="30" customHeight="1" x14ac:dyDescent="0.4">
      <c r="A38" s="459">
        <v>18010500</v>
      </c>
      <c r="B38" s="483" t="s">
        <v>530</v>
      </c>
      <c r="C38" s="461">
        <f t="shared" si="1"/>
        <v>-2975000</v>
      </c>
      <c r="D38" s="461">
        <v>-2975000</v>
      </c>
      <c r="E38" s="484"/>
      <c r="F38" s="471"/>
      <c r="G38" s="479"/>
    </row>
    <row r="39" spans="1:7" ht="30" hidden="1" customHeight="1" x14ac:dyDescent="0.4">
      <c r="A39" s="459">
        <v>18010600</v>
      </c>
      <c r="B39" s="483" t="s">
        <v>531</v>
      </c>
      <c r="C39" s="461">
        <f t="shared" si="1"/>
        <v>0</v>
      </c>
      <c r="D39" s="461"/>
      <c r="E39" s="484"/>
      <c r="F39" s="471"/>
    </row>
    <row r="40" spans="1:7" ht="30" hidden="1" customHeight="1" x14ac:dyDescent="0.4">
      <c r="A40" s="459">
        <v>18010700</v>
      </c>
      <c r="B40" s="483" t="s">
        <v>532</v>
      </c>
      <c r="C40" s="461">
        <f t="shared" si="1"/>
        <v>0</v>
      </c>
      <c r="D40" s="461"/>
      <c r="E40" s="484"/>
      <c r="F40" s="471"/>
    </row>
    <row r="41" spans="1:7" ht="30" hidden="1" customHeight="1" x14ac:dyDescent="0.4">
      <c r="A41" s="459">
        <v>18010900</v>
      </c>
      <c r="B41" s="483" t="s">
        <v>533</v>
      </c>
      <c r="C41" s="461">
        <f t="shared" si="1"/>
        <v>0</v>
      </c>
      <c r="D41" s="461"/>
      <c r="E41" s="484"/>
      <c r="F41" s="471"/>
    </row>
    <row r="42" spans="1:7" ht="30" hidden="1" customHeight="1" x14ac:dyDescent="0.4">
      <c r="A42" s="459">
        <v>18011000</v>
      </c>
      <c r="B42" s="483" t="s">
        <v>534</v>
      </c>
      <c r="C42" s="461">
        <f t="shared" si="1"/>
        <v>0</v>
      </c>
      <c r="D42" s="461"/>
      <c r="E42" s="484"/>
      <c r="F42" s="471"/>
    </row>
    <row r="43" spans="1:7" ht="30" hidden="1" customHeight="1" x14ac:dyDescent="0.4">
      <c r="A43" s="485">
        <v>18030000</v>
      </c>
      <c r="B43" s="486" t="s">
        <v>535</v>
      </c>
      <c r="C43" s="456">
        <f>SUM(D43)</f>
        <v>0</v>
      </c>
      <c r="D43" s="464">
        <f>SUM(D44:D45)</f>
        <v>0</v>
      </c>
      <c r="E43" s="484"/>
      <c r="F43" s="471"/>
    </row>
    <row r="44" spans="1:7" ht="27" hidden="1" customHeight="1" x14ac:dyDescent="0.4">
      <c r="A44" s="487">
        <v>18030100</v>
      </c>
      <c r="B44" s="488" t="s">
        <v>536</v>
      </c>
      <c r="C44" s="461">
        <f t="shared" si="1"/>
        <v>0</v>
      </c>
      <c r="D44" s="461"/>
      <c r="E44" s="484"/>
      <c r="F44" s="471"/>
    </row>
    <row r="45" spans="1:7" ht="25.9" hidden="1" customHeight="1" x14ac:dyDescent="0.4">
      <c r="A45" s="489" t="s">
        <v>537</v>
      </c>
      <c r="B45" s="490" t="s">
        <v>538</v>
      </c>
      <c r="C45" s="461">
        <f t="shared" si="1"/>
        <v>0</v>
      </c>
      <c r="D45" s="461"/>
      <c r="E45" s="484"/>
      <c r="F45" s="471"/>
    </row>
    <row r="46" spans="1:7" ht="24.75" customHeight="1" x14ac:dyDescent="0.35">
      <c r="A46" s="454">
        <v>18050000</v>
      </c>
      <c r="B46" s="455" t="s">
        <v>539</v>
      </c>
      <c r="C46" s="456">
        <f>SUM(D46)</f>
        <v>2300000</v>
      </c>
      <c r="D46" s="464">
        <f>SUM(D47:D49)</f>
        <v>2300000</v>
      </c>
      <c r="E46" s="464"/>
      <c r="F46" s="475"/>
    </row>
    <row r="47" spans="1:7" ht="30" hidden="1" customHeight="1" x14ac:dyDescent="0.4">
      <c r="A47" s="459">
        <v>18050300</v>
      </c>
      <c r="B47" s="491" t="s">
        <v>540</v>
      </c>
      <c r="C47" s="461">
        <f t="shared" si="1"/>
        <v>0</v>
      </c>
      <c r="D47" s="461"/>
      <c r="E47" s="461"/>
      <c r="F47" s="478"/>
    </row>
    <row r="48" spans="1:7" ht="30" customHeight="1" x14ac:dyDescent="0.4">
      <c r="A48" s="459">
        <v>18050400</v>
      </c>
      <c r="B48" s="491" t="s">
        <v>541</v>
      </c>
      <c r="C48" s="461">
        <f t="shared" si="1"/>
        <v>2300000</v>
      </c>
      <c r="D48" s="461">
        <v>2300000</v>
      </c>
      <c r="E48" s="461"/>
      <c r="F48" s="478"/>
    </row>
    <row r="49" spans="1:7" ht="105.75" hidden="1" customHeight="1" x14ac:dyDescent="0.4">
      <c r="A49" s="459">
        <v>18050500</v>
      </c>
      <c r="B49" s="460" t="s">
        <v>542</v>
      </c>
      <c r="C49" s="461">
        <f t="shared" si="1"/>
        <v>0</v>
      </c>
      <c r="D49" s="461"/>
      <c r="E49" s="461"/>
      <c r="F49" s="478"/>
    </row>
    <row r="50" spans="1:7" ht="25.9" hidden="1" customHeight="1" x14ac:dyDescent="0.35">
      <c r="A50" s="454">
        <v>19000000</v>
      </c>
      <c r="B50" s="492" t="s">
        <v>543</v>
      </c>
      <c r="C50" s="456"/>
      <c r="D50" s="464"/>
      <c r="E50" s="464"/>
      <c r="F50" s="475"/>
    </row>
    <row r="51" spans="1:7" ht="27" hidden="1" customHeight="1" x14ac:dyDescent="0.35">
      <c r="A51" s="454">
        <v>19010000</v>
      </c>
      <c r="B51" s="492" t="s">
        <v>544</v>
      </c>
      <c r="C51" s="456"/>
      <c r="D51" s="464"/>
      <c r="E51" s="464"/>
      <c r="F51" s="475"/>
    </row>
    <row r="52" spans="1:7" ht="102" hidden="1" customHeight="1" x14ac:dyDescent="0.4">
      <c r="A52" s="459">
        <v>19010100</v>
      </c>
      <c r="B52" s="493" t="s">
        <v>545</v>
      </c>
      <c r="C52" s="494">
        <f>SUM(E52)</f>
        <v>0</v>
      </c>
      <c r="D52" s="461"/>
      <c r="E52" s="461"/>
      <c r="F52" s="478"/>
    </row>
    <row r="53" spans="1:7" ht="50.25" hidden="1" customHeight="1" x14ac:dyDescent="0.4">
      <c r="A53" s="459">
        <v>19010200</v>
      </c>
      <c r="B53" s="460" t="s">
        <v>546</v>
      </c>
      <c r="C53" s="494">
        <f>SUM(E53)</f>
        <v>0</v>
      </c>
      <c r="D53" s="461"/>
      <c r="E53" s="461"/>
      <c r="F53" s="478"/>
    </row>
    <row r="54" spans="1:7" ht="78" hidden="1" customHeight="1" x14ac:dyDescent="0.4">
      <c r="A54" s="459">
        <v>19010300</v>
      </c>
      <c r="B54" s="495" t="s">
        <v>547</v>
      </c>
      <c r="C54" s="494">
        <f>SUM(E54)</f>
        <v>0</v>
      </c>
      <c r="D54" s="461"/>
      <c r="E54" s="461"/>
      <c r="F54" s="478"/>
    </row>
    <row r="55" spans="1:7" ht="30" customHeight="1" x14ac:dyDescent="0.4">
      <c r="A55" s="454">
        <v>20000000</v>
      </c>
      <c r="B55" s="455" t="s">
        <v>548</v>
      </c>
      <c r="C55" s="470">
        <f>SUM(D55,E55)</f>
        <v>2601500</v>
      </c>
      <c r="D55" s="464">
        <f>SUM(D74,D64,D56)</f>
        <v>2601500</v>
      </c>
      <c r="E55" s="464"/>
      <c r="F55" s="471"/>
      <c r="G55" s="479"/>
    </row>
    <row r="56" spans="1:7" ht="26.25" customHeight="1" x14ac:dyDescent="0.4">
      <c r="A56" s="454">
        <v>21000000</v>
      </c>
      <c r="B56" s="455" t="s">
        <v>549</v>
      </c>
      <c r="C56" s="470">
        <f t="shared" ref="C56:C65" si="2">SUM(D56)</f>
        <v>1050800</v>
      </c>
      <c r="D56" s="464">
        <f>SUM(D57,D59,D60)</f>
        <v>1050800</v>
      </c>
      <c r="E56" s="484"/>
      <c r="F56" s="471"/>
    </row>
    <row r="57" spans="1:7" ht="150" customHeight="1" x14ac:dyDescent="0.4">
      <c r="A57" s="454">
        <v>21010000</v>
      </c>
      <c r="B57" s="496" t="s">
        <v>550</v>
      </c>
      <c r="C57" s="470">
        <f t="shared" si="2"/>
        <v>73800</v>
      </c>
      <c r="D57" s="464">
        <f>SUM(D58)</f>
        <v>73800</v>
      </c>
      <c r="E57" s="484"/>
      <c r="F57" s="471"/>
      <c r="G57" s="497"/>
    </row>
    <row r="58" spans="1:7" s="498" customFormat="1" ht="76.900000000000006" customHeight="1" x14ac:dyDescent="0.4">
      <c r="A58" s="459">
        <v>21010300</v>
      </c>
      <c r="B58" s="483" t="s">
        <v>551</v>
      </c>
      <c r="C58" s="461">
        <f>SUM(D58)</f>
        <v>73800</v>
      </c>
      <c r="D58" s="461">
        <v>73800</v>
      </c>
      <c r="E58" s="484"/>
      <c r="F58" s="471"/>
    </row>
    <row r="59" spans="1:7" s="498" customFormat="1" ht="55.9" hidden="1" customHeight="1" x14ac:dyDescent="0.4">
      <c r="A59" s="459">
        <v>21050000</v>
      </c>
      <c r="B59" s="483" t="s">
        <v>552</v>
      </c>
      <c r="C59" s="461">
        <f>SUM(D59)</f>
        <v>0</v>
      </c>
      <c r="D59" s="461"/>
      <c r="E59" s="484"/>
      <c r="F59" s="471"/>
    </row>
    <row r="60" spans="1:7" ht="27.75" customHeight="1" x14ac:dyDescent="0.35">
      <c r="A60" s="454">
        <v>21080000</v>
      </c>
      <c r="B60" s="455" t="s">
        <v>553</v>
      </c>
      <c r="C60" s="470">
        <f t="shared" si="2"/>
        <v>977000</v>
      </c>
      <c r="D60" s="464">
        <f>SUM(D61:D63)</f>
        <v>977000</v>
      </c>
      <c r="E60" s="499"/>
      <c r="F60" s="500"/>
    </row>
    <row r="61" spans="1:7" ht="28.5" customHeight="1" x14ac:dyDescent="0.4">
      <c r="A61" s="459">
        <v>21081100</v>
      </c>
      <c r="B61" s="483" t="s">
        <v>554</v>
      </c>
      <c r="C61" s="461">
        <f>SUM(D61)</f>
        <v>844200</v>
      </c>
      <c r="D61" s="461">
        <v>844200</v>
      </c>
      <c r="E61" s="484"/>
      <c r="F61" s="471"/>
    </row>
    <row r="62" spans="1:7" ht="75.75" customHeight="1" x14ac:dyDescent="0.4">
      <c r="A62" s="459">
        <v>21081500</v>
      </c>
      <c r="B62" s="483" t="s">
        <v>555</v>
      </c>
      <c r="C62" s="461">
        <f>SUM(D62)</f>
        <v>121800</v>
      </c>
      <c r="D62" s="461">
        <v>121800</v>
      </c>
      <c r="E62" s="484"/>
      <c r="F62" s="471"/>
    </row>
    <row r="63" spans="1:7" ht="118.9" customHeight="1" x14ac:dyDescent="0.4">
      <c r="A63" s="459">
        <v>21082400</v>
      </c>
      <c r="B63" s="483" t="s">
        <v>556</v>
      </c>
      <c r="C63" s="461">
        <f>SUM(D63)</f>
        <v>11000</v>
      </c>
      <c r="D63" s="461">
        <v>11000</v>
      </c>
      <c r="E63" s="484"/>
      <c r="F63" s="471"/>
    </row>
    <row r="64" spans="1:7" ht="52.5" customHeight="1" x14ac:dyDescent="0.4">
      <c r="A64" s="454">
        <v>22000000</v>
      </c>
      <c r="B64" s="455" t="s">
        <v>557</v>
      </c>
      <c r="C64" s="470">
        <f t="shared" si="2"/>
        <v>1106200</v>
      </c>
      <c r="D64" s="464">
        <f>SUM(D71,D69,D65)</f>
        <v>1106200</v>
      </c>
      <c r="E64" s="484"/>
      <c r="F64" s="471"/>
    </row>
    <row r="65" spans="1:6" ht="30" customHeight="1" x14ac:dyDescent="0.4">
      <c r="A65" s="454">
        <v>22010000</v>
      </c>
      <c r="B65" s="455" t="s">
        <v>558</v>
      </c>
      <c r="C65" s="470">
        <f t="shared" si="2"/>
        <v>966800</v>
      </c>
      <c r="D65" s="464">
        <f>SUM(D66:D68)</f>
        <v>966800</v>
      </c>
      <c r="E65" s="484"/>
      <c r="F65" s="471"/>
    </row>
    <row r="66" spans="1:6" ht="76.5" customHeight="1" x14ac:dyDescent="0.4">
      <c r="A66" s="459">
        <v>22010300</v>
      </c>
      <c r="B66" s="501" t="s">
        <v>559</v>
      </c>
      <c r="C66" s="461">
        <f>SUM(D66)</f>
        <v>9400</v>
      </c>
      <c r="D66" s="461">
        <v>9400</v>
      </c>
      <c r="E66" s="484"/>
      <c r="F66" s="471"/>
    </row>
    <row r="67" spans="1:6" ht="28.5" customHeight="1" x14ac:dyDescent="0.4">
      <c r="A67" s="459">
        <v>22012500</v>
      </c>
      <c r="B67" s="483" t="s">
        <v>560</v>
      </c>
      <c r="C67" s="461">
        <f>SUM(D67)</f>
        <v>973400</v>
      </c>
      <c r="D67" s="461">
        <v>973400</v>
      </c>
      <c r="E67" s="484"/>
      <c r="F67" s="471"/>
    </row>
    <row r="68" spans="1:6" ht="54" customHeight="1" x14ac:dyDescent="0.4">
      <c r="A68" s="459">
        <v>22012600</v>
      </c>
      <c r="B68" s="502" t="s">
        <v>561</v>
      </c>
      <c r="C68" s="461">
        <f>SUM(D68)</f>
        <v>-16000</v>
      </c>
      <c r="D68" s="461">
        <v>-16000</v>
      </c>
      <c r="E68" s="484"/>
      <c r="F68" s="471"/>
    </row>
    <row r="69" spans="1:6" ht="76.900000000000006" customHeight="1" x14ac:dyDescent="0.35">
      <c r="A69" s="454">
        <v>22080000</v>
      </c>
      <c r="B69" s="503" t="s">
        <v>562</v>
      </c>
      <c r="C69" s="470">
        <f>SUM(D69)</f>
        <v>139400</v>
      </c>
      <c r="D69" s="464">
        <f>SUM(D70)</f>
        <v>139400</v>
      </c>
      <c r="E69" s="499"/>
      <c r="F69" s="500"/>
    </row>
    <row r="70" spans="1:6" ht="79.150000000000006" customHeight="1" x14ac:dyDescent="0.4">
      <c r="A70" s="459">
        <v>22080400</v>
      </c>
      <c r="B70" s="483" t="s">
        <v>563</v>
      </c>
      <c r="C70" s="461">
        <f>SUM(D70)</f>
        <v>139400</v>
      </c>
      <c r="D70" s="461">
        <v>139400</v>
      </c>
      <c r="E70" s="484"/>
      <c r="F70" s="471"/>
    </row>
    <row r="71" spans="1:6" ht="27" hidden="1" customHeight="1" x14ac:dyDescent="0.35">
      <c r="A71" s="454">
        <v>22090000</v>
      </c>
      <c r="B71" s="455" t="s">
        <v>564</v>
      </c>
      <c r="C71" s="470">
        <f t="shared" ref="C71:C77" si="3">SUM(D71)</f>
        <v>0</v>
      </c>
      <c r="D71" s="464">
        <f>SUM(D72:D73)</f>
        <v>0</v>
      </c>
      <c r="E71" s="499"/>
      <c r="F71" s="500"/>
    </row>
    <row r="72" spans="1:6" ht="73.5" hidden="1" customHeight="1" x14ac:dyDescent="0.4">
      <c r="A72" s="459">
        <v>22090100</v>
      </c>
      <c r="B72" s="483" t="s">
        <v>565</v>
      </c>
      <c r="C72" s="461">
        <f t="shared" si="3"/>
        <v>0</v>
      </c>
      <c r="D72" s="461"/>
      <c r="E72" s="484"/>
      <c r="F72" s="471"/>
    </row>
    <row r="73" spans="1:6" ht="75.75" hidden="1" customHeight="1" x14ac:dyDescent="0.4">
      <c r="A73" s="459">
        <v>22090400</v>
      </c>
      <c r="B73" s="483" t="s">
        <v>566</v>
      </c>
      <c r="C73" s="461">
        <f t="shared" si="3"/>
        <v>0</v>
      </c>
      <c r="D73" s="461"/>
      <c r="E73" s="484"/>
      <c r="F73" s="471"/>
    </row>
    <row r="74" spans="1:6" ht="25.5" customHeight="1" x14ac:dyDescent="0.35">
      <c r="A74" s="454">
        <v>24000000</v>
      </c>
      <c r="B74" s="455" t="s">
        <v>567</v>
      </c>
      <c r="C74" s="470">
        <f>SUM(D74:E74)</f>
        <v>444500</v>
      </c>
      <c r="D74" s="464">
        <f>SUM(D75)</f>
        <v>444500</v>
      </c>
      <c r="E74" s="464"/>
      <c r="F74" s="500"/>
    </row>
    <row r="75" spans="1:6" ht="27.75" x14ac:dyDescent="0.4">
      <c r="A75" s="454">
        <v>24060000</v>
      </c>
      <c r="B75" s="455" t="s">
        <v>568</v>
      </c>
      <c r="C75" s="470">
        <f t="shared" si="3"/>
        <v>444500</v>
      </c>
      <c r="D75" s="464">
        <f>SUM(D76,D77)</f>
        <v>444500</v>
      </c>
      <c r="E75" s="464"/>
      <c r="F75" s="471"/>
    </row>
    <row r="76" spans="1:6" ht="27.75" x14ac:dyDescent="0.4">
      <c r="A76" s="459">
        <v>24060300</v>
      </c>
      <c r="B76" s="483" t="s">
        <v>568</v>
      </c>
      <c r="C76" s="461">
        <f t="shared" si="3"/>
        <v>211000</v>
      </c>
      <c r="D76" s="461">
        <v>211000</v>
      </c>
      <c r="E76" s="484"/>
      <c r="F76" s="471" t="s">
        <v>569</v>
      </c>
    </row>
    <row r="77" spans="1:6" ht="229.15" customHeight="1" x14ac:dyDescent="0.4">
      <c r="A77" s="459">
        <v>24062200</v>
      </c>
      <c r="B77" s="504" t="s">
        <v>570</v>
      </c>
      <c r="C77" s="461">
        <f t="shared" si="3"/>
        <v>233500</v>
      </c>
      <c r="D77" s="461">
        <v>233500</v>
      </c>
      <c r="E77" s="484"/>
      <c r="F77" s="471"/>
    </row>
    <row r="78" spans="1:6" ht="52.5" hidden="1" customHeight="1" x14ac:dyDescent="0.4">
      <c r="A78" s="459">
        <v>24170000</v>
      </c>
      <c r="B78" s="505" t="s">
        <v>571</v>
      </c>
      <c r="C78" s="461">
        <f t="shared" ref="C78:C83" si="4">SUM(E78)</f>
        <v>0</v>
      </c>
      <c r="D78" s="461"/>
      <c r="E78" s="461">
        <f>SUM(F78)</f>
        <v>0</v>
      </c>
      <c r="F78" s="471"/>
    </row>
    <row r="79" spans="1:6" ht="28.5" hidden="1" customHeight="1" x14ac:dyDescent="0.4">
      <c r="A79" s="454">
        <v>25000000</v>
      </c>
      <c r="B79" s="455" t="s">
        <v>572</v>
      </c>
      <c r="C79" s="464">
        <f t="shared" si="4"/>
        <v>0</v>
      </c>
      <c r="D79" s="484"/>
      <c r="E79" s="464">
        <f>SUM(E80)</f>
        <v>0</v>
      </c>
      <c r="F79" s="471"/>
    </row>
    <row r="80" spans="1:6" ht="51" hidden="1" customHeight="1" x14ac:dyDescent="0.4">
      <c r="A80" s="454">
        <v>25010000</v>
      </c>
      <c r="B80" s="455" t="s">
        <v>573</v>
      </c>
      <c r="C80" s="464">
        <f t="shared" si="4"/>
        <v>0</v>
      </c>
      <c r="D80" s="506"/>
      <c r="E80" s="464">
        <f>SUM(E81:E84)</f>
        <v>0</v>
      </c>
      <c r="F80" s="471"/>
    </row>
    <row r="81" spans="1:7" ht="51" hidden="1" customHeight="1" x14ac:dyDescent="0.4">
      <c r="A81" s="459">
        <v>25010100</v>
      </c>
      <c r="B81" s="483" t="s">
        <v>574</v>
      </c>
      <c r="C81" s="461">
        <f t="shared" si="4"/>
        <v>0</v>
      </c>
      <c r="D81" s="506"/>
      <c r="E81" s="507"/>
      <c r="F81" s="508"/>
    </row>
    <row r="82" spans="1:7" ht="51" hidden="1" customHeight="1" x14ac:dyDescent="0.4">
      <c r="A82" s="459">
        <v>25010200</v>
      </c>
      <c r="B82" s="483" t="s">
        <v>575</v>
      </c>
      <c r="C82" s="461">
        <f t="shared" si="4"/>
        <v>0</v>
      </c>
      <c r="D82" s="506"/>
      <c r="E82" s="507"/>
      <c r="F82" s="508"/>
    </row>
    <row r="83" spans="1:7" ht="76.150000000000006" hidden="1" customHeight="1" x14ac:dyDescent="0.4">
      <c r="A83" s="459">
        <v>25010300</v>
      </c>
      <c r="B83" s="483" t="s">
        <v>576</v>
      </c>
      <c r="C83" s="461">
        <f t="shared" si="4"/>
        <v>0</v>
      </c>
      <c r="D83" s="506"/>
      <c r="E83" s="507"/>
      <c r="F83" s="508"/>
    </row>
    <row r="84" spans="1:7" ht="47.45" hidden="1" customHeight="1" x14ac:dyDescent="0.4">
      <c r="A84" s="459">
        <v>25010400</v>
      </c>
      <c r="B84" s="502" t="s">
        <v>577</v>
      </c>
      <c r="C84" s="461"/>
      <c r="D84" s="509"/>
      <c r="E84" s="461"/>
      <c r="F84" s="478"/>
    </row>
    <row r="85" spans="1:7" ht="26.25" customHeight="1" x14ac:dyDescent="0.35">
      <c r="A85" s="462">
        <v>30000000</v>
      </c>
      <c r="B85" s="510" t="s">
        <v>578</v>
      </c>
      <c r="C85" s="464">
        <f>SUM(D85)</f>
        <v>1700</v>
      </c>
      <c r="D85" s="511">
        <f>SUM(D86)</f>
        <v>1700</v>
      </c>
      <c r="E85" s="512">
        <f>SUM(F85)</f>
        <v>0</v>
      </c>
      <c r="F85" s="513">
        <f>SUM(F89)</f>
        <v>0</v>
      </c>
    </row>
    <row r="86" spans="1:7" ht="26.25" customHeight="1" x14ac:dyDescent="0.4">
      <c r="A86" s="465">
        <v>31000000</v>
      </c>
      <c r="B86" s="514" t="s">
        <v>579</v>
      </c>
      <c r="C86" s="464">
        <f>SUM(D86)</f>
        <v>1700</v>
      </c>
      <c r="D86" s="509">
        <f>SUM(D87:D88)</f>
        <v>1700</v>
      </c>
      <c r="E86" s="464"/>
      <c r="F86" s="475"/>
    </row>
    <row r="87" spans="1:7" ht="135" customHeight="1" x14ac:dyDescent="0.4">
      <c r="A87" s="465">
        <v>31010200</v>
      </c>
      <c r="B87" s="515" t="s">
        <v>580</v>
      </c>
      <c r="C87" s="461">
        <f>SUM(D87)</f>
        <v>1400</v>
      </c>
      <c r="D87" s="509">
        <v>1400</v>
      </c>
      <c r="E87" s="464"/>
      <c r="F87" s="475"/>
    </row>
    <row r="88" spans="1:7" ht="52.15" customHeight="1" x14ac:dyDescent="0.4">
      <c r="A88" s="465">
        <v>31020000</v>
      </c>
      <c r="B88" s="516" t="s">
        <v>581</v>
      </c>
      <c r="C88" s="461">
        <f>SUM(D88)</f>
        <v>300</v>
      </c>
      <c r="D88" s="509">
        <v>300</v>
      </c>
      <c r="E88" s="464"/>
      <c r="F88" s="475"/>
    </row>
    <row r="89" spans="1:7" ht="27" hidden="1" customHeight="1" x14ac:dyDescent="0.35">
      <c r="A89" s="462">
        <v>33000000</v>
      </c>
      <c r="B89" s="517" t="s">
        <v>582</v>
      </c>
      <c r="C89" s="464">
        <f>SUM(E89)</f>
        <v>0</v>
      </c>
      <c r="D89" s="511"/>
      <c r="E89" s="464">
        <f>SUM(F89)</f>
        <v>0</v>
      </c>
      <c r="F89" s="475">
        <f>SUM(F90)</f>
        <v>0</v>
      </c>
    </row>
    <row r="90" spans="1:7" ht="26.25" hidden="1" customHeight="1" x14ac:dyDescent="0.4">
      <c r="A90" s="465">
        <v>33010000</v>
      </c>
      <c r="B90" s="518" t="s">
        <v>583</v>
      </c>
      <c r="C90" s="461">
        <f>SUM(E90)</f>
        <v>0</v>
      </c>
      <c r="D90" s="509"/>
      <c r="E90" s="461">
        <f>SUM(F90)</f>
        <v>0</v>
      </c>
      <c r="F90" s="478"/>
    </row>
    <row r="91" spans="1:7" ht="99" hidden="1" customHeight="1" x14ac:dyDescent="0.4">
      <c r="A91" s="459">
        <v>33010100</v>
      </c>
      <c r="B91" s="501" t="s">
        <v>584</v>
      </c>
      <c r="C91" s="461">
        <f>SUM(E91)</f>
        <v>0</v>
      </c>
      <c r="D91" s="509"/>
      <c r="E91" s="461">
        <f>SUM(F91)</f>
        <v>0</v>
      </c>
      <c r="F91" s="478"/>
    </row>
    <row r="92" spans="1:7" ht="48.75" hidden="1" customHeight="1" x14ac:dyDescent="0.35">
      <c r="A92" s="459"/>
      <c r="B92" s="455" t="s">
        <v>585</v>
      </c>
      <c r="C92" s="464">
        <f>SUM(C11,C55,C85)</f>
        <v>5027662</v>
      </c>
      <c r="D92" s="464">
        <f>SUM(D11,D55,D85)</f>
        <v>5027662</v>
      </c>
      <c r="E92" s="464"/>
      <c r="F92" s="475"/>
      <c r="G92" s="519"/>
    </row>
    <row r="93" spans="1:7" ht="37.15" hidden="1" customHeight="1" x14ac:dyDescent="0.35">
      <c r="A93" s="454">
        <v>40000000</v>
      </c>
      <c r="B93" s="520" t="s">
        <v>586</v>
      </c>
      <c r="C93" s="470">
        <f>SUM(D93,E93)</f>
        <v>0</v>
      </c>
      <c r="D93" s="521">
        <f>SUM(D94)</f>
        <v>0</v>
      </c>
      <c r="E93" s="521"/>
      <c r="F93" s="522"/>
    </row>
    <row r="94" spans="1:7" ht="34.9" hidden="1" customHeight="1" x14ac:dyDescent="0.35">
      <c r="A94" s="454">
        <v>41000000</v>
      </c>
      <c r="B94" s="520" t="s">
        <v>587</v>
      </c>
      <c r="C94" s="470">
        <f>SUM(D94,E94)</f>
        <v>0</v>
      </c>
      <c r="D94" s="464">
        <f>SUM(D104,D102,D95)</f>
        <v>0</v>
      </c>
      <c r="E94" s="464"/>
      <c r="F94" s="500"/>
    </row>
    <row r="95" spans="1:7" ht="32.25" hidden="1" customHeight="1" x14ac:dyDescent="0.35">
      <c r="A95" s="454">
        <v>41030000</v>
      </c>
      <c r="B95" s="520" t="s">
        <v>588</v>
      </c>
      <c r="C95" s="470">
        <f>SUM(D95)</f>
        <v>0</v>
      </c>
      <c r="D95" s="464">
        <f>SUM(D96:D101)</f>
        <v>0</v>
      </c>
      <c r="E95" s="521"/>
      <c r="F95" s="523"/>
    </row>
    <row r="96" spans="1:7" ht="49.5" hidden="1" customHeight="1" x14ac:dyDescent="0.4">
      <c r="A96" s="524">
        <v>41033900</v>
      </c>
      <c r="B96" s="525" t="s">
        <v>589</v>
      </c>
      <c r="C96" s="461">
        <f>SUM(D96)</f>
        <v>0</v>
      </c>
      <c r="D96" s="461"/>
      <c r="E96" s="494"/>
      <c r="F96" s="526"/>
    </row>
    <row r="97" spans="1:6" ht="51" hidden="1" customHeight="1" x14ac:dyDescent="0.4">
      <c r="A97" s="524">
        <v>41034200</v>
      </c>
      <c r="B97" s="525" t="s">
        <v>590</v>
      </c>
      <c r="C97" s="461">
        <f>SUM(D97)</f>
        <v>0</v>
      </c>
      <c r="D97" s="461"/>
      <c r="E97" s="494"/>
      <c r="F97" s="526"/>
    </row>
    <row r="98" spans="1:6" ht="106.5" hidden="1" customHeight="1" x14ac:dyDescent="0.4">
      <c r="A98" s="524">
        <v>41035100</v>
      </c>
      <c r="B98" s="527" t="s">
        <v>591</v>
      </c>
      <c r="C98" s="461">
        <f t="shared" ref="C98" si="5">SUM(D98)</f>
        <v>0</v>
      </c>
      <c r="D98" s="461"/>
      <c r="E98" s="484"/>
      <c r="F98" s="471"/>
    </row>
    <row r="99" spans="1:6" ht="85.9" hidden="1" customHeight="1" x14ac:dyDescent="0.4">
      <c r="A99" s="524">
        <v>41034500</v>
      </c>
      <c r="B99" s="527" t="s">
        <v>592</v>
      </c>
      <c r="C99" s="461">
        <f>SUM(D99)</f>
        <v>0</v>
      </c>
      <c r="D99" s="461"/>
      <c r="E99" s="484"/>
      <c r="F99" s="471"/>
    </row>
    <row r="100" spans="1:6" ht="106.5" hidden="1" customHeight="1" x14ac:dyDescent="0.4">
      <c r="A100" s="524">
        <v>41035500</v>
      </c>
      <c r="B100" s="527" t="s">
        <v>593</v>
      </c>
      <c r="C100" s="461">
        <f>SUM(D100)</f>
        <v>0</v>
      </c>
      <c r="D100" s="461"/>
      <c r="E100" s="484"/>
      <c r="F100" s="471"/>
    </row>
    <row r="101" spans="1:6" ht="106.5" hidden="1" customHeight="1" x14ac:dyDescent="0.4">
      <c r="A101" s="524">
        <v>41035600</v>
      </c>
      <c r="B101" s="527" t="s">
        <v>594</v>
      </c>
      <c r="C101" s="461">
        <f>SUM(D101)</f>
        <v>0</v>
      </c>
      <c r="D101" s="461"/>
      <c r="E101" s="484"/>
      <c r="F101" s="471"/>
    </row>
    <row r="102" spans="1:6" ht="47.45" hidden="1" customHeight="1" x14ac:dyDescent="0.4">
      <c r="A102" s="528">
        <v>41040000</v>
      </c>
      <c r="B102" s="529" t="s">
        <v>595</v>
      </c>
      <c r="C102" s="464">
        <f>SUM(D102)</f>
        <v>0</v>
      </c>
      <c r="D102" s="464">
        <f>SUM(D103)</f>
        <v>0</v>
      </c>
      <c r="E102" s="484"/>
      <c r="F102" s="471"/>
    </row>
    <row r="103" spans="1:6" ht="102.75" hidden="1" customHeight="1" x14ac:dyDescent="0.4">
      <c r="A103" s="524">
        <v>41040200</v>
      </c>
      <c r="B103" s="527" t="s">
        <v>596</v>
      </c>
      <c r="C103" s="461">
        <f>SUM(D103)</f>
        <v>0</v>
      </c>
      <c r="D103" s="461"/>
      <c r="E103" s="484"/>
      <c r="F103" s="471"/>
    </row>
    <row r="104" spans="1:6" ht="58.9" hidden="1" customHeight="1" x14ac:dyDescent="0.35">
      <c r="A104" s="530">
        <v>41050000</v>
      </c>
      <c r="B104" s="531" t="s">
        <v>597</v>
      </c>
      <c r="C104" s="464">
        <f>SUM(C113:C119)</f>
        <v>0</v>
      </c>
      <c r="D104" s="464">
        <f>SUM(D105:D119)</f>
        <v>0</v>
      </c>
      <c r="E104" s="499"/>
      <c r="F104" s="500"/>
    </row>
    <row r="105" spans="1:6" ht="211.5" hidden="1" customHeight="1" x14ac:dyDescent="0.4">
      <c r="A105" s="532">
        <v>41050100</v>
      </c>
      <c r="B105" s="525" t="s">
        <v>598</v>
      </c>
      <c r="C105" s="461">
        <f t="shared" ref="C105" si="6">SUM(D105)</f>
        <v>0</v>
      </c>
      <c r="D105" s="461"/>
      <c r="E105" s="506"/>
      <c r="F105" s="533"/>
    </row>
    <row r="106" spans="1:6" ht="105.75" hidden="1" customHeight="1" x14ac:dyDescent="0.4">
      <c r="A106" s="524">
        <v>41050200</v>
      </c>
      <c r="B106" s="525" t="s">
        <v>599</v>
      </c>
      <c r="C106" s="461">
        <f>SUM(D106)</f>
        <v>0</v>
      </c>
      <c r="D106" s="461"/>
      <c r="E106" s="506"/>
      <c r="F106" s="533"/>
    </row>
    <row r="107" spans="1:6" ht="332.25" hidden="1" customHeight="1" x14ac:dyDescent="0.4">
      <c r="A107" s="524">
        <v>41050300</v>
      </c>
      <c r="B107" s="525" t="s">
        <v>600</v>
      </c>
      <c r="C107" s="461">
        <f>SUM(D107)</f>
        <v>0</v>
      </c>
      <c r="D107" s="461"/>
      <c r="E107" s="506"/>
      <c r="F107" s="533"/>
    </row>
    <row r="108" spans="1:6" ht="79.5" hidden="1" customHeight="1" x14ac:dyDescent="0.4">
      <c r="A108" s="524">
        <v>41051000</v>
      </c>
      <c r="B108" s="525" t="s">
        <v>601</v>
      </c>
      <c r="C108" s="461">
        <f>SUM(D108)</f>
        <v>0</v>
      </c>
      <c r="D108" s="461"/>
      <c r="E108" s="534"/>
      <c r="F108" s="535"/>
    </row>
    <row r="109" spans="1:6" ht="72.75" hidden="1" customHeight="1" x14ac:dyDescent="0.4">
      <c r="A109" s="524">
        <v>41051200</v>
      </c>
      <c r="B109" s="536" t="s">
        <v>602</v>
      </c>
      <c r="C109" s="461">
        <f>SUM(D109)</f>
        <v>0</v>
      </c>
      <c r="D109" s="461"/>
      <c r="E109" s="534"/>
      <c r="F109" s="535"/>
    </row>
    <row r="110" spans="1:6" ht="80.25" hidden="1" customHeight="1" x14ac:dyDescent="0.4">
      <c r="A110" s="524">
        <v>41051500</v>
      </c>
      <c r="B110" s="525" t="s">
        <v>603</v>
      </c>
      <c r="C110" s="461">
        <f>SUM(D110)</f>
        <v>0</v>
      </c>
      <c r="D110" s="461"/>
      <c r="E110" s="506"/>
      <c r="F110" s="533"/>
    </row>
    <row r="111" spans="1:6" ht="106.5" hidden="1" customHeight="1" x14ac:dyDescent="0.4">
      <c r="A111" s="524">
        <v>41052000</v>
      </c>
      <c r="B111" s="527" t="s">
        <v>604</v>
      </c>
      <c r="C111" s="461">
        <f t="shared" ref="C111:C112" si="7">SUM(D111)</f>
        <v>0</v>
      </c>
      <c r="D111" s="461"/>
      <c r="E111" s="461"/>
      <c r="F111" s="533"/>
    </row>
    <row r="112" spans="1:6" ht="34.5" hidden="1" customHeight="1" x14ac:dyDescent="0.4">
      <c r="A112" s="537">
        <v>41053900</v>
      </c>
      <c r="B112" s="538" t="s">
        <v>397</v>
      </c>
      <c r="C112" s="461">
        <f t="shared" si="7"/>
        <v>0</v>
      </c>
      <c r="D112" s="539"/>
      <c r="E112" s="539"/>
      <c r="F112" s="535"/>
    </row>
    <row r="113" spans="1:7" ht="34.5" hidden="1" customHeight="1" x14ac:dyDescent="0.2">
      <c r="A113" s="571">
        <v>41050400</v>
      </c>
      <c r="B113" s="573" t="s">
        <v>605</v>
      </c>
      <c r="C113" s="575">
        <f>SUM(D113)</f>
        <v>0</v>
      </c>
      <c r="D113" s="575"/>
      <c r="E113" s="575"/>
      <c r="F113" s="561"/>
    </row>
    <row r="114" spans="1:7" ht="390" hidden="1" customHeight="1" x14ac:dyDescent="0.2">
      <c r="A114" s="572"/>
      <c r="B114" s="574"/>
      <c r="C114" s="576"/>
      <c r="D114" s="576"/>
      <c r="E114" s="576"/>
      <c r="F114" s="562"/>
    </row>
    <row r="115" spans="1:7" ht="408.6" hidden="1" customHeight="1" x14ac:dyDescent="0.2">
      <c r="A115" s="571">
        <v>41050600</v>
      </c>
      <c r="B115" s="573" t="s">
        <v>606</v>
      </c>
      <c r="C115" s="575">
        <f>SUM(D115)</f>
        <v>0</v>
      </c>
      <c r="D115" s="575"/>
      <c r="E115" s="575"/>
      <c r="F115" s="561"/>
    </row>
    <row r="116" spans="1:7" ht="84" hidden="1" customHeight="1" x14ac:dyDescent="0.2">
      <c r="A116" s="572"/>
      <c r="B116" s="574"/>
      <c r="C116" s="576"/>
      <c r="D116" s="576"/>
      <c r="E116" s="576"/>
      <c r="F116" s="562"/>
    </row>
    <row r="117" spans="1:7" ht="29.45" hidden="1" customHeight="1" x14ac:dyDescent="0.4">
      <c r="A117" s="532">
        <v>41053900</v>
      </c>
      <c r="B117" s="540" t="s">
        <v>397</v>
      </c>
      <c r="C117" s="541">
        <f>SUM(E117)</f>
        <v>0</v>
      </c>
      <c r="D117" s="542"/>
      <c r="E117" s="541"/>
      <c r="F117" s="541"/>
    </row>
    <row r="118" spans="1:7" ht="75.599999999999994" hidden="1" customHeight="1" x14ac:dyDescent="0.4">
      <c r="A118" s="537">
        <v>41055000</v>
      </c>
      <c r="B118" s="543" t="s">
        <v>607</v>
      </c>
      <c r="C118" s="539">
        <f>SUM(D118)</f>
        <v>0</v>
      </c>
      <c r="D118" s="539"/>
      <c r="E118" s="539"/>
      <c r="F118" s="535"/>
    </row>
    <row r="119" spans="1:7" ht="44.45" hidden="1" customHeight="1" x14ac:dyDescent="0.4">
      <c r="A119" s="537">
        <v>41053900</v>
      </c>
      <c r="B119" s="543" t="s">
        <v>397</v>
      </c>
      <c r="C119" s="539">
        <f>SUM(D119)</f>
        <v>0</v>
      </c>
      <c r="D119" s="539"/>
      <c r="E119" s="539"/>
      <c r="F119" s="535"/>
    </row>
    <row r="120" spans="1:7" ht="40.9" customHeight="1" x14ac:dyDescent="0.35">
      <c r="A120" s="544"/>
      <c r="B120" s="545" t="s">
        <v>608</v>
      </c>
      <c r="C120" s="546">
        <f>SUM(D120:E120)</f>
        <v>5027662</v>
      </c>
      <c r="D120" s="546">
        <f>SUM(D92:D93)</f>
        <v>5027662</v>
      </c>
      <c r="E120" s="546"/>
      <c r="F120" s="547"/>
      <c r="G120" s="473"/>
    </row>
    <row r="121" spans="1:7" ht="81.599999999999994" customHeight="1" x14ac:dyDescent="0.35">
      <c r="A121" s="548"/>
      <c r="B121" s="549"/>
      <c r="C121" s="550"/>
      <c r="D121" s="551"/>
      <c r="E121" s="551"/>
      <c r="F121" s="552"/>
      <c r="G121" s="473"/>
    </row>
    <row r="122" spans="1:7" ht="101.25" customHeight="1" x14ac:dyDescent="0.55000000000000004">
      <c r="A122" s="577" t="s">
        <v>609</v>
      </c>
      <c r="B122" s="577"/>
      <c r="C122" s="577"/>
      <c r="D122" s="577"/>
      <c r="E122" s="577"/>
      <c r="F122" s="577"/>
      <c r="G122" s="473"/>
    </row>
    <row r="123" spans="1:7" ht="33.75" customHeight="1" x14ac:dyDescent="0.35">
      <c r="A123" s="553"/>
      <c r="B123" s="554"/>
      <c r="C123" s="554"/>
      <c r="D123" s="555"/>
      <c r="E123" s="555"/>
      <c r="F123" s="555"/>
    </row>
    <row r="124" spans="1:7" ht="24.75" customHeight="1" x14ac:dyDescent="0.3">
      <c r="A124" s="556"/>
      <c r="B124" s="557"/>
      <c r="C124" s="557"/>
      <c r="D124" s="558"/>
      <c r="E124" s="558"/>
      <c r="F124" s="558"/>
    </row>
    <row r="125" spans="1:7" ht="23.25" x14ac:dyDescent="0.35">
      <c r="A125" s="248"/>
      <c r="B125" s="248"/>
      <c r="C125" s="248"/>
      <c r="D125" s="248"/>
      <c r="E125" s="248"/>
      <c r="F125" s="248"/>
    </row>
    <row r="126" spans="1:7" ht="23.25" x14ac:dyDescent="0.35">
      <c r="A126" s="559"/>
      <c r="B126" s="560"/>
      <c r="C126" s="560"/>
      <c r="D126" s="555"/>
      <c r="E126" s="555"/>
      <c r="F126" s="555"/>
    </row>
    <row r="127" spans="1:7" ht="21.75" customHeight="1" x14ac:dyDescent="0.35">
      <c r="A127" s="248"/>
      <c r="B127" s="248"/>
      <c r="C127" s="248"/>
      <c r="D127" s="248"/>
      <c r="E127" s="248"/>
      <c r="F127" s="248"/>
    </row>
    <row r="128" spans="1:7" ht="23.25" x14ac:dyDescent="0.35">
      <c r="A128" s="433"/>
      <c r="B128" s="433"/>
      <c r="C128" s="433"/>
      <c r="D128" s="433"/>
      <c r="E128" s="433"/>
      <c r="F128" s="433"/>
    </row>
    <row r="129" spans="1:6" ht="23.25" x14ac:dyDescent="0.35">
      <c r="A129" s="248"/>
      <c r="B129" s="248"/>
      <c r="C129" s="248"/>
      <c r="D129" s="248"/>
      <c r="E129" s="248"/>
      <c r="F129" s="248"/>
    </row>
    <row r="130" spans="1:6" ht="23.25" x14ac:dyDescent="0.35">
      <c r="A130" s="433"/>
      <c r="B130" s="433"/>
      <c r="C130" s="433"/>
      <c r="D130" s="433"/>
      <c r="E130" s="433"/>
      <c r="F130" s="433"/>
    </row>
    <row r="131" spans="1:6" ht="23.25" x14ac:dyDescent="0.35">
      <c r="A131" s="433"/>
      <c r="B131" s="433"/>
      <c r="C131" s="433"/>
      <c r="D131" s="433"/>
      <c r="E131" s="433"/>
      <c r="F131" s="433"/>
    </row>
    <row r="132" spans="1:6" ht="23.25" x14ac:dyDescent="0.35">
      <c r="A132" s="433"/>
      <c r="B132" s="433"/>
      <c r="C132" s="433"/>
      <c r="D132" s="433"/>
      <c r="E132" s="433"/>
      <c r="F132" s="433"/>
    </row>
    <row r="133" spans="1:6" ht="23.25" x14ac:dyDescent="0.35">
      <c r="A133" s="433"/>
      <c r="B133" s="433"/>
      <c r="C133" s="433"/>
      <c r="D133" s="433"/>
      <c r="E133" s="433"/>
      <c r="F133" s="433"/>
    </row>
    <row r="134" spans="1:6" ht="23.25" x14ac:dyDescent="0.35">
      <c r="A134" s="433"/>
      <c r="B134" s="433"/>
      <c r="C134" s="433"/>
      <c r="D134" s="433"/>
      <c r="E134" s="433"/>
      <c r="F134" s="433"/>
    </row>
    <row r="135" spans="1:6" ht="23.25" x14ac:dyDescent="0.35">
      <c r="A135" s="433"/>
      <c r="B135" s="433"/>
      <c r="C135" s="433"/>
      <c r="D135" s="433"/>
      <c r="E135" s="433"/>
      <c r="F135" s="433"/>
    </row>
    <row r="136" spans="1:6" ht="23.25" x14ac:dyDescent="0.35">
      <c r="A136" s="433"/>
      <c r="B136" s="433"/>
      <c r="C136" s="433"/>
      <c r="D136" s="433"/>
      <c r="E136" s="433"/>
      <c r="F136" s="433"/>
    </row>
    <row r="137" spans="1:6" ht="23.25" x14ac:dyDescent="0.35">
      <c r="A137" s="433"/>
      <c r="B137" s="433"/>
      <c r="C137" s="433"/>
      <c r="D137" s="433"/>
      <c r="E137" s="433"/>
      <c r="F137" s="433"/>
    </row>
    <row r="138" spans="1:6" ht="23.25" x14ac:dyDescent="0.35">
      <c r="A138" s="433"/>
      <c r="B138" s="433"/>
      <c r="C138" s="433"/>
      <c r="D138" s="433"/>
      <c r="E138" s="433"/>
      <c r="F138" s="433"/>
    </row>
    <row r="139" spans="1:6" ht="23.25" x14ac:dyDescent="0.35">
      <c r="A139" s="433"/>
      <c r="B139" s="433"/>
      <c r="C139" s="433"/>
      <c r="D139" s="433"/>
      <c r="E139" s="433"/>
      <c r="F139" s="433"/>
    </row>
    <row r="140" spans="1:6" ht="23.25" x14ac:dyDescent="0.35">
      <c r="A140" s="433"/>
      <c r="B140" s="433"/>
      <c r="C140" s="433"/>
      <c r="D140" s="433"/>
      <c r="E140" s="433"/>
      <c r="F140" s="433"/>
    </row>
    <row r="141" spans="1:6" ht="23.25" x14ac:dyDescent="0.35">
      <c r="A141" s="248"/>
      <c r="B141" s="248"/>
      <c r="C141" s="248"/>
      <c r="D141" s="248"/>
      <c r="E141" s="248"/>
      <c r="F141" s="248"/>
    </row>
    <row r="142" spans="1:6" ht="23.25" x14ac:dyDescent="0.35">
      <c r="A142" s="248"/>
      <c r="B142" s="248"/>
      <c r="C142" s="248"/>
      <c r="D142" s="248"/>
      <c r="E142" s="248"/>
      <c r="F142" s="248"/>
    </row>
    <row r="143" spans="1:6" ht="23.25" x14ac:dyDescent="0.35">
      <c r="A143" s="248"/>
      <c r="B143" s="248"/>
      <c r="C143" s="248"/>
      <c r="D143" s="248"/>
      <c r="E143" s="248"/>
      <c r="F143" s="248"/>
    </row>
    <row r="144" spans="1:6" ht="23.25" x14ac:dyDescent="0.35">
      <c r="A144" s="248"/>
      <c r="B144" s="248"/>
      <c r="C144" s="248"/>
      <c r="D144" s="248"/>
      <c r="E144" s="248"/>
      <c r="F144" s="248"/>
    </row>
    <row r="145" spans="1:6" ht="23.25" x14ac:dyDescent="0.35">
      <c r="A145" s="248"/>
      <c r="B145" s="248"/>
      <c r="C145" s="248"/>
      <c r="D145" s="248"/>
      <c r="E145" s="248"/>
      <c r="F145" s="248"/>
    </row>
    <row r="146" spans="1:6" ht="23.25" x14ac:dyDescent="0.35">
      <c r="A146" s="248"/>
      <c r="B146" s="248"/>
      <c r="C146" s="248"/>
      <c r="D146" s="248"/>
      <c r="E146" s="248"/>
      <c r="F146" s="248"/>
    </row>
    <row r="147" spans="1:6" ht="23.25" x14ac:dyDescent="0.35">
      <c r="A147" s="248"/>
      <c r="B147" s="248"/>
      <c r="C147" s="248"/>
      <c r="D147" s="248"/>
      <c r="E147" s="248"/>
      <c r="F147" s="248"/>
    </row>
    <row r="148" spans="1:6" ht="23.25" x14ac:dyDescent="0.35">
      <c r="A148" s="248"/>
      <c r="B148" s="248"/>
      <c r="C148" s="248"/>
      <c r="D148" s="248"/>
      <c r="E148" s="248"/>
      <c r="F148" s="248"/>
    </row>
    <row r="149" spans="1:6" ht="23.25" x14ac:dyDescent="0.35">
      <c r="A149" s="248"/>
      <c r="B149" s="248"/>
      <c r="C149" s="248"/>
      <c r="D149" s="248"/>
      <c r="E149" s="248"/>
      <c r="F149" s="248"/>
    </row>
    <row r="150" spans="1:6" ht="23.25" x14ac:dyDescent="0.35">
      <c r="A150" s="248"/>
      <c r="B150" s="248"/>
      <c r="C150" s="248"/>
      <c r="D150" s="248"/>
      <c r="E150" s="248"/>
      <c r="F150" s="248"/>
    </row>
    <row r="151" spans="1:6" ht="23.25" x14ac:dyDescent="0.35">
      <c r="A151" s="248"/>
      <c r="B151" s="248"/>
      <c r="C151" s="248"/>
      <c r="D151" s="248"/>
      <c r="E151" s="248"/>
      <c r="F151" s="248"/>
    </row>
    <row r="152" spans="1:6" ht="23.25" x14ac:dyDescent="0.35">
      <c r="A152" s="248"/>
      <c r="B152" s="248"/>
      <c r="C152" s="248"/>
      <c r="D152" s="248"/>
      <c r="E152" s="248"/>
      <c r="F152" s="248"/>
    </row>
    <row r="153" spans="1:6" ht="23.25" x14ac:dyDescent="0.35">
      <c r="A153" s="248"/>
      <c r="B153" s="248"/>
      <c r="C153" s="248"/>
      <c r="D153" s="248"/>
      <c r="E153" s="248"/>
      <c r="F153" s="248"/>
    </row>
    <row r="154" spans="1:6" ht="23.25" x14ac:dyDescent="0.35">
      <c r="A154" s="248"/>
      <c r="B154" s="248"/>
      <c r="C154" s="248"/>
      <c r="D154" s="248"/>
      <c r="E154" s="248"/>
      <c r="F154" s="248"/>
    </row>
    <row r="155" spans="1:6" ht="23.25" x14ac:dyDescent="0.35">
      <c r="A155" s="248"/>
      <c r="B155" s="248"/>
      <c r="C155" s="248"/>
      <c r="D155" s="248"/>
      <c r="E155" s="248"/>
      <c r="F155" s="248"/>
    </row>
    <row r="156" spans="1:6" ht="23.25" x14ac:dyDescent="0.35">
      <c r="A156" s="248"/>
      <c r="B156" s="248"/>
      <c r="C156" s="248"/>
      <c r="D156" s="248"/>
      <c r="E156" s="248"/>
      <c r="F156" s="248"/>
    </row>
    <row r="157" spans="1:6" ht="23.25" x14ac:dyDescent="0.35">
      <c r="A157" s="248"/>
      <c r="B157" s="248"/>
      <c r="C157" s="248"/>
      <c r="D157" s="248"/>
      <c r="E157" s="248"/>
      <c r="F157" s="248"/>
    </row>
    <row r="158" spans="1:6" ht="23.25" x14ac:dyDescent="0.35">
      <c r="A158" s="248"/>
      <c r="B158" s="248"/>
      <c r="C158" s="248"/>
      <c r="D158" s="248"/>
      <c r="E158" s="248"/>
      <c r="F158" s="248"/>
    </row>
    <row r="159" spans="1:6" ht="23.25" x14ac:dyDescent="0.35">
      <c r="A159" s="248"/>
      <c r="B159" s="248"/>
      <c r="C159" s="248"/>
      <c r="D159" s="248"/>
      <c r="E159" s="248"/>
      <c r="F159" s="248"/>
    </row>
    <row r="160" spans="1:6" ht="23.25" x14ac:dyDescent="0.35">
      <c r="A160" s="248"/>
      <c r="B160" s="248"/>
      <c r="C160" s="248"/>
      <c r="D160" s="248"/>
      <c r="E160" s="248"/>
      <c r="F160" s="248"/>
    </row>
    <row r="161" spans="1:6" ht="23.25" x14ac:dyDescent="0.35">
      <c r="A161" s="248"/>
      <c r="B161" s="248"/>
      <c r="C161" s="248"/>
      <c r="D161" s="248"/>
      <c r="E161" s="248"/>
      <c r="F161" s="248"/>
    </row>
    <row r="162" spans="1:6" ht="23.25" x14ac:dyDescent="0.35">
      <c r="A162" s="248"/>
      <c r="B162" s="248"/>
      <c r="C162" s="248"/>
      <c r="D162" s="248"/>
      <c r="E162" s="248"/>
      <c r="F162" s="248"/>
    </row>
    <row r="163" spans="1:6" ht="23.25" x14ac:dyDescent="0.35">
      <c r="A163" s="248"/>
      <c r="B163" s="248"/>
      <c r="C163" s="248"/>
      <c r="D163" s="248"/>
      <c r="E163" s="248"/>
      <c r="F163" s="248"/>
    </row>
    <row r="164" spans="1:6" ht="23.25" x14ac:dyDescent="0.35">
      <c r="A164" s="248"/>
      <c r="B164" s="248"/>
      <c r="C164" s="248"/>
      <c r="D164" s="248"/>
      <c r="E164" s="248"/>
      <c r="F164" s="248"/>
    </row>
    <row r="165" spans="1:6" ht="23.25" x14ac:dyDescent="0.35">
      <c r="A165" s="248"/>
      <c r="B165" s="248"/>
      <c r="C165" s="248"/>
      <c r="D165" s="248"/>
      <c r="E165" s="248"/>
      <c r="F165" s="248"/>
    </row>
    <row r="166" spans="1:6" ht="23.25" x14ac:dyDescent="0.35">
      <c r="A166" s="248"/>
      <c r="B166" s="248"/>
      <c r="C166" s="248"/>
      <c r="D166" s="248"/>
      <c r="E166" s="248"/>
      <c r="F166" s="248"/>
    </row>
  </sheetData>
  <mergeCells count="22">
    <mergeCell ref="A122:F122"/>
    <mergeCell ref="A115:A116"/>
    <mergeCell ref="B115:B116"/>
    <mergeCell ref="C115:C116"/>
    <mergeCell ref="D115:D116"/>
    <mergeCell ref="E115:E116"/>
    <mergeCell ref="F115:F116"/>
    <mergeCell ref="F113:F114"/>
    <mergeCell ref="C1:F1"/>
    <mergeCell ref="C2:F2"/>
    <mergeCell ref="D3:F3"/>
    <mergeCell ref="A6:F6"/>
    <mergeCell ref="A8:A9"/>
    <mergeCell ref="B8:B9"/>
    <mergeCell ref="C8:C9"/>
    <mergeCell ref="D8:D9"/>
    <mergeCell ref="E8:F8"/>
    <mergeCell ref="A113:A114"/>
    <mergeCell ref="B113:B114"/>
    <mergeCell ref="C113:C114"/>
    <mergeCell ref="D113:D114"/>
    <mergeCell ref="E113:E114"/>
  </mergeCells>
  <conditionalFormatting sqref="E113:F113">
    <cfRule type="cellIs" dxfId="0" priority="1" operator="between">
      <formula>0</formula>
      <formula>0</formula>
    </cfRule>
  </conditionalFormatting>
  <pageMargins left="1.1811023622047245" right="0.39370078740157483" top="0" bottom="1.1811023622047245" header="0.31496062992125984" footer="0.31496062992125984"/>
  <pageSetup paperSize="9" scale="44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51"/>
  <sheetViews>
    <sheetView view="pageBreakPreview" topLeftCell="A11" zoomScale="82" zoomScaleNormal="100" zoomScaleSheetLayoutView="82" workbookViewId="0">
      <selection activeCell="F35" sqref="F35"/>
    </sheetView>
  </sheetViews>
  <sheetFormatPr defaultColWidth="8" defaultRowHeight="12.75" x14ac:dyDescent="0.2"/>
  <cols>
    <col min="1" max="1" width="12.85546875" style="35" customWidth="1"/>
    <col min="2" max="2" width="45.28515625" style="29" customWidth="1"/>
    <col min="3" max="3" width="17.42578125" style="29" customWidth="1"/>
    <col min="4" max="4" width="16.140625" style="30" customWidth="1"/>
    <col min="5" max="5" width="16.5703125" style="30" customWidth="1"/>
    <col min="6" max="6" width="16" style="17" customWidth="1"/>
    <col min="7" max="8" width="8" style="17"/>
    <col min="9" max="9" width="12.140625" style="17" bestFit="1" customWidth="1"/>
    <col min="10" max="16384" width="8" style="17"/>
  </cols>
  <sheetData>
    <row r="1" spans="1:9" ht="16.5" customHeight="1" x14ac:dyDescent="0.3">
      <c r="A1" s="14"/>
      <c r="B1" s="15"/>
      <c r="C1" s="15"/>
      <c r="D1" s="16"/>
      <c r="E1" s="591"/>
      <c r="F1" s="591"/>
    </row>
    <row r="2" spans="1:9" ht="17.25" customHeight="1" x14ac:dyDescent="0.3">
      <c r="A2" s="14"/>
      <c r="B2" s="15"/>
      <c r="C2" s="15"/>
      <c r="D2" s="16"/>
      <c r="E2" s="592"/>
      <c r="F2" s="592"/>
    </row>
    <row r="3" spans="1:9" ht="18" customHeight="1" x14ac:dyDescent="0.3">
      <c r="A3" s="14"/>
      <c r="B3" s="15"/>
      <c r="C3" s="15"/>
      <c r="D3" s="16"/>
      <c r="E3" s="592"/>
      <c r="F3" s="592"/>
    </row>
    <row r="4" spans="1:9" ht="18" customHeight="1" x14ac:dyDescent="0.3">
      <c r="A4" s="14"/>
      <c r="B4" s="15"/>
      <c r="C4" s="15"/>
      <c r="D4" s="16"/>
      <c r="E4" s="53"/>
      <c r="F4" s="53"/>
    </row>
    <row r="5" spans="1:9" ht="27.75" customHeight="1" x14ac:dyDescent="0.25">
      <c r="A5" s="57" t="s">
        <v>233</v>
      </c>
      <c r="B5" s="15"/>
      <c r="C5" s="15"/>
      <c r="D5" s="16"/>
      <c r="E5" s="16"/>
      <c r="F5" s="16"/>
    </row>
    <row r="6" spans="1:9" ht="27.75" customHeight="1" x14ac:dyDescent="0.25">
      <c r="A6" s="56" t="s">
        <v>225</v>
      </c>
      <c r="B6" s="15"/>
      <c r="C6" s="15"/>
      <c r="D6" s="16"/>
      <c r="E6" s="16"/>
      <c r="F6" s="16"/>
    </row>
    <row r="7" spans="1:9" ht="21.75" customHeight="1" x14ac:dyDescent="0.25">
      <c r="A7" s="14"/>
      <c r="B7" s="15"/>
      <c r="C7" s="15"/>
      <c r="D7" s="16"/>
      <c r="E7" s="16"/>
      <c r="F7" s="16"/>
    </row>
    <row r="8" spans="1:9" ht="78.75" customHeight="1" x14ac:dyDescent="0.2">
      <c r="A8" s="593" t="s">
        <v>334</v>
      </c>
      <c r="B8" s="593"/>
      <c r="C8" s="593"/>
      <c r="D8" s="593"/>
      <c r="E8" s="593"/>
      <c r="F8" s="593"/>
    </row>
    <row r="9" spans="1:9" ht="30" customHeight="1" x14ac:dyDescent="0.25">
      <c r="A9" s="14"/>
      <c r="B9" s="15"/>
      <c r="C9" s="15"/>
      <c r="D9" s="18"/>
      <c r="E9" s="18"/>
      <c r="F9" s="19" t="s">
        <v>0</v>
      </c>
    </row>
    <row r="10" spans="1:9" ht="39" customHeight="1" x14ac:dyDescent="0.2">
      <c r="A10" s="579" t="s">
        <v>21</v>
      </c>
      <c r="B10" s="580" t="s">
        <v>184</v>
      </c>
      <c r="C10" s="581" t="s">
        <v>185</v>
      </c>
      <c r="D10" s="582" t="s">
        <v>54</v>
      </c>
      <c r="E10" s="581" t="s">
        <v>55</v>
      </c>
      <c r="F10" s="581"/>
    </row>
    <row r="11" spans="1:9" ht="51.75" customHeight="1" x14ac:dyDescent="0.2">
      <c r="A11" s="579"/>
      <c r="B11" s="580"/>
      <c r="C11" s="581"/>
      <c r="D11" s="582"/>
      <c r="E11" s="21" t="s">
        <v>186</v>
      </c>
      <c r="F11" s="20" t="s">
        <v>192</v>
      </c>
    </row>
    <row r="12" spans="1:9" s="24" customFormat="1" ht="16.5" customHeight="1" x14ac:dyDescent="0.2">
      <c r="A12" s="22">
        <v>1</v>
      </c>
      <c r="B12" s="22">
        <v>2</v>
      </c>
      <c r="C12" s="23">
        <v>3</v>
      </c>
      <c r="D12" s="23">
        <v>4</v>
      </c>
      <c r="E12" s="23">
        <v>5</v>
      </c>
      <c r="F12" s="23">
        <v>6</v>
      </c>
    </row>
    <row r="13" spans="1:9" ht="28.5" customHeight="1" x14ac:dyDescent="0.25">
      <c r="A13" s="583" t="s">
        <v>187</v>
      </c>
      <c r="B13" s="584"/>
      <c r="C13" s="584"/>
      <c r="D13" s="584"/>
      <c r="E13" s="584"/>
      <c r="F13" s="585"/>
      <c r="G13" s="28"/>
    </row>
    <row r="14" spans="1:9" s="26" customFormat="1" ht="33.75" customHeight="1" x14ac:dyDescent="0.3">
      <c r="A14" s="414" t="s">
        <v>22</v>
      </c>
      <c r="B14" s="415" t="s">
        <v>23</v>
      </c>
      <c r="C14" s="416">
        <f t="shared" ref="C14:C32" si="0">SUM(D14:E14)</f>
        <v>0</v>
      </c>
      <c r="D14" s="416">
        <f>D15</f>
        <v>-3489525</v>
      </c>
      <c r="E14" s="416">
        <f>E15</f>
        <v>3489525</v>
      </c>
      <c r="F14" s="416">
        <f>F15</f>
        <v>3489525</v>
      </c>
      <c r="G14" s="25"/>
    </row>
    <row r="15" spans="1:9" s="26" customFormat="1" ht="38.25" customHeight="1" x14ac:dyDescent="0.3">
      <c r="A15" s="414">
        <v>208000</v>
      </c>
      <c r="B15" s="415" t="s">
        <v>24</v>
      </c>
      <c r="C15" s="416">
        <f t="shared" si="0"/>
        <v>0</v>
      </c>
      <c r="D15" s="416">
        <f>D16+D17</f>
        <v>-3489525</v>
      </c>
      <c r="E15" s="416">
        <f>E16+E17</f>
        <v>3489525</v>
      </c>
      <c r="F15" s="416">
        <f>F16+F17</f>
        <v>3489525</v>
      </c>
      <c r="G15" s="25"/>
    </row>
    <row r="16" spans="1:9" s="26" customFormat="1" ht="26.25" hidden="1" customHeight="1" x14ac:dyDescent="0.3">
      <c r="A16" s="417">
        <v>208100</v>
      </c>
      <c r="B16" s="418" t="s">
        <v>25</v>
      </c>
      <c r="C16" s="419"/>
      <c r="D16" s="420"/>
      <c r="E16" s="419"/>
      <c r="F16" s="419"/>
      <c r="G16" s="25"/>
      <c r="I16" s="27"/>
    </row>
    <row r="17" spans="1:7" ht="55.5" customHeight="1" x14ac:dyDescent="0.3">
      <c r="A17" s="421" t="s">
        <v>26</v>
      </c>
      <c r="B17" s="422" t="s">
        <v>204</v>
      </c>
      <c r="C17" s="419">
        <f t="shared" si="0"/>
        <v>0</v>
      </c>
      <c r="D17" s="423">
        <v>-3489525</v>
      </c>
      <c r="E17" s="423">
        <v>3489525</v>
      </c>
      <c r="F17" s="423">
        <v>3489525</v>
      </c>
      <c r="G17" s="28"/>
    </row>
    <row r="18" spans="1:7" ht="27.75" hidden="1" customHeight="1" x14ac:dyDescent="0.3">
      <c r="A18" s="424" t="s">
        <v>1</v>
      </c>
      <c r="B18" s="425" t="s">
        <v>2</v>
      </c>
      <c r="C18" s="416">
        <f t="shared" ref="C18:C27" si="1">SUM(D18:E18)</f>
        <v>0</v>
      </c>
      <c r="D18" s="416">
        <f t="shared" ref="D18:F19" si="2">D19</f>
        <v>0</v>
      </c>
      <c r="E18" s="416">
        <f t="shared" si="2"/>
        <v>0</v>
      </c>
      <c r="F18" s="416">
        <f t="shared" si="2"/>
        <v>0</v>
      </c>
      <c r="G18" s="28"/>
    </row>
    <row r="19" spans="1:7" ht="34.5" hidden="1" customHeight="1" x14ac:dyDescent="0.3">
      <c r="A19" s="424">
        <v>301000</v>
      </c>
      <c r="B19" s="425" t="s">
        <v>3</v>
      </c>
      <c r="C19" s="416">
        <f t="shared" si="1"/>
        <v>0</v>
      </c>
      <c r="D19" s="416">
        <f t="shared" si="2"/>
        <v>0</v>
      </c>
      <c r="E19" s="416">
        <f>SUM(E20:E21)</f>
        <v>0</v>
      </c>
      <c r="F19" s="416">
        <f>SUM(F20:F21)</f>
        <v>0</v>
      </c>
      <c r="G19" s="28"/>
    </row>
    <row r="20" spans="1:7" ht="30" hidden="1" customHeight="1" x14ac:dyDescent="0.3">
      <c r="A20" s="421">
        <v>301100</v>
      </c>
      <c r="B20" s="422" t="s">
        <v>4</v>
      </c>
      <c r="C20" s="419">
        <f t="shared" si="1"/>
        <v>0</v>
      </c>
      <c r="D20" s="419">
        <v>0</v>
      </c>
      <c r="E20" s="419"/>
      <c r="F20" s="419"/>
      <c r="G20" s="28"/>
    </row>
    <row r="21" spans="1:7" ht="9" hidden="1" customHeight="1" x14ac:dyDescent="0.3">
      <c r="A21" s="421" t="s">
        <v>175</v>
      </c>
      <c r="B21" s="422" t="s">
        <v>176</v>
      </c>
      <c r="C21" s="419">
        <f t="shared" si="1"/>
        <v>0</v>
      </c>
      <c r="D21" s="419">
        <v>0</v>
      </c>
      <c r="E21" s="423"/>
      <c r="F21" s="423"/>
      <c r="G21" s="28"/>
    </row>
    <row r="22" spans="1:7" s="30" customFormat="1" ht="26.25" customHeight="1" x14ac:dyDescent="0.3">
      <c r="A22" s="424"/>
      <c r="B22" s="425" t="s">
        <v>188</v>
      </c>
      <c r="C22" s="416">
        <f>SUM(C14,C18)</f>
        <v>0</v>
      </c>
      <c r="D22" s="416">
        <f t="shared" ref="D22:F22" si="3">SUM(D14,D18)</f>
        <v>-3489525</v>
      </c>
      <c r="E22" s="416">
        <f t="shared" si="3"/>
        <v>3489525</v>
      </c>
      <c r="F22" s="416">
        <f t="shared" si="3"/>
        <v>3489525</v>
      </c>
      <c r="G22" s="52"/>
    </row>
    <row r="23" spans="1:7" ht="28.5" customHeight="1" x14ac:dyDescent="0.3">
      <c r="A23" s="586" t="s">
        <v>189</v>
      </c>
      <c r="B23" s="587"/>
      <c r="C23" s="587"/>
      <c r="D23" s="587"/>
      <c r="E23" s="587"/>
      <c r="F23" s="588"/>
      <c r="G23" s="28"/>
    </row>
    <row r="24" spans="1:7" ht="35.25" hidden="1" customHeight="1" x14ac:dyDescent="0.3">
      <c r="A24" s="424" t="s">
        <v>491</v>
      </c>
      <c r="B24" s="425" t="s">
        <v>492</v>
      </c>
      <c r="C24" s="426">
        <f t="shared" si="1"/>
        <v>0</v>
      </c>
      <c r="D24" s="426">
        <f>D25</f>
        <v>0</v>
      </c>
      <c r="E24" s="426">
        <f>SUM(E25,E28)</f>
        <v>0</v>
      </c>
      <c r="F24" s="426">
        <f>SUM(F25,F28)</f>
        <v>0</v>
      </c>
      <c r="G24" s="28"/>
    </row>
    <row r="25" spans="1:7" ht="28.5" hidden="1" customHeight="1" x14ac:dyDescent="0.3">
      <c r="A25" s="424" t="s">
        <v>493</v>
      </c>
      <c r="B25" s="425" t="s">
        <v>494</v>
      </c>
      <c r="C25" s="426">
        <f t="shared" si="1"/>
        <v>0</v>
      </c>
      <c r="D25" s="426">
        <f>D26+D27</f>
        <v>0</v>
      </c>
      <c r="E25" s="426">
        <f>E26</f>
        <v>0</v>
      </c>
      <c r="F25" s="426">
        <f>F26</f>
        <v>0</v>
      </c>
      <c r="G25" s="28"/>
    </row>
    <row r="26" spans="1:7" ht="28.5" hidden="1" customHeight="1" x14ac:dyDescent="0.3">
      <c r="A26" s="421" t="s">
        <v>489</v>
      </c>
      <c r="B26" s="422" t="s">
        <v>490</v>
      </c>
      <c r="C26" s="427">
        <f t="shared" si="1"/>
        <v>0</v>
      </c>
      <c r="D26" s="427">
        <f>D20</f>
        <v>0</v>
      </c>
      <c r="E26" s="428"/>
      <c r="F26" s="428"/>
      <c r="G26" s="28"/>
    </row>
    <row r="27" spans="1:7" ht="24.75" hidden="1" customHeight="1" x14ac:dyDescent="0.3">
      <c r="A27" s="421" t="s">
        <v>5</v>
      </c>
      <c r="B27" s="429" t="s">
        <v>6</v>
      </c>
      <c r="C27" s="427">
        <f t="shared" si="1"/>
        <v>0</v>
      </c>
      <c r="D27" s="428">
        <v>0</v>
      </c>
      <c r="E27" s="428"/>
      <c r="F27" s="428"/>
      <c r="G27" s="28"/>
    </row>
    <row r="28" spans="1:7" ht="24.75" hidden="1" customHeight="1" x14ac:dyDescent="0.3">
      <c r="A28" s="424" t="s">
        <v>177</v>
      </c>
      <c r="B28" s="425" t="s">
        <v>178</v>
      </c>
      <c r="C28" s="426">
        <f t="shared" ref="C28:C30" si="4">SUM(D28:E28)</f>
        <v>0</v>
      </c>
      <c r="D28" s="430">
        <f t="shared" ref="D28:F29" si="5">SUM(D29)</f>
        <v>0</v>
      </c>
      <c r="E28" s="430">
        <f t="shared" si="5"/>
        <v>0</v>
      </c>
      <c r="F28" s="430">
        <f t="shared" si="5"/>
        <v>0</v>
      </c>
      <c r="G28" s="28"/>
    </row>
    <row r="29" spans="1:7" ht="26.25" hidden="1" customHeight="1" x14ac:dyDescent="0.3">
      <c r="A29" s="421" t="s">
        <v>179</v>
      </c>
      <c r="B29" s="429" t="s">
        <v>180</v>
      </c>
      <c r="C29" s="427">
        <f t="shared" si="4"/>
        <v>0</v>
      </c>
      <c r="D29" s="423">
        <f t="shared" si="5"/>
        <v>0</v>
      </c>
      <c r="E29" s="428"/>
      <c r="F29" s="428"/>
      <c r="G29" s="28"/>
    </row>
    <row r="30" spans="1:7" ht="29.25" hidden="1" customHeight="1" x14ac:dyDescent="0.3">
      <c r="A30" s="421" t="s">
        <v>181</v>
      </c>
      <c r="B30" s="429" t="s">
        <v>6</v>
      </c>
      <c r="C30" s="427">
        <f t="shared" si="4"/>
        <v>0</v>
      </c>
      <c r="D30" s="423">
        <v>0</v>
      </c>
      <c r="E30" s="428"/>
      <c r="F30" s="428"/>
      <c r="G30" s="28"/>
    </row>
    <row r="31" spans="1:7" ht="36" customHeight="1" x14ac:dyDescent="0.3">
      <c r="A31" s="424" t="s">
        <v>27</v>
      </c>
      <c r="B31" s="425" t="s">
        <v>28</v>
      </c>
      <c r="C31" s="416">
        <f t="shared" si="0"/>
        <v>0</v>
      </c>
      <c r="D31" s="416">
        <f>D32</f>
        <v>-3489525</v>
      </c>
      <c r="E31" s="416">
        <f>E32</f>
        <v>3489525</v>
      </c>
      <c r="F31" s="416">
        <f>F32</f>
        <v>3489525</v>
      </c>
      <c r="G31" s="28"/>
    </row>
    <row r="32" spans="1:7" ht="26.25" customHeight="1" x14ac:dyDescent="0.3">
      <c r="A32" s="424" t="s">
        <v>495</v>
      </c>
      <c r="B32" s="425" t="s">
        <v>496</v>
      </c>
      <c r="C32" s="416">
        <f t="shared" si="0"/>
        <v>0</v>
      </c>
      <c r="D32" s="416">
        <f>D33+D34</f>
        <v>-3489525</v>
      </c>
      <c r="E32" s="416">
        <f>E33+E34</f>
        <v>3489525</v>
      </c>
      <c r="F32" s="416">
        <f>F33+F34</f>
        <v>3489525</v>
      </c>
      <c r="G32" s="28"/>
    </row>
    <row r="33" spans="1:8" ht="27.75" hidden="1" customHeight="1" x14ac:dyDescent="0.3">
      <c r="A33" s="421" t="s">
        <v>29</v>
      </c>
      <c r="B33" s="429" t="s">
        <v>30</v>
      </c>
      <c r="C33" s="419"/>
      <c r="D33" s="419"/>
      <c r="E33" s="419"/>
      <c r="F33" s="419"/>
    </row>
    <row r="34" spans="1:8" ht="61.5" customHeight="1" x14ac:dyDescent="0.3">
      <c r="A34" s="421" t="s">
        <v>31</v>
      </c>
      <c r="B34" s="431" t="s">
        <v>204</v>
      </c>
      <c r="C34" s="419">
        <f t="shared" ref="C34" si="6">SUM(D34:E34)</f>
        <v>0</v>
      </c>
      <c r="D34" s="423">
        <v>-3489525</v>
      </c>
      <c r="E34" s="423">
        <v>3489525</v>
      </c>
      <c r="F34" s="423">
        <v>3489525</v>
      </c>
    </row>
    <row r="35" spans="1:8" ht="27.75" customHeight="1" x14ac:dyDescent="0.3">
      <c r="A35" s="36"/>
      <c r="B35" s="432" t="s">
        <v>188</v>
      </c>
      <c r="C35" s="416">
        <f>SUM(C24,C31)</f>
        <v>0</v>
      </c>
      <c r="D35" s="416">
        <f>SUM(D24,D31)</f>
        <v>-3489525</v>
      </c>
      <c r="E35" s="416">
        <f>SUM(E24,E31)</f>
        <v>3489525</v>
      </c>
      <c r="F35" s="416">
        <f>SUM(F24,F31)</f>
        <v>3489525</v>
      </c>
      <c r="G35" s="578"/>
      <c r="H35" s="578"/>
    </row>
    <row r="36" spans="1:8" x14ac:dyDescent="0.2">
      <c r="A36" s="29"/>
    </row>
    <row r="37" spans="1:8" ht="15.75" x14ac:dyDescent="0.25">
      <c r="A37" s="29"/>
      <c r="D37" s="31"/>
      <c r="E37" s="31"/>
      <c r="F37" s="26"/>
    </row>
    <row r="38" spans="1:8" ht="130.5" customHeight="1" x14ac:dyDescent="0.4">
      <c r="A38" s="589" t="s">
        <v>385</v>
      </c>
      <c r="B38" s="589"/>
      <c r="C38" s="589"/>
      <c r="D38" s="589"/>
      <c r="E38" s="589"/>
      <c r="F38" s="590"/>
    </row>
    <row r="39" spans="1:8" ht="15" x14ac:dyDescent="0.2">
      <c r="A39" s="29"/>
      <c r="B39" s="32"/>
      <c r="C39" s="32"/>
      <c r="D39" s="33"/>
    </row>
    <row r="40" spans="1:8" ht="15" x14ac:dyDescent="0.2">
      <c r="A40" s="29"/>
      <c r="B40" s="32"/>
      <c r="C40" s="32"/>
      <c r="D40" s="33"/>
    </row>
    <row r="41" spans="1:8" ht="15" x14ac:dyDescent="0.2">
      <c r="A41" s="29"/>
      <c r="B41" s="32"/>
      <c r="C41" s="32"/>
      <c r="D41" s="33"/>
    </row>
    <row r="42" spans="1:8" ht="15" x14ac:dyDescent="0.2">
      <c r="A42" s="29"/>
      <c r="B42" s="32"/>
      <c r="C42" s="32"/>
      <c r="D42" s="33"/>
    </row>
    <row r="43" spans="1:8" x14ac:dyDescent="0.2">
      <c r="A43" s="29"/>
    </row>
    <row r="44" spans="1:8" x14ac:dyDescent="0.2">
      <c r="A44" s="29"/>
      <c r="D44" s="33"/>
      <c r="E44" s="33"/>
    </row>
    <row r="45" spans="1:8" x14ac:dyDescent="0.2">
      <c r="A45" s="29"/>
      <c r="D45" s="34"/>
    </row>
    <row r="46" spans="1:8" x14ac:dyDescent="0.2">
      <c r="A46" s="29"/>
    </row>
    <row r="47" spans="1:8" x14ac:dyDescent="0.2">
      <c r="A47" s="29"/>
      <c r="E47" s="33"/>
    </row>
    <row r="51" spans="4:4" x14ac:dyDescent="0.2">
      <c r="D51" s="33"/>
    </row>
  </sheetData>
  <mergeCells count="13">
    <mergeCell ref="A38:F38"/>
    <mergeCell ref="E1:F1"/>
    <mergeCell ref="E2:F2"/>
    <mergeCell ref="E3:F3"/>
    <mergeCell ref="A8:F8"/>
    <mergeCell ref="G35:H35"/>
    <mergeCell ref="A10:A11"/>
    <mergeCell ref="B10:B11"/>
    <mergeCell ref="C10:C11"/>
    <mergeCell ref="D10:D11"/>
    <mergeCell ref="E10:F10"/>
    <mergeCell ref="A13:F13"/>
    <mergeCell ref="A23:F23"/>
  </mergeCells>
  <phoneticPr fontId="3" type="noConversion"/>
  <pageMargins left="0.94488188976377963" right="0" top="0.39370078740157483" bottom="0.19685039370078741" header="0" footer="0"/>
  <pageSetup paperSize="9" scale="70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2"/>
  <sheetViews>
    <sheetView showZeros="0" topLeftCell="A89" zoomScaleNormal="100" zoomScaleSheetLayoutView="112" workbookViewId="0">
      <selection activeCell="U89" sqref="U1:U1048576"/>
    </sheetView>
  </sheetViews>
  <sheetFormatPr defaultRowHeight="12.75" x14ac:dyDescent="0.2"/>
  <cols>
    <col min="1" max="1" width="11.7109375" customWidth="1"/>
    <col min="2" max="2" width="11" customWidth="1"/>
    <col min="3" max="3" width="12.42578125" style="200" customWidth="1"/>
    <col min="4" max="4" width="53.85546875" style="4" customWidth="1"/>
    <col min="5" max="5" width="14.140625" style="49" customWidth="1"/>
    <col min="6" max="6" width="13.5703125" style="2" customWidth="1"/>
    <col min="7" max="7" width="13" customWidth="1"/>
    <col min="8" max="8" width="12" customWidth="1"/>
    <col min="9" max="9" width="12.5703125" customWidth="1"/>
    <col min="10" max="10" width="13.140625" style="196" customWidth="1"/>
    <col min="11" max="11" width="11.42578125" style="196" customWidth="1"/>
    <col min="12" max="12" width="10.5703125" customWidth="1"/>
    <col min="13" max="13" width="9.140625" customWidth="1"/>
    <col min="14" max="14" width="7.5703125" customWidth="1"/>
    <col min="15" max="15" width="11.7109375" customWidth="1"/>
    <col min="16" max="16" width="13.42578125" hidden="1" customWidth="1"/>
    <col min="17" max="17" width="13.7109375" hidden="1" customWidth="1"/>
    <col min="18" max="18" width="14" style="2" customWidth="1"/>
    <col min="20" max="20" width="13.7109375" hidden="1" customWidth="1"/>
    <col min="21" max="21" width="16.5703125" hidden="1" customWidth="1"/>
  </cols>
  <sheetData>
    <row r="1" spans="1:20" x14ac:dyDescent="0.2">
      <c r="C1" s="195"/>
      <c r="D1" s="1"/>
    </row>
    <row r="2" spans="1:20" x14ac:dyDescent="0.2">
      <c r="C2" s="195"/>
      <c r="D2" s="1"/>
    </row>
    <row r="3" spans="1:20" ht="21" customHeight="1" x14ac:dyDescent="0.2">
      <c r="C3" s="195"/>
      <c r="D3" s="1"/>
    </row>
    <row r="4" spans="1:20" ht="56.25" customHeight="1" x14ac:dyDescent="0.25">
      <c r="C4" s="195"/>
      <c r="D4" s="8"/>
      <c r="E4" s="50"/>
      <c r="F4" s="9"/>
      <c r="G4" s="10"/>
      <c r="H4" s="10"/>
      <c r="I4" s="10"/>
      <c r="J4" s="197"/>
      <c r="K4" s="197"/>
      <c r="L4" s="10"/>
      <c r="M4" s="10"/>
      <c r="N4" s="11"/>
      <c r="O4" s="11"/>
      <c r="P4" s="11"/>
      <c r="Q4" s="11"/>
      <c r="R4" s="12"/>
    </row>
    <row r="5" spans="1:20" ht="14.25" customHeight="1" x14ac:dyDescent="0.25">
      <c r="A5" s="599" t="s">
        <v>233</v>
      </c>
      <c r="B5" s="600"/>
      <c r="C5" s="195"/>
      <c r="D5" s="8"/>
      <c r="E5" s="50"/>
      <c r="F5" s="9"/>
      <c r="G5" s="10"/>
      <c r="H5" s="10"/>
      <c r="I5" s="10"/>
      <c r="J5" s="197"/>
      <c r="K5" s="197"/>
      <c r="L5" s="10"/>
      <c r="M5" s="10"/>
      <c r="N5" s="11"/>
      <c r="O5" s="11"/>
      <c r="P5" s="11"/>
      <c r="Q5" s="11"/>
      <c r="R5" s="12"/>
    </row>
    <row r="6" spans="1:20" ht="14.25" customHeight="1" x14ac:dyDescent="0.25">
      <c r="A6" s="601" t="s">
        <v>225</v>
      </c>
      <c r="B6" s="600"/>
      <c r="C6" s="195"/>
      <c r="D6" s="8"/>
      <c r="E6" s="50"/>
      <c r="F6" s="9"/>
      <c r="G6" s="10"/>
      <c r="H6" s="10"/>
      <c r="I6" s="10"/>
      <c r="J6" s="197"/>
      <c r="K6" s="197"/>
      <c r="L6" s="10"/>
      <c r="M6" s="10"/>
      <c r="N6" s="11"/>
      <c r="O6" s="11"/>
      <c r="P6" s="11"/>
      <c r="Q6" s="11"/>
      <c r="R6" s="251" t="s">
        <v>282</v>
      </c>
    </row>
    <row r="7" spans="1:20" ht="10.15" customHeight="1" x14ac:dyDescent="0.25">
      <c r="C7" s="195"/>
      <c r="D7" s="8"/>
      <c r="E7" s="50"/>
      <c r="F7" s="9"/>
      <c r="G7" s="10"/>
      <c r="H7" s="10"/>
      <c r="I7" s="10"/>
      <c r="J7" s="197"/>
      <c r="K7" s="197"/>
      <c r="L7" s="10"/>
      <c r="M7" s="10"/>
      <c r="N7" s="11"/>
      <c r="O7" s="11"/>
      <c r="P7" s="11"/>
      <c r="Q7" s="11"/>
      <c r="R7" s="12"/>
    </row>
    <row r="8" spans="1:20" ht="23.25" customHeight="1" x14ac:dyDescent="0.2">
      <c r="A8" s="602" t="s">
        <v>230</v>
      </c>
      <c r="B8" s="604" t="s">
        <v>231</v>
      </c>
      <c r="C8" s="604" t="s">
        <v>190</v>
      </c>
      <c r="D8" s="596" t="s">
        <v>232</v>
      </c>
      <c r="E8" s="607" t="s">
        <v>54</v>
      </c>
      <c r="F8" s="608"/>
      <c r="G8" s="608"/>
      <c r="H8" s="608"/>
      <c r="I8" s="609"/>
      <c r="J8" s="607" t="s">
        <v>55</v>
      </c>
      <c r="K8" s="608"/>
      <c r="L8" s="608"/>
      <c r="M8" s="608"/>
      <c r="N8" s="608"/>
      <c r="O8" s="608"/>
      <c r="P8" s="608"/>
      <c r="Q8" s="610"/>
      <c r="R8" s="611" t="s">
        <v>57</v>
      </c>
    </row>
    <row r="9" spans="1:20" ht="19.5" customHeight="1" x14ac:dyDescent="0.2">
      <c r="A9" s="603"/>
      <c r="B9" s="605"/>
      <c r="C9" s="605"/>
      <c r="D9" s="597"/>
      <c r="E9" s="614" t="s">
        <v>191</v>
      </c>
      <c r="F9" s="617" t="s">
        <v>61</v>
      </c>
      <c r="G9" s="619" t="s">
        <v>58</v>
      </c>
      <c r="H9" s="620"/>
      <c r="I9" s="617" t="s">
        <v>62</v>
      </c>
      <c r="J9" s="622" t="s">
        <v>191</v>
      </c>
      <c r="K9" s="594" t="s">
        <v>192</v>
      </c>
      <c r="L9" s="617" t="s">
        <v>61</v>
      </c>
      <c r="M9" s="619" t="s">
        <v>58</v>
      </c>
      <c r="N9" s="620"/>
      <c r="O9" s="617" t="s">
        <v>62</v>
      </c>
      <c r="P9" s="627" t="s">
        <v>58</v>
      </c>
      <c r="Q9" s="628"/>
      <c r="R9" s="612"/>
    </row>
    <row r="10" spans="1:20" ht="12.75" customHeight="1" x14ac:dyDescent="0.2">
      <c r="A10" s="603"/>
      <c r="B10" s="605"/>
      <c r="C10" s="605"/>
      <c r="D10" s="597"/>
      <c r="E10" s="615"/>
      <c r="F10" s="618"/>
      <c r="G10" s="594" t="s">
        <v>17</v>
      </c>
      <c r="H10" s="594" t="s">
        <v>18</v>
      </c>
      <c r="I10" s="621"/>
      <c r="J10" s="623"/>
      <c r="K10" s="625"/>
      <c r="L10" s="618"/>
      <c r="M10" s="594" t="s">
        <v>19</v>
      </c>
      <c r="N10" s="594" t="s">
        <v>20</v>
      </c>
      <c r="O10" s="621"/>
      <c r="P10" s="594" t="s">
        <v>59</v>
      </c>
      <c r="Q10" s="41" t="s">
        <v>58</v>
      </c>
      <c r="R10" s="612"/>
    </row>
    <row r="11" spans="1:20" ht="77.25" customHeight="1" x14ac:dyDescent="0.2">
      <c r="A11" s="603"/>
      <c r="B11" s="606"/>
      <c r="C11" s="606"/>
      <c r="D11" s="598"/>
      <c r="E11" s="616"/>
      <c r="F11" s="618"/>
      <c r="G11" s="595"/>
      <c r="H11" s="595"/>
      <c r="I11" s="621"/>
      <c r="J11" s="624"/>
      <c r="K11" s="626"/>
      <c r="L11" s="618"/>
      <c r="M11" s="595"/>
      <c r="N11" s="595"/>
      <c r="O11" s="621"/>
      <c r="P11" s="595"/>
      <c r="Q11" s="42" t="s">
        <v>60</v>
      </c>
      <c r="R11" s="613"/>
    </row>
    <row r="12" spans="1:20" s="37" customFormat="1" ht="15.75" customHeight="1" x14ac:dyDescent="0.2">
      <c r="A12" s="252">
        <v>1</v>
      </c>
      <c r="B12" s="252" t="s">
        <v>53</v>
      </c>
      <c r="C12" s="253">
        <v>3</v>
      </c>
      <c r="D12" s="253">
        <v>4</v>
      </c>
      <c r="E12" s="253">
        <v>5</v>
      </c>
      <c r="F12" s="254">
        <v>6</v>
      </c>
      <c r="G12" s="254">
        <v>7</v>
      </c>
      <c r="H12" s="254">
        <v>8</v>
      </c>
      <c r="I12" s="253">
        <v>9</v>
      </c>
      <c r="J12" s="254">
        <v>10</v>
      </c>
      <c r="K12" s="254">
        <v>11</v>
      </c>
      <c r="L12" s="254">
        <v>12</v>
      </c>
      <c r="M12" s="254">
        <v>13</v>
      </c>
      <c r="N12" s="254">
        <v>14</v>
      </c>
      <c r="O12" s="254">
        <v>15</v>
      </c>
      <c r="P12" s="254">
        <v>15</v>
      </c>
      <c r="Q12" s="254">
        <v>15</v>
      </c>
      <c r="R12" s="253">
        <v>16</v>
      </c>
      <c r="T12" s="44"/>
    </row>
    <row r="13" spans="1:20" ht="29.25" customHeight="1" x14ac:dyDescent="0.25">
      <c r="A13" s="255" t="s">
        <v>80</v>
      </c>
      <c r="B13" s="255"/>
      <c r="C13" s="255"/>
      <c r="D13" s="256" t="s">
        <v>74</v>
      </c>
      <c r="E13" s="257">
        <f>SUM(E14)</f>
        <v>-1575000</v>
      </c>
      <c r="F13" s="258">
        <f t="shared" ref="F13:R13" si="0">SUM(F14)</f>
        <v>-1575000</v>
      </c>
      <c r="G13" s="258">
        <f t="shared" si="0"/>
        <v>0</v>
      </c>
      <c r="H13" s="258">
        <f t="shared" si="0"/>
        <v>0</v>
      </c>
      <c r="I13" s="258">
        <f t="shared" si="0"/>
        <v>0</v>
      </c>
      <c r="J13" s="258">
        <f t="shared" si="0"/>
        <v>75000</v>
      </c>
      <c r="K13" s="258">
        <f t="shared" si="0"/>
        <v>75000</v>
      </c>
      <c r="L13" s="258">
        <f t="shared" si="0"/>
        <v>0</v>
      </c>
      <c r="M13" s="258">
        <f t="shared" si="0"/>
        <v>0</v>
      </c>
      <c r="N13" s="258">
        <f t="shared" si="0"/>
        <v>0</v>
      </c>
      <c r="O13" s="258">
        <f t="shared" si="0"/>
        <v>75000</v>
      </c>
      <c r="P13" s="258">
        <f t="shared" si="0"/>
        <v>0</v>
      </c>
      <c r="Q13" s="258">
        <f t="shared" si="0"/>
        <v>0</v>
      </c>
      <c r="R13" s="258">
        <f t="shared" si="0"/>
        <v>-1500000</v>
      </c>
      <c r="T13" s="39">
        <f t="shared" ref="T13:T14" si="1">SUM(E13,J13)</f>
        <v>-1500000</v>
      </c>
    </row>
    <row r="14" spans="1:20" s="3" customFormat="1" ht="28.5" customHeight="1" x14ac:dyDescent="0.25">
      <c r="A14" s="255" t="s">
        <v>81</v>
      </c>
      <c r="B14" s="255"/>
      <c r="C14" s="255"/>
      <c r="D14" s="256" t="s">
        <v>74</v>
      </c>
      <c r="E14" s="257">
        <f>SUM(E15:E28)</f>
        <v>-1575000</v>
      </c>
      <c r="F14" s="257">
        <f t="shared" ref="F14:R14" si="2">SUM(F15:F28)</f>
        <v>-1575000</v>
      </c>
      <c r="G14" s="257">
        <f t="shared" si="2"/>
        <v>0</v>
      </c>
      <c r="H14" s="257">
        <f t="shared" si="2"/>
        <v>0</v>
      </c>
      <c r="I14" s="257">
        <f t="shared" si="2"/>
        <v>0</v>
      </c>
      <c r="J14" s="257">
        <f t="shared" si="2"/>
        <v>75000</v>
      </c>
      <c r="K14" s="257">
        <f t="shared" si="2"/>
        <v>75000</v>
      </c>
      <c r="L14" s="257">
        <f t="shared" si="2"/>
        <v>0</v>
      </c>
      <c r="M14" s="257">
        <f t="shared" si="2"/>
        <v>0</v>
      </c>
      <c r="N14" s="257">
        <f t="shared" si="2"/>
        <v>0</v>
      </c>
      <c r="O14" s="257">
        <f t="shared" si="2"/>
        <v>75000</v>
      </c>
      <c r="P14" s="257">
        <f t="shared" si="2"/>
        <v>0</v>
      </c>
      <c r="Q14" s="257">
        <f t="shared" si="2"/>
        <v>0</v>
      </c>
      <c r="R14" s="257">
        <f t="shared" si="2"/>
        <v>-1500000</v>
      </c>
      <c r="T14" s="39">
        <f t="shared" si="1"/>
        <v>-1500000</v>
      </c>
    </row>
    <row r="15" spans="1:20" s="3" customFormat="1" ht="63.75" hidden="1" customHeight="1" x14ac:dyDescent="0.25">
      <c r="A15" s="259" t="s">
        <v>155</v>
      </c>
      <c r="B15" s="259" t="s">
        <v>79</v>
      </c>
      <c r="C15" s="259" t="s">
        <v>32</v>
      </c>
      <c r="D15" s="260" t="s">
        <v>78</v>
      </c>
      <c r="E15" s="261">
        <f t="shared" ref="E15:E28" si="3">SUM(F15,I15)</f>
        <v>0</v>
      </c>
      <c r="F15" s="262"/>
      <c r="G15" s="262"/>
      <c r="H15" s="262"/>
      <c r="I15" s="263"/>
      <c r="J15" s="264">
        <f t="shared" ref="J15:J28" si="4">SUM(L15,O15)</f>
        <v>0</v>
      </c>
      <c r="K15" s="264"/>
      <c r="L15" s="265"/>
      <c r="M15" s="265"/>
      <c r="N15" s="265"/>
      <c r="O15" s="264"/>
      <c r="P15" s="262"/>
      <c r="Q15" s="262"/>
      <c r="R15" s="264">
        <f t="shared" ref="R15:R28" si="5">SUM(E15,J15)</f>
        <v>0</v>
      </c>
      <c r="T15" s="158"/>
    </row>
    <row r="16" spans="1:20" s="3" customFormat="1" ht="34.5" hidden="1" customHeight="1" x14ac:dyDescent="0.25">
      <c r="A16" s="259" t="s">
        <v>82</v>
      </c>
      <c r="B16" s="259" t="s">
        <v>77</v>
      </c>
      <c r="C16" s="259" t="s">
        <v>32</v>
      </c>
      <c r="D16" s="266" t="s">
        <v>421</v>
      </c>
      <c r="E16" s="261">
        <f t="shared" si="3"/>
        <v>0</v>
      </c>
      <c r="F16" s="261"/>
      <c r="G16" s="262"/>
      <c r="H16" s="262"/>
      <c r="I16" s="262"/>
      <c r="J16" s="267">
        <f t="shared" si="4"/>
        <v>0</v>
      </c>
      <c r="K16" s="267"/>
      <c r="L16" s="265"/>
      <c r="M16" s="265"/>
      <c r="N16" s="265"/>
      <c r="O16" s="267"/>
      <c r="P16" s="262"/>
      <c r="Q16" s="262"/>
      <c r="R16" s="264">
        <f t="shared" si="5"/>
        <v>0</v>
      </c>
      <c r="T16" s="158"/>
    </row>
    <row r="17" spans="1:20" s="3" customFormat="1" ht="24.75" hidden="1" customHeight="1" x14ac:dyDescent="0.25">
      <c r="A17" s="259" t="s">
        <v>205</v>
      </c>
      <c r="B17" s="259" t="s">
        <v>42</v>
      </c>
      <c r="C17" s="259" t="s">
        <v>43</v>
      </c>
      <c r="D17" s="266" t="s">
        <v>206</v>
      </c>
      <c r="E17" s="261">
        <f t="shared" si="3"/>
        <v>0</v>
      </c>
      <c r="F17" s="261"/>
      <c r="G17" s="262"/>
      <c r="H17" s="262"/>
      <c r="I17" s="262"/>
      <c r="J17" s="267">
        <f t="shared" si="4"/>
        <v>0</v>
      </c>
      <c r="K17" s="267"/>
      <c r="L17" s="265"/>
      <c r="M17" s="265"/>
      <c r="N17" s="265"/>
      <c r="O17" s="267"/>
      <c r="P17" s="262"/>
      <c r="Q17" s="262"/>
      <c r="R17" s="264">
        <f t="shared" si="5"/>
        <v>0</v>
      </c>
      <c r="T17" s="158"/>
    </row>
    <row r="18" spans="1:20" s="269" customFormat="1" ht="34.5" hidden="1" customHeight="1" x14ac:dyDescent="0.25">
      <c r="A18" s="259" t="s">
        <v>95</v>
      </c>
      <c r="B18" s="259" t="s">
        <v>65</v>
      </c>
      <c r="C18" s="259" t="s">
        <v>39</v>
      </c>
      <c r="D18" s="260" t="s">
        <v>8</v>
      </c>
      <c r="E18" s="261">
        <f t="shared" si="3"/>
        <v>0</v>
      </c>
      <c r="F18" s="268"/>
      <c r="G18" s="265"/>
      <c r="H18" s="265"/>
      <c r="I18" s="265"/>
      <c r="J18" s="267">
        <f t="shared" si="4"/>
        <v>0</v>
      </c>
      <c r="K18" s="267"/>
      <c r="L18" s="265"/>
      <c r="M18" s="265"/>
      <c r="N18" s="265"/>
      <c r="O18" s="267"/>
      <c r="P18" s="265"/>
      <c r="Q18" s="265"/>
      <c r="R18" s="264">
        <f t="shared" si="5"/>
        <v>0</v>
      </c>
    </row>
    <row r="19" spans="1:20" s="140" customFormat="1" ht="32.25" hidden="1" customHeight="1" x14ac:dyDescent="0.25">
      <c r="A19" s="270" t="s">
        <v>103</v>
      </c>
      <c r="B19" s="270" t="s">
        <v>104</v>
      </c>
      <c r="C19" s="271" t="s">
        <v>38</v>
      </c>
      <c r="D19" s="272" t="s">
        <v>105</v>
      </c>
      <c r="E19" s="261">
        <f t="shared" si="3"/>
        <v>0</v>
      </c>
      <c r="F19" s="261"/>
      <c r="G19" s="273"/>
      <c r="H19" s="273"/>
      <c r="I19" s="273"/>
      <c r="J19" s="267">
        <f t="shared" si="4"/>
        <v>0</v>
      </c>
      <c r="K19" s="267"/>
      <c r="L19" s="273"/>
      <c r="M19" s="273"/>
      <c r="N19" s="273"/>
      <c r="O19" s="267"/>
      <c r="P19" s="273"/>
      <c r="Q19" s="273"/>
      <c r="R19" s="268">
        <f t="shared" si="5"/>
        <v>0</v>
      </c>
      <c r="T19" s="274"/>
    </row>
    <row r="20" spans="1:20" s="45" customFormat="1" ht="33" hidden="1" customHeight="1" x14ac:dyDescent="0.25">
      <c r="A20" s="259" t="s">
        <v>308</v>
      </c>
      <c r="B20" s="259" t="s">
        <v>309</v>
      </c>
      <c r="C20" s="259" t="s">
        <v>310</v>
      </c>
      <c r="D20" s="266" t="s">
        <v>311</v>
      </c>
      <c r="E20" s="261">
        <f t="shared" si="3"/>
        <v>0</v>
      </c>
      <c r="F20" s="261"/>
      <c r="G20" s="261"/>
      <c r="H20" s="261"/>
      <c r="I20" s="261"/>
      <c r="J20" s="261">
        <f t="shared" si="4"/>
        <v>0</v>
      </c>
      <c r="K20" s="267"/>
      <c r="L20" s="267"/>
      <c r="M20" s="267"/>
      <c r="N20" s="267"/>
      <c r="O20" s="267"/>
      <c r="P20" s="275"/>
      <c r="Q20" s="275"/>
      <c r="R20" s="264">
        <f t="shared" si="5"/>
        <v>0</v>
      </c>
      <c r="T20" s="46"/>
    </row>
    <row r="21" spans="1:20" s="45" customFormat="1" ht="29.25" hidden="1" customHeight="1" x14ac:dyDescent="0.25">
      <c r="A21" s="259" t="s">
        <v>111</v>
      </c>
      <c r="B21" s="259" t="s">
        <v>112</v>
      </c>
      <c r="C21" s="259" t="s">
        <v>52</v>
      </c>
      <c r="D21" s="266" t="s">
        <v>13</v>
      </c>
      <c r="E21" s="261">
        <f t="shared" si="3"/>
        <v>0</v>
      </c>
      <c r="F21" s="261"/>
      <c r="G21" s="261"/>
      <c r="H21" s="261"/>
      <c r="I21" s="261"/>
      <c r="J21" s="261">
        <f t="shared" si="4"/>
        <v>0</v>
      </c>
      <c r="K21" s="276"/>
      <c r="L21" s="275"/>
      <c r="M21" s="275"/>
      <c r="N21" s="275"/>
      <c r="O21" s="276"/>
      <c r="P21" s="275"/>
      <c r="Q21" s="275"/>
      <c r="R21" s="264">
        <f t="shared" si="5"/>
        <v>0</v>
      </c>
      <c r="T21" s="46"/>
    </row>
    <row r="22" spans="1:20" s="279" customFormat="1" ht="33.75" hidden="1" customHeight="1" x14ac:dyDescent="0.25">
      <c r="A22" s="270" t="s">
        <v>117</v>
      </c>
      <c r="B22" s="270" t="s">
        <v>118</v>
      </c>
      <c r="C22" s="270" t="s">
        <v>44</v>
      </c>
      <c r="D22" s="277" t="s">
        <v>116</v>
      </c>
      <c r="E22" s="261">
        <f t="shared" si="3"/>
        <v>0</v>
      </c>
      <c r="F22" s="268"/>
      <c r="G22" s="278"/>
      <c r="H22" s="278"/>
      <c r="I22" s="278"/>
      <c r="J22" s="267">
        <f t="shared" si="4"/>
        <v>0</v>
      </c>
      <c r="K22" s="267"/>
      <c r="L22" s="278"/>
      <c r="M22" s="278"/>
      <c r="N22" s="278"/>
      <c r="O22" s="267"/>
      <c r="P22" s="278"/>
      <c r="Q22" s="278"/>
      <c r="R22" s="264">
        <f t="shared" si="5"/>
        <v>0</v>
      </c>
      <c r="T22" s="280"/>
    </row>
    <row r="23" spans="1:20" s="37" customFormat="1" ht="30.75" hidden="1" customHeight="1" x14ac:dyDescent="0.25">
      <c r="A23" s="281" t="s">
        <v>119</v>
      </c>
      <c r="B23" s="259" t="s">
        <v>120</v>
      </c>
      <c r="C23" s="282" t="s">
        <v>121</v>
      </c>
      <c r="D23" s="283" t="s">
        <v>122</v>
      </c>
      <c r="E23" s="261">
        <f t="shared" si="3"/>
        <v>0</v>
      </c>
      <c r="F23" s="261"/>
      <c r="G23" s="284"/>
      <c r="H23" s="284"/>
      <c r="I23" s="284"/>
      <c r="J23" s="267">
        <f t="shared" si="4"/>
        <v>0</v>
      </c>
      <c r="K23" s="267"/>
      <c r="L23" s="284"/>
      <c r="M23" s="284"/>
      <c r="N23" s="284"/>
      <c r="O23" s="267"/>
      <c r="P23" s="284"/>
      <c r="Q23" s="284"/>
      <c r="R23" s="264">
        <f t="shared" si="5"/>
        <v>0</v>
      </c>
    </row>
    <row r="24" spans="1:20" s="37" customFormat="1" ht="30.75" hidden="1" customHeight="1" x14ac:dyDescent="0.25">
      <c r="A24" s="281" t="s">
        <v>422</v>
      </c>
      <c r="B24" s="259" t="s">
        <v>423</v>
      </c>
      <c r="C24" s="282" t="s">
        <v>338</v>
      </c>
      <c r="D24" s="283" t="s">
        <v>424</v>
      </c>
      <c r="E24" s="261">
        <f t="shared" si="3"/>
        <v>0</v>
      </c>
      <c r="F24" s="261"/>
      <c r="G24" s="284"/>
      <c r="H24" s="284"/>
      <c r="I24" s="284"/>
      <c r="J24" s="267">
        <f t="shared" si="4"/>
        <v>0</v>
      </c>
      <c r="K24" s="267"/>
      <c r="L24" s="284"/>
      <c r="M24" s="284"/>
      <c r="N24" s="284"/>
      <c r="O24" s="267"/>
      <c r="P24" s="284"/>
      <c r="Q24" s="284"/>
      <c r="R24" s="264">
        <f t="shared" si="5"/>
        <v>0</v>
      </c>
    </row>
    <row r="25" spans="1:20" s="37" customFormat="1" ht="30.75" hidden="1" customHeight="1" x14ac:dyDescent="0.25">
      <c r="A25" s="281" t="s">
        <v>386</v>
      </c>
      <c r="B25" s="259" t="s">
        <v>387</v>
      </c>
      <c r="C25" s="282" t="s">
        <v>338</v>
      </c>
      <c r="D25" s="283" t="s">
        <v>388</v>
      </c>
      <c r="E25" s="261">
        <f t="shared" si="3"/>
        <v>0</v>
      </c>
      <c r="F25" s="261"/>
      <c r="G25" s="284"/>
      <c r="H25" s="284"/>
      <c r="I25" s="284"/>
      <c r="J25" s="267">
        <f t="shared" si="4"/>
        <v>0</v>
      </c>
      <c r="K25" s="267"/>
      <c r="L25" s="284"/>
      <c r="M25" s="284"/>
      <c r="N25" s="284"/>
      <c r="O25" s="267"/>
      <c r="P25" s="284"/>
      <c r="Q25" s="284"/>
      <c r="R25" s="264">
        <f t="shared" si="5"/>
        <v>0</v>
      </c>
    </row>
    <row r="26" spans="1:20" s="37" customFormat="1" ht="26.25" hidden="1" customHeight="1" x14ac:dyDescent="0.25">
      <c r="A26" s="282" t="s">
        <v>336</v>
      </c>
      <c r="B26" s="259" t="s">
        <v>337</v>
      </c>
      <c r="C26" s="282" t="s">
        <v>338</v>
      </c>
      <c r="D26" s="283" t="s">
        <v>339</v>
      </c>
      <c r="E26" s="261">
        <f t="shared" si="3"/>
        <v>0</v>
      </c>
      <c r="F26" s="261"/>
      <c r="G26" s="284"/>
      <c r="H26" s="284"/>
      <c r="I26" s="284"/>
      <c r="J26" s="267">
        <f t="shared" si="4"/>
        <v>0</v>
      </c>
      <c r="K26" s="267"/>
      <c r="L26" s="284"/>
      <c r="M26" s="284"/>
      <c r="N26" s="284"/>
      <c r="O26" s="267"/>
      <c r="P26" s="284"/>
      <c r="Q26" s="284"/>
      <c r="R26" s="264">
        <f t="shared" si="5"/>
        <v>0</v>
      </c>
    </row>
    <row r="27" spans="1:20" s="37" customFormat="1" ht="27" customHeight="1" x14ac:dyDescent="0.25">
      <c r="A27" s="259" t="s">
        <v>382</v>
      </c>
      <c r="B27" s="259" t="s">
        <v>383</v>
      </c>
      <c r="C27" s="259" t="s">
        <v>338</v>
      </c>
      <c r="D27" s="277" t="s">
        <v>384</v>
      </c>
      <c r="E27" s="261">
        <f t="shared" si="3"/>
        <v>-1661410</v>
      </c>
      <c r="F27" s="261">
        <v>-1661410</v>
      </c>
      <c r="G27" s="284"/>
      <c r="H27" s="284"/>
      <c r="I27" s="284"/>
      <c r="J27" s="267">
        <f t="shared" si="4"/>
        <v>0</v>
      </c>
      <c r="K27" s="267"/>
      <c r="L27" s="284"/>
      <c r="M27" s="284"/>
      <c r="N27" s="284"/>
      <c r="O27" s="267"/>
      <c r="P27" s="284"/>
      <c r="Q27" s="284"/>
      <c r="R27" s="264">
        <f t="shared" si="5"/>
        <v>-1661410</v>
      </c>
    </row>
    <row r="28" spans="1:20" s="37" customFormat="1" ht="47.25" customHeight="1" x14ac:dyDescent="0.25">
      <c r="A28" s="259" t="s">
        <v>326</v>
      </c>
      <c r="B28" s="259" t="s">
        <v>327</v>
      </c>
      <c r="C28" s="259" t="s">
        <v>42</v>
      </c>
      <c r="D28" s="277" t="s">
        <v>328</v>
      </c>
      <c r="E28" s="261">
        <f t="shared" si="3"/>
        <v>86410</v>
      </c>
      <c r="F28" s="261">
        <v>86410</v>
      </c>
      <c r="G28" s="284"/>
      <c r="H28" s="284"/>
      <c r="I28" s="284"/>
      <c r="J28" s="267">
        <f t="shared" si="4"/>
        <v>75000</v>
      </c>
      <c r="K28" s="267">
        <v>75000</v>
      </c>
      <c r="L28" s="284"/>
      <c r="M28" s="284"/>
      <c r="N28" s="284"/>
      <c r="O28" s="267">
        <v>75000</v>
      </c>
      <c r="P28" s="284"/>
      <c r="Q28" s="284"/>
      <c r="R28" s="264">
        <f t="shared" si="5"/>
        <v>161410</v>
      </c>
    </row>
    <row r="29" spans="1:20" s="37" customFormat="1" ht="31.5" customHeight="1" x14ac:dyDescent="0.25">
      <c r="A29" s="255" t="s">
        <v>137</v>
      </c>
      <c r="B29" s="255"/>
      <c r="C29" s="255"/>
      <c r="D29" s="285" t="s">
        <v>75</v>
      </c>
      <c r="E29" s="286">
        <f>SUM(E30)</f>
        <v>-3450000</v>
      </c>
      <c r="F29" s="286">
        <f t="shared" ref="F29:R29" si="6">SUM(F30)</f>
        <v>-3450000</v>
      </c>
      <c r="G29" s="286">
        <f t="shared" si="6"/>
        <v>465500</v>
      </c>
      <c r="H29" s="286">
        <f t="shared" si="6"/>
        <v>-3618019</v>
      </c>
      <c r="I29" s="286">
        <f t="shared" si="6"/>
        <v>0</v>
      </c>
      <c r="J29" s="286">
        <f t="shared" si="6"/>
        <v>3450000</v>
      </c>
      <c r="K29" s="286">
        <f t="shared" si="6"/>
        <v>3450000</v>
      </c>
      <c r="L29" s="286">
        <f t="shared" si="6"/>
        <v>0</v>
      </c>
      <c r="M29" s="286">
        <f t="shared" si="6"/>
        <v>0</v>
      </c>
      <c r="N29" s="286">
        <f t="shared" si="6"/>
        <v>0</v>
      </c>
      <c r="O29" s="286">
        <f t="shared" si="6"/>
        <v>3450000</v>
      </c>
      <c r="P29" s="286">
        <f t="shared" si="6"/>
        <v>0</v>
      </c>
      <c r="Q29" s="286">
        <f t="shared" si="6"/>
        <v>0</v>
      </c>
      <c r="R29" s="286">
        <f t="shared" si="6"/>
        <v>0</v>
      </c>
      <c r="T29" s="39">
        <f t="shared" ref="T29:T30" si="7">SUM(E29,J29)</f>
        <v>0</v>
      </c>
    </row>
    <row r="30" spans="1:20" s="3" customFormat="1" ht="33" customHeight="1" x14ac:dyDescent="0.25">
      <c r="A30" s="255" t="s">
        <v>136</v>
      </c>
      <c r="B30" s="255"/>
      <c r="C30" s="255"/>
      <c r="D30" s="285" t="s">
        <v>75</v>
      </c>
      <c r="E30" s="286">
        <f>SUM(E31:E35,E37,E41,E42,E43,E44,E45,E47:E50)</f>
        <v>-3450000</v>
      </c>
      <c r="F30" s="286">
        <f t="shared" ref="F30:R30" si="8">SUM(F31:F35,F37,F41,F42,F43,F44,F45,F47:F50)</f>
        <v>-3450000</v>
      </c>
      <c r="G30" s="286">
        <f t="shared" si="8"/>
        <v>465500</v>
      </c>
      <c r="H30" s="286">
        <f t="shared" si="8"/>
        <v>-3618019</v>
      </c>
      <c r="I30" s="286">
        <f t="shared" si="8"/>
        <v>0</v>
      </c>
      <c r="J30" s="286">
        <f t="shared" si="8"/>
        <v>3450000</v>
      </c>
      <c r="K30" s="286">
        <f t="shared" si="8"/>
        <v>3450000</v>
      </c>
      <c r="L30" s="286">
        <f t="shared" si="8"/>
        <v>0</v>
      </c>
      <c r="M30" s="286">
        <f t="shared" si="8"/>
        <v>0</v>
      </c>
      <c r="N30" s="286">
        <f t="shared" si="8"/>
        <v>0</v>
      </c>
      <c r="O30" s="286">
        <f t="shared" si="8"/>
        <v>3450000</v>
      </c>
      <c r="P30" s="286">
        <f t="shared" si="8"/>
        <v>0</v>
      </c>
      <c r="Q30" s="286">
        <f t="shared" si="8"/>
        <v>0</v>
      </c>
      <c r="R30" s="286">
        <f t="shared" si="8"/>
        <v>0</v>
      </c>
      <c r="T30" s="39">
        <f t="shared" si="7"/>
        <v>0</v>
      </c>
    </row>
    <row r="31" spans="1:20" s="3" customFormat="1" ht="34.5" hidden="1" customHeight="1" x14ac:dyDescent="0.25">
      <c r="A31" s="259" t="s">
        <v>135</v>
      </c>
      <c r="B31" s="259" t="s">
        <v>77</v>
      </c>
      <c r="C31" s="259" t="s">
        <v>32</v>
      </c>
      <c r="D31" s="266" t="s">
        <v>421</v>
      </c>
      <c r="E31" s="261">
        <f t="shared" ref="E31:E50" si="9">SUM(F31,I31)</f>
        <v>0</v>
      </c>
      <c r="F31" s="268"/>
      <c r="G31" s="268"/>
      <c r="H31" s="265"/>
      <c r="I31" s="265"/>
      <c r="J31" s="264">
        <f t="shared" ref="J31:J50" si="10">SUM(L31,O31)</f>
        <v>0</v>
      </c>
      <c r="K31" s="264"/>
      <c r="L31" s="265"/>
      <c r="M31" s="265"/>
      <c r="N31" s="265"/>
      <c r="O31" s="264"/>
      <c r="P31" s="264"/>
      <c r="Q31" s="264"/>
      <c r="R31" s="264">
        <f>SUM(E31,J31)</f>
        <v>0</v>
      </c>
    </row>
    <row r="32" spans="1:20" s="37" customFormat="1" ht="24.75" customHeight="1" x14ac:dyDescent="0.25">
      <c r="A32" s="287" t="s">
        <v>163</v>
      </c>
      <c r="B32" s="287" t="s">
        <v>46</v>
      </c>
      <c r="C32" s="288" t="s">
        <v>33</v>
      </c>
      <c r="D32" s="260" t="s">
        <v>162</v>
      </c>
      <c r="E32" s="261">
        <f t="shared" si="9"/>
        <v>-6040158</v>
      </c>
      <c r="F32" s="268">
        <v>-6040158</v>
      </c>
      <c r="G32" s="268">
        <v>-3037991</v>
      </c>
      <c r="H32" s="265">
        <v>-2738178</v>
      </c>
      <c r="I32" s="265"/>
      <c r="J32" s="264">
        <f t="shared" si="10"/>
        <v>0</v>
      </c>
      <c r="K32" s="264"/>
      <c r="L32" s="265"/>
      <c r="M32" s="265"/>
      <c r="N32" s="265"/>
      <c r="O32" s="264"/>
      <c r="P32" s="264"/>
      <c r="Q32" s="264"/>
      <c r="R32" s="264">
        <f t="shared" ref="R32:R50" si="11">SUM(E32,J32)</f>
        <v>-6040158</v>
      </c>
    </row>
    <row r="33" spans="1:36" s="60" customFormat="1" ht="39" hidden="1" customHeight="1" x14ac:dyDescent="0.25">
      <c r="A33" s="289"/>
      <c r="B33" s="289"/>
      <c r="C33" s="290"/>
      <c r="D33" s="291" t="s">
        <v>425</v>
      </c>
      <c r="E33" s="261">
        <f t="shared" si="9"/>
        <v>0</v>
      </c>
      <c r="F33" s="292"/>
      <c r="G33" s="292"/>
      <c r="H33" s="278"/>
      <c r="I33" s="278"/>
      <c r="J33" s="293">
        <f t="shared" si="10"/>
        <v>0</v>
      </c>
      <c r="K33" s="294"/>
      <c r="L33" s="278"/>
      <c r="M33" s="278"/>
      <c r="N33" s="278"/>
      <c r="O33" s="294"/>
      <c r="P33" s="294"/>
      <c r="Q33" s="294"/>
      <c r="R33" s="295">
        <f t="shared" si="11"/>
        <v>0</v>
      </c>
    </row>
    <row r="34" spans="1:36" s="37" customFormat="1" ht="33" hidden="1" customHeight="1" x14ac:dyDescent="0.25">
      <c r="A34" s="287" t="s">
        <v>164</v>
      </c>
      <c r="B34" s="287" t="s">
        <v>426</v>
      </c>
      <c r="C34" s="288"/>
      <c r="D34" s="260" t="s">
        <v>274</v>
      </c>
      <c r="E34" s="261">
        <f t="shared" si="9"/>
        <v>0</v>
      </c>
      <c r="F34" s="268"/>
      <c r="G34" s="268"/>
      <c r="H34" s="268"/>
      <c r="I34" s="268">
        <f t="shared" ref="I34:J34" si="12">SUM(I35)</f>
        <v>0</v>
      </c>
      <c r="J34" s="268">
        <f t="shared" si="12"/>
        <v>0</v>
      </c>
      <c r="K34" s="268"/>
      <c r="L34" s="268"/>
      <c r="M34" s="268"/>
      <c r="N34" s="268"/>
      <c r="O34" s="268"/>
      <c r="P34" s="264"/>
      <c r="Q34" s="264"/>
      <c r="R34" s="264">
        <f t="shared" si="11"/>
        <v>0</v>
      </c>
    </row>
    <row r="35" spans="1:36" s="362" customFormat="1" ht="32.25" customHeight="1" x14ac:dyDescent="0.25">
      <c r="A35" s="287" t="s">
        <v>281</v>
      </c>
      <c r="B35" s="287" t="s">
        <v>317</v>
      </c>
      <c r="C35" s="288" t="s">
        <v>34</v>
      </c>
      <c r="D35" s="260" t="s">
        <v>318</v>
      </c>
      <c r="E35" s="261">
        <f t="shared" si="9"/>
        <v>5143637</v>
      </c>
      <c r="F35" s="261">
        <v>5143637</v>
      </c>
      <c r="G35" s="261">
        <v>4871491</v>
      </c>
      <c r="H35" s="261">
        <v>-856441</v>
      </c>
      <c r="I35" s="261"/>
      <c r="J35" s="261">
        <f>SUM(L35,O35)</f>
        <v>0</v>
      </c>
      <c r="K35" s="268"/>
      <c r="L35" s="268"/>
      <c r="M35" s="268"/>
      <c r="N35" s="268"/>
      <c r="O35" s="268"/>
      <c r="P35" s="261"/>
      <c r="Q35" s="261"/>
      <c r="R35" s="261">
        <f>SUM(E35,J35)</f>
        <v>5143637</v>
      </c>
      <c r="S35" s="361"/>
      <c r="T35" s="361"/>
      <c r="U35" s="361"/>
      <c r="V35" s="361"/>
      <c r="W35" s="361"/>
      <c r="X35" s="361"/>
      <c r="Y35" s="361"/>
      <c r="Z35" s="361"/>
      <c r="AA35" s="361"/>
      <c r="AB35" s="361"/>
      <c r="AC35" s="361"/>
      <c r="AD35" s="361"/>
      <c r="AE35" s="361"/>
      <c r="AF35" s="361"/>
      <c r="AG35" s="361"/>
      <c r="AH35" s="361"/>
      <c r="AI35" s="361"/>
      <c r="AJ35" s="361"/>
    </row>
    <row r="36" spans="1:36" s="299" customFormat="1" ht="57.75" hidden="1" customHeight="1" x14ac:dyDescent="0.25">
      <c r="A36" s="300"/>
      <c r="B36" s="300"/>
      <c r="C36" s="301"/>
      <c r="D36" s="302" t="s">
        <v>427</v>
      </c>
      <c r="E36" s="261">
        <f t="shared" si="9"/>
        <v>0</v>
      </c>
      <c r="F36" s="303"/>
      <c r="G36" s="303"/>
      <c r="H36" s="295"/>
      <c r="I36" s="295"/>
      <c r="J36" s="303">
        <f>SUM(L36,O36)</f>
        <v>0</v>
      </c>
      <c r="K36" s="303"/>
      <c r="L36" s="295"/>
      <c r="M36" s="295"/>
      <c r="N36" s="295"/>
      <c r="O36" s="303"/>
      <c r="P36" s="295"/>
      <c r="Q36" s="295"/>
      <c r="R36" s="295">
        <f>SUM(E36,J36)</f>
        <v>0</v>
      </c>
      <c r="S36" s="298"/>
      <c r="T36" s="298"/>
      <c r="U36" s="298"/>
      <c r="V36" s="298"/>
      <c r="W36" s="298"/>
      <c r="X36" s="298"/>
      <c r="Y36" s="298"/>
      <c r="Z36" s="298"/>
      <c r="AA36" s="298"/>
      <c r="AB36" s="298"/>
      <c r="AC36" s="298"/>
      <c r="AD36" s="298"/>
      <c r="AE36" s="298"/>
      <c r="AF36" s="298"/>
      <c r="AG36" s="298"/>
      <c r="AH36" s="298"/>
      <c r="AI36" s="298"/>
      <c r="AJ36" s="298"/>
    </row>
    <row r="37" spans="1:36" s="307" customFormat="1" ht="34.5" hidden="1" customHeight="1" x14ac:dyDescent="0.25">
      <c r="A37" s="287" t="s">
        <v>428</v>
      </c>
      <c r="B37" s="287" t="s">
        <v>14</v>
      </c>
      <c r="C37" s="288"/>
      <c r="D37" s="260" t="s">
        <v>429</v>
      </c>
      <c r="E37" s="261">
        <f t="shared" si="9"/>
        <v>0</v>
      </c>
      <c r="F37" s="304"/>
      <c r="G37" s="304"/>
      <c r="H37" s="304"/>
      <c r="I37" s="305">
        <f t="shared" ref="I37:J37" si="13">SUM(I38)</f>
        <v>0</v>
      </c>
      <c r="J37" s="304">
        <f t="shared" si="13"/>
        <v>0</v>
      </c>
      <c r="K37" s="304"/>
      <c r="L37" s="304"/>
      <c r="M37" s="304"/>
      <c r="N37" s="304"/>
      <c r="O37" s="304"/>
      <c r="P37" s="306"/>
      <c r="Q37" s="306"/>
      <c r="R37" s="305">
        <f t="shared" si="11"/>
        <v>0</v>
      </c>
    </row>
    <row r="38" spans="1:36" s="298" customFormat="1" ht="36" hidden="1" customHeight="1" x14ac:dyDescent="0.25">
      <c r="A38" s="308" t="s">
        <v>430</v>
      </c>
      <c r="B38" s="308" t="s">
        <v>431</v>
      </c>
      <c r="C38" s="309" t="s">
        <v>34</v>
      </c>
      <c r="D38" s="296" t="s">
        <v>318</v>
      </c>
      <c r="E38" s="297">
        <f t="shared" si="9"/>
        <v>0</v>
      </c>
      <c r="F38" s="297"/>
      <c r="G38" s="297"/>
      <c r="H38" s="297"/>
      <c r="I38" s="297"/>
      <c r="J38" s="297">
        <f>SUM(L38,O38)</f>
        <v>0</v>
      </c>
      <c r="K38" s="297"/>
      <c r="L38" s="297"/>
      <c r="M38" s="297"/>
      <c r="N38" s="297"/>
      <c r="O38" s="297"/>
      <c r="P38" s="297"/>
      <c r="Q38" s="297"/>
      <c r="R38" s="297">
        <f>SUM(E38,J38)</f>
        <v>0</v>
      </c>
    </row>
    <row r="39" spans="1:36" s="37" customFormat="1" ht="15" hidden="1" customHeight="1" x14ac:dyDescent="0.25">
      <c r="A39" s="287"/>
      <c r="B39" s="287"/>
      <c r="C39" s="287"/>
      <c r="D39" s="310"/>
      <c r="E39" s="261">
        <f t="shared" si="9"/>
        <v>0</v>
      </c>
      <c r="F39" s="268"/>
      <c r="G39" s="268"/>
      <c r="H39" s="264"/>
      <c r="I39" s="264"/>
      <c r="J39" s="268">
        <f t="shared" si="10"/>
        <v>0</v>
      </c>
      <c r="K39" s="268"/>
      <c r="L39" s="268"/>
      <c r="M39" s="268"/>
      <c r="N39" s="268"/>
      <c r="O39" s="268"/>
      <c r="P39" s="264"/>
      <c r="Q39" s="264"/>
      <c r="R39" s="268">
        <f t="shared" si="11"/>
        <v>0</v>
      </c>
    </row>
    <row r="40" spans="1:36" s="307" customFormat="1" ht="15.75" hidden="1" customHeight="1" x14ac:dyDescent="0.25">
      <c r="A40" s="311"/>
      <c r="B40" s="311"/>
      <c r="C40" s="311"/>
      <c r="D40" s="312"/>
      <c r="E40" s="261">
        <f t="shared" si="9"/>
        <v>0</v>
      </c>
      <c r="F40" s="293"/>
      <c r="G40" s="293"/>
      <c r="H40" s="306"/>
      <c r="I40" s="306"/>
      <c r="J40" s="293">
        <f t="shared" si="10"/>
        <v>0</v>
      </c>
      <c r="K40" s="293"/>
      <c r="L40" s="293"/>
      <c r="M40" s="293"/>
      <c r="N40" s="293"/>
      <c r="O40" s="293"/>
      <c r="P40" s="306"/>
      <c r="Q40" s="306"/>
      <c r="R40" s="306">
        <f t="shared" si="11"/>
        <v>0</v>
      </c>
    </row>
    <row r="41" spans="1:36" s="307" customFormat="1" ht="31.5" customHeight="1" x14ac:dyDescent="0.25">
      <c r="A41" s="287" t="s">
        <v>340</v>
      </c>
      <c r="B41" s="287" t="s">
        <v>45</v>
      </c>
      <c r="C41" s="287" t="s">
        <v>35</v>
      </c>
      <c r="D41" s="313" t="s">
        <v>341</v>
      </c>
      <c r="E41" s="261">
        <f t="shared" si="9"/>
        <v>-771550</v>
      </c>
      <c r="F41" s="268">
        <v>-771550</v>
      </c>
      <c r="G41" s="268">
        <v>-400000</v>
      </c>
      <c r="H41" s="264">
        <v>-8206</v>
      </c>
      <c r="I41" s="264"/>
      <c r="J41" s="268">
        <f>SUM(L41,O41)</f>
        <v>0</v>
      </c>
      <c r="K41" s="268"/>
      <c r="L41" s="264"/>
      <c r="M41" s="264"/>
      <c r="N41" s="264"/>
      <c r="O41" s="268"/>
      <c r="P41" s="264"/>
      <c r="Q41" s="264"/>
      <c r="R41" s="268">
        <f>SUM(E41,J41)</f>
        <v>-771550</v>
      </c>
    </row>
    <row r="42" spans="1:36" s="37" customFormat="1" ht="24.75" customHeight="1" x14ac:dyDescent="0.25">
      <c r="A42" s="287" t="s">
        <v>342</v>
      </c>
      <c r="B42" s="287" t="s">
        <v>343</v>
      </c>
      <c r="C42" s="287" t="s">
        <v>36</v>
      </c>
      <c r="D42" s="260" t="s">
        <v>344</v>
      </c>
      <c r="E42" s="261">
        <f t="shared" si="9"/>
        <v>-758000</v>
      </c>
      <c r="F42" s="268">
        <v>-758000</v>
      </c>
      <c r="G42" s="268">
        <v>-300000</v>
      </c>
      <c r="H42" s="264">
        <v>-7000</v>
      </c>
      <c r="I42" s="264"/>
      <c r="J42" s="268">
        <f>SUM(L42,O42)</f>
        <v>0</v>
      </c>
      <c r="K42" s="268"/>
      <c r="L42" s="264"/>
      <c r="M42" s="264"/>
      <c r="N42" s="264"/>
      <c r="O42" s="268"/>
      <c r="P42" s="264"/>
      <c r="Q42" s="264"/>
      <c r="R42" s="264">
        <f>SUM(E42,J42)</f>
        <v>-758000</v>
      </c>
    </row>
    <row r="43" spans="1:36" s="37" customFormat="1" ht="25.5" hidden="1" customHeight="1" x14ac:dyDescent="0.25">
      <c r="A43" s="287" t="s">
        <v>279</v>
      </c>
      <c r="B43" s="287" t="s">
        <v>280</v>
      </c>
      <c r="C43" s="287" t="s">
        <v>36</v>
      </c>
      <c r="D43" s="260" t="s">
        <v>165</v>
      </c>
      <c r="E43" s="261">
        <f t="shared" si="9"/>
        <v>0</v>
      </c>
      <c r="F43" s="268"/>
      <c r="G43" s="268"/>
      <c r="H43" s="264"/>
      <c r="I43" s="264"/>
      <c r="J43" s="268">
        <f>SUM(L43,O43)</f>
        <v>0</v>
      </c>
      <c r="K43" s="264"/>
      <c r="L43" s="264"/>
      <c r="M43" s="264"/>
      <c r="N43" s="264"/>
      <c r="O43" s="264"/>
      <c r="P43" s="264"/>
      <c r="Q43" s="264"/>
      <c r="R43" s="264">
        <f>SUM(E43,J43)</f>
        <v>0</v>
      </c>
    </row>
    <row r="44" spans="1:36" s="37" customFormat="1" ht="32.25" customHeight="1" x14ac:dyDescent="0.25">
      <c r="A44" s="287" t="s">
        <v>432</v>
      </c>
      <c r="B44" s="287" t="s">
        <v>433</v>
      </c>
      <c r="C44" s="287" t="s">
        <v>36</v>
      </c>
      <c r="D44" s="313" t="s">
        <v>434</v>
      </c>
      <c r="E44" s="261">
        <f t="shared" si="9"/>
        <v>-164150</v>
      </c>
      <c r="F44" s="268">
        <v>-164150</v>
      </c>
      <c r="G44" s="268"/>
      <c r="H44" s="264"/>
      <c r="I44" s="264"/>
      <c r="J44" s="268">
        <f>SUM(L44,O44)</f>
        <v>0</v>
      </c>
      <c r="K44" s="314"/>
      <c r="L44" s="264"/>
      <c r="M44" s="264"/>
      <c r="N44" s="264"/>
      <c r="O44" s="314"/>
      <c r="P44" s="264"/>
      <c r="Q44" s="264"/>
      <c r="R44" s="268">
        <f>SUM(E44,J44)</f>
        <v>-164150</v>
      </c>
    </row>
    <row r="45" spans="1:36" s="37" customFormat="1" ht="36.75" hidden="1" customHeight="1" x14ac:dyDescent="0.25">
      <c r="A45" s="287" t="s">
        <v>275</v>
      </c>
      <c r="B45" s="287" t="s">
        <v>276</v>
      </c>
      <c r="C45" s="287" t="s">
        <v>36</v>
      </c>
      <c r="D45" s="313" t="s">
        <v>277</v>
      </c>
      <c r="E45" s="261">
        <f t="shared" si="9"/>
        <v>0</v>
      </c>
      <c r="F45" s="268"/>
      <c r="G45" s="268"/>
      <c r="H45" s="264"/>
      <c r="I45" s="264"/>
      <c r="J45" s="268">
        <f>SUM(L45,O45)</f>
        <v>0</v>
      </c>
      <c r="K45" s="314"/>
      <c r="L45" s="264"/>
      <c r="M45" s="264"/>
      <c r="N45" s="264"/>
      <c r="O45" s="314"/>
      <c r="P45" s="264"/>
      <c r="Q45" s="264"/>
      <c r="R45" s="268">
        <f>SUM(E45,J45)</f>
        <v>0</v>
      </c>
    </row>
    <row r="46" spans="1:36" s="60" customFormat="1" ht="47.25" hidden="1" customHeight="1" x14ac:dyDescent="0.25">
      <c r="A46" s="308"/>
      <c r="B46" s="308"/>
      <c r="C46" s="309"/>
      <c r="D46" s="315" t="s">
        <v>435</v>
      </c>
      <c r="E46" s="297">
        <f t="shared" si="9"/>
        <v>0</v>
      </c>
      <c r="F46" s="292"/>
      <c r="G46" s="292"/>
      <c r="H46" s="294"/>
      <c r="I46" s="294"/>
      <c r="J46" s="292"/>
      <c r="K46" s="316"/>
      <c r="L46" s="294"/>
      <c r="M46" s="294"/>
      <c r="N46" s="294"/>
      <c r="O46" s="316"/>
      <c r="P46" s="294"/>
      <c r="Q46" s="294"/>
      <c r="R46" s="292">
        <f t="shared" si="11"/>
        <v>0</v>
      </c>
    </row>
    <row r="47" spans="1:36" s="37" customFormat="1" ht="31.5" customHeight="1" x14ac:dyDescent="0.25">
      <c r="A47" s="287" t="s">
        <v>345</v>
      </c>
      <c r="B47" s="287" t="s">
        <v>346</v>
      </c>
      <c r="C47" s="288" t="s">
        <v>36</v>
      </c>
      <c r="D47" s="260" t="s">
        <v>347</v>
      </c>
      <c r="E47" s="261">
        <f t="shared" si="9"/>
        <v>-469045</v>
      </c>
      <c r="F47" s="268">
        <v>-469045</v>
      </c>
      <c r="G47" s="268">
        <v>-371000</v>
      </c>
      <c r="H47" s="264"/>
      <c r="I47" s="264"/>
      <c r="J47" s="268">
        <f t="shared" si="10"/>
        <v>0</v>
      </c>
      <c r="K47" s="268"/>
      <c r="L47" s="264"/>
      <c r="M47" s="264"/>
      <c r="N47" s="264"/>
      <c r="O47" s="268"/>
      <c r="P47" s="264"/>
      <c r="Q47" s="264"/>
      <c r="R47" s="268">
        <f t="shared" si="11"/>
        <v>-469045</v>
      </c>
    </row>
    <row r="48" spans="1:36" s="60" customFormat="1" ht="46.5" hidden="1" customHeight="1" x14ac:dyDescent="0.25">
      <c r="A48" s="289"/>
      <c r="B48" s="289"/>
      <c r="C48" s="290"/>
      <c r="D48" s="317" t="s">
        <v>435</v>
      </c>
      <c r="E48" s="261">
        <f t="shared" si="9"/>
        <v>0</v>
      </c>
      <c r="F48" s="292"/>
      <c r="G48" s="297"/>
      <c r="H48" s="294"/>
      <c r="I48" s="294"/>
      <c r="J48" s="292">
        <f t="shared" si="10"/>
        <v>0</v>
      </c>
      <c r="K48" s="316"/>
      <c r="L48" s="294"/>
      <c r="M48" s="294"/>
      <c r="N48" s="294"/>
      <c r="O48" s="316"/>
      <c r="P48" s="294"/>
      <c r="Q48" s="294"/>
      <c r="R48" s="292">
        <f t="shared" si="11"/>
        <v>0</v>
      </c>
    </row>
    <row r="49" spans="1:35" s="37" customFormat="1" ht="31.5" customHeight="1" x14ac:dyDescent="0.25">
      <c r="A49" s="287" t="s">
        <v>167</v>
      </c>
      <c r="B49" s="287" t="s">
        <v>168</v>
      </c>
      <c r="C49" s="288" t="s">
        <v>37</v>
      </c>
      <c r="D49" s="260" t="s">
        <v>166</v>
      </c>
      <c r="E49" s="261">
        <f t="shared" si="9"/>
        <v>-390734</v>
      </c>
      <c r="F49" s="268">
        <v>-390734</v>
      </c>
      <c r="G49" s="268">
        <v>-297000</v>
      </c>
      <c r="H49" s="264">
        <v>-8194</v>
      </c>
      <c r="I49" s="264"/>
      <c r="J49" s="264">
        <f t="shared" si="10"/>
        <v>0</v>
      </c>
      <c r="K49" s="264"/>
      <c r="L49" s="264"/>
      <c r="M49" s="264"/>
      <c r="N49" s="264"/>
      <c r="O49" s="264"/>
      <c r="P49" s="264"/>
      <c r="Q49" s="264"/>
      <c r="R49" s="264">
        <f t="shared" si="11"/>
        <v>-390734</v>
      </c>
    </row>
    <row r="50" spans="1:35" s="37" customFormat="1" ht="24.75" customHeight="1" x14ac:dyDescent="0.25">
      <c r="A50" s="287" t="s">
        <v>480</v>
      </c>
      <c r="B50" s="287" t="s">
        <v>124</v>
      </c>
      <c r="C50" s="288" t="s">
        <v>42</v>
      </c>
      <c r="D50" s="260" t="s">
        <v>397</v>
      </c>
      <c r="E50" s="261">
        <f t="shared" si="9"/>
        <v>0</v>
      </c>
      <c r="F50" s="268"/>
      <c r="G50" s="268"/>
      <c r="H50" s="264"/>
      <c r="I50" s="264"/>
      <c r="J50" s="264">
        <f t="shared" si="10"/>
        <v>3450000</v>
      </c>
      <c r="K50" s="264">
        <v>3450000</v>
      </c>
      <c r="L50" s="264"/>
      <c r="M50" s="264"/>
      <c r="N50" s="264"/>
      <c r="O50" s="264">
        <v>3450000</v>
      </c>
      <c r="P50" s="264"/>
      <c r="Q50" s="264"/>
      <c r="R50" s="264">
        <f t="shared" si="11"/>
        <v>3450000</v>
      </c>
    </row>
    <row r="51" spans="1:35" s="37" customFormat="1" ht="32.25" customHeight="1" x14ac:dyDescent="0.25">
      <c r="A51" s="255" t="s">
        <v>134</v>
      </c>
      <c r="B51" s="255"/>
      <c r="C51" s="255"/>
      <c r="D51" s="285" t="s">
        <v>436</v>
      </c>
      <c r="E51" s="286">
        <f>SUM(E52)</f>
        <v>100000</v>
      </c>
      <c r="F51" s="318">
        <f t="shared" ref="F51:R51" si="14">SUM(F52)</f>
        <v>100000</v>
      </c>
      <c r="G51" s="318">
        <f t="shared" si="14"/>
        <v>0</v>
      </c>
      <c r="H51" s="318">
        <f t="shared" si="14"/>
        <v>0</v>
      </c>
      <c r="I51" s="318">
        <f t="shared" si="14"/>
        <v>0</v>
      </c>
      <c r="J51" s="318">
        <f t="shared" si="14"/>
        <v>0</v>
      </c>
      <c r="K51" s="318">
        <f t="shared" si="14"/>
        <v>0</v>
      </c>
      <c r="L51" s="318">
        <f t="shared" si="14"/>
        <v>0</v>
      </c>
      <c r="M51" s="318">
        <f t="shared" si="14"/>
        <v>0</v>
      </c>
      <c r="N51" s="318">
        <f t="shared" si="14"/>
        <v>0</v>
      </c>
      <c r="O51" s="318">
        <f t="shared" si="14"/>
        <v>0</v>
      </c>
      <c r="P51" s="318">
        <f t="shared" si="14"/>
        <v>0</v>
      </c>
      <c r="Q51" s="318" t="e">
        <f t="shared" si="14"/>
        <v>#REF!</v>
      </c>
      <c r="R51" s="318">
        <f t="shared" si="14"/>
        <v>100000</v>
      </c>
      <c r="T51" s="39">
        <f t="shared" ref="T51:T52" si="15">SUM(E51,J51)</f>
        <v>100000</v>
      </c>
    </row>
    <row r="52" spans="1:35" s="3" customFormat="1" ht="32.25" customHeight="1" x14ac:dyDescent="0.25">
      <c r="A52" s="255" t="s">
        <v>133</v>
      </c>
      <c r="B52" s="255"/>
      <c r="C52" s="255"/>
      <c r="D52" s="285" t="s">
        <v>436</v>
      </c>
      <c r="E52" s="286">
        <f t="shared" ref="E52:R52" si="16">SUM(E53:E75)</f>
        <v>100000</v>
      </c>
      <c r="F52" s="286">
        <f t="shared" si="16"/>
        <v>100000</v>
      </c>
      <c r="G52" s="286">
        <f t="shared" si="16"/>
        <v>0</v>
      </c>
      <c r="H52" s="286">
        <f t="shared" si="16"/>
        <v>0</v>
      </c>
      <c r="I52" s="286">
        <f t="shared" si="16"/>
        <v>0</v>
      </c>
      <c r="J52" s="286">
        <f t="shared" si="16"/>
        <v>0</v>
      </c>
      <c r="K52" s="286">
        <f t="shared" si="16"/>
        <v>0</v>
      </c>
      <c r="L52" s="286">
        <f t="shared" si="16"/>
        <v>0</v>
      </c>
      <c r="M52" s="286">
        <f t="shared" si="16"/>
        <v>0</v>
      </c>
      <c r="N52" s="286">
        <f t="shared" si="16"/>
        <v>0</v>
      </c>
      <c r="O52" s="286">
        <f t="shared" si="16"/>
        <v>0</v>
      </c>
      <c r="P52" s="286">
        <f t="shared" si="16"/>
        <v>0</v>
      </c>
      <c r="Q52" s="286" t="e">
        <f t="shared" si="16"/>
        <v>#REF!</v>
      </c>
      <c r="R52" s="286">
        <f t="shared" si="16"/>
        <v>100000</v>
      </c>
      <c r="T52" s="39">
        <f t="shared" si="15"/>
        <v>100000</v>
      </c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</row>
    <row r="53" spans="1:35" s="140" customFormat="1" ht="34.5" hidden="1" customHeight="1" x14ac:dyDescent="0.25">
      <c r="A53" s="259" t="s">
        <v>138</v>
      </c>
      <c r="B53" s="319" t="s">
        <v>77</v>
      </c>
      <c r="C53" s="319" t="s">
        <v>32</v>
      </c>
      <c r="D53" s="266" t="s">
        <v>421</v>
      </c>
      <c r="E53" s="261">
        <f t="shared" ref="E53:E75" si="17">SUM(F53,I53)</f>
        <v>0</v>
      </c>
      <c r="F53" s="320"/>
      <c r="G53" s="321"/>
      <c r="H53" s="321"/>
      <c r="I53" s="321"/>
      <c r="J53" s="322">
        <f t="shared" ref="J53:J75" si="18">SUM(L53,O53)</f>
        <v>0</v>
      </c>
      <c r="K53" s="322"/>
      <c r="L53" s="321"/>
      <c r="M53" s="321"/>
      <c r="N53" s="321"/>
      <c r="O53" s="321"/>
      <c r="P53" s="321"/>
      <c r="Q53" s="321"/>
      <c r="R53" s="322">
        <f t="shared" ref="R53:R67" si="19">SUM(E53,J53)</f>
        <v>0</v>
      </c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</row>
    <row r="54" spans="1:35" s="3" customFormat="1" ht="31.15" hidden="1" customHeight="1" x14ac:dyDescent="0.25">
      <c r="A54" s="259" t="s">
        <v>418</v>
      </c>
      <c r="B54" s="259" t="s">
        <v>289</v>
      </c>
      <c r="C54" s="259" t="s">
        <v>290</v>
      </c>
      <c r="D54" s="323" t="s">
        <v>291</v>
      </c>
      <c r="E54" s="261">
        <f t="shared" si="17"/>
        <v>0</v>
      </c>
      <c r="F54" s="261"/>
      <c r="G54" s="261"/>
      <c r="H54" s="261"/>
      <c r="I54" s="262"/>
      <c r="J54" s="267">
        <f t="shared" si="18"/>
        <v>0</v>
      </c>
      <c r="K54" s="267"/>
      <c r="L54" s="265"/>
      <c r="M54" s="265"/>
      <c r="N54" s="265"/>
      <c r="O54" s="267"/>
      <c r="P54" s="262"/>
      <c r="Q54" s="262"/>
      <c r="R54" s="264">
        <f t="shared" si="19"/>
        <v>0</v>
      </c>
      <c r="T54" s="158"/>
    </row>
    <row r="55" spans="1:35" s="3" customFormat="1" ht="45.75" hidden="1" customHeight="1" x14ac:dyDescent="0.25">
      <c r="A55" s="259" t="s">
        <v>419</v>
      </c>
      <c r="B55" s="259" t="s">
        <v>221</v>
      </c>
      <c r="C55" s="259" t="s">
        <v>220</v>
      </c>
      <c r="D55" s="266" t="s">
        <v>219</v>
      </c>
      <c r="E55" s="261">
        <f t="shared" si="17"/>
        <v>0</v>
      </c>
      <c r="F55" s="261"/>
      <c r="G55" s="262"/>
      <c r="H55" s="262"/>
      <c r="I55" s="262"/>
      <c r="J55" s="267">
        <f t="shared" si="18"/>
        <v>0</v>
      </c>
      <c r="K55" s="267"/>
      <c r="L55" s="265"/>
      <c r="M55" s="265"/>
      <c r="N55" s="265"/>
      <c r="O55" s="267"/>
      <c r="P55" s="262"/>
      <c r="Q55" s="262"/>
      <c r="R55" s="264">
        <f t="shared" si="19"/>
        <v>0</v>
      </c>
      <c r="T55" s="158"/>
    </row>
    <row r="56" spans="1:35" s="327" customFormat="1" ht="30.75" hidden="1" customHeight="1" x14ac:dyDescent="0.25">
      <c r="A56" s="308"/>
      <c r="B56" s="308"/>
      <c r="C56" s="308"/>
      <c r="D56" s="324" t="s">
        <v>437</v>
      </c>
      <c r="E56" s="261">
        <f t="shared" si="17"/>
        <v>0</v>
      </c>
      <c r="F56" s="297"/>
      <c r="G56" s="297"/>
      <c r="H56" s="297"/>
      <c r="I56" s="325"/>
      <c r="J56" s="326">
        <f t="shared" si="18"/>
        <v>0</v>
      </c>
      <c r="K56" s="326"/>
      <c r="L56" s="278"/>
      <c r="M56" s="278"/>
      <c r="N56" s="278"/>
      <c r="O56" s="326"/>
      <c r="P56" s="325"/>
      <c r="Q56" s="325"/>
      <c r="R56" s="294">
        <f t="shared" si="19"/>
        <v>0</v>
      </c>
      <c r="T56" s="328"/>
    </row>
    <row r="57" spans="1:35" s="249" customFormat="1" ht="36" hidden="1" customHeight="1" x14ac:dyDescent="0.25">
      <c r="A57" s="259" t="s">
        <v>438</v>
      </c>
      <c r="B57" s="259" t="s">
        <v>85</v>
      </c>
      <c r="C57" s="259" t="s">
        <v>63</v>
      </c>
      <c r="D57" s="266" t="s">
        <v>86</v>
      </c>
      <c r="E57" s="261">
        <f t="shared" si="17"/>
        <v>0</v>
      </c>
      <c r="F57" s="265"/>
      <c r="G57" s="265"/>
      <c r="H57" s="265"/>
      <c r="I57" s="265"/>
      <c r="J57" s="267">
        <f t="shared" si="18"/>
        <v>0</v>
      </c>
      <c r="K57" s="267"/>
      <c r="L57" s="265"/>
      <c r="M57" s="265"/>
      <c r="N57" s="265"/>
      <c r="O57" s="267"/>
      <c r="P57" s="265"/>
      <c r="Q57" s="265"/>
      <c r="R57" s="264">
        <f t="shared" si="19"/>
        <v>0</v>
      </c>
      <c r="T57" s="250"/>
    </row>
    <row r="58" spans="1:35" s="249" customFormat="1" ht="35.25" hidden="1" customHeight="1" x14ac:dyDescent="0.25">
      <c r="A58" s="259" t="s">
        <v>439</v>
      </c>
      <c r="B58" s="259" t="s">
        <v>88</v>
      </c>
      <c r="C58" s="259" t="s">
        <v>63</v>
      </c>
      <c r="D58" s="266" t="s">
        <v>89</v>
      </c>
      <c r="E58" s="261">
        <f t="shared" si="17"/>
        <v>0</v>
      </c>
      <c r="F58" s="261"/>
      <c r="G58" s="265"/>
      <c r="H58" s="265"/>
      <c r="I58" s="265"/>
      <c r="J58" s="261">
        <f t="shared" si="18"/>
        <v>0</v>
      </c>
      <c r="K58" s="261"/>
      <c r="L58" s="265"/>
      <c r="M58" s="265"/>
      <c r="N58" s="265"/>
      <c r="O58" s="261"/>
      <c r="P58" s="265"/>
      <c r="Q58" s="265"/>
      <c r="R58" s="264">
        <f t="shared" si="19"/>
        <v>0</v>
      </c>
      <c r="T58" s="250"/>
    </row>
    <row r="59" spans="1:35" s="329" customFormat="1" ht="42.75" hidden="1" customHeight="1" x14ac:dyDescent="0.25">
      <c r="A59" s="308"/>
      <c r="B59" s="308"/>
      <c r="C59" s="308"/>
      <c r="D59" s="312" t="s">
        <v>440</v>
      </c>
      <c r="E59" s="261">
        <f t="shared" si="17"/>
        <v>0</v>
      </c>
      <c r="F59" s="297"/>
      <c r="G59" s="278"/>
      <c r="H59" s="278"/>
      <c r="I59" s="278"/>
      <c r="J59" s="297">
        <f t="shared" si="18"/>
        <v>0</v>
      </c>
      <c r="K59" s="297"/>
      <c r="L59" s="278"/>
      <c r="M59" s="278"/>
      <c r="N59" s="278"/>
      <c r="O59" s="297"/>
      <c r="P59" s="278"/>
      <c r="Q59" s="278"/>
      <c r="R59" s="326">
        <f t="shared" si="19"/>
        <v>0</v>
      </c>
    </row>
    <row r="60" spans="1:35" s="249" customFormat="1" ht="30.75" customHeight="1" x14ac:dyDescent="0.25">
      <c r="A60" s="259" t="s">
        <v>420</v>
      </c>
      <c r="B60" s="259" t="s">
        <v>91</v>
      </c>
      <c r="C60" s="259" t="s">
        <v>63</v>
      </c>
      <c r="D60" s="323" t="s">
        <v>7</v>
      </c>
      <c r="E60" s="261">
        <f t="shared" si="17"/>
        <v>100000</v>
      </c>
      <c r="F60" s="261">
        <v>100000</v>
      </c>
      <c r="G60" s="261"/>
      <c r="H60" s="261"/>
      <c r="I60" s="262"/>
      <c r="J60" s="267">
        <f t="shared" si="18"/>
        <v>0</v>
      </c>
      <c r="K60" s="267"/>
      <c r="L60" s="265"/>
      <c r="M60" s="265"/>
      <c r="N60" s="265"/>
      <c r="O60" s="267"/>
      <c r="P60" s="262"/>
      <c r="Q60" s="262"/>
      <c r="R60" s="264">
        <f t="shared" si="19"/>
        <v>100000</v>
      </c>
      <c r="T60" s="250"/>
    </row>
    <row r="61" spans="1:35" s="140" customFormat="1" ht="25.5" hidden="1" customHeight="1" x14ac:dyDescent="0.25">
      <c r="A61" s="259" t="s">
        <v>441</v>
      </c>
      <c r="B61" s="259" t="s">
        <v>93</v>
      </c>
      <c r="C61" s="259" t="s">
        <v>63</v>
      </c>
      <c r="D61" s="323" t="s">
        <v>92</v>
      </c>
      <c r="E61" s="261">
        <f t="shared" si="17"/>
        <v>0</v>
      </c>
      <c r="F61" s="261"/>
      <c r="G61" s="261"/>
      <c r="H61" s="261"/>
      <c r="I61" s="262"/>
      <c r="J61" s="267">
        <f t="shared" si="18"/>
        <v>0</v>
      </c>
      <c r="K61" s="267"/>
      <c r="L61" s="265"/>
      <c r="M61" s="265"/>
      <c r="N61" s="265"/>
      <c r="O61" s="267"/>
      <c r="P61" s="262"/>
      <c r="Q61" s="262"/>
      <c r="R61" s="264">
        <f t="shared" si="19"/>
        <v>0</v>
      </c>
      <c r="T61" s="274"/>
    </row>
    <row r="62" spans="1:35" s="140" customFormat="1" ht="34.5" hidden="1" customHeight="1" x14ac:dyDescent="0.25">
      <c r="A62" s="330" t="s">
        <v>256</v>
      </c>
      <c r="B62" s="330" t="s">
        <v>257</v>
      </c>
      <c r="C62" s="288" t="s">
        <v>14</v>
      </c>
      <c r="D62" s="260" t="s">
        <v>258</v>
      </c>
      <c r="E62" s="261">
        <f t="shared" si="17"/>
        <v>0</v>
      </c>
      <c r="F62" s="265"/>
      <c r="G62" s="265"/>
      <c r="H62" s="265"/>
      <c r="I62" s="265"/>
      <c r="J62" s="322">
        <f t="shared" si="18"/>
        <v>0</v>
      </c>
      <c r="K62" s="322"/>
      <c r="L62" s="321"/>
      <c r="M62" s="321"/>
      <c r="N62" s="321"/>
      <c r="O62" s="321"/>
      <c r="P62" s="321"/>
      <c r="Q62" s="321"/>
      <c r="R62" s="322">
        <f t="shared" si="19"/>
        <v>0</v>
      </c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</row>
    <row r="63" spans="1:35" s="140" customFormat="1" ht="34.5" hidden="1" customHeight="1" x14ac:dyDescent="0.25">
      <c r="A63" s="330" t="s">
        <v>259</v>
      </c>
      <c r="B63" s="331" t="s">
        <v>260</v>
      </c>
      <c r="C63" s="332" t="s">
        <v>45</v>
      </c>
      <c r="D63" s="260" t="s">
        <v>261</v>
      </c>
      <c r="E63" s="261">
        <f t="shared" si="17"/>
        <v>0</v>
      </c>
      <c r="F63" s="333"/>
      <c r="G63" s="333"/>
      <c r="H63" s="333"/>
      <c r="I63" s="333"/>
      <c r="J63" s="322">
        <f t="shared" si="18"/>
        <v>0</v>
      </c>
      <c r="K63" s="322"/>
      <c r="L63" s="321"/>
      <c r="M63" s="321"/>
      <c r="N63" s="321"/>
      <c r="O63" s="321"/>
      <c r="P63" s="321"/>
      <c r="Q63" s="321"/>
      <c r="R63" s="322">
        <f t="shared" si="19"/>
        <v>0</v>
      </c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</row>
    <row r="64" spans="1:35" s="140" customFormat="1" ht="49.5" hidden="1" customHeight="1" x14ac:dyDescent="0.25">
      <c r="A64" s="330" t="s">
        <v>262</v>
      </c>
      <c r="B64" s="330" t="s">
        <v>263</v>
      </c>
      <c r="C64" s="288" t="s">
        <v>45</v>
      </c>
      <c r="D64" s="334" t="s">
        <v>264</v>
      </c>
      <c r="E64" s="261">
        <f t="shared" si="17"/>
        <v>0</v>
      </c>
      <c r="F64" s="333"/>
      <c r="G64" s="333"/>
      <c r="H64" s="333"/>
      <c r="I64" s="333"/>
      <c r="J64" s="322">
        <f t="shared" si="18"/>
        <v>0</v>
      </c>
      <c r="K64" s="322"/>
      <c r="L64" s="321"/>
      <c r="M64" s="321"/>
      <c r="N64" s="321"/>
      <c r="O64" s="321"/>
      <c r="P64" s="321"/>
      <c r="Q64" s="321"/>
      <c r="R64" s="322">
        <f t="shared" si="19"/>
        <v>0</v>
      </c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</row>
    <row r="65" spans="1:124" s="140" customFormat="1" ht="35.25" hidden="1" customHeight="1" x14ac:dyDescent="0.25">
      <c r="A65" s="330" t="s">
        <v>442</v>
      </c>
      <c r="B65" s="330" t="s">
        <v>443</v>
      </c>
      <c r="C65" s="288" t="s">
        <v>45</v>
      </c>
      <c r="D65" s="334" t="s">
        <v>444</v>
      </c>
      <c r="E65" s="261">
        <f t="shared" si="17"/>
        <v>0</v>
      </c>
      <c r="F65" s="320"/>
      <c r="G65" s="321"/>
      <c r="H65" s="321"/>
      <c r="I65" s="321"/>
      <c r="J65" s="322">
        <f t="shared" si="18"/>
        <v>0</v>
      </c>
      <c r="K65" s="322"/>
      <c r="L65" s="321"/>
      <c r="M65" s="321"/>
      <c r="N65" s="321"/>
      <c r="O65" s="321"/>
      <c r="P65" s="321"/>
      <c r="Q65" s="321"/>
      <c r="R65" s="322">
        <f t="shared" si="19"/>
        <v>0</v>
      </c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</row>
    <row r="66" spans="1:124" s="140" customFormat="1" ht="62.25" hidden="1" customHeight="1" x14ac:dyDescent="0.25">
      <c r="A66" s="330" t="s">
        <v>445</v>
      </c>
      <c r="B66" s="330" t="s">
        <v>446</v>
      </c>
      <c r="C66" s="288" t="s">
        <v>426</v>
      </c>
      <c r="D66" s="260" t="s">
        <v>447</v>
      </c>
      <c r="E66" s="261">
        <f t="shared" si="17"/>
        <v>0</v>
      </c>
      <c r="F66" s="268"/>
      <c r="G66" s="265"/>
      <c r="H66" s="265"/>
      <c r="I66" s="265"/>
      <c r="J66" s="264">
        <f t="shared" si="18"/>
        <v>0</v>
      </c>
      <c r="K66" s="264"/>
      <c r="L66" s="262"/>
      <c r="M66" s="265"/>
      <c r="N66" s="265"/>
      <c r="O66" s="262"/>
      <c r="P66" s="335"/>
      <c r="Q66" s="333"/>
      <c r="R66" s="322">
        <f t="shared" si="19"/>
        <v>0</v>
      </c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</row>
    <row r="67" spans="1:124" s="140" customFormat="1" ht="33.75" hidden="1" customHeight="1" x14ac:dyDescent="0.25">
      <c r="A67" s="330" t="s">
        <v>448</v>
      </c>
      <c r="B67" s="330" t="s">
        <v>449</v>
      </c>
      <c r="C67" s="287" t="s">
        <v>46</v>
      </c>
      <c r="D67" s="260" t="s">
        <v>450</v>
      </c>
      <c r="E67" s="261">
        <f t="shared" si="17"/>
        <v>0</v>
      </c>
      <c r="F67" s="268"/>
      <c r="G67" s="268"/>
      <c r="H67" s="268"/>
      <c r="I67" s="268"/>
      <c r="J67" s="264">
        <f t="shared" si="18"/>
        <v>0</v>
      </c>
      <c r="K67" s="264"/>
      <c r="L67" s="268"/>
      <c r="M67" s="268"/>
      <c r="N67" s="268"/>
      <c r="O67" s="264"/>
      <c r="P67" s="268"/>
      <c r="Q67" s="268" t="e">
        <f>SUM(#REF!)</f>
        <v>#REF!</v>
      </c>
      <c r="R67" s="264">
        <f t="shared" si="19"/>
        <v>0</v>
      </c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</row>
    <row r="68" spans="1:124" s="140" customFormat="1" ht="33.75" hidden="1" customHeight="1" x14ac:dyDescent="0.25">
      <c r="A68" s="259" t="s">
        <v>451</v>
      </c>
      <c r="B68" s="259" t="s">
        <v>97</v>
      </c>
      <c r="C68" s="259" t="s">
        <v>39</v>
      </c>
      <c r="D68" s="277" t="s">
        <v>96</v>
      </c>
      <c r="E68" s="261">
        <f t="shared" si="17"/>
        <v>0</v>
      </c>
      <c r="F68" s="268"/>
      <c r="G68" s="268"/>
      <c r="H68" s="268"/>
      <c r="I68" s="268"/>
      <c r="J68" s="267">
        <f t="shared" si="18"/>
        <v>0</v>
      </c>
      <c r="K68" s="267"/>
      <c r="L68" s="268"/>
      <c r="M68" s="268"/>
      <c r="N68" s="268"/>
      <c r="O68" s="267"/>
      <c r="P68" s="268"/>
      <c r="Q68" s="268"/>
      <c r="R68" s="264">
        <f>SUM(E68,J68)</f>
        <v>0</v>
      </c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</row>
    <row r="69" spans="1:124" s="140" customFormat="1" ht="61.5" hidden="1" customHeight="1" x14ac:dyDescent="0.25">
      <c r="A69" s="336" t="s">
        <v>452</v>
      </c>
      <c r="B69" s="337">
        <v>3124</v>
      </c>
      <c r="C69" s="338">
        <v>1040</v>
      </c>
      <c r="D69" s="339" t="s">
        <v>335</v>
      </c>
      <c r="E69" s="261">
        <f t="shared" si="17"/>
        <v>0</v>
      </c>
      <c r="F69" s="320"/>
      <c r="G69" s="321"/>
      <c r="H69" s="321"/>
      <c r="I69" s="321"/>
      <c r="J69" s="322">
        <f t="shared" si="18"/>
        <v>0</v>
      </c>
      <c r="K69" s="322"/>
      <c r="L69" s="321"/>
      <c r="M69" s="321"/>
      <c r="N69" s="321"/>
      <c r="O69" s="322"/>
      <c r="P69" s="321"/>
      <c r="Q69" s="321"/>
      <c r="R69" s="322">
        <f>SUM(E69,J69)</f>
        <v>0</v>
      </c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</row>
    <row r="70" spans="1:124" s="340" customFormat="1" ht="29.25" hidden="1" customHeight="1" x14ac:dyDescent="0.25">
      <c r="A70" s="259" t="s">
        <v>453</v>
      </c>
      <c r="B70" s="259" t="s">
        <v>66</v>
      </c>
      <c r="C70" s="259" t="s">
        <v>39</v>
      </c>
      <c r="D70" s="277" t="s">
        <v>101</v>
      </c>
      <c r="E70" s="261">
        <f t="shared" si="17"/>
        <v>0</v>
      </c>
      <c r="F70" s="268"/>
      <c r="G70" s="268"/>
      <c r="H70" s="268"/>
      <c r="I70" s="268"/>
      <c r="J70" s="261">
        <f t="shared" si="18"/>
        <v>0</v>
      </c>
      <c r="K70" s="261"/>
      <c r="L70" s="268"/>
      <c r="M70" s="268"/>
      <c r="N70" s="268"/>
      <c r="O70" s="261"/>
      <c r="P70" s="268"/>
      <c r="Q70" s="268"/>
      <c r="R70" s="268">
        <f>SUM(E70,J70)</f>
        <v>0</v>
      </c>
      <c r="T70" s="341"/>
    </row>
    <row r="71" spans="1:124" s="140" customFormat="1" ht="27.75" hidden="1" customHeight="1" x14ac:dyDescent="0.25">
      <c r="A71" s="259" t="s">
        <v>454</v>
      </c>
      <c r="B71" s="259" t="s">
        <v>99</v>
      </c>
      <c r="C71" s="259" t="s">
        <v>39</v>
      </c>
      <c r="D71" s="277" t="s">
        <v>100</v>
      </c>
      <c r="E71" s="261">
        <f t="shared" si="17"/>
        <v>0</v>
      </c>
      <c r="F71" s="268"/>
      <c r="G71" s="265"/>
      <c r="H71" s="264"/>
      <c r="I71" s="264"/>
      <c r="J71" s="267">
        <f t="shared" si="18"/>
        <v>0</v>
      </c>
      <c r="K71" s="267"/>
      <c r="L71" s="265"/>
      <c r="M71" s="265"/>
      <c r="N71" s="265"/>
      <c r="O71" s="267"/>
      <c r="P71" s="265"/>
      <c r="Q71" s="265"/>
      <c r="R71" s="268">
        <f>SUM(E71,J71)</f>
        <v>0</v>
      </c>
      <c r="T71" s="274"/>
    </row>
    <row r="72" spans="1:124" s="140" customFormat="1" ht="78" hidden="1" customHeight="1" x14ac:dyDescent="0.25">
      <c r="A72" s="342" t="s">
        <v>455</v>
      </c>
      <c r="B72" s="342" t="s">
        <v>68</v>
      </c>
      <c r="C72" s="287" t="s">
        <v>46</v>
      </c>
      <c r="D72" s="343" t="s">
        <v>139</v>
      </c>
      <c r="E72" s="261">
        <f t="shared" si="17"/>
        <v>0</v>
      </c>
      <c r="F72" s="261"/>
      <c r="G72" s="344"/>
      <c r="H72" s="344"/>
      <c r="I72" s="344"/>
      <c r="J72" s="264">
        <f t="shared" si="18"/>
        <v>0</v>
      </c>
      <c r="K72" s="264"/>
      <c r="L72" s="344"/>
      <c r="M72" s="344"/>
      <c r="N72" s="344"/>
      <c r="O72" s="264"/>
      <c r="P72" s="344"/>
      <c r="Q72" s="344"/>
      <c r="R72" s="267">
        <f>SUM(J72,E72)</f>
        <v>0</v>
      </c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</row>
    <row r="73" spans="1:124" s="140" customFormat="1" ht="48" hidden="1" customHeight="1" x14ac:dyDescent="0.25">
      <c r="A73" s="342" t="s">
        <v>140</v>
      </c>
      <c r="B73" s="342" t="s">
        <v>141</v>
      </c>
      <c r="C73" s="287" t="s">
        <v>14</v>
      </c>
      <c r="D73" s="343" t="s">
        <v>321</v>
      </c>
      <c r="E73" s="261">
        <f t="shared" si="17"/>
        <v>0</v>
      </c>
      <c r="F73" s="261"/>
      <c r="G73" s="344"/>
      <c r="H73" s="344"/>
      <c r="I73" s="344"/>
      <c r="J73" s="264">
        <f t="shared" si="18"/>
        <v>0</v>
      </c>
      <c r="K73" s="264"/>
      <c r="L73" s="344"/>
      <c r="M73" s="344"/>
      <c r="N73" s="344"/>
      <c r="O73" s="264"/>
      <c r="P73" s="344"/>
      <c r="Q73" s="344"/>
      <c r="R73" s="267">
        <f>SUM(J73,E73)</f>
        <v>0</v>
      </c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</row>
    <row r="74" spans="1:124" s="140" customFormat="1" ht="30" hidden="1" customHeight="1" x14ac:dyDescent="0.25">
      <c r="A74" s="330" t="s">
        <v>142</v>
      </c>
      <c r="B74" s="330" t="s">
        <v>104</v>
      </c>
      <c r="C74" s="287" t="s">
        <v>38</v>
      </c>
      <c r="D74" s="343" t="s">
        <v>105</v>
      </c>
      <c r="E74" s="261">
        <f t="shared" si="17"/>
        <v>0</v>
      </c>
      <c r="F74" s="268"/>
      <c r="G74" s="265"/>
      <c r="H74" s="265"/>
      <c r="I74" s="265"/>
      <c r="J74" s="264">
        <f t="shared" si="18"/>
        <v>0</v>
      </c>
      <c r="K74" s="264"/>
      <c r="L74" s="265"/>
      <c r="M74" s="265"/>
      <c r="N74" s="265"/>
      <c r="O74" s="264"/>
      <c r="P74" s="265"/>
      <c r="Q74" s="265"/>
      <c r="R74" s="264">
        <f>SUM(E74,J74)</f>
        <v>0</v>
      </c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</row>
    <row r="75" spans="1:124" s="349" customFormat="1" ht="31.5" hidden="1" customHeight="1" x14ac:dyDescent="0.25">
      <c r="A75" s="345" t="s">
        <v>456</v>
      </c>
      <c r="B75" s="345" t="s">
        <v>214</v>
      </c>
      <c r="C75" s="346" t="s">
        <v>193</v>
      </c>
      <c r="D75" s="343" t="s">
        <v>215</v>
      </c>
      <c r="E75" s="261">
        <f t="shared" si="17"/>
        <v>0</v>
      </c>
      <c r="F75" s="320"/>
      <c r="G75" s="321"/>
      <c r="H75" s="321"/>
      <c r="I75" s="321"/>
      <c r="J75" s="322">
        <f t="shared" si="18"/>
        <v>0</v>
      </c>
      <c r="K75" s="322"/>
      <c r="L75" s="321"/>
      <c r="M75" s="321"/>
      <c r="N75" s="321"/>
      <c r="O75" s="322"/>
      <c r="P75" s="321"/>
      <c r="Q75" s="321"/>
      <c r="R75" s="322">
        <f>SUM(E75,J75)</f>
        <v>0</v>
      </c>
      <c r="S75" s="347"/>
      <c r="T75" s="347"/>
      <c r="U75" s="347"/>
      <c r="V75" s="347"/>
      <c r="W75" s="347"/>
      <c r="X75" s="347"/>
      <c r="Y75" s="347"/>
      <c r="Z75" s="347"/>
      <c r="AA75" s="347"/>
      <c r="AB75" s="347"/>
      <c r="AC75" s="347"/>
      <c r="AD75" s="347"/>
      <c r="AE75" s="347"/>
      <c r="AF75" s="347"/>
      <c r="AG75" s="347"/>
      <c r="AH75" s="347"/>
      <c r="AI75" s="347"/>
      <c r="AJ75" s="347"/>
      <c r="AK75" s="347"/>
      <c r="AL75" s="347"/>
      <c r="AM75" s="347"/>
      <c r="AN75" s="347"/>
      <c r="AO75" s="347"/>
      <c r="AP75" s="347"/>
      <c r="AQ75" s="348"/>
      <c r="AR75" s="348"/>
      <c r="AS75" s="348"/>
      <c r="AT75" s="348"/>
      <c r="AU75" s="348"/>
      <c r="AV75" s="348"/>
      <c r="AW75" s="348"/>
      <c r="AX75" s="348"/>
      <c r="AY75" s="348"/>
      <c r="AZ75" s="348"/>
      <c r="BA75" s="348"/>
      <c r="BB75" s="348"/>
      <c r="BC75" s="348"/>
      <c r="BD75" s="348"/>
      <c r="BE75" s="348"/>
      <c r="BF75" s="348"/>
      <c r="BG75" s="348"/>
      <c r="BH75" s="348"/>
      <c r="BI75" s="348"/>
      <c r="BJ75" s="348"/>
      <c r="BK75" s="348"/>
      <c r="BL75" s="348"/>
      <c r="BM75" s="348"/>
      <c r="BN75" s="348"/>
      <c r="BO75" s="348"/>
      <c r="BP75" s="348"/>
      <c r="BQ75" s="348"/>
      <c r="BR75" s="348"/>
      <c r="BS75" s="348"/>
      <c r="BT75" s="348"/>
      <c r="BU75" s="348"/>
      <c r="BV75" s="348"/>
      <c r="BW75" s="348"/>
      <c r="BX75" s="348"/>
      <c r="BY75" s="348"/>
      <c r="BZ75" s="348"/>
      <c r="CA75" s="348"/>
      <c r="CB75" s="348"/>
      <c r="CC75" s="348"/>
      <c r="CD75" s="348"/>
      <c r="CE75" s="348"/>
      <c r="CF75" s="348"/>
      <c r="CG75" s="348"/>
      <c r="CH75" s="348"/>
      <c r="CI75" s="348"/>
      <c r="CJ75" s="348"/>
      <c r="CK75" s="348"/>
      <c r="CL75" s="348"/>
      <c r="CM75" s="348"/>
      <c r="CN75" s="348"/>
      <c r="CO75" s="348"/>
      <c r="CP75" s="348"/>
      <c r="CQ75" s="348"/>
      <c r="CR75" s="348"/>
      <c r="CS75" s="348"/>
      <c r="CT75" s="348"/>
      <c r="CU75" s="348"/>
      <c r="CV75" s="348"/>
      <c r="CW75" s="348"/>
      <c r="CX75" s="348"/>
      <c r="CY75" s="348"/>
      <c r="CZ75" s="348"/>
      <c r="DA75" s="348"/>
      <c r="DB75" s="348"/>
      <c r="DC75" s="348"/>
      <c r="DD75" s="348"/>
      <c r="DE75" s="348"/>
      <c r="DF75" s="348"/>
      <c r="DG75" s="348"/>
      <c r="DH75" s="348"/>
      <c r="DI75" s="348"/>
      <c r="DJ75" s="348"/>
      <c r="DK75" s="348"/>
      <c r="DL75" s="348"/>
      <c r="DM75" s="348"/>
      <c r="DN75" s="348"/>
      <c r="DO75" s="348"/>
      <c r="DP75" s="348"/>
      <c r="DQ75" s="348"/>
      <c r="DR75" s="348"/>
      <c r="DS75" s="348"/>
      <c r="DT75" s="348"/>
    </row>
    <row r="76" spans="1:124" s="3" customFormat="1" ht="31.5" customHeight="1" x14ac:dyDescent="0.25">
      <c r="A76" s="255" t="s">
        <v>15</v>
      </c>
      <c r="B76" s="255"/>
      <c r="C76" s="255"/>
      <c r="D76" s="350" t="s">
        <v>350</v>
      </c>
      <c r="E76" s="286">
        <f>SUM(E77)</f>
        <v>-2475</v>
      </c>
      <c r="F76" s="318">
        <f t="shared" ref="F76:R76" si="20">SUM(F77)</f>
        <v>-2475</v>
      </c>
      <c r="G76" s="318">
        <f t="shared" si="20"/>
        <v>0</v>
      </c>
      <c r="H76" s="318">
        <f t="shared" si="20"/>
        <v>20000</v>
      </c>
      <c r="I76" s="318">
        <f t="shared" si="20"/>
        <v>0</v>
      </c>
      <c r="J76" s="318">
        <f t="shared" si="20"/>
        <v>2475</v>
      </c>
      <c r="K76" s="318">
        <f t="shared" si="20"/>
        <v>2475</v>
      </c>
      <c r="L76" s="318">
        <f t="shared" si="20"/>
        <v>0</v>
      </c>
      <c r="M76" s="318">
        <f t="shared" si="20"/>
        <v>0</v>
      </c>
      <c r="N76" s="318">
        <f t="shared" si="20"/>
        <v>0</v>
      </c>
      <c r="O76" s="318">
        <f t="shared" si="20"/>
        <v>2475</v>
      </c>
      <c r="P76" s="318">
        <f t="shared" si="20"/>
        <v>0</v>
      </c>
      <c r="Q76" s="318">
        <f t="shared" si="20"/>
        <v>0</v>
      </c>
      <c r="R76" s="318">
        <f t="shared" si="20"/>
        <v>0</v>
      </c>
      <c r="S76" s="61"/>
      <c r="T76" s="39">
        <f t="shared" ref="T76:T77" si="21">SUM(E76,J76)</f>
        <v>0</v>
      </c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  <c r="AQ76" s="61"/>
      <c r="AR76" s="61"/>
      <c r="AS76" s="61"/>
      <c r="AT76" s="61"/>
      <c r="AU76" s="61"/>
      <c r="AV76" s="61"/>
      <c r="AW76" s="61"/>
      <c r="AX76" s="61"/>
      <c r="AY76" s="61"/>
      <c r="AZ76" s="61"/>
      <c r="BA76" s="61"/>
      <c r="BB76" s="61"/>
      <c r="BC76" s="61"/>
      <c r="BD76" s="61"/>
      <c r="BE76" s="61"/>
      <c r="BF76" s="61"/>
      <c r="BG76" s="61"/>
      <c r="BH76" s="61"/>
      <c r="BI76" s="61"/>
      <c r="BJ76" s="61"/>
      <c r="BK76" s="61"/>
      <c r="BL76" s="61"/>
      <c r="BM76" s="61"/>
      <c r="BN76" s="61"/>
      <c r="BO76" s="61"/>
      <c r="BP76" s="61"/>
      <c r="BQ76" s="61"/>
      <c r="BR76" s="61"/>
      <c r="BS76" s="61"/>
      <c r="BT76" s="61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1"/>
      <c r="CL76" s="61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1"/>
      <c r="DE76" s="61"/>
      <c r="DF76" s="61"/>
      <c r="DG76" s="61"/>
      <c r="DH76" s="61"/>
      <c r="DI76" s="61"/>
      <c r="DJ76" s="61"/>
      <c r="DK76" s="61"/>
      <c r="DL76" s="61"/>
      <c r="DM76" s="61"/>
      <c r="DN76" s="61"/>
      <c r="DO76" s="61"/>
      <c r="DP76" s="61"/>
      <c r="DQ76" s="61"/>
      <c r="DR76" s="61"/>
      <c r="DS76" s="61"/>
      <c r="DT76" s="61"/>
    </row>
    <row r="77" spans="1:124" s="3" customFormat="1" ht="34.5" customHeight="1" x14ac:dyDescent="0.25">
      <c r="A77" s="255" t="s">
        <v>16</v>
      </c>
      <c r="B77" s="255"/>
      <c r="C77" s="255"/>
      <c r="D77" s="350" t="s">
        <v>350</v>
      </c>
      <c r="E77" s="286">
        <f>SUM(E78:E88)</f>
        <v>-2475</v>
      </c>
      <c r="F77" s="286">
        <f t="shared" ref="F77:R77" si="22">SUM(F78:F88)</f>
        <v>-2475</v>
      </c>
      <c r="G77" s="286">
        <f t="shared" si="22"/>
        <v>0</v>
      </c>
      <c r="H77" s="286">
        <f t="shared" si="22"/>
        <v>20000</v>
      </c>
      <c r="I77" s="286">
        <f t="shared" si="22"/>
        <v>0</v>
      </c>
      <c r="J77" s="286">
        <f t="shared" si="22"/>
        <v>2475</v>
      </c>
      <c r="K77" s="286">
        <f t="shared" si="22"/>
        <v>2475</v>
      </c>
      <c r="L77" s="286">
        <f t="shared" si="22"/>
        <v>0</v>
      </c>
      <c r="M77" s="286">
        <f t="shared" si="22"/>
        <v>0</v>
      </c>
      <c r="N77" s="286">
        <f t="shared" si="22"/>
        <v>0</v>
      </c>
      <c r="O77" s="286">
        <f t="shared" si="22"/>
        <v>2475</v>
      </c>
      <c r="P77" s="286">
        <f t="shared" si="22"/>
        <v>0</v>
      </c>
      <c r="Q77" s="286">
        <f t="shared" si="22"/>
        <v>0</v>
      </c>
      <c r="R77" s="286">
        <f t="shared" si="22"/>
        <v>0</v>
      </c>
      <c r="T77" s="39">
        <f t="shared" si="21"/>
        <v>0</v>
      </c>
    </row>
    <row r="78" spans="1:124" s="3" customFormat="1" ht="35.25" customHeight="1" x14ac:dyDescent="0.25">
      <c r="A78" s="259" t="s">
        <v>145</v>
      </c>
      <c r="B78" s="259" t="s">
        <v>77</v>
      </c>
      <c r="C78" s="259" t="s">
        <v>32</v>
      </c>
      <c r="D78" s="266" t="s">
        <v>421</v>
      </c>
      <c r="E78" s="261">
        <f t="shared" ref="E78:E88" si="23">SUM(F78,I78)</f>
        <v>0</v>
      </c>
      <c r="F78" s="261"/>
      <c r="G78" s="261"/>
      <c r="H78" s="265"/>
      <c r="I78" s="265"/>
      <c r="J78" s="267">
        <f t="shared" ref="J78:J85" si="24">SUM(L78,O78)</f>
        <v>-30000</v>
      </c>
      <c r="K78" s="265">
        <v>-30000</v>
      </c>
      <c r="L78" s="265"/>
      <c r="M78" s="265"/>
      <c r="N78" s="265"/>
      <c r="O78" s="265">
        <v>-30000</v>
      </c>
      <c r="P78" s="265"/>
      <c r="Q78" s="262"/>
      <c r="R78" s="264">
        <f>SUM(J78,E78)</f>
        <v>-30000</v>
      </c>
    </row>
    <row r="79" spans="1:124" s="45" customFormat="1" ht="29.25" customHeight="1" x14ac:dyDescent="0.25">
      <c r="A79" s="287" t="s">
        <v>348</v>
      </c>
      <c r="B79" s="287" t="s">
        <v>349</v>
      </c>
      <c r="C79" s="287" t="s">
        <v>35</v>
      </c>
      <c r="D79" s="313" t="s">
        <v>457</v>
      </c>
      <c r="E79" s="261">
        <f t="shared" si="23"/>
        <v>0</v>
      </c>
      <c r="F79" s="261"/>
      <c r="G79" s="261"/>
      <c r="H79" s="264"/>
      <c r="I79" s="351"/>
      <c r="J79" s="261">
        <f>SUM(L79,O79)</f>
        <v>65000</v>
      </c>
      <c r="K79" s="268">
        <v>65000</v>
      </c>
      <c r="L79" s="268"/>
      <c r="M79" s="268"/>
      <c r="N79" s="268"/>
      <c r="O79" s="268">
        <v>65000</v>
      </c>
      <c r="P79" s="268"/>
      <c r="Q79" s="268"/>
      <c r="R79" s="268">
        <f>SUM(J79,E79)</f>
        <v>65000</v>
      </c>
    </row>
    <row r="80" spans="1:124" s="140" customFormat="1" ht="27.75" hidden="1" customHeight="1" x14ac:dyDescent="0.25">
      <c r="A80" s="259" t="s">
        <v>458</v>
      </c>
      <c r="B80" s="259" t="s">
        <v>99</v>
      </c>
      <c r="C80" s="259" t="s">
        <v>39</v>
      </c>
      <c r="D80" s="277" t="s">
        <v>100</v>
      </c>
      <c r="E80" s="261">
        <f t="shared" si="23"/>
        <v>0</v>
      </c>
      <c r="F80" s="268"/>
      <c r="G80" s="268"/>
      <c r="H80" s="264"/>
      <c r="I80" s="264"/>
      <c r="J80" s="267">
        <f>SUM(L80,O80)</f>
        <v>0</v>
      </c>
      <c r="K80" s="267"/>
      <c r="L80" s="265"/>
      <c r="M80" s="265"/>
      <c r="N80" s="265"/>
      <c r="O80" s="267"/>
      <c r="P80" s="265"/>
      <c r="Q80" s="265"/>
      <c r="R80" s="268">
        <f>SUM(E80,J80)</f>
        <v>0</v>
      </c>
      <c r="T80" s="274"/>
    </row>
    <row r="81" spans="1:36" s="3" customFormat="1" ht="60.75" hidden="1" customHeight="1" x14ac:dyDescent="0.25">
      <c r="A81" s="287" t="s">
        <v>459</v>
      </c>
      <c r="B81" s="259" t="s">
        <v>67</v>
      </c>
      <c r="C81" s="287" t="s">
        <v>39</v>
      </c>
      <c r="D81" s="352" t="s">
        <v>9</v>
      </c>
      <c r="E81" s="261">
        <f t="shared" si="23"/>
        <v>0</v>
      </c>
      <c r="F81" s="268"/>
      <c r="G81" s="268"/>
      <c r="H81" s="264"/>
      <c r="I81" s="264"/>
      <c r="J81" s="267">
        <f>SUM(L81,O81)</f>
        <v>0</v>
      </c>
      <c r="K81" s="267"/>
      <c r="L81" s="265"/>
      <c r="M81" s="265"/>
      <c r="N81" s="265"/>
      <c r="O81" s="267"/>
      <c r="P81" s="265"/>
      <c r="Q81" s="265"/>
      <c r="R81" s="264">
        <f>SUM(E81,J81)</f>
        <v>0</v>
      </c>
      <c r="T81" s="158"/>
    </row>
    <row r="82" spans="1:36" s="37" customFormat="1" ht="24" hidden="1" customHeight="1" x14ac:dyDescent="0.25">
      <c r="A82" s="287" t="s">
        <v>144</v>
      </c>
      <c r="B82" s="287" t="s">
        <v>146</v>
      </c>
      <c r="C82" s="287" t="s">
        <v>47</v>
      </c>
      <c r="D82" s="313" t="s">
        <v>143</v>
      </c>
      <c r="E82" s="261">
        <f t="shared" si="23"/>
        <v>0</v>
      </c>
      <c r="F82" s="261"/>
      <c r="G82" s="261"/>
      <c r="H82" s="264"/>
      <c r="I82" s="264"/>
      <c r="J82" s="267">
        <f t="shared" si="24"/>
        <v>0</v>
      </c>
      <c r="K82" s="264"/>
      <c r="L82" s="264"/>
      <c r="M82" s="264"/>
      <c r="N82" s="264"/>
      <c r="O82" s="264"/>
      <c r="P82" s="264"/>
      <c r="Q82" s="264"/>
      <c r="R82" s="264">
        <f t="shared" ref="R82:R85" si="25">SUM(J82,E82)</f>
        <v>0</v>
      </c>
    </row>
    <row r="83" spans="1:36" s="37" customFormat="1" ht="33.75" customHeight="1" x14ac:dyDescent="0.25">
      <c r="A83" s="287" t="s">
        <v>147</v>
      </c>
      <c r="B83" s="287" t="s">
        <v>73</v>
      </c>
      <c r="C83" s="287" t="s">
        <v>48</v>
      </c>
      <c r="D83" s="323" t="s">
        <v>148</v>
      </c>
      <c r="E83" s="261">
        <f t="shared" si="23"/>
        <v>62525</v>
      </c>
      <c r="F83" s="261">
        <v>62525</v>
      </c>
      <c r="G83" s="261"/>
      <c r="H83" s="264">
        <v>20000</v>
      </c>
      <c r="I83" s="264"/>
      <c r="J83" s="267">
        <f t="shared" si="24"/>
        <v>-32525</v>
      </c>
      <c r="K83" s="264">
        <v>-32525</v>
      </c>
      <c r="L83" s="264"/>
      <c r="M83" s="264"/>
      <c r="N83" s="264"/>
      <c r="O83" s="264">
        <v>-32525</v>
      </c>
      <c r="P83" s="264"/>
      <c r="Q83" s="264"/>
      <c r="R83" s="264">
        <f t="shared" si="25"/>
        <v>30000</v>
      </c>
    </row>
    <row r="84" spans="1:36" s="37" customFormat="1" ht="33.75" customHeight="1" x14ac:dyDescent="0.25">
      <c r="A84" s="281" t="s">
        <v>149</v>
      </c>
      <c r="B84" s="281" t="s">
        <v>150</v>
      </c>
      <c r="C84" s="281" t="s">
        <v>49</v>
      </c>
      <c r="D84" s="353" t="s">
        <v>151</v>
      </c>
      <c r="E84" s="261">
        <f t="shared" si="23"/>
        <v>-65000</v>
      </c>
      <c r="F84" s="261">
        <v>-65000</v>
      </c>
      <c r="G84" s="267"/>
      <c r="H84" s="267"/>
      <c r="I84" s="267"/>
      <c r="J84" s="267">
        <f t="shared" si="24"/>
        <v>0</v>
      </c>
      <c r="K84" s="267"/>
      <c r="L84" s="267"/>
      <c r="M84" s="267"/>
      <c r="N84" s="267"/>
      <c r="O84" s="267"/>
      <c r="P84" s="267"/>
      <c r="Q84" s="264"/>
      <c r="R84" s="264">
        <f t="shared" si="25"/>
        <v>-65000</v>
      </c>
    </row>
    <row r="85" spans="1:36" s="37" customFormat="1" ht="25.5" hidden="1" customHeight="1" x14ac:dyDescent="0.25">
      <c r="A85" s="281" t="s">
        <v>153</v>
      </c>
      <c r="B85" s="281" t="s">
        <v>154</v>
      </c>
      <c r="C85" s="281" t="s">
        <v>49</v>
      </c>
      <c r="D85" s="354" t="s">
        <v>152</v>
      </c>
      <c r="E85" s="261">
        <f t="shared" si="23"/>
        <v>0</v>
      </c>
      <c r="F85" s="261"/>
      <c r="G85" s="264"/>
      <c r="H85" s="264"/>
      <c r="I85" s="264"/>
      <c r="J85" s="267">
        <f t="shared" si="24"/>
        <v>0</v>
      </c>
      <c r="K85" s="267"/>
      <c r="L85" s="264"/>
      <c r="M85" s="264"/>
      <c r="N85" s="264"/>
      <c r="O85" s="267"/>
      <c r="P85" s="264"/>
      <c r="Q85" s="264"/>
      <c r="R85" s="264">
        <f t="shared" si="25"/>
        <v>0</v>
      </c>
    </row>
    <row r="86" spans="1:36" s="140" customFormat="1" ht="36.75" hidden="1" customHeight="1" x14ac:dyDescent="0.25">
      <c r="A86" s="281" t="s">
        <v>460</v>
      </c>
      <c r="B86" s="259" t="s">
        <v>69</v>
      </c>
      <c r="C86" s="355" t="s">
        <v>37</v>
      </c>
      <c r="D86" s="260" t="s">
        <v>11</v>
      </c>
      <c r="E86" s="261">
        <f t="shared" si="23"/>
        <v>0</v>
      </c>
      <c r="F86" s="261"/>
      <c r="G86" s="344"/>
      <c r="H86" s="344"/>
      <c r="I86" s="344"/>
      <c r="J86" s="267">
        <f>SUM(L86,O86)</f>
        <v>0</v>
      </c>
      <c r="K86" s="267"/>
      <c r="L86" s="344"/>
      <c r="M86" s="344"/>
      <c r="N86" s="344"/>
      <c r="O86" s="267"/>
      <c r="P86" s="344"/>
      <c r="Q86" s="344"/>
      <c r="R86" s="264">
        <f>SUM(E86,J86)</f>
        <v>0</v>
      </c>
      <c r="T86" s="274"/>
    </row>
    <row r="87" spans="1:36" s="140" customFormat="1" ht="33" hidden="1" customHeight="1" x14ac:dyDescent="0.25">
      <c r="A87" s="259" t="s">
        <v>461</v>
      </c>
      <c r="B87" s="259" t="s">
        <v>70</v>
      </c>
      <c r="C87" s="336" t="s">
        <v>37</v>
      </c>
      <c r="D87" s="260" t="s">
        <v>10</v>
      </c>
      <c r="E87" s="261">
        <f t="shared" si="23"/>
        <v>0</v>
      </c>
      <c r="F87" s="268"/>
      <c r="G87" s="265"/>
      <c r="H87" s="265"/>
      <c r="I87" s="265"/>
      <c r="J87" s="267">
        <f>SUM(L87,O87)</f>
        <v>0</v>
      </c>
      <c r="K87" s="267"/>
      <c r="L87" s="273"/>
      <c r="M87" s="273"/>
      <c r="N87" s="273"/>
      <c r="O87" s="267"/>
      <c r="P87" s="273"/>
      <c r="Q87" s="273"/>
      <c r="R87" s="264">
        <f>SUM(E87,J87)</f>
        <v>0</v>
      </c>
      <c r="T87" s="274"/>
    </row>
    <row r="88" spans="1:36" s="140" customFormat="1" ht="44.25" hidden="1" customHeight="1" x14ac:dyDescent="0.25">
      <c r="A88" s="259" t="s">
        <v>462</v>
      </c>
      <c r="B88" s="259" t="s">
        <v>208</v>
      </c>
      <c r="C88" s="336" t="s">
        <v>37</v>
      </c>
      <c r="D88" s="260" t="s">
        <v>209</v>
      </c>
      <c r="E88" s="261">
        <f t="shared" si="23"/>
        <v>0</v>
      </c>
      <c r="F88" s="268"/>
      <c r="G88" s="265"/>
      <c r="H88" s="265"/>
      <c r="I88" s="265"/>
      <c r="J88" s="267">
        <f>SUM(L88,O88)</f>
        <v>0</v>
      </c>
      <c r="K88" s="267"/>
      <c r="L88" s="273"/>
      <c r="M88" s="273"/>
      <c r="N88" s="273"/>
      <c r="O88" s="267"/>
      <c r="P88" s="273"/>
      <c r="Q88" s="273"/>
      <c r="R88" s="264">
        <f>SUM(E88,J88)</f>
        <v>0</v>
      </c>
      <c r="T88" s="274"/>
    </row>
    <row r="89" spans="1:36" s="357" customFormat="1" ht="46.5" customHeight="1" x14ac:dyDescent="0.25">
      <c r="A89" s="255" t="s">
        <v>351</v>
      </c>
      <c r="B89" s="356"/>
      <c r="C89" s="356"/>
      <c r="D89" s="350" t="s">
        <v>352</v>
      </c>
      <c r="E89" s="286">
        <f>SUM(E90)</f>
        <v>5027662</v>
      </c>
      <c r="F89" s="286">
        <f t="shared" ref="F89:Q89" si="26">SUM(F90)</f>
        <v>0</v>
      </c>
      <c r="G89" s="286">
        <f t="shared" si="26"/>
        <v>0</v>
      </c>
      <c r="H89" s="286">
        <f t="shared" si="26"/>
        <v>0</v>
      </c>
      <c r="I89" s="286">
        <f t="shared" si="26"/>
        <v>5027662</v>
      </c>
      <c r="J89" s="286">
        <f t="shared" si="26"/>
        <v>0</v>
      </c>
      <c r="K89" s="286">
        <f t="shared" si="26"/>
        <v>0</v>
      </c>
      <c r="L89" s="286">
        <f t="shared" si="26"/>
        <v>0</v>
      </c>
      <c r="M89" s="286">
        <f t="shared" si="26"/>
        <v>0</v>
      </c>
      <c r="N89" s="286">
        <f t="shared" si="26"/>
        <v>0</v>
      </c>
      <c r="O89" s="286">
        <f t="shared" si="26"/>
        <v>0</v>
      </c>
      <c r="P89" s="286">
        <f t="shared" si="26"/>
        <v>0</v>
      </c>
      <c r="Q89" s="286">
        <f t="shared" si="26"/>
        <v>0</v>
      </c>
      <c r="R89" s="286">
        <f>SUM(J89,E89)</f>
        <v>5027662</v>
      </c>
      <c r="T89" s="39">
        <f t="shared" ref="T89:T90" si="27">SUM(E89,J89)</f>
        <v>5027662</v>
      </c>
    </row>
    <row r="90" spans="1:36" s="357" customFormat="1" ht="50.25" customHeight="1" x14ac:dyDescent="0.25">
      <c r="A90" s="255" t="s">
        <v>353</v>
      </c>
      <c r="B90" s="356"/>
      <c r="C90" s="356"/>
      <c r="D90" s="350" t="s">
        <v>352</v>
      </c>
      <c r="E90" s="286">
        <f>SUM(E91:E105)</f>
        <v>5027662</v>
      </c>
      <c r="F90" s="286">
        <f t="shared" ref="F90:R90" si="28">SUM(F91:F105)</f>
        <v>0</v>
      </c>
      <c r="G90" s="286">
        <f t="shared" si="28"/>
        <v>0</v>
      </c>
      <c r="H90" s="286">
        <f t="shared" si="28"/>
        <v>0</v>
      </c>
      <c r="I90" s="286">
        <f t="shared" si="28"/>
        <v>5027662</v>
      </c>
      <c r="J90" s="286">
        <f t="shared" si="28"/>
        <v>0</v>
      </c>
      <c r="K90" s="286">
        <f t="shared" si="28"/>
        <v>0</v>
      </c>
      <c r="L90" s="286">
        <f t="shared" si="28"/>
        <v>0</v>
      </c>
      <c r="M90" s="286">
        <f t="shared" si="28"/>
        <v>0</v>
      </c>
      <c r="N90" s="286">
        <f t="shared" si="28"/>
        <v>0</v>
      </c>
      <c r="O90" s="286">
        <f t="shared" si="28"/>
        <v>0</v>
      </c>
      <c r="P90" s="286">
        <f t="shared" si="28"/>
        <v>0</v>
      </c>
      <c r="Q90" s="286">
        <f t="shared" si="28"/>
        <v>0</v>
      </c>
      <c r="R90" s="286">
        <f t="shared" si="28"/>
        <v>5027662</v>
      </c>
      <c r="T90" s="39">
        <f t="shared" si="27"/>
        <v>5027662</v>
      </c>
    </row>
    <row r="91" spans="1:36" s="357" customFormat="1" ht="31.5" hidden="1" customHeight="1" x14ac:dyDescent="0.25">
      <c r="A91" s="287" t="s">
        <v>354</v>
      </c>
      <c r="B91" s="287" t="s">
        <v>77</v>
      </c>
      <c r="C91" s="259" t="s">
        <v>32</v>
      </c>
      <c r="D91" s="358" t="s">
        <v>278</v>
      </c>
      <c r="E91" s="261">
        <f t="shared" ref="E91:E97" si="29">SUM(F91,I91)</f>
        <v>0</v>
      </c>
      <c r="F91" s="264"/>
      <c r="G91" s="264"/>
      <c r="H91" s="264"/>
      <c r="I91" s="264"/>
      <c r="J91" s="264">
        <f t="shared" ref="J91:J99" si="30">SUM(K91)</f>
        <v>0</v>
      </c>
      <c r="K91" s="264"/>
      <c r="L91" s="264"/>
      <c r="M91" s="264"/>
      <c r="N91" s="264"/>
      <c r="O91" s="264"/>
      <c r="P91" s="264"/>
      <c r="Q91" s="264"/>
      <c r="R91" s="268">
        <f>SUM(J91,E91)</f>
        <v>0</v>
      </c>
    </row>
    <row r="92" spans="1:36" s="362" customFormat="1" ht="35.25" hidden="1" customHeight="1" x14ac:dyDescent="0.25">
      <c r="A92" s="287" t="s">
        <v>463</v>
      </c>
      <c r="B92" s="287" t="s">
        <v>317</v>
      </c>
      <c r="C92" s="288" t="s">
        <v>34</v>
      </c>
      <c r="D92" s="260" t="s">
        <v>318</v>
      </c>
      <c r="E92" s="261">
        <f t="shared" si="29"/>
        <v>0</v>
      </c>
      <c r="F92" s="359"/>
      <c r="G92" s="359"/>
      <c r="H92" s="360"/>
      <c r="I92" s="360"/>
      <c r="J92" s="359">
        <f>SUM(L92,O92)</f>
        <v>0</v>
      </c>
      <c r="K92" s="268"/>
      <c r="L92" s="268"/>
      <c r="M92" s="268"/>
      <c r="N92" s="268"/>
      <c r="O92" s="268"/>
      <c r="P92" s="360"/>
      <c r="Q92" s="360"/>
      <c r="R92" s="360">
        <f>SUM(E92,J92)</f>
        <v>0</v>
      </c>
      <c r="S92" s="361"/>
      <c r="T92" s="361"/>
      <c r="U92" s="361"/>
      <c r="V92" s="361"/>
      <c r="W92" s="361"/>
      <c r="X92" s="361"/>
      <c r="Y92" s="361"/>
      <c r="Z92" s="361"/>
      <c r="AA92" s="361"/>
      <c r="AB92" s="361"/>
      <c r="AC92" s="361"/>
      <c r="AD92" s="361"/>
      <c r="AE92" s="361"/>
      <c r="AF92" s="361"/>
      <c r="AG92" s="361"/>
      <c r="AH92" s="361"/>
      <c r="AI92" s="361"/>
      <c r="AJ92" s="361"/>
    </row>
    <row r="93" spans="1:36" s="357" customFormat="1" ht="30.75" hidden="1" customHeight="1" x14ac:dyDescent="0.25">
      <c r="A93" s="287" t="s">
        <v>464</v>
      </c>
      <c r="B93" s="287" t="s">
        <v>156</v>
      </c>
      <c r="C93" s="259" t="s">
        <v>193</v>
      </c>
      <c r="D93" s="358" t="s">
        <v>157</v>
      </c>
      <c r="E93" s="261">
        <f t="shared" si="29"/>
        <v>0</v>
      </c>
      <c r="F93" s="264"/>
      <c r="G93" s="264"/>
      <c r="H93" s="264"/>
      <c r="I93" s="264"/>
      <c r="J93" s="264">
        <f t="shared" si="30"/>
        <v>0</v>
      </c>
      <c r="K93" s="264"/>
      <c r="L93" s="264"/>
      <c r="M93" s="264"/>
      <c r="N93" s="264"/>
      <c r="O93" s="264"/>
      <c r="P93" s="264"/>
      <c r="Q93" s="264"/>
      <c r="R93" s="268">
        <f>SUM(E93,J93)</f>
        <v>0</v>
      </c>
    </row>
    <row r="94" spans="1:36" s="93" customFormat="1" ht="30" hidden="1" customHeight="1" x14ac:dyDescent="0.25">
      <c r="A94" s="363" t="s">
        <v>465</v>
      </c>
      <c r="B94" s="363" t="s">
        <v>198</v>
      </c>
      <c r="C94" s="364" t="s">
        <v>40</v>
      </c>
      <c r="D94" s="365" t="s">
        <v>199</v>
      </c>
      <c r="E94" s="261">
        <f t="shared" si="29"/>
        <v>0</v>
      </c>
      <c r="F94" s="351"/>
      <c r="G94" s="351"/>
      <c r="H94" s="351"/>
      <c r="I94" s="351"/>
      <c r="J94" s="264">
        <f t="shared" si="30"/>
        <v>0</v>
      </c>
      <c r="K94" s="351"/>
      <c r="L94" s="351"/>
      <c r="M94" s="351"/>
      <c r="N94" s="351"/>
      <c r="O94" s="351"/>
      <c r="P94" s="351"/>
      <c r="Q94" s="351"/>
      <c r="R94" s="366">
        <f>SUM(E94,J94)</f>
        <v>0</v>
      </c>
    </row>
    <row r="95" spans="1:36" s="357" customFormat="1" ht="30" hidden="1" customHeight="1" x14ac:dyDescent="0.25">
      <c r="A95" s="287" t="s">
        <v>466</v>
      </c>
      <c r="B95" s="287" t="s">
        <v>182</v>
      </c>
      <c r="C95" s="259" t="s">
        <v>40</v>
      </c>
      <c r="D95" s="358" t="s">
        <v>467</v>
      </c>
      <c r="E95" s="261">
        <f t="shared" si="29"/>
        <v>0</v>
      </c>
      <c r="F95" s="264"/>
      <c r="G95" s="264"/>
      <c r="H95" s="264"/>
      <c r="I95" s="264"/>
      <c r="J95" s="264">
        <f t="shared" si="30"/>
        <v>0</v>
      </c>
      <c r="K95" s="264"/>
      <c r="L95" s="264"/>
      <c r="M95" s="264"/>
      <c r="N95" s="264"/>
      <c r="O95" s="264"/>
      <c r="P95" s="264"/>
      <c r="Q95" s="264"/>
      <c r="R95" s="268">
        <f t="shared" ref="R95:R96" si="31">SUM(E95,J95)</f>
        <v>0</v>
      </c>
    </row>
    <row r="96" spans="1:36" s="357" customFormat="1" ht="30" hidden="1" customHeight="1" x14ac:dyDescent="0.25">
      <c r="A96" s="287" t="s">
        <v>468</v>
      </c>
      <c r="B96" s="287" t="s">
        <v>222</v>
      </c>
      <c r="C96" s="259" t="s">
        <v>40</v>
      </c>
      <c r="D96" s="358" t="s">
        <v>223</v>
      </c>
      <c r="E96" s="261">
        <f t="shared" si="29"/>
        <v>0</v>
      </c>
      <c r="F96" s="264"/>
      <c r="G96" s="264"/>
      <c r="H96" s="264"/>
      <c r="I96" s="264"/>
      <c r="J96" s="264">
        <f t="shared" si="30"/>
        <v>0</v>
      </c>
      <c r="K96" s="264"/>
      <c r="L96" s="264"/>
      <c r="M96" s="264"/>
      <c r="N96" s="264"/>
      <c r="O96" s="264"/>
      <c r="P96" s="264"/>
      <c r="Q96" s="264"/>
      <c r="R96" s="268">
        <f t="shared" si="31"/>
        <v>0</v>
      </c>
    </row>
    <row r="97" spans="1:20" s="357" customFormat="1" ht="48" hidden="1" customHeight="1" x14ac:dyDescent="0.25">
      <c r="A97" s="287" t="s">
        <v>355</v>
      </c>
      <c r="B97" s="287" t="s">
        <v>196</v>
      </c>
      <c r="C97" s="259" t="s">
        <v>40</v>
      </c>
      <c r="D97" s="358" t="s">
        <v>194</v>
      </c>
      <c r="E97" s="261">
        <f t="shared" si="29"/>
        <v>0</v>
      </c>
      <c r="F97" s="264"/>
      <c r="G97" s="264"/>
      <c r="H97" s="264"/>
      <c r="I97" s="264"/>
      <c r="J97" s="264">
        <f t="shared" si="30"/>
        <v>0</v>
      </c>
      <c r="K97" s="264"/>
      <c r="L97" s="264"/>
      <c r="M97" s="264"/>
      <c r="N97" s="264"/>
      <c r="O97" s="264"/>
      <c r="P97" s="264"/>
      <c r="Q97" s="264"/>
      <c r="R97" s="268">
        <f>SUM(E97,J97)</f>
        <v>0</v>
      </c>
    </row>
    <row r="98" spans="1:20" s="3" customFormat="1" ht="25.5" customHeight="1" x14ac:dyDescent="0.25">
      <c r="A98" s="259" t="s">
        <v>469</v>
      </c>
      <c r="B98" s="259" t="s">
        <v>109</v>
      </c>
      <c r="C98" s="259" t="s">
        <v>40</v>
      </c>
      <c r="D98" s="367" t="s">
        <v>110</v>
      </c>
      <c r="E98" s="261">
        <f>SUM(F98,I98)</f>
        <v>5465702</v>
      </c>
      <c r="F98" s="261"/>
      <c r="G98" s="265"/>
      <c r="H98" s="265"/>
      <c r="I98" s="261">
        <v>5465702</v>
      </c>
      <c r="J98" s="267">
        <f>SUM(L98,O98)</f>
        <v>0</v>
      </c>
      <c r="K98" s="267"/>
      <c r="L98" s="265"/>
      <c r="M98" s="265"/>
      <c r="N98" s="265"/>
      <c r="O98" s="267"/>
      <c r="P98" s="265"/>
      <c r="Q98" s="265"/>
      <c r="R98" s="264">
        <f>SUM(E98,J98)</f>
        <v>5465702</v>
      </c>
      <c r="T98" s="158"/>
    </row>
    <row r="99" spans="1:20" s="357" customFormat="1" ht="39" hidden="1" customHeight="1" x14ac:dyDescent="0.25">
      <c r="A99" s="287" t="s">
        <v>356</v>
      </c>
      <c r="B99" s="287" t="s">
        <v>357</v>
      </c>
      <c r="C99" s="259" t="s">
        <v>358</v>
      </c>
      <c r="D99" s="358" t="s">
        <v>359</v>
      </c>
      <c r="E99" s="268">
        <f t="shared" ref="E99" si="32">SUM(F99)</f>
        <v>0</v>
      </c>
      <c r="F99" s="264"/>
      <c r="G99" s="264"/>
      <c r="H99" s="264"/>
      <c r="I99" s="264"/>
      <c r="J99" s="264">
        <f t="shared" si="30"/>
        <v>0</v>
      </c>
      <c r="K99" s="264"/>
      <c r="L99" s="264"/>
      <c r="M99" s="264"/>
      <c r="N99" s="264"/>
      <c r="O99" s="264"/>
      <c r="P99" s="264"/>
      <c r="Q99" s="264"/>
      <c r="R99" s="268">
        <f>SUM(E99,J99)</f>
        <v>0</v>
      </c>
    </row>
    <row r="100" spans="1:20" s="357" customFormat="1" ht="34.5" hidden="1" customHeight="1" x14ac:dyDescent="0.25">
      <c r="A100" s="287" t="s">
        <v>360</v>
      </c>
      <c r="B100" s="287" t="s">
        <v>71</v>
      </c>
      <c r="C100" s="259" t="s">
        <v>159</v>
      </c>
      <c r="D100" s="358" t="s">
        <v>158</v>
      </c>
      <c r="E100" s="261">
        <f t="shared" ref="E100:E105" si="33">SUM(F100,I100)</f>
        <v>0</v>
      </c>
      <c r="F100" s="264"/>
      <c r="G100" s="264"/>
      <c r="H100" s="264"/>
      <c r="I100" s="264"/>
      <c r="J100" s="264">
        <f>SUM(K100)</f>
        <v>0</v>
      </c>
      <c r="K100" s="264"/>
      <c r="L100" s="264"/>
      <c r="M100" s="264"/>
      <c r="N100" s="264"/>
      <c r="O100" s="264"/>
      <c r="P100" s="264"/>
      <c r="Q100" s="264"/>
      <c r="R100" s="268">
        <f t="shared" ref="R100:R103" si="34">SUM(E100,J100)</f>
        <v>0</v>
      </c>
    </row>
    <row r="101" spans="1:20" s="357" customFormat="1" ht="41.25" hidden="1" customHeight="1" x14ac:dyDescent="0.25">
      <c r="A101" s="287" t="s">
        <v>361</v>
      </c>
      <c r="B101" s="287" t="s">
        <v>203</v>
      </c>
      <c r="C101" s="259" t="s">
        <v>159</v>
      </c>
      <c r="D101" s="358" t="s">
        <v>362</v>
      </c>
      <c r="E101" s="261">
        <f t="shared" si="33"/>
        <v>0</v>
      </c>
      <c r="F101" s="264"/>
      <c r="G101" s="264"/>
      <c r="H101" s="264"/>
      <c r="I101" s="264"/>
      <c r="J101" s="264">
        <f t="shared" ref="J101:J104" si="35">SUM(K101)</f>
        <v>0</v>
      </c>
      <c r="K101" s="264"/>
      <c r="L101" s="264"/>
      <c r="M101" s="264"/>
      <c r="N101" s="264"/>
      <c r="O101" s="264"/>
      <c r="P101" s="264"/>
      <c r="Q101" s="264"/>
      <c r="R101" s="268">
        <f t="shared" si="34"/>
        <v>0</v>
      </c>
    </row>
    <row r="102" spans="1:20" s="369" customFormat="1" ht="33.75" hidden="1" customHeight="1" x14ac:dyDescent="0.25">
      <c r="A102" s="289"/>
      <c r="B102" s="289"/>
      <c r="C102" s="308"/>
      <c r="D102" s="368" t="s">
        <v>363</v>
      </c>
      <c r="E102" s="261">
        <f t="shared" si="33"/>
        <v>0</v>
      </c>
      <c r="F102" s="294"/>
      <c r="G102" s="294"/>
      <c r="H102" s="294"/>
      <c r="I102" s="294"/>
      <c r="J102" s="294">
        <f t="shared" si="35"/>
        <v>0</v>
      </c>
      <c r="K102" s="294"/>
      <c r="L102" s="294"/>
      <c r="M102" s="294"/>
      <c r="N102" s="294"/>
      <c r="O102" s="294"/>
      <c r="P102" s="294"/>
      <c r="Q102" s="294"/>
      <c r="R102" s="292">
        <f t="shared" si="34"/>
        <v>0</v>
      </c>
    </row>
    <row r="103" spans="1:20" s="357" customFormat="1" ht="31.5" hidden="1" customHeight="1" x14ac:dyDescent="0.25">
      <c r="A103" s="287" t="s">
        <v>364</v>
      </c>
      <c r="B103" s="287" t="s">
        <v>365</v>
      </c>
      <c r="C103" s="259" t="s">
        <v>159</v>
      </c>
      <c r="D103" s="370" t="s">
        <v>366</v>
      </c>
      <c r="E103" s="261">
        <f t="shared" si="33"/>
        <v>0</v>
      </c>
      <c r="F103" s="268"/>
      <c r="G103" s="268"/>
      <c r="H103" s="268"/>
      <c r="I103" s="268"/>
      <c r="J103" s="268">
        <f t="shared" si="35"/>
        <v>0</v>
      </c>
      <c r="K103" s="268"/>
      <c r="L103" s="268"/>
      <c r="M103" s="268"/>
      <c r="N103" s="268"/>
      <c r="O103" s="268"/>
      <c r="P103" s="268"/>
      <c r="Q103" s="268"/>
      <c r="R103" s="268">
        <f t="shared" si="34"/>
        <v>0</v>
      </c>
    </row>
    <row r="104" spans="1:20" s="357" customFormat="1" ht="48" customHeight="1" x14ac:dyDescent="0.25">
      <c r="A104" s="287" t="s">
        <v>367</v>
      </c>
      <c r="B104" s="287" t="s">
        <v>161</v>
      </c>
      <c r="C104" s="259" t="s">
        <v>41</v>
      </c>
      <c r="D104" s="358" t="s">
        <v>160</v>
      </c>
      <c r="E104" s="261">
        <f t="shared" si="33"/>
        <v>-438040</v>
      </c>
      <c r="F104" s="264"/>
      <c r="G104" s="264"/>
      <c r="H104" s="264"/>
      <c r="I104" s="264">
        <v>-438040</v>
      </c>
      <c r="J104" s="264">
        <f t="shared" si="35"/>
        <v>0</v>
      </c>
      <c r="K104" s="264"/>
      <c r="L104" s="264"/>
      <c r="M104" s="264"/>
      <c r="N104" s="264"/>
      <c r="O104" s="264"/>
      <c r="P104" s="264"/>
      <c r="Q104" s="264"/>
      <c r="R104" s="268">
        <f>SUM(E104,J104)</f>
        <v>-438040</v>
      </c>
    </row>
    <row r="105" spans="1:20" s="3" customFormat="1" ht="24.75" hidden="1" customHeight="1" x14ac:dyDescent="0.25">
      <c r="A105" s="259" t="s">
        <v>470</v>
      </c>
      <c r="B105" s="259" t="s">
        <v>201</v>
      </c>
      <c r="C105" s="259" t="s">
        <v>51</v>
      </c>
      <c r="D105" s="266" t="s">
        <v>202</v>
      </c>
      <c r="E105" s="261">
        <f t="shared" si="33"/>
        <v>0</v>
      </c>
      <c r="F105" s="268"/>
      <c r="G105" s="265"/>
      <c r="H105" s="265"/>
      <c r="I105" s="265"/>
      <c r="J105" s="267">
        <f>SUM(L105,O105)</f>
        <v>0</v>
      </c>
      <c r="K105" s="267"/>
      <c r="L105" s="265"/>
      <c r="M105" s="265"/>
      <c r="N105" s="265"/>
      <c r="O105" s="267"/>
      <c r="P105" s="265"/>
      <c r="Q105" s="265"/>
      <c r="R105" s="264">
        <f>SUM(E105,J105)</f>
        <v>0</v>
      </c>
      <c r="T105" s="158"/>
    </row>
    <row r="106" spans="1:20" s="357" customFormat="1" ht="36" hidden="1" customHeight="1" x14ac:dyDescent="0.25">
      <c r="A106" s="255" t="s">
        <v>368</v>
      </c>
      <c r="B106" s="356"/>
      <c r="C106" s="356"/>
      <c r="D106" s="350" t="s">
        <v>369</v>
      </c>
      <c r="E106" s="286">
        <f>SUM(E107)</f>
        <v>0</v>
      </c>
      <c r="F106" s="286">
        <f t="shared" ref="F106:Q106" si="36">SUM(F107)</f>
        <v>0</v>
      </c>
      <c r="G106" s="286">
        <f t="shared" si="36"/>
        <v>0</v>
      </c>
      <c r="H106" s="286">
        <f t="shared" si="36"/>
        <v>0</v>
      </c>
      <c r="I106" s="286">
        <f t="shared" si="36"/>
        <v>0</v>
      </c>
      <c r="J106" s="286">
        <f t="shared" si="36"/>
        <v>0</v>
      </c>
      <c r="K106" s="286">
        <f t="shared" si="36"/>
        <v>0</v>
      </c>
      <c r="L106" s="286">
        <f t="shared" si="36"/>
        <v>0</v>
      </c>
      <c r="M106" s="286">
        <f t="shared" si="36"/>
        <v>0</v>
      </c>
      <c r="N106" s="286">
        <f t="shared" si="36"/>
        <v>0</v>
      </c>
      <c r="O106" s="286">
        <f t="shared" si="36"/>
        <v>0</v>
      </c>
      <c r="P106" s="286">
        <f t="shared" si="36"/>
        <v>0</v>
      </c>
      <c r="Q106" s="286">
        <f t="shared" si="36"/>
        <v>0</v>
      </c>
      <c r="R106" s="286">
        <f t="shared" ref="R106:R113" si="37">SUM(J106,E106)</f>
        <v>0</v>
      </c>
      <c r="T106" s="39">
        <f t="shared" ref="T106:T107" si="38">SUM(E106,J106)</f>
        <v>0</v>
      </c>
    </row>
    <row r="107" spans="1:20" s="357" customFormat="1" ht="39" hidden="1" customHeight="1" x14ac:dyDescent="0.25">
      <c r="A107" s="255" t="s">
        <v>370</v>
      </c>
      <c r="B107" s="356"/>
      <c r="C107" s="356"/>
      <c r="D107" s="350" t="s">
        <v>369</v>
      </c>
      <c r="E107" s="286">
        <f>SUM(E108:E110)</f>
        <v>0</v>
      </c>
      <c r="F107" s="286">
        <f t="shared" ref="F107:R107" si="39">SUM(F108:F110)</f>
        <v>0</v>
      </c>
      <c r="G107" s="286">
        <f t="shared" si="39"/>
        <v>0</v>
      </c>
      <c r="H107" s="286">
        <f t="shared" si="39"/>
        <v>0</v>
      </c>
      <c r="I107" s="286">
        <f t="shared" si="39"/>
        <v>0</v>
      </c>
      <c r="J107" s="286">
        <f t="shared" si="39"/>
        <v>0</v>
      </c>
      <c r="K107" s="286">
        <f t="shared" si="39"/>
        <v>0</v>
      </c>
      <c r="L107" s="286">
        <f t="shared" si="39"/>
        <v>0</v>
      </c>
      <c r="M107" s="286">
        <f t="shared" si="39"/>
        <v>0</v>
      </c>
      <c r="N107" s="286">
        <f t="shared" si="39"/>
        <v>0</v>
      </c>
      <c r="O107" s="286">
        <f t="shared" si="39"/>
        <v>0</v>
      </c>
      <c r="P107" s="286">
        <f t="shared" si="39"/>
        <v>0</v>
      </c>
      <c r="Q107" s="286">
        <f t="shared" si="39"/>
        <v>0</v>
      </c>
      <c r="R107" s="286">
        <f t="shared" si="39"/>
        <v>0</v>
      </c>
      <c r="T107" s="39">
        <f t="shared" si="38"/>
        <v>0</v>
      </c>
    </row>
    <row r="108" spans="1:20" s="357" customFormat="1" ht="33" hidden="1" customHeight="1" x14ac:dyDescent="0.25">
      <c r="A108" s="287" t="s">
        <v>371</v>
      </c>
      <c r="B108" s="287" t="s">
        <v>77</v>
      </c>
      <c r="C108" s="259" t="s">
        <v>32</v>
      </c>
      <c r="D108" s="371" t="s">
        <v>278</v>
      </c>
      <c r="E108" s="268">
        <f>SUM(F108,I108)</f>
        <v>0</v>
      </c>
      <c r="F108" s="264"/>
      <c r="G108" s="264"/>
      <c r="H108" s="264"/>
      <c r="I108" s="264"/>
      <c r="J108" s="261">
        <f>SUM(L108,O108)</f>
        <v>0</v>
      </c>
      <c r="K108" s="264"/>
      <c r="L108" s="264"/>
      <c r="M108" s="264"/>
      <c r="N108" s="264"/>
      <c r="O108" s="264"/>
      <c r="P108" s="264"/>
      <c r="Q108" s="264"/>
      <c r="R108" s="268">
        <f t="shared" si="37"/>
        <v>0</v>
      </c>
    </row>
    <row r="109" spans="1:20" s="357" customFormat="1" ht="34.5" hidden="1" customHeight="1" x14ac:dyDescent="0.25">
      <c r="A109" s="287" t="s">
        <v>372</v>
      </c>
      <c r="B109" s="287" t="s">
        <v>171</v>
      </c>
      <c r="C109" s="259" t="s">
        <v>159</v>
      </c>
      <c r="D109" s="358" t="s">
        <v>170</v>
      </c>
      <c r="E109" s="268">
        <f t="shared" ref="E109:E110" si="40">SUM(F109,I109)</f>
        <v>0</v>
      </c>
      <c r="F109" s="264"/>
      <c r="G109" s="264"/>
      <c r="H109" s="264"/>
      <c r="I109" s="264"/>
      <c r="J109" s="261">
        <f>SUM(L109,O109)</f>
        <v>0</v>
      </c>
      <c r="K109" s="264"/>
      <c r="L109" s="264"/>
      <c r="M109" s="264"/>
      <c r="N109" s="264"/>
      <c r="O109" s="264"/>
      <c r="P109" s="264"/>
      <c r="Q109" s="264"/>
      <c r="R109" s="268">
        <f t="shared" si="37"/>
        <v>0</v>
      </c>
    </row>
    <row r="110" spans="1:20" s="357" customFormat="1" ht="36.75" hidden="1" customHeight="1" x14ac:dyDescent="0.25">
      <c r="A110" s="287" t="s">
        <v>471</v>
      </c>
      <c r="B110" s="287" t="s">
        <v>472</v>
      </c>
      <c r="C110" s="259" t="s">
        <v>159</v>
      </c>
      <c r="D110" s="358" t="s">
        <v>473</v>
      </c>
      <c r="E110" s="268">
        <f t="shared" si="40"/>
        <v>0</v>
      </c>
      <c r="F110" s="264"/>
      <c r="G110" s="264"/>
      <c r="H110" s="264"/>
      <c r="I110" s="264"/>
      <c r="J110" s="261">
        <f>SUM(L110,O110)</f>
        <v>0</v>
      </c>
      <c r="K110" s="264"/>
      <c r="L110" s="264"/>
      <c r="M110" s="264"/>
      <c r="N110" s="264"/>
      <c r="O110" s="264"/>
      <c r="P110" s="264"/>
      <c r="Q110" s="264"/>
      <c r="R110" s="268">
        <f t="shared" si="37"/>
        <v>0</v>
      </c>
    </row>
    <row r="111" spans="1:20" s="357" customFormat="1" ht="47.25" customHeight="1" x14ac:dyDescent="0.25">
      <c r="A111" s="255" t="s">
        <v>373</v>
      </c>
      <c r="B111" s="356"/>
      <c r="C111" s="356"/>
      <c r="D111" s="350" t="s">
        <v>374</v>
      </c>
      <c r="E111" s="286">
        <f>SUM(E112)</f>
        <v>-422019</v>
      </c>
      <c r="F111" s="286">
        <f t="shared" ref="F111:Q112" si="41">SUM(F112)</f>
        <v>-422019</v>
      </c>
      <c r="G111" s="286">
        <f t="shared" si="41"/>
        <v>-334000</v>
      </c>
      <c r="H111" s="286">
        <f t="shared" si="41"/>
        <v>-480</v>
      </c>
      <c r="I111" s="286">
        <f t="shared" si="41"/>
        <v>0</v>
      </c>
      <c r="J111" s="286">
        <f t="shared" si="41"/>
        <v>-37950</v>
      </c>
      <c r="K111" s="286">
        <f t="shared" si="41"/>
        <v>-37950</v>
      </c>
      <c r="L111" s="286">
        <f t="shared" si="41"/>
        <v>0</v>
      </c>
      <c r="M111" s="286">
        <f t="shared" si="41"/>
        <v>0</v>
      </c>
      <c r="N111" s="286">
        <f t="shared" si="41"/>
        <v>0</v>
      </c>
      <c r="O111" s="286">
        <f t="shared" si="41"/>
        <v>-37950</v>
      </c>
      <c r="P111" s="286">
        <f t="shared" si="41"/>
        <v>0</v>
      </c>
      <c r="Q111" s="286">
        <f t="shared" si="41"/>
        <v>0</v>
      </c>
      <c r="R111" s="286">
        <f t="shared" si="37"/>
        <v>-459969</v>
      </c>
      <c r="T111" s="39">
        <f t="shared" ref="T111:T112" si="42">SUM(E111,J111)</f>
        <v>-459969</v>
      </c>
    </row>
    <row r="112" spans="1:20" s="357" customFormat="1" ht="45.75" customHeight="1" x14ac:dyDescent="0.25">
      <c r="A112" s="255" t="s">
        <v>375</v>
      </c>
      <c r="B112" s="356"/>
      <c r="C112" s="356"/>
      <c r="D112" s="350" t="s">
        <v>374</v>
      </c>
      <c r="E112" s="286">
        <f>SUM(E113)</f>
        <v>-422019</v>
      </c>
      <c r="F112" s="286">
        <f t="shared" si="41"/>
        <v>-422019</v>
      </c>
      <c r="G112" s="286">
        <f t="shared" si="41"/>
        <v>-334000</v>
      </c>
      <c r="H112" s="286">
        <f t="shared" si="41"/>
        <v>-480</v>
      </c>
      <c r="I112" s="286">
        <f t="shared" si="41"/>
        <v>0</v>
      </c>
      <c r="J112" s="286">
        <f t="shared" si="41"/>
        <v>-37950</v>
      </c>
      <c r="K112" s="286">
        <f t="shared" si="41"/>
        <v>-37950</v>
      </c>
      <c r="L112" s="286">
        <f t="shared" si="41"/>
        <v>0</v>
      </c>
      <c r="M112" s="286">
        <f t="shared" si="41"/>
        <v>0</v>
      </c>
      <c r="N112" s="286">
        <f t="shared" si="41"/>
        <v>0</v>
      </c>
      <c r="O112" s="286">
        <f t="shared" si="41"/>
        <v>-37950</v>
      </c>
      <c r="P112" s="286">
        <f t="shared" si="41"/>
        <v>0</v>
      </c>
      <c r="Q112" s="286">
        <f t="shared" si="41"/>
        <v>0</v>
      </c>
      <c r="R112" s="286">
        <f t="shared" si="37"/>
        <v>-459969</v>
      </c>
      <c r="T112" s="39">
        <f t="shared" si="42"/>
        <v>-459969</v>
      </c>
    </row>
    <row r="113" spans="1:222" s="357" customFormat="1" ht="33.75" customHeight="1" x14ac:dyDescent="0.25">
      <c r="A113" s="287" t="s">
        <v>376</v>
      </c>
      <c r="B113" s="287" t="s">
        <v>77</v>
      </c>
      <c r="C113" s="287" t="s">
        <v>32</v>
      </c>
      <c r="D113" s="371" t="s">
        <v>278</v>
      </c>
      <c r="E113" s="268">
        <f>SUM(F113,I113)</f>
        <v>-422019</v>
      </c>
      <c r="F113" s="264">
        <v>-422019</v>
      </c>
      <c r="G113" s="264">
        <v>-334000</v>
      </c>
      <c r="H113" s="264">
        <v>-480</v>
      </c>
      <c r="I113" s="264"/>
      <c r="J113" s="261">
        <f>SUM(L113,O113)</f>
        <v>-37950</v>
      </c>
      <c r="K113" s="264">
        <v>-37950</v>
      </c>
      <c r="L113" s="264"/>
      <c r="M113" s="264"/>
      <c r="N113" s="264"/>
      <c r="O113" s="264">
        <v>-37950</v>
      </c>
      <c r="P113" s="264"/>
      <c r="Q113" s="264"/>
      <c r="R113" s="268">
        <f t="shared" si="37"/>
        <v>-459969</v>
      </c>
    </row>
    <row r="114" spans="1:222" s="357" customFormat="1" ht="33.75" customHeight="1" x14ac:dyDescent="0.25">
      <c r="A114" s="255" t="s">
        <v>127</v>
      </c>
      <c r="B114" s="255"/>
      <c r="C114" s="255"/>
      <c r="D114" s="285" t="s">
        <v>76</v>
      </c>
      <c r="E114" s="286">
        <f>SUM(E115)</f>
        <v>1859969</v>
      </c>
      <c r="F114" s="286">
        <f t="shared" ref="F114:R114" si="43">SUM(F115)</f>
        <v>0</v>
      </c>
      <c r="G114" s="286">
        <f t="shared" si="43"/>
        <v>0</v>
      </c>
      <c r="H114" s="286">
        <f t="shared" si="43"/>
        <v>0</v>
      </c>
      <c r="I114" s="286">
        <f t="shared" si="43"/>
        <v>0</v>
      </c>
      <c r="J114" s="286">
        <f t="shared" si="43"/>
        <v>0</v>
      </c>
      <c r="K114" s="286">
        <f t="shared" si="43"/>
        <v>0</v>
      </c>
      <c r="L114" s="286">
        <f t="shared" si="43"/>
        <v>0</v>
      </c>
      <c r="M114" s="286">
        <f t="shared" si="43"/>
        <v>0</v>
      </c>
      <c r="N114" s="286">
        <f t="shared" si="43"/>
        <v>0</v>
      </c>
      <c r="O114" s="286">
        <f t="shared" si="43"/>
        <v>0</v>
      </c>
      <c r="P114" s="286">
        <f t="shared" si="43"/>
        <v>0</v>
      </c>
      <c r="Q114" s="286">
        <f t="shared" si="43"/>
        <v>0</v>
      </c>
      <c r="R114" s="286">
        <f t="shared" si="43"/>
        <v>1859969</v>
      </c>
      <c r="U114" s="39">
        <v>0</v>
      </c>
    </row>
    <row r="115" spans="1:222" s="357" customFormat="1" ht="35.25" customHeight="1" x14ac:dyDescent="0.25">
      <c r="A115" s="255" t="s">
        <v>128</v>
      </c>
      <c r="B115" s="255"/>
      <c r="C115" s="255"/>
      <c r="D115" s="285" t="s">
        <v>76</v>
      </c>
      <c r="E115" s="286">
        <f>SUM(E116:E120)</f>
        <v>1859969</v>
      </c>
      <c r="F115" s="286">
        <f t="shared" ref="F115:R115" si="44">SUM(F116:F120)</f>
        <v>0</v>
      </c>
      <c r="G115" s="286">
        <f t="shared" si="44"/>
        <v>0</v>
      </c>
      <c r="H115" s="286">
        <f t="shared" si="44"/>
        <v>0</v>
      </c>
      <c r="I115" s="286">
        <f t="shared" si="44"/>
        <v>0</v>
      </c>
      <c r="J115" s="286">
        <f t="shared" si="44"/>
        <v>0</v>
      </c>
      <c r="K115" s="286">
        <f t="shared" si="44"/>
        <v>0</v>
      </c>
      <c r="L115" s="286">
        <f t="shared" si="44"/>
        <v>0</v>
      </c>
      <c r="M115" s="286">
        <f t="shared" si="44"/>
        <v>0</v>
      </c>
      <c r="N115" s="286">
        <f t="shared" si="44"/>
        <v>0</v>
      </c>
      <c r="O115" s="286">
        <f t="shared" si="44"/>
        <v>0</v>
      </c>
      <c r="P115" s="286">
        <f t="shared" si="44"/>
        <v>0</v>
      </c>
      <c r="Q115" s="286">
        <f t="shared" si="44"/>
        <v>0</v>
      </c>
      <c r="R115" s="286">
        <f t="shared" si="44"/>
        <v>1859969</v>
      </c>
      <c r="U115" s="39">
        <v>0</v>
      </c>
    </row>
    <row r="116" spans="1:222" s="357" customFormat="1" ht="36" hidden="1" customHeight="1" x14ac:dyDescent="0.25">
      <c r="A116" s="259" t="s">
        <v>126</v>
      </c>
      <c r="B116" s="259" t="s">
        <v>77</v>
      </c>
      <c r="C116" s="259" t="s">
        <v>32</v>
      </c>
      <c r="D116" s="266" t="s">
        <v>421</v>
      </c>
      <c r="E116" s="264">
        <f>SUM(F116,I116)</f>
        <v>0</v>
      </c>
      <c r="F116" s="372"/>
      <c r="G116" s="322"/>
      <c r="H116" s="322"/>
      <c r="I116" s="322"/>
      <c r="J116" s="268">
        <f t="shared" ref="J116:J119" si="45">SUM(L116,O116)</f>
        <v>0</v>
      </c>
      <c r="K116" s="320"/>
      <c r="L116" s="322"/>
      <c r="M116" s="322"/>
      <c r="N116" s="322"/>
      <c r="O116" s="322"/>
      <c r="P116" s="322"/>
      <c r="Q116" s="322"/>
      <c r="R116" s="314">
        <f>SUM(E116,J116)</f>
        <v>0</v>
      </c>
    </row>
    <row r="117" spans="1:222" s="375" customFormat="1" ht="26.25" hidden="1" customHeight="1" x14ac:dyDescent="0.25">
      <c r="A117" s="373" t="s">
        <v>129</v>
      </c>
      <c r="B117" s="373" t="s">
        <v>130</v>
      </c>
      <c r="C117" s="373" t="s">
        <v>43</v>
      </c>
      <c r="D117" s="313" t="s">
        <v>131</v>
      </c>
      <c r="E117" s="264"/>
      <c r="F117" s="267"/>
      <c r="G117" s="264"/>
      <c r="H117" s="264"/>
      <c r="I117" s="264"/>
      <c r="J117" s="268">
        <f t="shared" si="45"/>
        <v>0</v>
      </c>
      <c r="K117" s="314"/>
      <c r="L117" s="264"/>
      <c r="M117" s="264"/>
      <c r="N117" s="264"/>
      <c r="O117" s="264"/>
      <c r="P117" s="264"/>
      <c r="Q117" s="264"/>
      <c r="R117" s="314">
        <f t="shared" ref="R117:R119" si="46">SUM(E117,J117)</f>
        <v>0</v>
      </c>
      <c r="S117" s="374"/>
      <c r="T117" s="374"/>
      <c r="U117" s="374"/>
      <c r="V117" s="374"/>
      <c r="W117" s="374"/>
      <c r="X117" s="374"/>
      <c r="Y117" s="374"/>
      <c r="Z117" s="374"/>
      <c r="AA117" s="374"/>
      <c r="AB117" s="374"/>
      <c r="AC117" s="374"/>
      <c r="AD117" s="374"/>
      <c r="AE117" s="374"/>
      <c r="AF117" s="374"/>
      <c r="AG117" s="374"/>
      <c r="AH117" s="374"/>
      <c r="AI117" s="374"/>
      <c r="AJ117" s="374"/>
      <c r="AK117" s="374"/>
      <c r="AL117" s="374"/>
      <c r="AM117" s="374"/>
      <c r="AN117" s="374"/>
      <c r="AO117" s="374"/>
      <c r="AP117" s="374"/>
      <c r="AQ117" s="374"/>
      <c r="AR117" s="374"/>
      <c r="AS117" s="374"/>
      <c r="AT117" s="374"/>
      <c r="AU117" s="374"/>
      <c r="AV117" s="374"/>
      <c r="AW117" s="374"/>
      <c r="AX117" s="374"/>
      <c r="AY117" s="374"/>
      <c r="AZ117" s="374"/>
      <c r="BA117" s="374"/>
      <c r="BB117" s="374"/>
      <c r="BC117" s="374"/>
      <c r="BD117" s="374"/>
      <c r="BE117" s="374"/>
      <c r="BF117" s="374"/>
      <c r="BG117" s="374"/>
      <c r="BH117" s="374"/>
      <c r="BI117" s="374"/>
      <c r="BJ117" s="374"/>
      <c r="BK117" s="374"/>
      <c r="BL117" s="374"/>
      <c r="BM117" s="374"/>
      <c r="BN117" s="374"/>
      <c r="BO117" s="374"/>
      <c r="BP117" s="374"/>
      <c r="BQ117" s="374"/>
      <c r="BR117" s="374"/>
      <c r="BS117" s="374"/>
      <c r="BT117" s="374"/>
      <c r="BU117" s="374"/>
      <c r="BV117" s="374"/>
      <c r="BW117" s="374"/>
      <c r="BX117" s="374"/>
      <c r="BY117" s="374"/>
      <c r="BZ117" s="374"/>
      <c r="CA117" s="374"/>
      <c r="CB117" s="374"/>
      <c r="CC117" s="374"/>
      <c r="CD117" s="374"/>
      <c r="CE117" s="374"/>
      <c r="CF117" s="374"/>
      <c r="CG117" s="374"/>
      <c r="CH117" s="374"/>
      <c r="CI117" s="374"/>
      <c r="CJ117" s="374"/>
      <c r="CK117" s="374"/>
      <c r="CL117" s="374"/>
      <c r="CM117" s="374"/>
      <c r="CN117" s="374"/>
      <c r="CO117" s="374"/>
      <c r="CP117" s="374"/>
      <c r="CQ117" s="374"/>
      <c r="CR117" s="374"/>
      <c r="CS117" s="374"/>
      <c r="CT117" s="374"/>
      <c r="CU117" s="374"/>
      <c r="CV117" s="374"/>
      <c r="CW117" s="374"/>
      <c r="CX117" s="374"/>
      <c r="CY117" s="374"/>
      <c r="CZ117" s="374"/>
      <c r="DA117" s="374"/>
      <c r="DB117" s="374"/>
      <c r="DC117" s="374"/>
      <c r="DD117" s="374"/>
      <c r="DE117" s="374"/>
      <c r="DF117" s="374"/>
      <c r="DG117" s="374"/>
      <c r="DH117" s="374"/>
      <c r="DI117" s="374"/>
      <c r="DJ117" s="374"/>
      <c r="DK117" s="374"/>
      <c r="DL117" s="374"/>
      <c r="DM117" s="374"/>
      <c r="DN117" s="374"/>
      <c r="DO117" s="374"/>
      <c r="DP117" s="374"/>
      <c r="DQ117" s="374"/>
      <c r="DR117" s="374"/>
      <c r="DS117" s="374"/>
      <c r="DT117" s="374"/>
      <c r="DU117" s="374"/>
      <c r="DV117" s="374"/>
      <c r="DW117" s="374"/>
      <c r="DX117" s="374"/>
      <c r="DY117" s="374"/>
      <c r="DZ117" s="374"/>
      <c r="EA117" s="374"/>
      <c r="EB117" s="374"/>
      <c r="EC117" s="374"/>
      <c r="ED117" s="374"/>
      <c r="EE117" s="374"/>
      <c r="EF117" s="374"/>
      <c r="EG117" s="374"/>
      <c r="EH117" s="374"/>
      <c r="EI117" s="374"/>
      <c r="EJ117" s="374"/>
      <c r="EK117" s="374"/>
      <c r="EL117" s="374"/>
      <c r="EM117" s="374"/>
      <c r="EN117" s="374"/>
      <c r="EO117" s="374"/>
      <c r="EP117" s="374"/>
      <c r="EQ117" s="374"/>
      <c r="ER117" s="374"/>
      <c r="ES117" s="374"/>
      <c r="ET117" s="374"/>
      <c r="EU117" s="374"/>
      <c r="EV117" s="374"/>
      <c r="EW117" s="374"/>
      <c r="EX117" s="374"/>
      <c r="EY117" s="374"/>
      <c r="EZ117" s="374"/>
      <c r="FA117" s="374"/>
      <c r="FB117" s="374"/>
      <c r="FC117" s="374"/>
      <c r="FD117" s="374"/>
      <c r="FE117" s="374"/>
      <c r="FF117" s="374"/>
      <c r="FG117" s="374"/>
      <c r="FH117" s="374"/>
      <c r="FI117" s="374"/>
      <c r="FJ117" s="374"/>
      <c r="FK117" s="374"/>
      <c r="FL117" s="374"/>
      <c r="FM117" s="374"/>
      <c r="FN117" s="374"/>
      <c r="FO117" s="374"/>
      <c r="FP117" s="374"/>
      <c r="FQ117" s="374"/>
      <c r="FR117" s="374"/>
      <c r="FS117" s="374"/>
      <c r="FT117" s="374"/>
      <c r="FU117" s="374"/>
      <c r="FV117" s="374"/>
      <c r="FW117" s="374"/>
      <c r="FX117" s="374"/>
      <c r="FY117" s="374"/>
      <c r="FZ117" s="374"/>
      <c r="GA117" s="374"/>
      <c r="GB117" s="374"/>
      <c r="GC117" s="374"/>
      <c r="GD117" s="374"/>
      <c r="GE117" s="374"/>
      <c r="GF117" s="374"/>
      <c r="GG117" s="374"/>
      <c r="GH117" s="374"/>
      <c r="GI117" s="374"/>
      <c r="GJ117" s="374"/>
      <c r="GK117" s="374"/>
      <c r="GL117" s="374"/>
      <c r="GM117" s="374"/>
      <c r="GN117" s="374"/>
      <c r="GO117" s="374"/>
      <c r="GP117" s="374"/>
      <c r="GQ117" s="374"/>
      <c r="GR117" s="374"/>
      <c r="GS117" s="374"/>
      <c r="GT117" s="374"/>
      <c r="GU117" s="374"/>
      <c r="GV117" s="374"/>
      <c r="GW117" s="374"/>
      <c r="GX117" s="374"/>
      <c r="GY117" s="374"/>
      <c r="GZ117" s="374"/>
      <c r="HA117" s="374"/>
      <c r="HB117" s="374"/>
      <c r="HC117" s="374"/>
      <c r="HD117" s="374"/>
      <c r="HE117" s="374"/>
      <c r="HF117" s="374"/>
      <c r="HG117" s="374"/>
      <c r="HH117" s="374"/>
      <c r="HI117" s="374"/>
      <c r="HJ117" s="374"/>
      <c r="HK117" s="374"/>
      <c r="HL117" s="374"/>
      <c r="HM117" s="374"/>
      <c r="HN117" s="374"/>
    </row>
    <row r="118" spans="1:222" s="375" customFormat="1" ht="22.5" hidden="1" customHeight="1" x14ac:dyDescent="0.25">
      <c r="A118" s="287" t="s">
        <v>183</v>
      </c>
      <c r="B118" s="287" t="s">
        <v>172</v>
      </c>
      <c r="C118" s="287" t="s">
        <v>173</v>
      </c>
      <c r="D118" s="266" t="s">
        <v>174</v>
      </c>
      <c r="E118" s="264">
        <f>SUM(F118,I118)</f>
        <v>0</v>
      </c>
      <c r="F118" s="267"/>
      <c r="G118" s="264"/>
      <c r="H118" s="264"/>
      <c r="I118" s="264"/>
      <c r="J118" s="268">
        <f t="shared" si="45"/>
        <v>0</v>
      </c>
      <c r="K118" s="314"/>
      <c r="L118" s="264"/>
      <c r="M118" s="264"/>
      <c r="N118" s="264"/>
      <c r="O118" s="264"/>
      <c r="P118" s="264"/>
      <c r="Q118" s="264"/>
      <c r="R118" s="314">
        <f t="shared" si="46"/>
        <v>0</v>
      </c>
      <c r="S118" s="374"/>
      <c r="T118" s="374"/>
      <c r="U118" s="374"/>
      <c r="V118" s="374"/>
      <c r="W118" s="374"/>
      <c r="X118" s="374"/>
      <c r="Y118" s="374"/>
      <c r="Z118" s="374"/>
      <c r="AA118" s="374"/>
      <c r="AB118" s="374"/>
      <c r="AC118" s="374"/>
      <c r="AD118" s="374"/>
      <c r="AE118" s="374"/>
      <c r="AF118" s="374"/>
      <c r="AG118" s="374"/>
      <c r="AH118" s="374"/>
      <c r="AI118" s="374"/>
      <c r="AJ118" s="374"/>
      <c r="AK118" s="374"/>
      <c r="AL118" s="374"/>
      <c r="AM118" s="374"/>
      <c r="AN118" s="374"/>
      <c r="AO118" s="374"/>
      <c r="AP118" s="374"/>
      <c r="AQ118" s="374"/>
      <c r="AR118" s="374"/>
      <c r="AS118" s="374"/>
      <c r="AT118" s="374"/>
      <c r="AU118" s="374"/>
      <c r="AV118" s="374"/>
      <c r="AW118" s="374"/>
      <c r="AX118" s="374"/>
      <c r="AY118" s="374"/>
      <c r="AZ118" s="374"/>
      <c r="BA118" s="374"/>
      <c r="BB118" s="374"/>
      <c r="BC118" s="374"/>
      <c r="BD118" s="374"/>
      <c r="BE118" s="374"/>
      <c r="BF118" s="374"/>
      <c r="BG118" s="374"/>
      <c r="BH118" s="374"/>
      <c r="BI118" s="374"/>
      <c r="BJ118" s="374"/>
      <c r="BK118" s="374"/>
      <c r="BL118" s="374"/>
      <c r="BM118" s="374"/>
      <c r="BN118" s="374"/>
      <c r="BO118" s="374"/>
      <c r="BP118" s="374"/>
      <c r="BQ118" s="374"/>
      <c r="BR118" s="374"/>
      <c r="BS118" s="374"/>
      <c r="BT118" s="374"/>
      <c r="BU118" s="374"/>
      <c r="BV118" s="374"/>
      <c r="BW118" s="374"/>
      <c r="BX118" s="374"/>
      <c r="BY118" s="374"/>
      <c r="BZ118" s="374"/>
      <c r="CA118" s="374"/>
      <c r="CB118" s="374"/>
      <c r="CC118" s="374"/>
      <c r="CD118" s="374"/>
      <c r="CE118" s="374"/>
      <c r="CF118" s="374"/>
      <c r="CG118" s="374"/>
      <c r="CH118" s="374"/>
      <c r="CI118" s="374"/>
      <c r="CJ118" s="374"/>
      <c r="CK118" s="374"/>
      <c r="CL118" s="374"/>
      <c r="CM118" s="374"/>
      <c r="CN118" s="374"/>
      <c r="CO118" s="374"/>
      <c r="CP118" s="374"/>
      <c r="CQ118" s="374"/>
      <c r="CR118" s="374"/>
      <c r="CS118" s="374"/>
      <c r="CT118" s="374"/>
      <c r="CU118" s="374"/>
      <c r="CV118" s="374"/>
      <c r="CW118" s="374"/>
      <c r="CX118" s="374"/>
      <c r="CY118" s="374"/>
      <c r="CZ118" s="374"/>
      <c r="DA118" s="374"/>
      <c r="DB118" s="374"/>
      <c r="DC118" s="374"/>
      <c r="DD118" s="374"/>
      <c r="DE118" s="374"/>
      <c r="DF118" s="374"/>
      <c r="DG118" s="374"/>
      <c r="DH118" s="374"/>
      <c r="DI118" s="374"/>
      <c r="DJ118" s="374"/>
      <c r="DK118" s="374"/>
      <c r="DL118" s="374"/>
      <c r="DM118" s="374"/>
      <c r="DN118" s="374"/>
      <c r="DO118" s="374"/>
      <c r="DP118" s="374"/>
      <c r="DQ118" s="374"/>
      <c r="DR118" s="374"/>
      <c r="DS118" s="374"/>
      <c r="DT118" s="374"/>
      <c r="DU118" s="374"/>
      <c r="DV118" s="374"/>
      <c r="DW118" s="374"/>
      <c r="DX118" s="374"/>
      <c r="DY118" s="374"/>
      <c r="DZ118" s="374"/>
      <c r="EA118" s="374"/>
      <c r="EB118" s="374"/>
      <c r="EC118" s="374"/>
      <c r="ED118" s="374"/>
      <c r="EE118" s="374"/>
      <c r="EF118" s="374"/>
      <c r="EG118" s="374"/>
      <c r="EH118" s="374"/>
      <c r="EI118" s="374"/>
      <c r="EJ118" s="374"/>
      <c r="EK118" s="374"/>
      <c r="EL118" s="374"/>
      <c r="EM118" s="374"/>
      <c r="EN118" s="374"/>
      <c r="EO118" s="374"/>
      <c r="EP118" s="374"/>
      <c r="EQ118" s="374"/>
      <c r="ER118" s="374"/>
      <c r="ES118" s="374"/>
      <c r="ET118" s="374"/>
      <c r="EU118" s="374"/>
      <c r="EV118" s="374"/>
      <c r="EW118" s="374"/>
      <c r="EX118" s="374"/>
      <c r="EY118" s="374"/>
      <c r="EZ118" s="374"/>
      <c r="FA118" s="374"/>
      <c r="FB118" s="374"/>
      <c r="FC118" s="374"/>
      <c r="FD118" s="374"/>
      <c r="FE118" s="374"/>
      <c r="FF118" s="374"/>
      <c r="FG118" s="374"/>
      <c r="FH118" s="374"/>
      <c r="FI118" s="374"/>
      <c r="FJ118" s="374"/>
      <c r="FK118" s="374"/>
      <c r="FL118" s="374"/>
      <c r="FM118" s="374"/>
      <c r="FN118" s="374"/>
      <c r="FO118" s="374"/>
      <c r="FP118" s="374"/>
      <c r="FQ118" s="374"/>
      <c r="FR118" s="374"/>
      <c r="FS118" s="374"/>
      <c r="FT118" s="374"/>
      <c r="FU118" s="374"/>
      <c r="FV118" s="374"/>
      <c r="FW118" s="374"/>
      <c r="FX118" s="374"/>
      <c r="FY118" s="374"/>
      <c r="FZ118" s="374"/>
      <c r="GA118" s="374"/>
      <c r="GB118" s="374"/>
      <c r="GC118" s="374"/>
      <c r="GD118" s="374"/>
      <c r="GE118" s="374"/>
      <c r="GF118" s="374"/>
      <c r="GG118" s="374"/>
      <c r="GH118" s="374"/>
      <c r="GI118" s="374"/>
      <c r="GJ118" s="374"/>
      <c r="GK118" s="374"/>
      <c r="GL118" s="374"/>
      <c r="GM118" s="374"/>
      <c r="GN118" s="374"/>
      <c r="GO118" s="374"/>
      <c r="GP118" s="374"/>
      <c r="GQ118" s="374"/>
      <c r="GR118" s="374"/>
      <c r="GS118" s="374"/>
      <c r="GT118" s="374"/>
      <c r="GU118" s="374"/>
      <c r="GV118" s="374"/>
      <c r="GW118" s="374"/>
      <c r="GX118" s="374"/>
      <c r="GY118" s="374"/>
      <c r="GZ118" s="374"/>
      <c r="HA118" s="374"/>
      <c r="HB118" s="374"/>
      <c r="HC118" s="374"/>
      <c r="HD118" s="374"/>
      <c r="HE118" s="374"/>
      <c r="HF118" s="374"/>
      <c r="HG118" s="374"/>
      <c r="HH118" s="374"/>
      <c r="HI118" s="374"/>
      <c r="HJ118" s="374"/>
      <c r="HK118" s="374"/>
      <c r="HL118" s="374"/>
      <c r="HM118" s="374"/>
      <c r="HN118" s="374"/>
    </row>
    <row r="119" spans="1:222" s="357" customFormat="1" ht="24" customHeight="1" x14ac:dyDescent="0.25">
      <c r="A119" s="373" t="s">
        <v>377</v>
      </c>
      <c r="B119" s="287" t="s">
        <v>378</v>
      </c>
      <c r="C119" s="287" t="s">
        <v>43</v>
      </c>
      <c r="D119" s="266" t="s">
        <v>379</v>
      </c>
      <c r="E119" s="267">
        <v>1859969</v>
      </c>
      <c r="F119" s="267"/>
      <c r="G119" s="264"/>
      <c r="H119" s="264"/>
      <c r="I119" s="264"/>
      <c r="J119" s="268">
        <f t="shared" si="45"/>
        <v>0</v>
      </c>
      <c r="K119" s="314"/>
      <c r="L119" s="264"/>
      <c r="M119" s="264"/>
      <c r="N119" s="264"/>
      <c r="O119" s="264"/>
      <c r="P119" s="264"/>
      <c r="Q119" s="264"/>
      <c r="R119" s="314">
        <f t="shared" si="46"/>
        <v>1859969</v>
      </c>
    </row>
    <row r="120" spans="1:222" s="357" customFormat="1" ht="21.75" hidden="1" customHeight="1" x14ac:dyDescent="0.25">
      <c r="A120" s="287" t="s">
        <v>132</v>
      </c>
      <c r="B120" s="287" t="s">
        <v>72</v>
      </c>
      <c r="C120" s="287" t="s">
        <v>42</v>
      </c>
      <c r="D120" s="313" t="s">
        <v>56</v>
      </c>
      <c r="E120" s="264">
        <f>SUM(F120,I120)</f>
        <v>0</v>
      </c>
      <c r="F120" s="264"/>
      <c r="G120" s="294"/>
      <c r="H120" s="294"/>
      <c r="I120" s="294"/>
      <c r="J120" s="268">
        <f>SUM(L120,O120)</f>
        <v>0</v>
      </c>
      <c r="K120" s="314"/>
      <c r="L120" s="294"/>
      <c r="M120" s="294"/>
      <c r="N120" s="294"/>
      <c r="O120" s="294"/>
      <c r="P120" s="294"/>
      <c r="Q120" s="294"/>
      <c r="R120" s="314">
        <f>SUM(E120,J120)</f>
        <v>0</v>
      </c>
    </row>
    <row r="121" spans="1:222" s="379" customFormat="1" ht="34.5" customHeight="1" x14ac:dyDescent="0.25">
      <c r="A121" s="376" t="s">
        <v>324</v>
      </c>
      <c r="B121" s="376" t="s">
        <v>324</v>
      </c>
      <c r="C121" s="376" t="s">
        <v>324</v>
      </c>
      <c r="D121" s="377" t="s">
        <v>474</v>
      </c>
      <c r="E121" s="378">
        <f t="shared" ref="E121:R121" si="47">SUM(E14,E30,E52,E77,E90,E107,E112,E115)</f>
        <v>1538137</v>
      </c>
      <c r="F121" s="378">
        <f t="shared" si="47"/>
        <v>-5349494</v>
      </c>
      <c r="G121" s="378">
        <f t="shared" si="47"/>
        <v>131500</v>
      </c>
      <c r="H121" s="378">
        <f t="shared" si="47"/>
        <v>-3598499</v>
      </c>
      <c r="I121" s="378">
        <f t="shared" si="47"/>
        <v>5027662</v>
      </c>
      <c r="J121" s="378">
        <f t="shared" si="47"/>
        <v>3489525</v>
      </c>
      <c r="K121" s="378">
        <f t="shared" si="47"/>
        <v>3489525</v>
      </c>
      <c r="L121" s="378">
        <f t="shared" si="47"/>
        <v>0</v>
      </c>
      <c r="M121" s="378">
        <f t="shared" si="47"/>
        <v>0</v>
      </c>
      <c r="N121" s="378">
        <f t="shared" si="47"/>
        <v>0</v>
      </c>
      <c r="O121" s="378">
        <f t="shared" si="47"/>
        <v>3489525</v>
      </c>
      <c r="P121" s="378">
        <f t="shared" si="47"/>
        <v>0</v>
      </c>
      <c r="Q121" s="378" t="e">
        <f t="shared" si="47"/>
        <v>#REF!</v>
      </c>
      <c r="R121" s="378">
        <f t="shared" si="47"/>
        <v>5027662</v>
      </c>
      <c r="T121" s="380">
        <f>SUM(E121,J121)</f>
        <v>5027662</v>
      </c>
      <c r="U121" s="381">
        <f>SUM(E121,J121)</f>
        <v>5027662</v>
      </c>
    </row>
    <row r="122" spans="1:222" x14ac:dyDescent="0.2">
      <c r="C122" s="198"/>
      <c r="D122" s="40"/>
      <c r="E122" s="51"/>
      <c r="F122" s="5"/>
      <c r="G122" s="6"/>
      <c r="H122" s="6"/>
      <c r="I122" s="6"/>
      <c r="J122" s="199"/>
      <c r="K122" s="199"/>
      <c r="L122" s="6"/>
      <c r="M122" s="6"/>
      <c r="N122" s="6"/>
      <c r="O122" s="6"/>
      <c r="P122" s="6"/>
      <c r="Q122" s="6"/>
      <c r="R122" s="5"/>
    </row>
    <row r="123" spans="1:222" ht="15.75" customHeight="1" x14ac:dyDescent="0.2">
      <c r="C123" s="198"/>
      <c r="D123" s="40"/>
      <c r="M123" s="6"/>
      <c r="O123" s="6"/>
      <c r="P123" s="6"/>
      <c r="Q123" s="6"/>
      <c r="R123" s="5"/>
    </row>
    <row r="124" spans="1:222" ht="71.25" customHeight="1" x14ac:dyDescent="0.2">
      <c r="C124" s="7"/>
      <c r="D124" s="40"/>
      <c r="Q124" s="6"/>
      <c r="R124" s="5"/>
    </row>
    <row r="125" spans="1:222" x14ac:dyDescent="0.2">
      <c r="C125" s="198"/>
      <c r="D125" s="40"/>
      <c r="O125" s="6"/>
      <c r="P125" s="6"/>
    </row>
    <row r="126" spans="1:222" x14ac:dyDescent="0.2">
      <c r="C126" s="198"/>
      <c r="D126" s="40"/>
    </row>
    <row r="127" spans="1:222" ht="21" hidden="1" customHeight="1" x14ac:dyDescent="0.2">
      <c r="C127" s="198"/>
      <c r="D127" s="40"/>
    </row>
    <row r="128" spans="1:222" s="357" customFormat="1" ht="23.25" hidden="1" customHeight="1" x14ac:dyDescent="0.2">
      <c r="C128" s="382"/>
      <c r="D128" s="383" t="s">
        <v>475</v>
      </c>
      <c r="E128" s="384" t="e">
        <f>SUM(E15:E16,#REF!,E31,E53,E78,E116)</f>
        <v>#REF!</v>
      </c>
      <c r="F128" s="384" t="e">
        <f>SUM(F15:F16,#REF!,F31,F53,F78,F116)</f>
        <v>#REF!</v>
      </c>
      <c r="G128" s="384" t="e">
        <f>SUM(G15:G16,#REF!,G31,G53,G78,G116)</f>
        <v>#REF!</v>
      </c>
      <c r="H128" s="384" t="e">
        <f>SUM(H15:H16,#REF!,H31,H53,H78,H116)</f>
        <v>#REF!</v>
      </c>
      <c r="I128" s="384" t="e">
        <f>SUM(I15:I16,#REF!,I31,I53,I78,I116)</f>
        <v>#REF!</v>
      </c>
      <c r="J128" s="384" t="e">
        <f>SUM(J15:J16,#REF!,J31,J53,J78,J116)</f>
        <v>#REF!</v>
      </c>
      <c r="K128" s="384" t="e">
        <f>SUM(K15:K16,#REF!,K31,K53,K78,K116)</f>
        <v>#REF!</v>
      </c>
      <c r="L128" s="384" t="e">
        <f>SUM(L15:L16,#REF!,L31,L53,L78,L116)</f>
        <v>#REF!</v>
      </c>
      <c r="M128" s="384" t="e">
        <f>SUM(M15:M16,#REF!,M31,M53,M78,M116)</f>
        <v>#REF!</v>
      </c>
      <c r="N128" s="384" t="e">
        <f>SUM(N15:N16,#REF!,N31,N53,N78,N116)</f>
        <v>#REF!</v>
      </c>
      <c r="O128" s="384" t="e">
        <f>SUM(O15:O16,#REF!,O31,O53,O78,O116)</f>
        <v>#REF!</v>
      </c>
      <c r="P128" s="384" t="e">
        <f>SUM(P15:P16,#REF!,P31,P53,P78,P116)</f>
        <v>#REF!</v>
      </c>
      <c r="Q128" s="384" t="e">
        <f>SUM(Q15:Q16,#REF!,Q31,Q53,Q78,Q116)</f>
        <v>#REF!</v>
      </c>
      <c r="R128" s="384" t="e">
        <f>SUM(R15:R16,#REF!,R31,R53,R78,R116)</f>
        <v>#REF!</v>
      </c>
    </row>
    <row r="129" spans="1:222" hidden="1" x14ac:dyDescent="0.2">
      <c r="C129" s="198"/>
      <c r="D129" s="40" t="s">
        <v>476</v>
      </c>
      <c r="E129" s="385" t="e">
        <f>SUM(E32,E34,E39,E41,#REF!,E47,E42,E43,E79)</f>
        <v>#REF!</v>
      </c>
      <c r="F129" s="385"/>
      <c r="G129" s="385"/>
      <c r="H129" s="385"/>
      <c r="I129" s="385"/>
      <c r="J129" s="385"/>
      <c r="K129" s="385"/>
      <c r="L129" s="385"/>
      <c r="M129" s="385"/>
      <c r="N129" s="385"/>
      <c r="O129" s="385"/>
      <c r="P129" s="385"/>
      <c r="Q129" s="385"/>
      <c r="R129" s="385"/>
    </row>
    <row r="130" spans="1:222" hidden="1" x14ac:dyDescent="0.2">
      <c r="C130" s="198"/>
      <c r="D130" s="40" t="s">
        <v>477</v>
      </c>
      <c r="E130" s="386">
        <f>SUM(E82:E85)</f>
        <v>-2475</v>
      </c>
      <c r="F130" s="387"/>
      <c r="G130" s="388"/>
      <c r="H130" s="388"/>
      <c r="I130" s="388"/>
      <c r="J130" s="389"/>
      <c r="K130" s="389"/>
      <c r="L130" s="388"/>
      <c r="M130" s="388"/>
      <c r="N130" s="388"/>
      <c r="O130" s="388"/>
      <c r="P130" s="388"/>
      <c r="Q130" s="388"/>
      <c r="R130" s="387"/>
    </row>
    <row r="131" spans="1:222" hidden="1" x14ac:dyDescent="0.2">
      <c r="C131" s="198"/>
      <c r="D131" s="40" t="s">
        <v>478</v>
      </c>
      <c r="E131" s="385"/>
      <c r="F131" s="385"/>
      <c r="G131" s="385"/>
      <c r="H131" s="385"/>
      <c r="I131" s="385"/>
      <c r="J131" s="385"/>
      <c r="K131" s="385"/>
      <c r="L131" s="385"/>
      <c r="M131" s="385"/>
      <c r="N131" s="385"/>
      <c r="O131" s="385"/>
      <c r="P131" s="385"/>
      <c r="Q131" s="385"/>
      <c r="R131" s="385"/>
    </row>
    <row r="132" spans="1:222" ht="12.75" hidden="1" customHeight="1" x14ac:dyDescent="0.2">
      <c r="C132" s="198"/>
      <c r="D132" s="40" t="s">
        <v>479</v>
      </c>
      <c r="E132" s="386"/>
      <c r="F132" s="387"/>
      <c r="G132" s="388"/>
      <c r="H132" s="388"/>
      <c r="I132" s="388"/>
      <c r="J132" s="389"/>
      <c r="K132" s="389"/>
      <c r="L132" s="388"/>
      <c r="M132" s="388"/>
      <c r="N132" s="388"/>
      <c r="O132" s="388"/>
      <c r="P132" s="388"/>
      <c r="Q132" s="388"/>
      <c r="R132" s="387"/>
    </row>
    <row r="133" spans="1:222" hidden="1" x14ac:dyDescent="0.2">
      <c r="C133" s="198"/>
      <c r="D133" s="40"/>
      <c r="E133" s="385"/>
      <c r="F133" s="385"/>
      <c r="G133" s="385"/>
      <c r="H133" s="385"/>
      <c r="I133" s="385"/>
      <c r="J133" s="385"/>
      <c r="K133" s="385"/>
      <c r="L133" s="385"/>
      <c r="M133" s="385"/>
      <c r="N133" s="385"/>
      <c r="O133" s="385"/>
      <c r="P133" s="385"/>
      <c r="Q133" s="385"/>
      <c r="R133" s="385"/>
    </row>
    <row r="134" spans="1:222" hidden="1" x14ac:dyDescent="0.2">
      <c r="C134" s="198"/>
      <c r="D134" s="40"/>
      <c r="E134" s="386"/>
      <c r="F134" s="387"/>
      <c r="G134" s="388"/>
      <c r="H134" s="388"/>
      <c r="I134" s="388"/>
      <c r="J134" s="389"/>
      <c r="K134" s="389"/>
      <c r="L134" s="388"/>
      <c r="M134" s="388"/>
      <c r="N134" s="388"/>
      <c r="O134" s="388"/>
      <c r="P134" s="388"/>
      <c r="Q134" s="388"/>
      <c r="R134" s="387"/>
    </row>
    <row r="135" spans="1:222" ht="15.75" hidden="1" customHeight="1" x14ac:dyDescent="0.2">
      <c r="C135" s="198"/>
      <c r="D135" s="40"/>
      <c r="E135" s="385"/>
      <c r="F135" s="385"/>
      <c r="G135" s="385"/>
      <c r="H135" s="385"/>
      <c r="I135" s="385"/>
      <c r="J135" s="385"/>
      <c r="K135" s="385"/>
      <c r="L135" s="385"/>
      <c r="M135" s="385"/>
      <c r="N135" s="385"/>
      <c r="O135" s="385"/>
      <c r="P135" s="385"/>
      <c r="Q135" s="385"/>
      <c r="R135" s="385"/>
    </row>
    <row r="136" spans="1:222" ht="12.75" hidden="1" customHeight="1" x14ac:dyDescent="0.2">
      <c r="C136" s="198"/>
      <c r="E136" s="386"/>
      <c r="F136" s="387"/>
      <c r="G136" s="388"/>
      <c r="H136" s="388"/>
      <c r="I136" s="388"/>
      <c r="J136" s="389"/>
      <c r="K136" s="389"/>
      <c r="L136" s="388"/>
      <c r="M136" s="388"/>
      <c r="N136" s="388"/>
      <c r="O136" s="388"/>
      <c r="P136" s="388"/>
      <c r="Q136" s="388"/>
      <c r="R136" s="387"/>
    </row>
    <row r="137" spans="1:222" hidden="1" x14ac:dyDescent="0.2">
      <c r="C137" s="198"/>
      <c r="E137" s="385"/>
      <c r="F137" s="389" t="e">
        <f t="shared" ref="F137:R137" si="48">SUM(F128:F135)</f>
        <v>#REF!</v>
      </c>
      <c r="G137" s="389" t="e">
        <f t="shared" si="48"/>
        <v>#REF!</v>
      </c>
      <c r="H137" s="389" t="e">
        <f t="shared" si="48"/>
        <v>#REF!</v>
      </c>
      <c r="I137" s="389" t="e">
        <f t="shared" si="48"/>
        <v>#REF!</v>
      </c>
      <c r="J137" s="389" t="e">
        <f t="shared" si="48"/>
        <v>#REF!</v>
      </c>
      <c r="K137" s="389"/>
      <c r="L137" s="389" t="e">
        <f t="shared" si="48"/>
        <v>#REF!</v>
      </c>
      <c r="M137" s="389" t="e">
        <f t="shared" si="48"/>
        <v>#REF!</v>
      </c>
      <c r="N137" s="389" t="e">
        <f t="shared" si="48"/>
        <v>#REF!</v>
      </c>
      <c r="O137" s="389" t="e">
        <f t="shared" si="48"/>
        <v>#REF!</v>
      </c>
      <c r="P137" s="389" t="e">
        <f t="shared" si="48"/>
        <v>#REF!</v>
      </c>
      <c r="Q137" s="389" t="e">
        <f t="shared" si="48"/>
        <v>#REF!</v>
      </c>
      <c r="R137" s="389" t="e">
        <f t="shared" si="48"/>
        <v>#REF!</v>
      </c>
    </row>
    <row r="138" spans="1:222" x14ac:dyDescent="0.2">
      <c r="C138" s="198"/>
    </row>
    <row r="139" spans="1:222" ht="14.25" customHeight="1" x14ac:dyDescent="0.2">
      <c r="C139" s="198"/>
    </row>
    <row r="140" spans="1:222" x14ac:dyDescent="0.2">
      <c r="C140" s="198"/>
    </row>
    <row r="141" spans="1:222" ht="12.75" customHeight="1" x14ac:dyDescent="0.2">
      <c r="C141" s="198"/>
    </row>
    <row r="142" spans="1:222" s="4" customFormat="1" x14ac:dyDescent="0.2">
      <c r="A142"/>
      <c r="B142"/>
      <c r="C142" s="198"/>
      <c r="E142" s="49"/>
      <c r="F142" s="2"/>
      <c r="G142"/>
      <c r="H142"/>
      <c r="I142"/>
      <c r="J142" s="196"/>
      <c r="K142" s="196"/>
      <c r="L142"/>
      <c r="M142"/>
      <c r="N142"/>
      <c r="O142"/>
      <c r="P142"/>
      <c r="Q142"/>
      <c r="R142" s="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</row>
    <row r="143" spans="1:222" s="4" customFormat="1" x14ac:dyDescent="0.2">
      <c r="A143"/>
      <c r="B143"/>
      <c r="C143" s="198"/>
      <c r="E143" s="49"/>
      <c r="F143" s="2"/>
      <c r="G143"/>
      <c r="H143"/>
      <c r="I143"/>
      <c r="J143" s="196"/>
      <c r="K143" s="196"/>
      <c r="L143"/>
      <c r="M143"/>
      <c r="N143"/>
      <c r="O143"/>
      <c r="P143"/>
      <c r="Q143"/>
      <c r="R143" s="2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</row>
    <row r="144" spans="1:222" s="4" customFormat="1" x14ac:dyDescent="0.2">
      <c r="A144"/>
      <c r="B144"/>
      <c r="C144" s="198"/>
      <c r="E144" s="49"/>
      <c r="F144" s="2"/>
      <c r="G144"/>
      <c r="H144"/>
      <c r="I144"/>
      <c r="J144" s="196"/>
      <c r="K144" s="196"/>
      <c r="L144"/>
      <c r="M144"/>
      <c r="N144"/>
      <c r="O144"/>
      <c r="P144"/>
      <c r="Q144"/>
      <c r="R144" s="2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</row>
    <row r="145" spans="1:222" s="4" customFormat="1" ht="12.75" customHeight="1" x14ac:dyDescent="0.2">
      <c r="A145"/>
      <c r="B145"/>
      <c r="C145" s="198"/>
      <c r="E145" s="49"/>
      <c r="F145" s="2"/>
      <c r="G145"/>
      <c r="H145"/>
      <c r="I145"/>
      <c r="J145" s="196"/>
      <c r="K145" s="196"/>
      <c r="L145"/>
      <c r="M145"/>
      <c r="N145"/>
      <c r="O145"/>
      <c r="P145"/>
      <c r="Q145"/>
      <c r="R145" s="2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</row>
    <row r="146" spans="1:222" s="4" customFormat="1" x14ac:dyDescent="0.2">
      <c r="A146"/>
      <c r="B146"/>
      <c r="C146" s="198"/>
      <c r="E146" s="49"/>
      <c r="F146" s="2"/>
      <c r="G146"/>
      <c r="H146"/>
      <c r="I146"/>
      <c r="J146" s="196"/>
      <c r="K146" s="196"/>
      <c r="L146"/>
      <c r="M146"/>
      <c r="N146"/>
      <c r="O146"/>
      <c r="P146"/>
      <c r="Q146"/>
      <c r="R146" s="2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</row>
    <row r="147" spans="1:222" s="4" customFormat="1" x14ac:dyDescent="0.2">
      <c r="A147"/>
      <c r="B147"/>
      <c r="C147" s="198"/>
      <c r="E147" s="49"/>
      <c r="F147" s="2"/>
      <c r="G147"/>
      <c r="H147"/>
      <c r="I147"/>
      <c r="J147" s="196"/>
      <c r="K147" s="196"/>
      <c r="L147"/>
      <c r="M147"/>
      <c r="N147"/>
      <c r="O147"/>
      <c r="P147"/>
      <c r="Q147"/>
      <c r="R147" s="2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</row>
    <row r="148" spans="1:222" s="4" customFormat="1" x14ac:dyDescent="0.2">
      <c r="A148"/>
      <c r="B148"/>
      <c r="C148" s="198"/>
      <c r="E148" s="49"/>
      <c r="F148" s="2"/>
      <c r="G148"/>
      <c r="H148"/>
      <c r="I148"/>
      <c r="J148" s="196"/>
      <c r="K148" s="196"/>
      <c r="L148"/>
      <c r="M148"/>
      <c r="N148"/>
      <c r="O148"/>
      <c r="P148"/>
      <c r="Q148"/>
      <c r="R148" s="2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</row>
    <row r="149" spans="1:222" s="4" customFormat="1" ht="12.75" customHeight="1" x14ac:dyDescent="0.2">
      <c r="A149"/>
      <c r="B149"/>
      <c r="C149" s="198"/>
      <c r="E149" s="49"/>
      <c r="F149" s="2"/>
      <c r="G149"/>
      <c r="H149"/>
      <c r="I149"/>
      <c r="J149" s="196"/>
      <c r="K149" s="196"/>
      <c r="L149"/>
      <c r="M149"/>
      <c r="N149"/>
      <c r="O149"/>
      <c r="P149"/>
      <c r="Q149"/>
      <c r="R149" s="2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</row>
    <row r="150" spans="1:222" s="4" customFormat="1" x14ac:dyDescent="0.2">
      <c r="A150"/>
      <c r="B150"/>
      <c r="C150" s="198"/>
      <c r="E150" s="49"/>
      <c r="F150" s="2"/>
      <c r="G150"/>
      <c r="H150"/>
      <c r="I150"/>
      <c r="J150" s="196"/>
      <c r="K150" s="196"/>
      <c r="L150"/>
      <c r="M150"/>
      <c r="N150"/>
      <c r="O150"/>
      <c r="P150"/>
      <c r="Q150"/>
      <c r="R150" s="2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</row>
    <row r="151" spans="1:222" s="4" customFormat="1" x14ac:dyDescent="0.2">
      <c r="A151"/>
      <c r="B151"/>
      <c r="C151" s="198"/>
      <c r="E151" s="49"/>
      <c r="F151" s="2"/>
      <c r="G151"/>
      <c r="H151"/>
      <c r="I151"/>
      <c r="J151" s="196"/>
      <c r="K151" s="196"/>
      <c r="L151"/>
      <c r="M151"/>
      <c r="N151"/>
      <c r="O151"/>
      <c r="P151"/>
      <c r="Q151"/>
      <c r="R151" s="2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</row>
    <row r="152" spans="1:222" s="4" customFormat="1" x14ac:dyDescent="0.2">
      <c r="A152"/>
      <c r="B152"/>
      <c r="C152" s="198"/>
      <c r="E152" s="49"/>
      <c r="F152" s="2"/>
      <c r="G152"/>
      <c r="H152"/>
      <c r="I152"/>
      <c r="J152" s="196"/>
      <c r="K152" s="196"/>
      <c r="L152"/>
      <c r="M152"/>
      <c r="N152"/>
      <c r="O152"/>
      <c r="P152"/>
      <c r="Q152"/>
      <c r="R152" s="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</row>
    <row r="153" spans="1:222" s="4" customFormat="1" ht="12.75" customHeight="1" x14ac:dyDescent="0.2">
      <c r="A153"/>
      <c r="B153"/>
      <c r="C153" s="198"/>
      <c r="E153" s="49"/>
      <c r="F153" s="2"/>
      <c r="G153"/>
      <c r="H153"/>
      <c r="I153"/>
      <c r="J153" s="196"/>
      <c r="K153" s="196"/>
      <c r="L153"/>
      <c r="M153"/>
      <c r="N153"/>
      <c r="O153"/>
      <c r="P153"/>
      <c r="Q153"/>
      <c r="R153" s="2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</row>
    <row r="154" spans="1:222" s="4" customFormat="1" x14ac:dyDescent="0.2">
      <c r="A154"/>
      <c r="B154"/>
      <c r="C154" s="198"/>
      <c r="E154" s="49"/>
      <c r="F154" s="2"/>
      <c r="G154"/>
      <c r="H154"/>
      <c r="I154"/>
      <c r="J154" s="196"/>
      <c r="K154" s="196"/>
      <c r="L154"/>
      <c r="M154"/>
      <c r="N154"/>
      <c r="O154"/>
      <c r="P154"/>
      <c r="Q154"/>
      <c r="R154" s="2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</row>
    <row r="155" spans="1:222" s="4" customFormat="1" x14ac:dyDescent="0.2">
      <c r="A155"/>
      <c r="B155"/>
      <c r="C155" s="198"/>
      <c r="E155" s="49"/>
      <c r="F155" s="2"/>
      <c r="G155"/>
      <c r="H155"/>
      <c r="I155"/>
      <c r="J155" s="196"/>
      <c r="K155" s="196"/>
      <c r="L155"/>
      <c r="M155"/>
      <c r="N155"/>
      <c r="O155"/>
      <c r="P155"/>
      <c r="Q155"/>
      <c r="R155" s="2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</row>
    <row r="156" spans="1:222" s="4" customFormat="1" x14ac:dyDescent="0.2">
      <c r="A156"/>
      <c r="B156"/>
      <c r="C156" s="198"/>
      <c r="E156" s="49"/>
      <c r="F156" s="2"/>
      <c r="G156"/>
      <c r="H156"/>
      <c r="I156"/>
      <c r="J156" s="196"/>
      <c r="K156" s="196"/>
      <c r="L156"/>
      <c r="M156"/>
      <c r="N156"/>
      <c r="O156"/>
      <c r="P156"/>
      <c r="Q156"/>
      <c r="R156" s="2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</row>
    <row r="157" spans="1:222" s="4" customFormat="1" ht="12.75" customHeight="1" x14ac:dyDescent="0.2">
      <c r="A157"/>
      <c r="B157"/>
      <c r="C157" s="198"/>
      <c r="E157" s="49"/>
      <c r="F157" s="2"/>
      <c r="G157"/>
      <c r="H157"/>
      <c r="I157"/>
      <c r="J157" s="196"/>
      <c r="K157" s="196"/>
      <c r="L157"/>
      <c r="M157"/>
      <c r="N157"/>
      <c r="O157"/>
      <c r="P157"/>
      <c r="Q157"/>
      <c r="R157" s="2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</row>
    <row r="158" spans="1:222" s="4" customFormat="1" x14ac:dyDescent="0.2">
      <c r="A158"/>
      <c r="B158"/>
      <c r="C158" s="198"/>
      <c r="E158" s="49"/>
      <c r="F158" s="2"/>
      <c r="G158"/>
      <c r="H158"/>
      <c r="I158"/>
      <c r="J158" s="196"/>
      <c r="K158" s="196"/>
      <c r="L158"/>
      <c r="M158"/>
      <c r="N158"/>
      <c r="O158"/>
      <c r="P158"/>
      <c r="Q158"/>
      <c r="R158" s="2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</row>
    <row r="159" spans="1:222" s="4" customFormat="1" x14ac:dyDescent="0.2">
      <c r="A159"/>
      <c r="B159"/>
      <c r="C159" s="198"/>
      <c r="E159" s="49"/>
      <c r="F159" s="2"/>
      <c r="G159"/>
      <c r="H159"/>
      <c r="I159"/>
      <c r="J159" s="196"/>
      <c r="K159" s="196"/>
      <c r="L159"/>
      <c r="M159"/>
      <c r="N159"/>
      <c r="O159"/>
      <c r="P159"/>
      <c r="Q159"/>
      <c r="R159" s="2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</row>
    <row r="160" spans="1:222" s="4" customFormat="1" x14ac:dyDescent="0.2">
      <c r="A160"/>
      <c r="B160"/>
      <c r="C160" s="198"/>
      <c r="E160" s="49"/>
      <c r="F160" s="2"/>
      <c r="G160"/>
      <c r="H160"/>
      <c r="I160"/>
      <c r="J160" s="196"/>
      <c r="K160" s="196"/>
      <c r="L160"/>
      <c r="M160"/>
      <c r="N160"/>
      <c r="O160"/>
      <c r="P160"/>
      <c r="Q160"/>
      <c r="R160" s="2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</row>
    <row r="161" spans="1:222" s="4" customFormat="1" ht="12.75" customHeight="1" x14ac:dyDescent="0.2">
      <c r="A161"/>
      <c r="B161"/>
      <c r="C161" s="198"/>
      <c r="E161" s="49"/>
      <c r="F161" s="2"/>
      <c r="G161"/>
      <c r="H161"/>
      <c r="I161"/>
      <c r="J161" s="196"/>
      <c r="K161" s="196"/>
      <c r="L161"/>
      <c r="M161"/>
      <c r="N161"/>
      <c r="O161"/>
      <c r="P161"/>
      <c r="Q161"/>
      <c r="R161" s="2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</row>
    <row r="162" spans="1:222" s="4" customFormat="1" x14ac:dyDescent="0.2">
      <c r="A162"/>
      <c r="B162"/>
      <c r="C162" s="198"/>
      <c r="E162" s="49"/>
      <c r="F162" s="2"/>
      <c r="G162"/>
      <c r="H162"/>
      <c r="I162"/>
      <c r="J162" s="196"/>
      <c r="K162" s="196"/>
      <c r="L162"/>
      <c r="M162"/>
      <c r="N162"/>
      <c r="O162"/>
      <c r="P162"/>
      <c r="Q162"/>
      <c r="R162" s="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</row>
    <row r="163" spans="1:222" s="4" customFormat="1" x14ac:dyDescent="0.2">
      <c r="A163"/>
      <c r="B163"/>
      <c r="C163" s="198"/>
      <c r="E163" s="49"/>
      <c r="F163" s="2"/>
      <c r="G163"/>
      <c r="H163"/>
      <c r="I163"/>
      <c r="J163" s="196"/>
      <c r="K163" s="196"/>
      <c r="L163"/>
      <c r="M163"/>
      <c r="N163"/>
      <c r="O163"/>
      <c r="P163"/>
      <c r="Q163"/>
      <c r="R163" s="2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</row>
    <row r="164" spans="1:222" s="4" customFormat="1" x14ac:dyDescent="0.2">
      <c r="A164"/>
      <c r="B164"/>
      <c r="C164" s="198"/>
      <c r="E164" s="49"/>
      <c r="F164" s="2"/>
      <c r="G164"/>
      <c r="H164"/>
      <c r="I164"/>
      <c r="J164" s="196"/>
      <c r="K164" s="196"/>
      <c r="L164"/>
      <c r="M164"/>
      <c r="N164"/>
      <c r="O164"/>
      <c r="P164"/>
      <c r="Q164"/>
      <c r="R164" s="2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</row>
    <row r="165" spans="1:222" s="4" customFormat="1" ht="12.75" customHeight="1" x14ac:dyDescent="0.2">
      <c r="A165"/>
      <c r="B165"/>
      <c r="C165" s="198"/>
      <c r="E165" s="49"/>
      <c r="F165" s="2"/>
      <c r="G165"/>
      <c r="H165"/>
      <c r="I165"/>
      <c r="J165" s="196"/>
      <c r="K165" s="196"/>
      <c r="L165"/>
      <c r="M165"/>
      <c r="N165"/>
      <c r="O165"/>
      <c r="P165"/>
      <c r="Q165"/>
      <c r="R165" s="2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</row>
    <row r="166" spans="1:222" s="4" customFormat="1" x14ac:dyDescent="0.2">
      <c r="A166"/>
      <c r="B166"/>
      <c r="C166" s="198"/>
      <c r="E166" s="49"/>
      <c r="F166" s="2"/>
      <c r="G166"/>
      <c r="H166"/>
      <c r="I166"/>
      <c r="J166" s="196"/>
      <c r="K166" s="196"/>
      <c r="L166"/>
      <c r="M166"/>
      <c r="N166"/>
      <c r="O166"/>
      <c r="P166"/>
      <c r="Q166"/>
      <c r="R166" s="2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</row>
    <row r="167" spans="1:222" s="4" customFormat="1" x14ac:dyDescent="0.2">
      <c r="A167"/>
      <c r="B167"/>
      <c r="C167" s="198"/>
      <c r="E167" s="49"/>
      <c r="F167" s="2"/>
      <c r="G167"/>
      <c r="H167"/>
      <c r="I167"/>
      <c r="J167" s="196"/>
      <c r="K167" s="196"/>
      <c r="L167"/>
      <c r="M167"/>
      <c r="N167"/>
      <c r="O167"/>
      <c r="P167"/>
      <c r="Q167"/>
      <c r="R167" s="2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</row>
    <row r="168" spans="1:222" s="4" customFormat="1" x14ac:dyDescent="0.2">
      <c r="A168"/>
      <c r="B168"/>
      <c r="C168" s="198"/>
      <c r="E168" s="49"/>
      <c r="F168" s="2"/>
      <c r="G168"/>
      <c r="H168"/>
      <c r="I168"/>
      <c r="J168" s="196"/>
      <c r="K168" s="196"/>
      <c r="L168"/>
      <c r="M168"/>
      <c r="N168"/>
      <c r="O168"/>
      <c r="P168"/>
      <c r="Q168"/>
      <c r="R168" s="2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</row>
    <row r="169" spans="1:222" s="4" customFormat="1" ht="12.75" customHeight="1" x14ac:dyDescent="0.2">
      <c r="A169"/>
      <c r="B169"/>
      <c r="C169" s="198"/>
      <c r="E169" s="49"/>
      <c r="F169" s="2"/>
      <c r="G169"/>
      <c r="H169"/>
      <c r="I169"/>
      <c r="J169" s="196"/>
      <c r="K169" s="196"/>
      <c r="L169"/>
      <c r="M169"/>
      <c r="N169"/>
      <c r="O169"/>
      <c r="P169"/>
      <c r="Q169"/>
      <c r="R169" s="2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</row>
    <row r="170" spans="1:222" s="4" customFormat="1" x14ac:dyDescent="0.2">
      <c r="A170"/>
      <c r="B170"/>
      <c r="C170" s="198"/>
      <c r="E170" s="49"/>
      <c r="F170" s="2"/>
      <c r="G170"/>
      <c r="H170"/>
      <c r="I170"/>
      <c r="J170" s="196"/>
      <c r="K170" s="196"/>
      <c r="L170"/>
      <c r="M170"/>
      <c r="N170"/>
      <c r="O170"/>
      <c r="P170"/>
      <c r="Q170"/>
      <c r="R170" s="2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</row>
    <row r="171" spans="1:222" s="4" customFormat="1" x14ac:dyDescent="0.2">
      <c r="A171"/>
      <c r="B171"/>
      <c r="C171" s="198"/>
      <c r="E171" s="49"/>
      <c r="F171" s="2"/>
      <c r="G171"/>
      <c r="H171"/>
      <c r="I171"/>
      <c r="J171" s="196"/>
      <c r="K171" s="196"/>
      <c r="L171"/>
      <c r="M171"/>
      <c r="N171"/>
      <c r="O171"/>
      <c r="P171"/>
      <c r="Q171"/>
      <c r="R171" s="2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</row>
    <row r="172" spans="1:222" s="4" customFormat="1" x14ac:dyDescent="0.2">
      <c r="A172"/>
      <c r="B172"/>
      <c r="C172" s="198"/>
      <c r="E172" s="49"/>
      <c r="F172" s="2"/>
      <c r="G172"/>
      <c r="H172"/>
      <c r="I172"/>
      <c r="J172" s="196"/>
      <c r="K172" s="196"/>
      <c r="L172"/>
      <c r="M172"/>
      <c r="N172"/>
      <c r="O172"/>
      <c r="P172"/>
      <c r="Q172"/>
      <c r="R172" s="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</row>
    <row r="173" spans="1:222" s="4" customFormat="1" ht="12.75" customHeight="1" x14ac:dyDescent="0.2">
      <c r="A173"/>
      <c r="B173"/>
      <c r="C173" s="198"/>
      <c r="E173" s="49"/>
      <c r="F173" s="2"/>
      <c r="G173"/>
      <c r="H173"/>
      <c r="I173"/>
      <c r="J173" s="196"/>
      <c r="K173" s="196"/>
      <c r="L173"/>
      <c r="M173"/>
      <c r="N173"/>
      <c r="O173"/>
      <c r="P173"/>
      <c r="Q173"/>
      <c r="R173" s="2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</row>
    <row r="174" spans="1:222" s="4" customFormat="1" x14ac:dyDescent="0.2">
      <c r="A174"/>
      <c r="B174"/>
      <c r="C174" s="198"/>
      <c r="E174" s="49"/>
      <c r="F174" s="2"/>
      <c r="G174"/>
      <c r="H174"/>
      <c r="I174"/>
      <c r="J174" s="196"/>
      <c r="K174" s="196"/>
      <c r="L174"/>
      <c r="M174"/>
      <c r="N174"/>
      <c r="O174"/>
      <c r="P174"/>
      <c r="Q174"/>
      <c r="R174" s="2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</row>
    <row r="175" spans="1:222" s="4" customFormat="1" x14ac:dyDescent="0.2">
      <c r="A175"/>
      <c r="B175"/>
      <c r="C175" s="198"/>
      <c r="E175" s="49"/>
      <c r="F175" s="2"/>
      <c r="G175"/>
      <c r="H175"/>
      <c r="I175"/>
      <c r="J175" s="196"/>
      <c r="K175" s="196"/>
      <c r="L175"/>
      <c r="M175"/>
      <c r="N175"/>
      <c r="O175"/>
      <c r="P175"/>
      <c r="Q175"/>
      <c r="R175" s="2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</row>
    <row r="176" spans="1:222" s="4" customFormat="1" x14ac:dyDescent="0.2">
      <c r="A176"/>
      <c r="B176"/>
      <c r="C176" s="198"/>
      <c r="E176" s="49"/>
      <c r="F176" s="2"/>
      <c r="G176"/>
      <c r="H176"/>
      <c r="I176"/>
      <c r="J176" s="196"/>
      <c r="K176" s="196"/>
      <c r="L176"/>
      <c r="M176"/>
      <c r="N176"/>
      <c r="O176"/>
      <c r="P176"/>
      <c r="Q176"/>
      <c r="R176" s="2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</row>
    <row r="177" spans="1:222" s="4" customFormat="1" ht="12.75" customHeight="1" x14ac:dyDescent="0.2">
      <c r="A177"/>
      <c r="B177"/>
      <c r="C177" s="198"/>
      <c r="E177" s="49"/>
      <c r="F177" s="2"/>
      <c r="G177"/>
      <c r="H177"/>
      <c r="I177"/>
      <c r="J177" s="196"/>
      <c r="K177" s="196"/>
      <c r="L177"/>
      <c r="M177"/>
      <c r="N177"/>
      <c r="O177"/>
      <c r="P177"/>
      <c r="Q177"/>
      <c r="R177" s="2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</row>
    <row r="178" spans="1:222" s="4" customFormat="1" x14ac:dyDescent="0.2">
      <c r="A178"/>
      <c r="B178"/>
      <c r="C178" s="198"/>
      <c r="E178" s="49"/>
      <c r="F178" s="2"/>
      <c r="G178"/>
      <c r="H178"/>
      <c r="I178"/>
      <c r="J178" s="196"/>
      <c r="K178" s="196"/>
      <c r="L178"/>
      <c r="M178"/>
      <c r="N178"/>
      <c r="O178"/>
      <c r="P178"/>
      <c r="Q178"/>
      <c r="R178" s="2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</row>
    <row r="179" spans="1:222" s="4" customFormat="1" x14ac:dyDescent="0.2">
      <c r="A179"/>
      <c r="B179"/>
      <c r="C179" s="198"/>
      <c r="E179" s="49"/>
      <c r="F179" s="2"/>
      <c r="G179"/>
      <c r="H179"/>
      <c r="I179"/>
      <c r="J179" s="196"/>
      <c r="K179" s="196"/>
      <c r="L179"/>
      <c r="M179"/>
      <c r="N179"/>
      <c r="O179"/>
      <c r="P179"/>
      <c r="Q179"/>
      <c r="R179" s="2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</row>
    <row r="180" spans="1:222" s="4" customFormat="1" x14ac:dyDescent="0.2">
      <c r="A180"/>
      <c r="B180"/>
      <c r="C180" s="198"/>
      <c r="E180" s="49"/>
      <c r="F180" s="2"/>
      <c r="G180"/>
      <c r="H180"/>
      <c r="I180"/>
      <c r="J180" s="196"/>
      <c r="K180" s="196"/>
      <c r="L180"/>
      <c r="M180"/>
      <c r="N180"/>
      <c r="O180"/>
      <c r="P180"/>
      <c r="Q180"/>
      <c r="R180" s="2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</row>
    <row r="181" spans="1:222" s="4" customFormat="1" ht="12.75" customHeight="1" x14ac:dyDescent="0.2">
      <c r="A181"/>
      <c r="B181"/>
      <c r="C181" s="198"/>
      <c r="E181" s="49"/>
      <c r="F181" s="2"/>
      <c r="G181"/>
      <c r="H181"/>
      <c r="I181"/>
      <c r="J181" s="196"/>
      <c r="K181" s="196"/>
      <c r="L181"/>
      <c r="M181"/>
      <c r="N181"/>
      <c r="O181"/>
      <c r="P181"/>
      <c r="Q181"/>
      <c r="R181" s="2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</row>
    <row r="182" spans="1:222" s="4" customFormat="1" x14ac:dyDescent="0.2">
      <c r="A182"/>
      <c r="B182"/>
      <c r="C182" s="198"/>
      <c r="E182" s="49"/>
      <c r="F182" s="2"/>
      <c r="G182"/>
      <c r="H182"/>
      <c r="I182"/>
      <c r="J182" s="196"/>
      <c r="K182" s="196"/>
      <c r="L182"/>
      <c r="M182"/>
      <c r="N182"/>
      <c r="O182"/>
      <c r="P182"/>
      <c r="Q182"/>
      <c r="R182" s="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</row>
    <row r="183" spans="1:222" s="4" customFormat="1" x14ac:dyDescent="0.2">
      <c r="A183"/>
      <c r="B183"/>
      <c r="C183" s="198"/>
      <c r="E183" s="49"/>
      <c r="F183" s="2"/>
      <c r="G183"/>
      <c r="H183"/>
      <c r="I183"/>
      <c r="J183" s="196"/>
      <c r="K183" s="196"/>
      <c r="L183"/>
      <c r="M183"/>
      <c r="N183"/>
      <c r="O183"/>
      <c r="P183"/>
      <c r="Q183"/>
      <c r="R183" s="2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</row>
    <row r="184" spans="1:222" s="4" customFormat="1" x14ac:dyDescent="0.2">
      <c r="A184"/>
      <c r="B184"/>
      <c r="C184" s="198"/>
      <c r="E184" s="49"/>
      <c r="F184" s="2"/>
      <c r="G184"/>
      <c r="H184"/>
      <c r="I184"/>
      <c r="J184" s="196"/>
      <c r="K184" s="196"/>
      <c r="L184"/>
      <c r="M184"/>
      <c r="N184"/>
      <c r="O184"/>
      <c r="P184"/>
      <c r="Q184"/>
      <c r="R184" s="2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</row>
    <row r="185" spans="1:222" s="4" customFormat="1" ht="12.75" customHeight="1" x14ac:dyDescent="0.2">
      <c r="A185"/>
      <c r="B185"/>
      <c r="C185" s="198"/>
      <c r="E185" s="49"/>
      <c r="F185" s="2"/>
      <c r="G185"/>
      <c r="H185"/>
      <c r="I185"/>
      <c r="J185" s="196"/>
      <c r="K185" s="196"/>
      <c r="L185"/>
      <c r="M185"/>
      <c r="N185"/>
      <c r="O185"/>
      <c r="P185"/>
      <c r="Q185"/>
      <c r="R185" s="2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</row>
    <row r="186" spans="1:222" s="4" customFormat="1" x14ac:dyDescent="0.2">
      <c r="A186"/>
      <c r="B186"/>
      <c r="C186" s="198"/>
      <c r="E186" s="49"/>
      <c r="F186" s="2"/>
      <c r="G186"/>
      <c r="H186"/>
      <c r="I186"/>
      <c r="J186" s="196"/>
      <c r="K186" s="196"/>
      <c r="L186"/>
      <c r="M186"/>
      <c r="N186"/>
      <c r="O186"/>
      <c r="P186"/>
      <c r="Q186"/>
      <c r="R186" s="2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</row>
    <row r="187" spans="1:222" s="4" customFormat="1" x14ac:dyDescent="0.2">
      <c r="A187"/>
      <c r="B187"/>
      <c r="C187" s="198"/>
      <c r="E187" s="49"/>
      <c r="F187" s="2"/>
      <c r="G187"/>
      <c r="H187"/>
      <c r="I187"/>
      <c r="J187" s="196"/>
      <c r="K187" s="196"/>
      <c r="L187"/>
      <c r="M187"/>
      <c r="N187"/>
      <c r="O187"/>
      <c r="P187"/>
      <c r="Q187"/>
      <c r="R187" s="2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</row>
    <row r="188" spans="1:222" s="4" customFormat="1" x14ac:dyDescent="0.2">
      <c r="A188"/>
      <c r="B188"/>
      <c r="C188" s="198"/>
      <c r="E188" s="49"/>
      <c r="F188" s="2"/>
      <c r="G188"/>
      <c r="H188"/>
      <c r="I188"/>
      <c r="J188" s="196"/>
      <c r="K188" s="196"/>
      <c r="L188"/>
      <c r="M188"/>
      <c r="N188"/>
      <c r="O188"/>
      <c r="P188"/>
      <c r="Q188"/>
      <c r="R188" s="2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</row>
    <row r="189" spans="1:222" s="4" customFormat="1" ht="12.75" customHeight="1" x14ac:dyDescent="0.2">
      <c r="A189"/>
      <c r="B189"/>
      <c r="C189" s="198"/>
      <c r="E189" s="49"/>
      <c r="F189" s="2"/>
      <c r="G189"/>
      <c r="H189"/>
      <c r="I189"/>
      <c r="J189" s="196"/>
      <c r="K189" s="196"/>
      <c r="L189"/>
      <c r="M189"/>
      <c r="N189"/>
      <c r="O189"/>
      <c r="P189"/>
      <c r="Q189"/>
      <c r="R189" s="2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</row>
    <row r="190" spans="1:222" s="4" customFormat="1" x14ac:dyDescent="0.2">
      <c r="A190"/>
      <c r="B190"/>
      <c r="C190" s="198"/>
      <c r="E190" s="49"/>
      <c r="F190" s="2"/>
      <c r="G190"/>
      <c r="H190"/>
      <c r="I190"/>
      <c r="J190" s="196"/>
      <c r="K190" s="196"/>
      <c r="L190"/>
      <c r="M190"/>
      <c r="N190"/>
      <c r="O190"/>
      <c r="P190"/>
      <c r="Q190"/>
      <c r="R190" s="2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</row>
    <row r="191" spans="1:222" s="4" customFormat="1" x14ac:dyDescent="0.2">
      <c r="A191"/>
      <c r="B191"/>
      <c r="C191" s="198"/>
      <c r="E191" s="49"/>
      <c r="F191" s="2"/>
      <c r="G191"/>
      <c r="H191"/>
      <c r="I191"/>
      <c r="J191" s="196"/>
      <c r="K191" s="196"/>
      <c r="L191"/>
      <c r="M191"/>
      <c r="N191"/>
      <c r="O191"/>
      <c r="P191"/>
      <c r="Q191"/>
      <c r="R191" s="2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</row>
    <row r="192" spans="1:222" s="4" customFormat="1" x14ac:dyDescent="0.2">
      <c r="A192"/>
      <c r="B192"/>
      <c r="C192" s="198"/>
      <c r="E192" s="49"/>
      <c r="F192" s="2"/>
      <c r="G192"/>
      <c r="H192"/>
      <c r="I192"/>
      <c r="J192" s="196"/>
      <c r="K192" s="196"/>
      <c r="L192"/>
      <c r="M192"/>
      <c r="N192"/>
      <c r="O192"/>
      <c r="P192"/>
      <c r="Q192"/>
      <c r="R192" s="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</row>
    <row r="193" spans="1:222" s="4" customFormat="1" ht="12.75" customHeight="1" x14ac:dyDescent="0.2">
      <c r="A193"/>
      <c r="B193"/>
      <c r="C193" s="198"/>
      <c r="E193" s="49"/>
      <c r="F193" s="2"/>
      <c r="G193"/>
      <c r="H193"/>
      <c r="I193"/>
      <c r="J193" s="196"/>
      <c r="K193" s="196"/>
      <c r="L193"/>
      <c r="M193"/>
      <c r="N193"/>
      <c r="O193"/>
      <c r="P193"/>
      <c r="Q193"/>
      <c r="R193" s="2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</row>
    <row r="194" spans="1:222" s="4" customFormat="1" x14ac:dyDescent="0.2">
      <c r="A194"/>
      <c r="B194"/>
      <c r="C194" s="198"/>
      <c r="E194" s="49"/>
      <c r="F194" s="2"/>
      <c r="G194"/>
      <c r="H194"/>
      <c r="I194"/>
      <c r="J194" s="196"/>
      <c r="K194" s="196"/>
      <c r="L194"/>
      <c r="M194"/>
      <c r="N194"/>
      <c r="O194"/>
      <c r="P194"/>
      <c r="Q194"/>
      <c r="R194" s="2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</row>
    <row r="195" spans="1:222" s="4" customFormat="1" x14ac:dyDescent="0.2">
      <c r="A195"/>
      <c r="B195"/>
      <c r="C195" s="198"/>
      <c r="E195" s="49"/>
      <c r="F195" s="2"/>
      <c r="G195"/>
      <c r="H195"/>
      <c r="I195"/>
      <c r="J195" s="196"/>
      <c r="K195" s="196"/>
      <c r="L195"/>
      <c r="M195"/>
      <c r="N195"/>
      <c r="O195"/>
      <c r="P195"/>
      <c r="Q195"/>
      <c r="R195" s="2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</row>
    <row r="196" spans="1:222" s="4" customFormat="1" x14ac:dyDescent="0.2">
      <c r="A196"/>
      <c r="B196"/>
      <c r="C196" s="198"/>
      <c r="E196" s="49"/>
      <c r="F196" s="2"/>
      <c r="G196"/>
      <c r="H196"/>
      <c r="I196"/>
      <c r="J196" s="196"/>
      <c r="K196" s="196"/>
      <c r="L196"/>
      <c r="M196"/>
      <c r="N196"/>
      <c r="O196"/>
      <c r="P196"/>
      <c r="Q196"/>
      <c r="R196" s="2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</row>
    <row r="197" spans="1:222" s="4" customFormat="1" ht="12.75" customHeight="1" x14ac:dyDescent="0.2">
      <c r="A197"/>
      <c r="B197"/>
      <c r="C197" s="198"/>
      <c r="E197" s="49"/>
      <c r="F197" s="2"/>
      <c r="G197"/>
      <c r="H197"/>
      <c r="I197"/>
      <c r="J197" s="196"/>
      <c r="K197" s="196"/>
      <c r="L197"/>
      <c r="M197"/>
      <c r="N197"/>
      <c r="O197"/>
      <c r="P197"/>
      <c r="Q197"/>
      <c r="R197" s="2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</row>
    <row r="198" spans="1:222" s="4" customFormat="1" x14ac:dyDescent="0.2">
      <c r="A198"/>
      <c r="B198"/>
      <c r="C198" s="198"/>
      <c r="E198" s="49"/>
      <c r="F198" s="2"/>
      <c r="G198"/>
      <c r="H198"/>
      <c r="I198"/>
      <c r="J198" s="196"/>
      <c r="K198" s="196"/>
      <c r="L198"/>
      <c r="M198"/>
      <c r="N198"/>
      <c r="O198"/>
      <c r="P198"/>
      <c r="Q198"/>
      <c r="R198" s="2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</row>
    <row r="199" spans="1:222" s="4" customFormat="1" x14ac:dyDescent="0.2">
      <c r="A199"/>
      <c r="B199"/>
      <c r="C199" s="198"/>
      <c r="E199" s="49"/>
      <c r="F199" s="2"/>
      <c r="G199"/>
      <c r="H199"/>
      <c r="I199"/>
      <c r="J199" s="196"/>
      <c r="K199" s="196"/>
      <c r="L199"/>
      <c r="M199"/>
      <c r="N199"/>
      <c r="O199"/>
      <c r="P199"/>
      <c r="Q199"/>
      <c r="R199" s="2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</row>
    <row r="200" spans="1:222" s="4" customFormat="1" x14ac:dyDescent="0.2">
      <c r="A200"/>
      <c r="B200"/>
      <c r="C200" s="198"/>
      <c r="E200" s="49"/>
      <c r="F200" s="2"/>
      <c r="G200"/>
      <c r="H200"/>
      <c r="I200"/>
      <c r="J200" s="196"/>
      <c r="K200" s="196"/>
      <c r="L200"/>
      <c r="M200"/>
      <c r="N200"/>
      <c r="O200"/>
      <c r="P200"/>
      <c r="Q200"/>
      <c r="R200" s="2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</row>
    <row r="201" spans="1:222" s="4" customFormat="1" ht="12.75" customHeight="1" x14ac:dyDescent="0.2">
      <c r="A201"/>
      <c r="B201"/>
      <c r="C201" s="198"/>
      <c r="E201" s="49"/>
      <c r="F201" s="2"/>
      <c r="G201"/>
      <c r="H201"/>
      <c r="I201"/>
      <c r="J201" s="196"/>
      <c r="K201" s="196"/>
      <c r="L201"/>
      <c r="M201"/>
      <c r="N201"/>
      <c r="O201"/>
      <c r="P201"/>
      <c r="Q201"/>
      <c r="R201" s="2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</row>
    <row r="202" spans="1:222" s="4" customFormat="1" x14ac:dyDescent="0.2">
      <c r="A202"/>
      <c r="B202"/>
      <c r="C202" s="198"/>
      <c r="E202" s="49"/>
      <c r="F202" s="2"/>
      <c r="G202"/>
      <c r="H202"/>
      <c r="I202"/>
      <c r="J202" s="196"/>
      <c r="K202" s="196"/>
      <c r="L202"/>
      <c r="M202"/>
      <c r="N202"/>
      <c r="O202"/>
      <c r="P202"/>
      <c r="Q202"/>
      <c r="R202" s="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</row>
    <row r="203" spans="1:222" s="4" customFormat="1" x14ac:dyDescent="0.2">
      <c r="A203"/>
      <c r="B203"/>
      <c r="C203" s="198"/>
      <c r="E203" s="49"/>
      <c r="F203" s="2"/>
      <c r="G203"/>
      <c r="H203"/>
      <c r="I203"/>
      <c r="J203" s="196"/>
      <c r="K203" s="196"/>
      <c r="L203"/>
      <c r="M203"/>
      <c r="N203"/>
      <c r="O203"/>
      <c r="P203"/>
      <c r="Q203"/>
      <c r="R203" s="2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</row>
    <row r="204" spans="1:222" s="4" customFormat="1" x14ac:dyDescent="0.2">
      <c r="A204"/>
      <c r="B204"/>
      <c r="C204" s="198"/>
      <c r="E204" s="49"/>
      <c r="F204" s="2"/>
      <c r="G204"/>
      <c r="H204"/>
      <c r="I204"/>
      <c r="J204" s="196"/>
      <c r="K204" s="196"/>
      <c r="L204"/>
      <c r="M204"/>
      <c r="N204"/>
      <c r="O204"/>
      <c r="P204"/>
      <c r="Q204"/>
      <c r="R204" s="2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</row>
    <row r="205" spans="1:222" s="4" customFormat="1" ht="12.75" customHeight="1" x14ac:dyDescent="0.2">
      <c r="A205"/>
      <c r="B205"/>
      <c r="C205" s="198"/>
      <c r="E205" s="49"/>
      <c r="F205" s="2"/>
      <c r="G205"/>
      <c r="H205"/>
      <c r="I205"/>
      <c r="J205" s="196"/>
      <c r="K205" s="196"/>
      <c r="L205"/>
      <c r="M205"/>
      <c r="N205"/>
      <c r="O205"/>
      <c r="P205"/>
      <c r="Q205"/>
      <c r="R205" s="2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</row>
    <row r="206" spans="1:222" s="4" customFormat="1" x14ac:dyDescent="0.2">
      <c r="A206"/>
      <c r="B206"/>
      <c r="C206" s="198"/>
      <c r="E206" s="49"/>
      <c r="F206" s="2"/>
      <c r="G206"/>
      <c r="H206"/>
      <c r="I206"/>
      <c r="J206" s="196"/>
      <c r="K206" s="196"/>
      <c r="L206"/>
      <c r="M206"/>
      <c r="N206"/>
      <c r="O206"/>
      <c r="P206"/>
      <c r="Q206"/>
      <c r="R206" s="2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</row>
    <row r="207" spans="1:222" s="4" customFormat="1" x14ac:dyDescent="0.2">
      <c r="A207"/>
      <c r="B207"/>
      <c r="C207" s="198"/>
      <c r="E207" s="49"/>
      <c r="F207" s="2"/>
      <c r="G207"/>
      <c r="H207"/>
      <c r="I207"/>
      <c r="J207" s="196"/>
      <c r="K207" s="196"/>
      <c r="L207"/>
      <c r="M207"/>
      <c r="N207"/>
      <c r="O207"/>
      <c r="P207"/>
      <c r="Q207"/>
      <c r="R207" s="2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</row>
    <row r="208" spans="1:222" s="4" customFormat="1" x14ac:dyDescent="0.2">
      <c r="A208"/>
      <c r="B208"/>
      <c r="C208" s="198"/>
      <c r="E208" s="49"/>
      <c r="F208" s="2"/>
      <c r="G208"/>
      <c r="H208"/>
      <c r="I208"/>
      <c r="J208" s="196"/>
      <c r="K208" s="196"/>
      <c r="L208"/>
      <c r="M208"/>
      <c r="N208"/>
      <c r="O208"/>
      <c r="P208"/>
      <c r="Q208"/>
      <c r="R208" s="2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</row>
    <row r="209" spans="1:222" s="4" customFormat="1" ht="12.75" customHeight="1" x14ac:dyDescent="0.2">
      <c r="A209"/>
      <c r="B209"/>
      <c r="C209" s="198"/>
      <c r="E209" s="49"/>
      <c r="F209" s="2"/>
      <c r="G209"/>
      <c r="H209"/>
      <c r="I209"/>
      <c r="J209" s="196"/>
      <c r="K209" s="196"/>
      <c r="L209"/>
      <c r="M209"/>
      <c r="N209"/>
      <c r="O209"/>
      <c r="P209"/>
      <c r="Q209"/>
      <c r="R209" s="2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</row>
    <row r="210" spans="1:222" s="4" customFormat="1" x14ac:dyDescent="0.2">
      <c r="A210"/>
      <c r="B210"/>
      <c r="C210" s="198"/>
      <c r="E210" s="49"/>
      <c r="F210" s="2"/>
      <c r="G210"/>
      <c r="H210"/>
      <c r="I210"/>
      <c r="J210" s="196"/>
      <c r="K210" s="196"/>
      <c r="L210"/>
      <c r="M210"/>
      <c r="N210"/>
      <c r="O210"/>
      <c r="P210"/>
      <c r="Q210"/>
      <c r="R210" s="2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</row>
    <row r="211" spans="1:222" s="4" customFormat="1" x14ac:dyDescent="0.2">
      <c r="A211"/>
      <c r="B211"/>
      <c r="C211" s="198"/>
      <c r="E211" s="49"/>
      <c r="F211" s="2"/>
      <c r="G211"/>
      <c r="H211"/>
      <c r="I211"/>
      <c r="J211" s="196"/>
      <c r="K211" s="196"/>
      <c r="L211"/>
      <c r="M211"/>
      <c r="N211"/>
      <c r="O211"/>
      <c r="P211"/>
      <c r="Q211"/>
      <c r="R211" s="2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</row>
    <row r="212" spans="1:222" s="4" customFormat="1" x14ac:dyDescent="0.2">
      <c r="A212"/>
      <c r="B212"/>
      <c r="C212" s="198"/>
      <c r="E212" s="49"/>
      <c r="F212" s="2"/>
      <c r="G212"/>
      <c r="H212"/>
      <c r="I212"/>
      <c r="J212" s="196"/>
      <c r="K212" s="196"/>
      <c r="L212"/>
      <c r="M212"/>
      <c r="N212"/>
      <c r="O212"/>
      <c r="P212"/>
      <c r="Q212"/>
      <c r="R212" s="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</row>
    <row r="213" spans="1:222" s="4" customFormat="1" ht="12.75" customHeight="1" x14ac:dyDescent="0.2">
      <c r="A213"/>
      <c r="B213"/>
      <c r="C213" s="198"/>
      <c r="E213" s="49"/>
      <c r="F213" s="2"/>
      <c r="G213"/>
      <c r="H213"/>
      <c r="I213"/>
      <c r="J213" s="196"/>
      <c r="K213" s="196"/>
      <c r="L213"/>
      <c r="M213"/>
      <c r="N213"/>
      <c r="O213"/>
      <c r="P213"/>
      <c r="Q213"/>
      <c r="R213" s="2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</row>
    <row r="214" spans="1:222" s="4" customFormat="1" x14ac:dyDescent="0.2">
      <c r="A214"/>
      <c r="B214"/>
      <c r="C214" s="198"/>
      <c r="E214" s="49"/>
      <c r="F214" s="2"/>
      <c r="G214"/>
      <c r="H214"/>
      <c r="I214"/>
      <c r="J214" s="196"/>
      <c r="K214" s="196"/>
      <c r="L214"/>
      <c r="M214"/>
      <c r="N214"/>
      <c r="O214"/>
      <c r="P214"/>
      <c r="Q214"/>
      <c r="R214" s="2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</row>
    <row r="215" spans="1:222" s="4" customFormat="1" x14ac:dyDescent="0.2">
      <c r="A215"/>
      <c r="B215"/>
      <c r="C215" s="198"/>
      <c r="E215" s="49"/>
      <c r="F215" s="2"/>
      <c r="G215"/>
      <c r="H215"/>
      <c r="I215"/>
      <c r="J215" s="196"/>
      <c r="K215" s="196"/>
      <c r="L215"/>
      <c r="M215"/>
      <c r="N215"/>
      <c r="O215"/>
      <c r="P215"/>
      <c r="Q215"/>
      <c r="R215" s="2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</row>
    <row r="216" spans="1:222" s="4" customFormat="1" x14ac:dyDescent="0.2">
      <c r="A216"/>
      <c r="B216"/>
      <c r="C216" s="198"/>
      <c r="E216" s="49"/>
      <c r="F216" s="2"/>
      <c r="G216"/>
      <c r="H216"/>
      <c r="I216"/>
      <c r="J216" s="196"/>
      <c r="K216" s="196"/>
      <c r="L216"/>
      <c r="M216"/>
      <c r="N216"/>
      <c r="O216"/>
      <c r="P216"/>
      <c r="Q216"/>
      <c r="R216" s="2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</row>
    <row r="217" spans="1:222" s="4" customFormat="1" ht="12.75" customHeight="1" x14ac:dyDescent="0.2">
      <c r="A217"/>
      <c r="B217"/>
      <c r="C217" s="198"/>
      <c r="E217" s="49"/>
      <c r="F217" s="2"/>
      <c r="G217"/>
      <c r="H217"/>
      <c r="I217"/>
      <c r="J217" s="196"/>
      <c r="K217" s="196"/>
      <c r="L217"/>
      <c r="M217"/>
      <c r="N217"/>
      <c r="O217"/>
      <c r="P217"/>
      <c r="Q217"/>
      <c r="R217" s="2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</row>
    <row r="218" spans="1:222" s="4" customFormat="1" x14ac:dyDescent="0.2">
      <c r="A218"/>
      <c r="B218"/>
      <c r="C218" s="198"/>
      <c r="E218" s="49"/>
      <c r="F218" s="2"/>
      <c r="G218"/>
      <c r="H218"/>
      <c r="I218"/>
      <c r="J218" s="196"/>
      <c r="K218" s="196"/>
      <c r="L218"/>
      <c r="M218"/>
      <c r="N218"/>
      <c r="O218"/>
      <c r="P218"/>
      <c r="Q218"/>
      <c r="R218" s="2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</row>
    <row r="219" spans="1:222" s="4" customFormat="1" x14ac:dyDescent="0.2">
      <c r="A219"/>
      <c r="B219"/>
      <c r="C219" s="198"/>
      <c r="E219" s="49"/>
      <c r="F219" s="2"/>
      <c r="G219"/>
      <c r="H219"/>
      <c r="I219"/>
      <c r="J219" s="196"/>
      <c r="K219" s="196"/>
      <c r="L219"/>
      <c r="M219"/>
      <c r="N219"/>
      <c r="O219"/>
      <c r="P219"/>
      <c r="Q219"/>
      <c r="R219" s="2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</row>
    <row r="220" spans="1:222" s="4" customFormat="1" x14ac:dyDescent="0.2">
      <c r="A220"/>
      <c r="B220"/>
      <c r="C220" s="198"/>
      <c r="E220" s="49"/>
      <c r="F220" s="2"/>
      <c r="G220"/>
      <c r="H220"/>
      <c r="I220"/>
      <c r="J220" s="196"/>
      <c r="K220" s="196"/>
      <c r="L220"/>
      <c r="M220"/>
      <c r="N220"/>
      <c r="O220"/>
      <c r="P220"/>
      <c r="Q220"/>
      <c r="R220" s="2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</row>
    <row r="221" spans="1:222" s="4" customFormat="1" ht="12.75" customHeight="1" x14ac:dyDescent="0.2">
      <c r="A221"/>
      <c r="B221"/>
      <c r="C221" s="198"/>
      <c r="E221" s="49"/>
      <c r="F221" s="2"/>
      <c r="G221"/>
      <c r="H221"/>
      <c r="I221"/>
      <c r="J221" s="196"/>
      <c r="K221" s="196"/>
      <c r="L221"/>
      <c r="M221"/>
      <c r="N221"/>
      <c r="O221"/>
      <c r="P221"/>
      <c r="Q221"/>
      <c r="R221" s="2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</row>
    <row r="222" spans="1:222" s="4" customFormat="1" x14ac:dyDescent="0.2">
      <c r="A222"/>
      <c r="B222"/>
      <c r="C222" s="198"/>
      <c r="E222" s="49"/>
      <c r="F222" s="2"/>
      <c r="G222"/>
      <c r="H222"/>
      <c r="I222"/>
      <c r="J222" s="196"/>
      <c r="K222" s="196"/>
      <c r="L222"/>
      <c r="M222"/>
      <c r="N222"/>
      <c r="O222"/>
      <c r="P222"/>
      <c r="Q222"/>
      <c r="R222" s="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</row>
    <row r="223" spans="1:222" s="4" customFormat="1" x14ac:dyDescent="0.2">
      <c r="A223"/>
      <c r="B223"/>
      <c r="C223" s="198"/>
      <c r="E223" s="49"/>
      <c r="F223" s="2"/>
      <c r="G223"/>
      <c r="H223"/>
      <c r="I223"/>
      <c r="J223" s="196"/>
      <c r="K223" s="196"/>
      <c r="L223"/>
      <c r="M223"/>
      <c r="N223"/>
      <c r="O223"/>
      <c r="P223"/>
      <c r="Q223"/>
      <c r="R223" s="2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</row>
    <row r="224" spans="1:222" s="4" customFormat="1" x14ac:dyDescent="0.2">
      <c r="A224"/>
      <c r="B224"/>
      <c r="C224" s="198"/>
      <c r="E224" s="49"/>
      <c r="F224" s="2"/>
      <c r="G224"/>
      <c r="H224"/>
      <c r="I224"/>
      <c r="J224" s="196"/>
      <c r="K224" s="196"/>
      <c r="L224"/>
      <c r="M224"/>
      <c r="N224"/>
      <c r="O224"/>
      <c r="P224"/>
      <c r="Q224"/>
      <c r="R224" s="2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</row>
    <row r="225" spans="1:222" s="4" customFormat="1" ht="12.75" customHeight="1" x14ac:dyDescent="0.2">
      <c r="A225"/>
      <c r="B225"/>
      <c r="C225" s="198"/>
      <c r="E225" s="49"/>
      <c r="F225" s="2"/>
      <c r="G225"/>
      <c r="H225"/>
      <c r="I225"/>
      <c r="J225" s="196"/>
      <c r="K225" s="196"/>
      <c r="L225"/>
      <c r="M225"/>
      <c r="N225"/>
      <c r="O225"/>
      <c r="P225"/>
      <c r="Q225"/>
      <c r="R225" s="2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</row>
    <row r="226" spans="1:222" s="4" customFormat="1" x14ac:dyDescent="0.2">
      <c r="A226"/>
      <c r="B226"/>
      <c r="C226" s="198"/>
      <c r="E226" s="49"/>
      <c r="F226" s="2"/>
      <c r="G226"/>
      <c r="H226"/>
      <c r="I226"/>
      <c r="J226" s="196"/>
      <c r="K226" s="196"/>
      <c r="L226"/>
      <c r="M226"/>
      <c r="N226"/>
      <c r="O226"/>
      <c r="P226"/>
      <c r="Q226"/>
      <c r="R226" s="2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</row>
    <row r="227" spans="1:222" s="4" customFormat="1" x14ac:dyDescent="0.2">
      <c r="A227"/>
      <c r="B227"/>
      <c r="C227" s="198"/>
      <c r="E227" s="49"/>
      <c r="F227" s="2"/>
      <c r="G227"/>
      <c r="H227"/>
      <c r="I227"/>
      <c r="J227" s="196"/>
      <c r="K227" s="196"/>
      <c r="L227"/>
      <c r="M227"/>
      <c r="N227"/>
      <c r="O227"/>
      <c r="P227"/>
      <c r="Q227"/>
      <c r="R227" s="2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</row>
    <row r="228" spans="1:222" s="4" customFormat="1" x14ac:dyDescent="0.2">
      <c r="A228"/>
      <c r="B228"/>
      <c r="C228" s="198"/>
      <c r="E228" s="49"/>
      <c r="F228" s="2"/>
      <c r="G228"/>
      <c r="H228"/>
      <c r="I228"/>
      <c r="J228" s="196"/>
      <c r="K228" s="196"/>
      <c r="L228"/>
      <c r="M228"/>
      <c r="N228"/>
      <c r="O228"/>
      <c r="P228"/>
      <c r="Q228"/>
      <c r="R228" s="2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</row>
    <row r="229" spans="1:222" s="4" customFormat="1" ht="12.75" customHeight="1" x14ac:dyDescent="0.2">
      <c r="A229"/>
      <c r="B229"/>
      <c r="C229" s="198"/>
      <c r="E229" s="49"/>
      <c r="F229" s="2"/>
      <c r="G229"/>
      <c r="H229"/>
      <c r="I229"/>
      <c r="J229" s="196"/>
      <c r="K229" s="196"/>
      <c r="L229"/>
      <c r="M229"/>
      <c r="N229"/>
      <c r="O229"/>
      <c r="P229"/>
      <c r="Q229"/>
      <c r="R229" s="2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</row>
    <row r="230" spans="1:222" s="4" customFormat="1" x14ac:dyDescent="0.2">
      <c r="A230"/>
      <c r="B230"/>
      <c r="C230" s="198"/>
      <c r="E230" s="49"/>
      <c r="F230" s="2"/>
      <c r="G230"/>
      <c r="H230"/>
      <c r="I230"/>
      <c r="J230" s="196"/>
      <c r="K230" s="196"/>
      <c r="L230"/>
      <c r="M230"/>
      <c r="N230"/>
      <c r="O230"/>
      <c r="P230"/>
      <c r="Q230"/>
      <c r="R230" s="2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</row>
    <row r="231" spans="1:222" s="4" customFormat="1" x14ac:dyDescent="0.2">
      <c r="A231"/>
      <c r="B231"/>
      <c r="C231" s="198"/>
      <c r="E231" s="49"/>
      <c r="F231" s="2"/>
      <c r="G231"/>
      <c r="H231"/>
      <c r="I231"/>
      <c r="J231" s="196"/>
      <c r="K231" s="196"/>
      <c r="L231"/>
      <c r="M231"/>
      <c r="N231"/>
      <c r="O231"/>
      <c r="P231"/>
      <c r="Q231"/>
      <c r="R231" s="2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</row>
    <row r="232" spans="1:222" s="4" customFormat="1" x14ac:dyDescent="0.2">
      <c r="A232"/>
      <c r="B232"/>
      <c r="C232" s="198"/>
      <c r="E232" s="49"/>
      <c r="F232" s="2"/>
      <c r="G232"/>
      <c r="H232"/>
      <c r="I232"/>
      <c r="J232" s="196"/>
      <c r="K232" s="196"/>
      <c r="L232"/>
      <c r="M232"/>
      <c r="N232"/>
      <c r="O232"/>
      <c r="P232"/>
      <c r="Q232"/>
      <c r="R232" s="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</row>
    <row r="233" spans="1:222" s="4" customFormat="1" ht="12.75" customHeight="1" x14ac:dyDescent="0.2">
      <c r="A233"/>
      <c r="B233"/>
      <c r="C233" s="198"/>
      <c r="E233" s="49"/>
      <c r="F233" s="2"/>
      <c r="G233"/>
      <c r="H233"/>
      <c r="I233"/>
      <c r="J233" s="196"/>
      <c r="K233" s="196"/>
      <c r="L233"/>
      <c r="M233"/>
      <c r="N233"/>
      <c r="O233"/>
      <c r="P233"/>
      <c r="Q233"/>
      <c r="R233" s="2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</row>
    <row r="234" spans="1:222" s="4" customFormat="1" x14ac:dyDescent="0.2">
      <c r="A234"/>
      <c r="B234"/>
      <c r="C234" s="198"/>
      <c r="E234" s="49"/>
      <c r="F234" s="2"/>
      <c r="G234"/>
      <c r="H234"/>
      <c r="I234"/>
      <c r="J234" s="196"/>
      <c r="K234" s="196"/>
      <c r="L234"/>
      <c r="M234"/>
      <c r="N234"/>
      <c r="O234"/>
      <c r="P234"/>
      <c r="Q234"/>
      <c r="R234" s="2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</row>
    <row r="235" spans="1:222" s="4" customFormat="1" x14ac:dyDescent="0.2">
      <c r="A235"/>
      <c r="B235"/>
      <c r="C235" s="198"/>
      <c r="E235" s="49"/>
      <c r="F235" s="2"/>
      <c r="G235"/>
      <c r="H235"/>
      <c r="I235"/>
      <c r="J235" s="196"/>
      <c r="K235" s="196"/>
      <c r="L235"/>
      <c r="M235"/>
      <c r="N235"/>
      <c r="O235"/>
      <c r="P235"/>
      <c r="Q235"/>
      <c r="R235" s="2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</row>
    <row r="236" spans="1:222" s="4" customFormat="1" x14ac:dyDescent="0.2">
      <c r="A236"/>
      <c r="B236"/>
      <c r="C236" s="198"/>
      <c r="E236" s="49"/>
      <c r="F236" s="2"/>
      <c r="G236"/>
      <c r="H236"/>
      <c r="I236"/>
      <c r="J236" s="196"/>
      <c r="K236" s="196"/>
      <c r="L236"/>
      <c r="M236"/>
      <c r="N236"/>
      <c r="O236"/>
      <c r="P236"/>
      <c r="Q236"/>
      <c r="R236" s="2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</row>
    <row r="237" spans="1:222" s="4" customFormat="1" ht="12.75" customHeight="1" x14ac:dyDescent="0.2">
      <c r="A237"/>
      <c r="B237"/>
      <c r="C237" s="198"/>
      <c r="E237" s="49"/>
      <c r="F237" s="2"/>
      <c r="G237"/>
      <c r="H237"/>
      <c r="I237"/>
      <c r="J237" s="196"/>
      <c r="K237" s="196"/>
      <c r="L237"/>
      <c r="M237"/>
      <c r="N237"/>
      <c r="O237"/>
      <c r="P237"/>
      <c r="Q237"/>
      <c r="R237" s="2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</row>
    <row r="238" spans="1:222" s="4" customFormat="1" x14ac:dyDescent="0.2">
      <c r="A238"/>
      <c r="B238"/>
      <c r="C238" s="198"/>
      <c r="E238" s="49"/>
      <c r="F238" s="2"/>
      <c r="G238"/>
      <c r="H238"/>
      <c r="I238"/>
      <c r="J238" s="196"/>
      <c r="K238" s="196"/>
      <c r="L238"/>
      <c r="M238"/>
      <c r="N238"/>
      <c r="O238"/>
      <c r="P238"/>
      <c r="Q238"/>
      <c r="R238" s="2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</row>
    <row r="239" spans="1:222" s="4" customFormat="1" x14ac:dyDescent="0.2">
      <c r="A239"/>
      <c r="B239"/>
      <c r="C239" s="198"/>
      <c r="E239" s="49"/>
      <c r="F239" s="2"/>
      <c r="G239"/>
      <c r="H239"/>
      <c r="I239"/>
      <c r="J239" s="196"/>
      <c r="K239" s="196"/>
      <c r="L239"/>
      <c r="M239"/>
      <c r="N239"/>
      <c r="O239"/>
      <c r="P239"/>
      <c r="Q239"/>
      <c r="R239" s="2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</row>
    <row r="240" spans="1:222" s="4" customFormat="1" x14ac:dyDescent="0.2">
      <c r="A240"/>
      <c r="B240"/>
      <c r="C240" s="198"/>
      <c r="E240" s="49"/>
      <c r="F240" s="2"/>
      <c r="G240"/>
      <c r="H240"/>
      <c r="I240"/>
      <c r="J240" s="196"/>
      <c r="K240" s="196"/>
      <c r="L240"/>
      <c r="M240"/>
      <c r="N240"/>
      <c r="O240"/>
      <c r="P240"/>
      <c r="Q240"/>
      <c r="R240" s="2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</row>
    <row r="241" spans="1:222" s="4" customFormat="1" ht="12.75" customHeight="1" x14ac:dyDescent="0.2">
      <c r="A241"/>
      <c r="B241"/>
      <c r="C241" s="198"/>
      <c r="E241" s="49"/>
      <c r="F241" s="2"/>
      <c r="G241"/>
      <c r="H241"/>
      <c r="I241"/>
      <c r="J241" s="196"/>
      <c r="K241" s="196"/>
      <c r="L241"/>
      <c r="M241"/>
      <c r="N241"/>
      <c r="O241"/>
      <c r="P241"/>
      <c r="Q241"/>
      <c r="R241" s="2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</row>
    <row r="242" spans="1:222" s="4" customFormat="1" x14ac:dyDescent="0.2">
      <c r="A242"/>
      <c r="B242"/>
      <c r="C242" s="198"/>
      <c r="E242" s="49"/>
      <c r="F242" s="2"/>
      <c r="G242"/>
      <c r="H242"/>
      <c r="I242"/>
      <c r="J242" s="196"/>
      <c r="K242" s="196"/>
      <c r="L242"/>
      <c r="M242"/>
      <c r="N242"/>
      <c r="O242"/>
      <c r="P242"/>
      <c r="Q242"/>
      <c r="R242" s="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</row>
    <row r="243" spans="1:222" s="4" customFormat="1" x14ac:dyDescent="0.2">
      <c r="A243"/>
      <c r="B243"/>
      <c r="C243" s="198"/>
      <c r="E243" s="49"/>
      <c r="F243" s="2"/>
      <c r="G243"/>
      <c r="H243"/>
      <c r="I243"/>
      <c r="J243" s="196"/>
      <c r="K243" s="196"/>
      <c r="L243"/>
      <c r="M243"/>
      <c r="N243"/>
      <c r="O243"/>
      <c r="P243"/>
      <c r="Q243"/>
      <c r="R243" s="2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</row>
    <row r="244" spans="1:222" s="4" customFormat="1" x14ac:dyDescent="0.2">
      <c r="A244"/>
      <c r="B244"/>
      <c r="C244" s="198"/>
      <c r="E244" s="49"/>
      <c r="F244" s="2"/>
      <c r="G244"/>
      <c r="H244"/>
      <c r="I244"/>
      <c r="J244" s="196"/>
      <c r="K244" s="196"/>
      <c r="L244"/>
      <c r="M244"/>
      <c r="N244"/>
      <c r="O244"/>
      <c r="P244"/>
      <c r="Q244"/>
      <c r="R244" s="2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</row>
    <row r="245" spans="1:222" s="4" customFormat="1" ht="12.75" customHeight="1" x14ac:dyDescent="0.2">
      <c r="A245"/>
      <c r="B245"/>
      <c r="C245" s="198"/>
      <c r="E245" s="49"/>
      <c r="F245" s="2"/>
      <c r="G245"/>
      <c r="H245"/>
      <c r="I245"/>
      <c r="J245" s="196"/>
      <c r="K245" s="196"/>
      <c r="L245"/>
      <c r="M245"/>
      <c r="N245"/>
      <c r="O245"/>
      <c r="P245"/>
      <c r="Q245"/>
      <c r="R245" s="2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</row>
    <row r="246" spans="1:222" s="4" customFormat="1" x14ac:dyDescent="0.2">
      <c r="A246"/>
      <c r="B246"/>
      <c r="C246" s="198"/>
      <c r="E246" s="49"/>
      <c r="F246" s="2"/>
      <c r="G246"/>
      <c r="H246"/>
      <c r="I246"/>
      <c r="J246" s="196"/>
      <c r="K246" s="196"/>
      <c r="L246"/>
      <c r="M246"/>
      <c r="N246"/>
      <c r="O246"/>
      <c r="P246"/>
      <c r="Q246"/>
      <c r="R246" s="2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</row>
    <row r="247" spans="1:222" s="4" customFormat="1" x14ac:dyDescent="0.2">
      <c r="A247"/>
      <c r="B247"/>
      <c r="C247" s="198"/>
      <c r="E247" s="49"/>
      <c r="F247" s="2"/>
      <c r="G247"/>
      <c r="H247"/>
      <c r="I247"/>
      <c r="J247" s="196"/>
      <c r="K247" s="196"/>
      <c r="L247"/>
      <c r="M247"/>
      <c r="N247"/>
      <c r="O247"/>
      <c r="P247"/>
      <c r="Q247"/>
      <c r="R247" s="2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</row>
    <row r="248" spans="1:222" s="4" customFormat="1" x14ac:dyDescent="0.2">
      <c r="A248"/>
      <c r="B248"/>
      <c r="C248" s="198"/>
      <c r="E248" s="49"/>
      <c r="F248" s="2"/>
      <c r="G248"/>
      <c r="H248"/>
      <c r="I248"/>
      <c r="J248" s="196"/>
      <c r="K248" s="196"/>
      <c r="L248"/>
      <c r="M248"/>
      <c r="N248"/>
      <c r="O248"/>
      <c r="P248"/>
      <c r="Q248"/>
      <c r="R248" s="2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</row>
    <row r="249" spans="1:222" s="4" customFormat="1" ht="12.75" customHeight="1" x14ac:dyDescent="0.2">
      <c r="A249"/>
      <c r="B249"/>
      <c r="C249" s="198"/>
      <c r="E249" s="49"/>
      <c r="F249" s="2"/>
      <c r="G249"/>
      <c r="H249"/>
      <c r="I249"/>
      <c r="J249" s="196"/>
      <c r="K249" s="196"/>
      <c r="L249"/>
      <c r="M249"/>
      <c r="N249"/>
      <c r="O249"/>
      <c r="P249"/>
      <c r="Q249"/>
      <c r="R249" s="2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</row>
    <row r="250" spans="1:222" s="4" customFormat="1" x14ac:dyDescent="0.2">
      <c r="A250"/>
      <c r="B250"/>
      <c r="C250" s="198"/>
      <c r="E250" s="49"/>
      <c r="F250" s="2"/>
      <c r="G250"/>
      <c r="H250"/>
      <c r="I250"/>
      <c r="J250" s="196"/>
      <c r="K250" s="196"/>
      <c r="L250"/>
      <c r="M250"/>
      <c r="N250"/>
      <c r="O250"/>
      <c r="P250"/>
      <c r="Q250"/>
      <c r="R250" s="2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</row>
    <row r="251" spans="1:222" s="4" customFormat="1" x14ac:dyDescent="0.2">
      <c r="A251"/>
      <c r="B251"/>
      <c r="C251" s="198"/>
      <c r="E251" s="49"/>
      <c r="F251" s="2"/>
      <c r="G251"/>
      <c r="H251"/>
      <c r="I251"/>
      <c r="J251" s="196"/>
      <c r="K251" s="196"/>
      <c r="L251"/>
      <c r="M251"/>
      <c r="N251"/>
      <c r="O251"/>
      <c r="P251"/>
      <c r="Q251"/>
      <c r="R251" s="2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</row>
    <row r="252" spans="1:222" s="4" customFormat="1" x14ac:dyDescent="0.2">
      <c r="A252"/>
      <c r="B252"/>
      <c r="C252" s="198"/>
      <c r="E252" s="49"/>
      <c r="F252" s="2"/>
      <c r="G252"/>
      <c r="H252"/>
      <c r="I252"/>
      <c r="J252" s="196"/>
      <c r="K252" s="196"/>
      <c r="L252"/>
      <c r="M252"/>
      <c r="N252"/>
      <c r="O252"/>
      <c r="P252"/>
      <c r="Q252"/>
      <c r="R252" s="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</row>
    <row r="253" spans="1:222" s="4" customFormat="1" ht="12.75" customHeight="1" x14ac:dyDescent="0.2">
      <c r="A253"/>
      <c r="B253"/>
      <c r="C253" s="198"/>
      <c r="E253" s="49"/>
      <c r="F253" s="2"/>
      <c r="G253"/>
      <c r="H253"/>
      <c r="I253"/>
      <c r="J253" s="196"/>
      <c r="K253" s="196"/>
      <c r="L253"/>
      <c r="M253"/>
      <c r="N253"/>
      <c r="O253"/>
      <c r="P253"/>
      <c r="Q253"/>
      <c r="R253" s="2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</row>
    <row r="254" spans="1:222" s="4" customFormat="1" x14ac:dyDescent="0.2">
      <c r="A254"/>
      <c r="B254"/>
      <c r="C254" s="198"/>
      <c r="E254" s="49"/>
      <c r="F254" s="2"/>
      <c r="G254"/>
      <c r="H254"/>
      <c r="I254"/>
      <c r="J254" s="196"/>
      <c r="K254" s="196"/>
      <c r="L254"/>
      <c r="M254"/>
      <c r="N254"/>
      <c r="O254"/>
      <c r="P254"/>
      <c r="Q254"/>
      <c r="R254" s="2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</row>
    <row r="255" spans="1:222" s="4" customFormat="1" x14ac:dyDescent="0.2">
      <c r="A255"/>
      <c r="B255"/>
      <c r="C255" s="198"/>
      <c r="E255" s="49"/>
      <c r="F255" s="2"/>
      <c r="G255"/>
      <c r="H255"/>
      <c r="I255"/>
      <c r="J255" s="196"/>
      <c r="K255" s="196"/>
      <c r="L255"/>
      <c r="M255"/>
      <c r="N255"/>
      <c r="O255"/>
      <c r="P255"/>
      <c r="Q255"/>
      <c r="R255" s="2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</row>
    <row r="256" spans="1:222" s="4" customFormat="1" x14ac:dyDescent="0.2">
      <c r="A256"/>
      <c r="B256"/>
      <c r="C256" s="198"/>
      <c r="E256" s="49"/>
      <c r="F256" s="2"/>
      <c r="G256"/>
      <c r="H256"/>
      <c r="I256"/>
      <c r="J256" s="196"/>
      <c r="K256" s="196"/>
      <c r="L256"/>
      <c r="M256"/>
      <c r="N256"/>
      <c r="O256"/>
      <c r="P256"/>
      <c r="Q256"/>
      <c r="R256" s="2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</row>
    <row r="257" spans="1:222" s="4" customFormat="1" ht="12.75" customHeight="1" x14ac:dyDescent="0.2">
      <c r="A257"/>
      <c r="B257"/>
      <c r="C257" s="198"/>
      <c r="E257" s="49"/>
      <c r="F257" s="2"/>
      <c r="G257"/>
      <c r="H257"/>
      <c r="I257"/>
      <c r="J257" s="196"/>
      <c r="K257" s="196"/>
      <c r="L257"/>
      <c r="M257"/>
      <c r="N257"/>
      <c r="O257"/>
      <c r="P257"/>
      <c r="Q257"/>
      <c r="R257" s="2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</row>
    <row r="258" spans="1:222" s="4" customFormat="1" x14ac:dyDescent="0.2">
      <c r="A258"/>
      <c r="B258"/>
      <c r="C258" s="198"/>
      <c r="E258" s="49"/>
      <c r="F258" s="2"/>
      <c r="G258"/>
      <c r="H258"/>
      <c r="I258"/>
      <c r="J258" s="196"/>
      <c r="K258" s="196"/>
      <c r="L258"/>
      <c r="M258"/>
      <c r="N258"/>
      <c r="O258"/>
      <c r="P258"/>
      <c r="Q258"/>
      <c r="R258" s="2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</row>
    <row r="259" spans="1:222" s="4" customFormat="1" x14ac:dyDescent="0.2">
      <c r="A259"/>
      <c r="B259"/>
      <c r="C259" s="198"/>
      <c r="E259" s="49"/>
      <c r="F259" s="2"/>
      <c r="G259"/>
      <c r="H259"/>
      <c r="I259"/>
      <c r="J259" s="196"/>
      <c r="K259" s="196"/>
      <c r="L259"/>
      <c r="M259"/>
      <c r="N259"/>
      <c r="O259"/>
      <c r="P259"/>
      <c r="Q259"/>
      <c r="R259" s="2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</row>
    <row r="260" spans="1:222" s="4" customFormat="1" x14ac:dyDescent="0.2">
      <c r="A260"/>
      <c r="B260"/>
      <c r="C260" s="198"/>
      <c r="E260" s="49"/>
      <c r="F260" s="2"/>
      <c r="G260"/>
      <c r="H260"/>
      <c r="I260"/>
      <c r="J260" s="196"/>
      <c r="K260" s="196"/>
      <c r="L260"/>
      <c r="M260"/>
      <c r="N260"/>
      <c r="O260"/>
      <c r="P260"/>
      <c r="Q260"/>
      <c r="R260" s="2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</row>
    <row r="261" spans="1:222" s="4" customFormat="1" ht="12.75" customHeight="1" x14ac:dyDescent="0.2">
      <c r="A261"/>
      <c r="B261"/>
      <c r="C261" s="198"/>
      <c r="E261" s="49"/>
      <c r="F261" s="2"/>
      <c r="G261"/>
      <c r="H261"/>
      <c r="I261"/>
      <c r="J261" s="196"/>
      <c r="K261" s="196"/>
      <c r="L261"/>
      <c r="M261"/>
      <c r="N261"/>
      <c r="O261"/>
      <c r="P261"/>
      <c r="Q261"/>
      <c r="R261" s="2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</row>
    <row r="262" spans="1:222" s="4" customFormat="1" x14ac:dyDescent="0.2">
      <c r="A262"/>
      <c r="B262"/>
      <c r="C262" s="198"/>
      <c r="E262" s="49"/>
      <c r="F262" s="2"/>
      <c r="G262"/>
      <c r="H262"/>
      <c r="I262"/>
      <c r="J262" s="196"/>
      <c r="K262" s="196"/>
      <c r="L262"/>
      <c r="M262"/>
      <c r="N262"/>
      <c r="O262"/>
      <c r="P262"/>
      <c r="Q262"/>
      <c r="R262" s="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</row>
    <row r="263" spans="1:222" s="4" customFormat="1" x14ac:dyDescent="0.2">
      <c r="A263"/>
      <c r="B263"/>
      <c r="C263" s="198"/>
      <c r="E263" s="49"/>
      <c r="F263" s="2"/>
      <c r="G263"/>
      <c r="H263"/>
      <c r="I263"/>
      <c r="J263" s="196"/>
      <c r="K263" s="196"/>
      <c r="L263"/>
      <c r="M263"/>
      <c r="N263"/>
      <c r="O263"/>
      <c r="P263"/>
      <c r="Q263"/>
      <c r="R263" s="2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</row>
    <row r="264" spans="1:222" s="4" customFormat="1" x14ac:dyDescent="0.2">
      <c r="A264"/>
      <c r="B264"/>
      <c r="C264" s="198"/>
      <c r="E264" s="49"/>
      <c r="F264" s="2"/>
      <c r="G264"/>
      <c r="H264"/>
      <c r="I264"/>
      <c r="J264" s="196"/>
      <c r="K264" s="196"/>
      <c r="L264"/>
      <c r="M264"/>
      <c r="N264"/>
      <c r="O264"/>
      <c r="P264"/>
      <c r="Q264"/>
      <c r="R264" s="2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</row>
    <row r="265" spans="1:222" s="4" customFormat="1" ht="12.75" customHeight="1" x14ac:dyDescent="0.2">
      <c r="A265"/>
      <c r="B265"/>
      <c r="C265" s="198"/>
      <c r="E265" s="49"/>
      <c r="F265" s="2"/>
      <c r="G265"/>
      <c r="H265"/>
      <c r="I265"/>
      <c r="J265" s="196"/>
      <c r="K265" s="196"/>
      <c r="L265"/>
      <c r="M265"/>
      <c r="N265"/>
      <c r="O265"/>
      <c r="P265"/>
      <c r="Q265"/>
      <c r="R265" s="2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</row>
    <row r="266" spans="1:222" s="4" customFormat="1" x14ac:dyDescent="0.2">
      <c r="A266"/>
      <c r="B266"/>
      <c r="C266" s="198"/>
      <c r="E266" s="49"/>
      <c r="F266" s="2"/>
      <c r="G266"/>
      <c r="H266"/>
      <c r="I266"/>
      <c r="J266" s="196"/>
      <c r="K266" s="196"/>
      <c r="L266"/>
      <c r="M266"/>
      <c r="N266"/>
      <c r="O266"/>
      <c r="P266"/>
      <c r="Q266"/>
      <c r="R266" s="2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</row>
    <row r="267" spans="1:222" s="4" customFormat="1" x14ac:dyDescent="0.2">
      <c r="A267"/>
      <c r="B267"/>
      <c r="C267" s="198"/>
      <c r="E267" s="49"/>
      <c r="F267" s="2"/>
      <c r="G267"/>
      <c r="H267"/>
      <c r="I267"/>
      <c r="J267" s="196"/>
      <c r="K267" s="196"/>
      <c r="L267"/>
      <c r="M267"/>
      <c r="N267"/>
      <c r="O267"/>
      <c r="P267"/>
      <c r="Q267"/>
      <c r="R267" s="2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  <c r="EH267"/>
      <c r="EI267"/>
      <c r="EJ267"/>
      <c r="EK267"/>
      <c r="EL267"/>
      <c r="EM267"/>
      <c r="EN267"/>
      <c r="EO267"/>
      <c r="EP267"/>
      <c r="EQ267"/>
      <c r="ER267"/>
      <c r="ES267"/>
      <c r="ET267"/>
      <c r="EU267"/>
      <c r="EV267"/>
      <c r="EW267"/>
      <c r="EX267"/>
      <c r="EY267"/>
      <c r="EZ267"/>
      <c r="FA267"/>
      <c r="FB267"/>
      <c r="FC267"/>
      <c r="FD267"/>
      <c r="FE267"/>
      <c r="FF267"/>
      <c r="FG267"/>
      <c r="FH267"/>
      <c r="FI267"/>
      <c r="FJ267"/>
      <c r="FK267"/>
      <c r="FL267"/>
      <c r="FM267"/>
      <c r="FN267"/>
      <c r="FO267"/>
      <c r="FP267"/>
      <c r="FQ267"/>
      <c r="FR267"/>
      <c r="FS267"/>
      <c r="FT267"/>
      <c r="FU267"/>
      <c r="FV267"/>
      <c r="FW267"/>
      <c r="FX267"/>
      <c r="FY267"/>
      <c r="FZ267"/>
      <c r="GA267"/>
      <c r="GB267"/>
      <c r="GC267"/>
      <c r="GD267"/>
      <c r="GE267"/>
      <c r="GF267"/>
      <c r="GG267"/>
      <c r="GH267"/>
      <c r="GI267"/>
      <c r="GJ267"/>
      <c r="GK267"/>
      <c r="GL267"/>
      <c r="GM267"/>
      <c r="GN267"/>
      <c r="GO267"/>
      <c r="GP267"/>
      <c r="GQ267"/>
      <c r="GR267"/>
      <c r="GS267"/>
      <c r="GT267"/>
      <c r="GU267"/>
      <c r="GV267"/>
      <c r="GW267"/>
      <c r="GX267"/>
      <c r="GY267"/>
      <c r="GZ267"/>
      <c r="HA267"/>
      <c r="HB267"/>
      <c r="HC267"/>
      <c r="HD267"/>
      <c r="HE267"/>
      <c r="HF267"/>
      <c r="HG267"/>
      <c r="HH267"/>
      <c r="HI267"/>
      <c r="HJ267"/>
      <c r="HK267"/>
      <c r="HL267"/>
      <c r="HM267"/>
      <c r="HN267"/>
    </row>
    <row r="268" spans="1:222" s="4" customFormat="1" x14ac:dyDescent="0.2">
      <c r="A268"/>
      <c r="B268"/>
      <c r="C268" s="198"/>
      <c r="E268" s="49"/>
      <c r="F268" s="2"/>
      <c r="G268"/>
      <c r="H268"/>
      <c r="I268"/>
      <c r="J268" s="196"/>
      <c r="K268" s="196"/>
      <c r="L268"/>
      <c r="M268"/>
      <c r="N268"/>
      <c r="O268"/>
      <c r="P268"/>
      <c r="Q268"/>
      <c r="R268" s="2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  <c r="EH268"/>
      <c r="EI268"/>
      <c r="EJ268"/>
      <c r="EK268"/>
      <c r="EL268"/>
      <c r="EM268"/>
      <c r="EN268"/>
      <c r="EO268"/>
      <c r="EP268"/>
      <c r="EQ268"/>
      <c r="ER268"/>
      <c r="ES268"/>
      <c r="ET268"/>
      <c r="EU268"/>
      <c r="EV268"/>
      <c r="EW268"/>
      <c r="EX268"/>
      <c r="EY268"/>
      <c r="EZ268"/>
      <c r="FA268"/>
      <c r="FB268"/>
      <c r="FC268"/>
      <c r="FD268"/>
      <c r="FE268"/>
      <c r="FF268"/>
      <c r="FG268"/>
      <c r="FH268"/>
      <c r="FI268"/>
      <c r="FJ268"/>
      <c r="FK268"/>
      <c r="FL268"/>
      <c r="FM268"/>
      <c r="FN268"/>
      <c r="FO268"/>
      <c r="FP268"/>
      <c r="FQ268"/>
      <c r="FR268"/>
      <c r="FS268"/>
      <c r="FT268"/>
      <c r="FU268"/>
      <c r="FV268"/>
      <c r="FW268"/>
      <c r="FX268"/>
      <c r="FY268"/>
      <c r="FZ268"/>
      <c r="GA268"/>
      <c r="GB268"/>
      <c r="GC268"/>
      <c r="GD268"/>
      <c r="GE268"/>
      <c r="GF268"/>
      <c r="GG268"/>
      <c r="GH268"/>
      <c r="GI268"/>
      <c r="GJ268"/>
      <c r="GK268"/>
      <c r="GL268"/>
      <c r="GM268"/>
      <c r="GN268"/>
      <c r="GO268"/>
      <c r="GP268"/>
      <c r="GQ268"/>
      <c r="GR268"/>
      <c r="GS268"/>
      <c r="GT268"/>
      <c r="GU268"/>
      <c r="GV268"/>
      <c r="GW268"/>
      <c r="GX268"/>
      <c r="GY268"/>
      <c r="GZ268"/>
      <c r="HA268"/>
      <c r="HB268"/>
      <c r="HC268"/>
      <c r="HD268"/>
      <c r="HE268"/>
      <c r="HF268"/>
      <c r="HG268"/>
      <c r="HH268"/>
      <c r="HI268"/>
      <c r="HJ268"/>
      <c r="HK268"/>
      <c r="HL268"/>
      <c r="HM268"/>
      <c r="HN268"/>
    </row>
    <row r="269" spans="1:222" s="4" customFormat="1" ht="12.75" customHeight="1" x14ac:dyDescent="0.2">
      <c r="A269"/>
      <c r="B269"/>
      <c r="C269" s="198"/>
      <c r="E269" s="49"/>
      <c r="F269" s="2"/>
      <c r="G269"/>
      <c r="H269"/>
      <c r="I269"/>
      <c r="J269" s="196"/>
      <c r="K269" s="196"/>
      <c r="L269"/>
      <c r="M269"/>
      <c r="N269"/>
      <c r="O269"/>
      <c r="P269"/>
      <c r="Q269"/>
      <c r="R269" s="2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</row>
    <row r="270" spans="1:222" s="4" customFormat="1" x14ac:dyDescent="0.2">
      <c r="A270"/>
      <c r="B270"/>
      <c r="C270" s="198"/>
      <c r="E270" s="49"/>
      <c r="F270" s="2"/>
      <c r="G270"/>
      <c r="H270"/>
      <c r="I270"/>
      <c r="J270" s="196"/>
      <c r="K270" s="196"/>
      <c r="L270"/>
      <c r="M270"/>
      <c r="N270"/>
      <c r="O270"/>
      <c r="P270"/>
      <c r="Q270"/>
      <c r="R270" s="2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  <c r="EH270"/>
      <c r="EI270"/>
      <c r="EJ270"/>
      <c r="EK270"/>
      <c r="EL270"/>
      <c r="EM270"/>
      <c r="EN270"/>
      <c r="EO270"/>
      <c r="EP270"/>
      <c r="EQ270"/>
      <c r="ER270"/>
      <c r="ES270"/>
      <c r="ET270"/>
      <c r="EU270"/>
      <c r="EV270"/>
      <c r="EW270"/>
      <c r="EX270"/>
      <c r="EY270"/>
      <c r="EZ270"/>
      <c r="FA270"/>
      <c r="FB270"/>
      <c r="FC270"/>
      <c r="FD270"/>
      <c r="FE270"/>
      <c r="FF270"/>
      <c r="FG270"/>
      <c r="FH270"/>
      <c r="FI270"/>
      <c r="FJ270"/>
      <c r="FK270"/>
      <c r="FL270"/>
      <c r="FM270"/>
      <c r="FN270"/>
      <c r="FO270"/>
      <c r="FP270"/>
      <c r="FQ270"/>
      <c r="FR270"/>
      <c r="FS270"/>
      <c r="FT270"/>
      <c r="FU270"/>
      <c r="FV270"/>
      <c r="FW270"/>
      <c r="FX270"/>
      <c r="FY270"/>
      <c r="FZ270"/>
      <c r="GA270"/>
      <c r="GB270"/>
      <c r="GC270"/>
      <c r="GD270"/>
      <c r="GE270"/>
      <c r="GF270"/>
      <c r="GG270"/>
      <c r="GH270"/>
      <c r="GI270"/>
      <c r="GJ270"/>
      <c r="GK270"/>
      <c r="GL270"/>
      <c r="GM270"/>
      <c r="GN270"/>
      <c r="GO270"/>
      <c r="GP270"/>
      <c r="GQ270"/>
      <c r="GR270"/>
      <c r="GS270"/>
      <c r="GT270"/>
      <c r="GU270"/>
      <c r="GV270"/>
      <c r="GW270"/>
      <c r="GX270"/>
      <c r="GY270"/>
      <c r="GZ270"/>
      <c r="HA270"/>
      <c r="HB270"/>
      <c r="HC270"/>
      <c r="HD270"/>
      <c r="HE270"/>
      <c r="HF270"/>
      <c r="HG270"/>
      <c r="HH270"/>
      <c r="HI270"/>
      <c r="HJ270"/>
      <c r="HK270"/>
      <c r="HL270"/>
      <c r="HM270"/>
      <c r="HN270"/>
    </row>
    <row r="271" spans="1:222" s="4" customFormat="1" x14ac:dyDescent="0.2">
      <c r="A271"/>
      <c r="B271"/>
      <c r="C271" s="198"/>
      <c r="E271" s="49"/>
      <c r="F271" s="2"/>
      <c r="G271"/>
      <c r="H271"/>
      <c r="I271"/>
      <c r="J271" s="196"/>
      <c r="K271" s="196"/>
      <c r="L271"/>
      <c r="M271"/>
      <c r="N271"/>
      <c r="O271"/>
      <c r="P271"/>
      <c r="Q271"/>
      <c r="R271" s="2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  <c r="EH271"/>
      <c r="EI271"/>
      <c r="EJ271"/>
      <c r="EK271"/>
      <c r="EL271"/>
      <c r="EM271"/>
      <c r="EN271"/>
      <c r="EO271"/>
      <c r="EP271"/>
      <c r="EQ271"/>
      <c r="ER271"/>
      <c r="ES271"/>
      <c r="ET271"/>
      <c r="EU271"/>
      <c r="EV271"/>
      <c r="EW271"/>
      <c r="EX271"/>
      <c r="EY271"/>
      <c r="EZ271"/>
      <c r="FA271"/>
      <c r="FB271"/>
      <c r="FC271"/>
      <c r="FD271"/>
      <c r="FE271"/>
      <c r="FF271"/>
      <c r="FG271"/>
      <c r="FH271"/>
      <c r="FI271"/>
      <c r="FJ271"/>
      <c r="FK271"/>
      <c r="FL271"/>
      <c r="FM271"/>
      <c r="FN271"/>
      <c r="FO271"/>
      <c r="FP271"/>
      <c r="FQ271"/>
      <c r="FR271"/>
      <c r="FS271"/>
      <c r="FT271"/>
      <c r="FU271"/>
      <c r="FV271"/>
      <c r="FW271"/>
      <c r="FX271"/>
      <c r="FY271"/>
      <c r="FZ271"/>
      <c r="GA271"/>
      <c r="GB271"/>
      <c r="GC271"/>
      <c r="GD271"/>
      <c r="GE271"/>
      <c r="GF271"/>
      <c r="GG271"/>
      <c r="GH271"/>
      <c r="GI271"/>
      <c r="GJ271"/>
      <c r="GK271"/>
      <c r="GL271"/>
      <c r="GM271"/>
      <c r="GN271"/>
      <c r="GO271"/>
      <c r="GP271"/>
      <c r="GQ271"/>
      <c r="GR271"/>
      <c r="GS271"/>
      <c r="GT271"/>
      <c r="GU271"/>
      <c r="GV271"/>
      <c r="GW271"/>
      <c r="GX271"/>
      <c r="GY271"/>
      <c r="GZ271"/>
      <c r="HA271"/>
      <c r="HB271"/>
      <c r="HC271"/>
      <c r="HD271"/>
      <c r="HE271"/>
      <c r="HF271"/>
      <c r="HG271"/>
      <c r="HH271"/>
      <c r="HI271"/>
      <c r="HJ271"/>
      <c r="HK271"/>
      <c r="HL271"/>
      <c r="HM271"/>
      <c r="HN271"/>
    </row>
    <row r="272" spans="1:222" s="4" customFormat="1" x14ac:dyDescent="0.2">
      <c r="A272"/>
      <c r="B272"/>
      <c r="C272" s="198"/>
      <c r="E272" s="49"/>
      <c r="F272" s="2"/>
      <c r="G272"/>
      <c r="H272"/>
      <c r="I272"/>
      <c r="J272" s="196"/>
      <c r="K272" s="196"/>
      <c r="L272"/>
      <c r="M272"/>
      <c r="N272"/>
      <c r="O272"/>
      <c r="P272"/>
      <c r="Q272"/>
      <c r="R272" s="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</row>
    <row r="273" spans="1:222" s="4" customFormat="1" ht="12.75" customHeight="1" x14ac:dyDescent="0.2">
      <c r="A273"/>
      <c r="B273"/>
      <c r="C273" s="198"/>
      <c r="E273" s="49"/>
      <c r="F273" s="2"/>
      <c r="G273"/>
      <c r="H273"/>
      <c r="I273"/>
      <c r="J273" s="196"/>
      <c r="K273" s="196"/>
      <c r="L273"/>
      <c r="M273"/>
      <c r="N273"/>
      <c r="O273"/>
      <c r="P273"/>
      <c r="Q273"/>
      <c r="R273" s="2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</row>
    <row r="274" spans="1:222" s="4" customFormat="1" x14ac:dyDescent="0.2">
      <c r="A274"/>
      <c r="B274"/>
      <c r="C274" s="198"/>
      <c r="E274" s="49"/>
      <c r="F274" s="2"/>
      <c r="G274"/>
      <c r="H274"/>
      <c r="I274"/>
      <c r="J274" s="196"/>
      <c r="K274" s="196"/>
      <c r="L274"/>
      <c r="M274"/>
      <c r="N274"/>
      <c r="O274"/>
      <c r="P274"/>
      <c r="Q274"/>
      <c r="R274" s="2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</row>
    <row r="275" spans="1:222" s="4" customFormat="1" x14ac:dyDescent="0.2">
      <c r="A275"/>
      <c r="B275"/>
      <c r="C275" s="198"/>
      <c r="E275" s="49"/>
      <c r="F275" s="2"/>
      <c r="G275"/>
      <c r="H275"/>
      <c r="I275"/>
      <c r="J275" s="196"/>
      <c r="K275" s="196"/>
      <c r="L275"/>
      <c r="M275"/>
      <c r="N275"/>
      <c r="O275"/>
      <c r="P275"/>
      <c r="Q275"/>
      <c r="R275" s="2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</row>
    <row r="276" spans="1:222" s="4" customFormat="1" x14ac:dyDescent="0.2">
      <c r="A276"/>
      <c r="B276"/>
      <c r="C276" s="198"/>
      <c r="E276" s="49"/>
      <c r="F276" s="2"/>
      <c r="G276"/>
      <c r="H276"/>
      <c r="I276"/>
      <c r="J276" s="196"/>
      <c r="K276" s="196"/>
      <c r="L276"/>
      <c r="M276"/>
      <c r="N276"/>
      <c r="O276"/>
      <c r="P276"/>
      <c r="Q276"/>
      <c r="R276" s="2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</row>
    <row r="277" spans="1:222" s="4" customFormat="1" ht="12.75" customHeight="1" x14ac:dyDescent="0.2">
      <c r="A277"/>
      <c r="B277"/>
      <c r="C277" s="198"/>
      <c r="E277" s="49"/>
      <c r="F277" s="2"/>
      <c r="G277"/>
      <c r="H277"/>
      <c r="I277"/>
      <c r="J277" s="196"/>
      <c r="K277" s="196"/>
      <c r="L277"/>
      <c r="M277"/>
      <c r="N277"/>
      <c r="O277"/>
      <c r="P277"/>
      <c r="Q277"/>
      <c r="R277" s="2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</row>
    <row r="278" spans="1:222" s="4" customFormat="1" x14ac:dyDescent="0.2">
      <c r="A278"/>
      <c r="B278"/>
      <c r="C278" s="198"/>
      <c r="E278" s="49"/>
      <c r="F278" s="2"/>
      <c r="G278"/>
      <c r="H278"/>
      <c r="I278"/>
      <c r="J278" s="196"/>
      <c r="K278" s="196"/>
      <c r="L278"/>
      <c r="M278"/>
      <c r="N278"/>
      <c r="O278"/>
      <c r="P278"/>
      <c r="Q278"/>
      <c r="R278" s="2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</row>
    <row r="279" spans="1:222" s="4" customFormat="1" x14ac:dyDescent="0.2">
      <c r="A279"/>
      <c r="B279"/>
      <c r="C279" s="198"/>
      <c r="E279" s="49"/>
      <c r="F279" s="2"/>
      <c r="G279"/>
      <c r="H279"/>
      <c r="I279"/>
      <c r="J279" s="196"/>
      <c r="K279" s="196"/>
      <c r="L279"/>
      <c r="M279"/>
      <c r="N279"/>
      <c r="O279"/>
      <c r="P279"/>
      <c r="Q279"/>
      <c r="R279" s="2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</row>
    <row r="280" spans="1:222" s="4" customFormat="1" x14ac:dyDescent="0.2">
      <c r="A280"/>
      <c r="B280"/>
      <c r="C280" s="198"/>
      <c r="E280" s="49"/>
      <c r="F280" s="2"/>
      <c r="G280"/>
      <c r="H280"/>
      <c r="I280"/>
      <c r="J280" s="196"/>
      <c r="K280" s="196"/>
      <c r="L280"/>
      <c r="M280"/>
      <c r="N280"/>
      <c r="O280"/>
      <c r="P280"/>
      <c r="Q280"/>
      <c r="R280" s="2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</row>
    <row r="281" spans="1:222" s="4" customFormat="1" ht="12.75" customHeight="1" x14ac:dyDescent="0.2">
      <c r="A281"/>
      <c r="B281"/>
      <c r="C281" s="198"/>
      <c r="E281" s="49"/>
      <c r="F281" s="2"/>
      <c r="G281"/>
      <c r="H281"/>
      <c r="I281"/>
      <c r="J281" s="196"/>
      <c r="K281" s="196"/>
      <c r="L281"/>
      <c r="M281"/>
      <c r="N281"/>
      <c r="O281"/>
      <c r="P281"/>
      <c r="Q281"/>
      <c r="R281" s="2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</row>
    <row r="282" spans="1:222" s="4" customFormat="1" x14ac:dyDescent="0.2">
      <c r="A282"/>
      <c r="B282"/>
      <c r="C282" s="198"/>
      <c r="E282" s="49"/>
      <c r="F282" s="2"/>
      <c r="G282"/>
      <c r="H282"/>
      <c r="I282"/>
      <c r="J282" s="196"/>
      <c r="K282" s="196"/>
      <c r="L282"/>
      <c r="M282"/>
      <c r="N282"/>
      <c r="O282"/>
      <c r="P282"/>
      <c r="Q282"/>
      <c r="R282" s="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</row>
  </sheetData>
  <mergeCells count="24"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  <mergeCell ref="H10:H11"/>
    <mergeCell ref="M10:M11"/>
    <mergeCell ref="D8:D11"/>
    <mergeCell ref="A5:B5"/>
    <mergeCell ref="A6:B6"/>
    <mergeCell ref="A8:A11"/>
    <mergeCell ref="B8:B11"/>
    <mergeCell ref="C8:C11"/>
  </mergeCells>
  <pageMargins left="0.19685039370078741" right="0.19685039370078741" top="0.98425196850393704" bottom="0.59055118110236227" header="0" footer="0"/>
  <pageSetup paperSize="9" scale="63" fitToHeight="6" orientation="landscape" r:id="rId1"/>
  <headerFooter differentFirst="1" alignWithMargins="0">
    <oddHeader>&amp;C&amp;P&amp;RПродовження додатку 3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D75"/>
  <sheetViews>
    <sheetView view="pageBreakPreview" zoomScale="79" zoomScaleNormal="100" zoomScaleSheetLayoutView="79" workbookViewId="0">
      <selection activeCell="A42" sqref="A42:C42"/>
    </sheetView>
  </sheetViews>
  <sheetFormatPr defaultRowHeight="12.75" x14ac:dyDescent="0.2"/>
  <cols>
    <col min="1" max="1" width="17.7109375" customWidth="1"/>
    <col min="2" max="2" width="15" customWidth="1"/>
    <col min="3" max="3" width="84.28515625" customWidth="1"/>
    <col min="4" max="4" width="17.140625" customWidth="1"/>
    <col min="6" max="6" width="16.28515625" hidden="1" customWidth="1"/>
  </cols>
  <sheetData>
    <row r="1" spans="1:30" ht="5.45" customHeight="1" x14ac:dyDescent="0.2"/>
    <row r="2" spans="1:30" ht="18.75" x14ac:dyDescent="0.3">
      <c r="C2" s="689" t="s">
        <v>612</v>
      </c>
      <c r="D2" s="689"/>
    </row>
    <row r="3" spans="1:30" ht="18.75" x14ac:dyDescent="0.3">
      <c r="C3" s="689" t="s">
        <v>415</v>
      </c>
      <c r="D3" s="689"/>
    </row>
    <row r="4" spans="1:30" ht="53.25" customHeight="1" x14ac:dyDescent="0.2">
      <c r="C4" s="690" t="s">
        <v>417</v>
      </c>
      <c r="D4" s="691"/>
    </row>
    <row r="5" spans="1:30" ht="25.9" customHeight="1" x14ac:dyDescent="0.35">
      <c r="B5" s="692" t="s">
        <v>389</v>
      </c>
      <c r="C5" s="692"/>
    </row>
    <row r="6" spans="1:30" ht="19.149999999999999" customHeight="1" x14ac:dyDescent="0.3">
      <c r="B6" s="693">
        <v>17532000000</v>
      </c>
      <c r="C6" s="694"/>
    </row>
    <row r="7" spans="1:30" ht="11.45" customHeight="1" x14ac:dyDescent="0.2">
      <c r="C7" s="201" t="s">
        <v>390</v>
      </c>
    </row>
    <row r="8" spans="1:30" ht="21" customHeight="1" x14ac:dyDescent="0.3">
      <c r="A8" s="688" t="s">
        <v>391</v>
      </c>
      <c r="B8" s="688"/>
      <c r="C8" s="688"/>
      <c r="D8" s="688"/>
    </row>
    <row r="9" spans="1:30" ht="3.6" customHeight="1" x14ac:dyDescent="0.2"/>
    <row r="10" spans="1:30" x14ac:dyDescent="0.2">
      <c r="D10" s="202" t="s">
        <v>392</v>
      </c>
    </row>
    <row r="11" spans="1:30" ht="13.15" customHeight="1" x14ac:dyDescent="0.2">
      <c r="A11" s="678" t="s">
        <v>393</v>
      </c>
      <c r="B11" s="680" t="s">
        <v>394</v>
      </c>
      <c r="C11" s="681"/>
      <c r="D11" s="682" t="s">
        <v>191</v>
      </c>
      <c r="E11" s="203"/>
      <c r="F11" s="203"/>
      <c r="G11" s="203"/>
      <c r="H11" s="203"/>
      <c r="I11" s="203"/>
      <c r="J11" s="203"/>
      <c r="K11" s="203"/>
      <c r="L11" s="203"/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</row>
    <row r="12" spans="1:30" ht="34.9" customHeight="1" x14ac:dyDescent="0.2">
      <c r="A12" s="679"/>
      <c r="B12" s="681"/>
      <c r="C12" s="681"/>
      <c r="D12" s="681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</row>
    <row r="13" spans="1:30" ht="13.9" customHeight="1" x14ac:dyDescent="0.2">
      <c r="A13" s="204">
        <v>1</v>
      </c>
      <c r="B13" s="660">
        <v>2</v>
      </c>
      <c r="C13" s="683"/>
      <c r="D13" s="204">
        <v>3</v>
      </c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</row>
    <row r="14" spans="1:30" ht="19.5" x14ac:dyDescent="0.3">
      <c r="A14" s="684" t="s">
        <v>395</v>
      </c>
      <c r="B14" s="685"/>
      <c r="C14" s="686"/>
      <c r="D14" s="687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</row>
    <row r="15" spans="1:30" ht="21.6" hidden="1" customHeight="1" x14ac:dyDescent="0.3">
      <c r="A15" s="205"/>
      <c r="B15" s="676"/>
      <c r="C15" s="677"/>
      <c r="D15" s="206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</row>
    <row r="16" spans="1:30" ht="21.6" hidden="1" customHeight="1" x14ac:dyDescent="0.3">
      <c r="A16" s="205"/>
      <c r="B16" s="653"/>
      <c r="C16" s="654"/>
      <c r="D16" s="206"/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</row>
    <row r="17" spans="1:30" ht="20.25" x14ac:dyDescent="0.3">
      <c r="A17" s="207" t="s">
        <v>398</v>
      </c>
      <c r="B17" s="651" t="s">
        <v>399</v>
      </c>
      <c r="C17" s="652"/>
      <c r="D17" s="208"/>
      <c r="E17" s="203"/>
      <c r="F17" s="203"/>
      <c r="G17" s="203"/>
      <c r="H17" s="203"/>
      <c r="I17" s="203"/>
      <c r="J17" s="203"/>
      <c r="K17" s="203"/>
      <c r="L17" s="203"/>
      <c r="M17" s="203"/>
      <c r="N17" s="203"/>
      <c r="O17" s="203"/>
      <c r="P17" s="203"/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</row>
    <row r="18" spans="1:30" ht="20.25" x14ac:dyDescent="0.3">
      <c r="A18" s="207" t="s">
        <v>398</v>
      </c>
      <c r="B18" s="653" t="s">
        <v>400</v>
      </c>
      <c r="C18" s="654"/>
      <c r="D18" s="206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</row>
    <row r="19" spans="1:30" ht="20.25" x14ac:dyDescent="0.3">
      <c r="A19" s="209" t="s">
        <v>398</v>
      </c>
      <c r="B19" s="655" t="s">
        <v>401</v>
      </c>
      <c r="C19" s="656"/>
      <c r="D19" s="210"/>
      <c r="E19" s="203"/>
      <c r="F19" s="203"/>
      <c r="G19" s="203"/>
      <c r="H19" s="203"/>
      <c r="I19" s="203"/>
      <c r="J19" s="203"/>
      <c r="K19" s="203"/>
      <c r="L19" s="203"/>
      <c r="M19" s="203"/>
      <c r="N19" s="203"/>
      <c r="O19" s="203"/>
      <c r="P19" s="203"/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</row>
    <row r="20" spans="1:30" ht="10.15" customHeight="1" x14ac:dyDescent="0.3">
      <c r="A20" s="211"/>
      <c r="B20" s="211"/>
      <c r="C20" s="212"/>
      <c r="D20" s="213"/>
      <c r="E20" s="203"/>
      <c r="F20" s="203"/>
      <c r="G20" s="203"/>
      <c r="H20" s="203"/>
      <c r="I20" s="203"/>
      <c r="J20" s="203"/>
      <c r="K20" s="203"/>
      <c r="L20" s="203"/>
      <c r="M20" s="203"/>
      <c r="N20" s="203"/>
      <c r="O20" s="203"/>
      <c r="P20" s="203"/>
      <c r="Q20" s="203"/>
      <c r="R20" s="203"/>
      <c r="S20" s="203"/>
      <c r="T20" s="203"/>
      <c r="U20" s="203"/>
      <c r="V20" s="203"/>
      <c r="W20" s="203"/>
      <c r="X20" s="203"/>
      <c r="Y20" s="203"/>
      <c r="Z20" s="203"/>
      <c r="AA20" s="203"/>
      <c r="AB20" s="203"/>
      <c r="AC20" s="203"/>
      <c r="AD20" s="203"/>
    </row>
    <row r="21" spans="1:30" ht="10.5" customHeight="1" x14ac:dyDescent="0.3">
      <c r="A21" s="211"/>
      <c r="B21" s="211"/>
      <c r="C21" s="212"/>
      <c r="D21" s="213"/>
      <c r="E21" s="203"/>
      <c r="F21" s="203"/>
      <c r="G21" s="203"/>
      <c r="H21" s="203"/>
      <c r="I21" s="203"/>
      <c r="J21" s="203"/>
      <c r="K21" s="203"/>
      <c r="L21" s="203"/>
      <c r="M21" s="203"/>
      <c r="N21" s="203"/>
      <c r="O21" s="203"/>
      <c r="P21" s="203"/>
      <c r="Q21" s="203"/>
      <c r="R21" s="203"/>
      <c r="S21" s="203"/>
      <c r="T21" s="203"/>
      <c r="U21" s="203"/>
      <c r="V21" s="203"/>
      <c r="W21" s="203"/>
      <c r="X21" s="203"/>
      <c r="Y21" s="203"/>
      <c r="Z21" s="203"/>
      <c r="AA21" s="203"/>
      <c r="AB21" s="203"/>
      <c r="AC21" s="203"/>
      <c r="AD21" s="203"/>
    </row>
    <row r="22" spans="1:30" ht="20.25" x14ac:dyDescent="0.3">
      <c r="A22" s="657" t="s">
        <v>402</v>
      </c>
      <c r="B22" s="658"/>
      <c r="C22" s="658"/>
      <c r="D22" s="658"/>
      <c r="E22" s="203"/>
      <c r="F22" s="203"/>
      <c r="G22" s="203"/>
      <c r="H22" s="203"/>
      <c r="I22" s="203"/>
      <c r="J22" s="203"/>
      <c r="K22" s="203"/>
      <c r="L22" s="203"/>
      <c r="M22" s="203"/>
      <c r="N22" s="203"/>
      <c r="O22" s="203"/>
      <c r="P22" s="203"/>
      <c r="Q22" s="203"/>
      <c r="R22" s="203"/>
      <c r="S22" s="203"/>
      <c r="T22" s="203"/>
      <c r="U22" s="203"/>
      <c r="V22" s="203"/>
      <c r="W22" s="203"/>
      <c r="X22" s="203"/>
      <c r="Y22" s="203"/>
      <c r="Z22" s="203"/>
      <c r="AA22" s="203"/>
      <c r="AB22" s="203"/>
      <c r="AC22" s="203"/>
      <c r="AD22" s="203"/>
    </row>
    <row r="23" spans="1:30" ht="15" customHeight="1" x14ac:dyDescent="0.2">
      <c r="D23" t="s">
        <v>392</v>
      </c>
      <c r="E23" s="203"/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</row>
    <row r="24" spans="1:30" ht="21" customHeight="1" x14ac:dyDescent="0.2">
      <c r="A24" s="659" t="s">
        <v>403</v>
      </c>
      <c r="B24" s="659" t="s">
        <v>404</v>
      </c>
      <c r="C24" s="661" t="s">
        <v>405</v>
      </c>
      <c r="D24" s="663" t="s">
        <v>191</v>
      </c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3"/>
      <c r="W24" s="203"/>
      <c r="X24" s="203"/>
      <c r="Y24" s="203"/>
      <c r="Z24" s="203"/>
      <c r="AA24" s="203"/>
      <c r="AB24" s="203"/>
      <c r="AC24" s="203"/>
      <c r="AD24" s="203"/>
    </row>
    <row r="25" spans="1:30" ht="97.15" customHeight="1" x14ac:dyDescent="0.2">
      <c r="A25" s="660"/>
      <c r="B25" s="660"/>
      <c r="C25" s="662"/>
      <c r="D25" s="664"/>
      <c r="E25" s="203"/>
      <c r="F25" s="203"/>
      <c r="G25" s="203"/>
      <c r="H25" s="203"/>
      <c r="I25" s="203"/>
      <c r="J25" s="203"/>
      <c r="K25" s="203"/>
      <c r="L25" s="203"/>
      <c r="M25" s="203"/>
      <c r="N25" s="203"/>
      <c r="O25" s="203"/>
      <c r="P25" s="203"/>
      <c r="Q25" s="203"/>
      <c r="R25" s="203"/>
      <c r="S25" s="203"/>
      <c r="T25" s="203"/>
      <c r="U25" s="203"/>
      <c r="V25" s="203"/>
      <c r="W25" s="203"/>
      <c r="X25" s="203"/>
      <c r="Y25" s="203"/>
      <c r="Z25" s="203"/>
      <c r="AA25" s="203"/>
      <c r="AB25" s="203"/>
      <c r="AC25" s="203"/>
      <c r="AD25" s="203"/>
    </row>
    <row r="26" spans="1:30" ht="12" customHeight="1" x14ac:dyDescent="0.2">
      <c r="A26" s="390">
        <v>1</v>
      </c>
      <c r="B26" s="390">
        <v>2</v>
      </c>
      <c r="C26" s="390">
        <v>3</v>
      </c>
      <c r="D26" s="390">
        <v>4</v>
      </c>
      <c r="E26" s="203"/>
      <c r="F26" s="203"/>
      <c r="G26" s="203"/>
      <c r="H26" s="203"/>
      <c r="I26" s="203"/>
      <c r="J26" s="203"/>
      <c r="K26" s="203"/>
      <c r="L26" s="203"/>
      <c r="M26" s="203"/>
      <c r="N26" s="203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  <c r="AA26" s="203"/>
      <c r="AB26" s="203"/>
      <c r="AC26" s="203"/>
      <c r="AD26" s="203"/>
    </row>
    <row r="27" spans="1:30" ht="25.5" customHeight="1" x14ac:dyDescent="0.3">
      <c r="A27" s="665" t="s">
        <v>406</v>
      </c>
      <c r="B27" s="666"/>
      <c r="C27" s="667"/>
      <c r="D27" s="668"/>
      <c r="E27" s="203"/>
      <c r="F27" s="203"/>
      <c r="G27" s="203"/>
      <c r="H27" s="203"/>
      <c r="I27" s="203"/>
      <c r="J27" s="203"/>
      <c r="K27" s="203"/>
      <c r="L27" s="203"/>
      <c r="M27" s="203"/>
      <c r="N27" s="203"/>
      <c r="O27" s="203"/>
      <c r="P27" s="203"/>
      <c r="Q27" s="203"/>
      <c r="R27" s="203"/>
      <c r="S27" s="203"/>
      <c r="T27" s="203"/>
      <c r="U27" s="203"/>
      <c r="V27" s="203"/>
      <c r="W27" s="203"/>
      <c r="X27" s="203"/>
      <c r="Y27" s="203"/>
      <c r="Z27" s="203"/>
      <c r="AA27" s="203"/>
      <c r="AB27" s="203"/>
      <c r="AC27" s="203"/>
      <c r="AD27" s="203"/>
    </row>
    <row r="28" spans="1:30" s="38" customFormat="1" ht="18.75" hidden="1" x14ac:dyDescent="0.3">
      <c r="A28" s="394" t="s">
        <v>480</v>
      </c>
      <c r="B28" s="395">
        <v>9770</v>
      </c>
      <c r="C28" s="396" t="s">
        <v>397</v>
      </c>
      <c r="D28" s="397"/>
      <c r="E28" s="398"/>
      <c r="F28" s="398"/>
      <c r="G28" s="398"/>
      <c r="H28" s="398"/>
      <c r="I28" s="398"/>
      <c r="J28" s="398"/>
      <c r="K28" s="398"/>
      <c r="L28" s="398"/>
      <c r="M28" s="398"/>
      <c r="N28" s="398"/>
      <c r="O28" s="398"/>
      <c r="P28" s="398"/>
      <c r="Q28" s="398"/>
      <c r="R28" s="398"/>
      <c r="S28" s="398"/>
      <c r="T28" s="398"/>
      <c r="U28" s="398"/>
      <c r="V28" s="398"/>
      <c r="W28" s="398"/>
      <c r="X28" s="398"/>
      <c r="Y28" s="398"/>
      <c r="Z28" s="398"/>
      <c r="AA28" s="398"/>
      <c r="AB28" s="398"/>
      <c r="AC28" s="398"/>
      <c r="AD28" s="398"/>
    </row>
    <row r="29" spans="1:30" s="38" customFormat="1" ht="18.75" hidden="1" x14ac:dyDescent="0.3">
      <c r="A29" s="399">
        <v>17100000000</v>
      </c>
      <c r="B29" s="400"/>
      <c r="C29" s="214" t="s">
        <v>396</v>
      </c>
      <c r="D29" s="401"/>
      <c r="E29" s="398"/>
      <c r="F29" s="398"/>
      <c r="G29" s="398"/>
      <c r="H29" s="398"/>
      <c r="I29" s="398"/>
      <c r="J29" s="398"/>
      <c r="K29" s="398"/>
      <c r="L29" s="398"/>
      <c r="M29" s="398"/>
      <c r="N29" s="398"/>
      <c r="O29" s="398"/>
      <c r="P29" s="398"/>
      <c r="Q29" s="398"/>
      <c r="R29" s="398"/>
      <c r="S29" s="398"/>
      <c r="T29" s="398"/>
      <c r="U29" s="398"/>
      <c r="V29" s="398"/>
      <c r="W29" s="398"/>
      <c r="X29" s="398"/>
      <c r="Y29" s="398"/>
      <c r="Z29" s="398"/>
      <c r="AA29" s="398"/>
      <c r="AB29" s="398"/>
      <c r="AC29" s="398"/>
      <c r="AD29" s="398"/>
    </row>
    <row r="30" spans="1:30" s="38" customFormat="1" ht="18.75" hidden="1" x14ac:dyDescent="0.3">
      <c r="A30" s="399"/>
      <c r="B30" s="400"/>
      <c r="C30" s="214"/>
      <c r="D30" s="401"/>
      <c r="E30" s="398"/>
      <c r="F30" s="398"/>
      <c r="G30" s="398"/>
      <c r="H30" s="398"/>
      <c r="I30" s="398"/>
      <c r="J30" s="398"/>
      <c r="K30" s="398"/>
      <c r="L30" s="398"/>
      <c r="M30" s="398"/>
      <c r="N30" s="398"/>
      <c r="O30" s="398"/>
      <c r="P30" s="398"/>
      <c r="Q30" s="398"/>
      <c r="R30" s="398"/>
      <c r="S30" s="398"/>
      <c r="T30" s="398"/>
      <c r="U30" s="398"/>
      <c r="V30" s="398"/>
      <c r="W30" s="398"/>
      <c r="X30" s="398"/>
      <c r="Y30" s="398"/>
      <c r="Z30" s="398"/>
      <c r="AA30" s="398"/>
      <c r="AB30" s="398"/>
      <c r="AC30" s="398"/>
      <c r="AD30" s="398"/>
    </row>
    <row r="31" spans="1:30" s="38" customFormat="1" ht="24.75" hidden="1" customHeight="1" x14ac:dyDescent="0.3">
      <c r="A31" s="669"/>
      <c r="B31" s="670"/>
      <c r="C31" s="670"/>
      <c r="D31" s="215"/>
      <c r="E31" s="398"/>
      <c r="F31" s="398"/>
      <c r="G31" s="398"/>
      <c r="H31" s="398"/>
      <c r="I31" s="398"/>
      <c r="J31" s="398"/>
      <c r="K31" s="398"/>
      <c r="L31" s="398"/>
      <c r="M31" s="398"/>
      <c r="N31" s="398"/>
      <c r="O31" s="398"/>
      <c r="P31" s="398"/>
      <c r="Q31" s="398"/>
      <c r="R31" s="398"/>
      <c r="S31" s="398"/>
      <c r="T31" s="398"/>
      <c r="U31" s="398"/>
      <c r="V31" s="398"/>
      <c r="W31" s="398"/>
      <c r="X31" s="398"/>
      <c r="Y31" s="398"/>
      <c r="Z31" s="398"/>
      <c r="AA31" s="398"/>
      <c r="AB31" s="398"/>
      <c r="AC31" s="398"/>
      <c r="AD31" s="398"/>
    </row>
    <row r="32" spans="1:30" ht="25.5" hidden="1" customHeight="1" x14ac:dyDescent="0.3">
      <c r="A32" s="216"/>
      <c r="B32" s="217"/>
      <c r="C32" s="214"/>
      <c r="D32" s="218"/>
      <c r="E32" s="203"/>
      <c r="F32" s="203"/>
      <c r="G32" s="203"/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03"/>
      <c r="T32" s="203"/>
      <c r="U32" s="203"/>
      <c r="V32" s="203"/>
      <c r="W32" s="203"/>
      <c r="X32" s="203"/>
      <c r="Y32" s="203"/>
      <c r="Z32" s="203"/>
      <c r="AA32" s="203"/>
      <c r="AB32" s="203"/>
      <c r="AC32" s="203"/>
      <c r="AD32" s="203"/>
    </row>
    <row r="33" spans="1:30" ht="48.75" hidden="1" customHeight="1" x14ac:dyDescent="0.3">
      <c r="A33" s="219"/>
      <c r="B33" s="220"/>
      <c r="C33" s="221"/>
      <c r="D33" s="215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3"/>
      <c r="Q33" s="203"/>
      <c r="R33" s="203"/>
      <c r="S33" s="203"/>
      <c r="T33" s="203"/>
      <c r="U33" s="203"/>
      <c r="V33" s="203"/>
      <c r="W33" s="203"/>
      <c r="X33" s="203"/>
      <c r="Y33" s="203"/>
      <c r="Z33" s="203"/>
      <c r="AA33" s="203"/>
      <c r="AB33" s="203"/>
      <c r="AC33" s="203"/>
      <c r="AD33" s="203"/>
    </row>
    <row r="34" spans="1:30" ht="12.75" hidden="1" customHeight="1" x14ac:dyDescent="0.3">
      <c r="A34" s="222"/>
      <c r="B34" s="217"/>
      <c r="C34" s="223"/>
      <c r="D34" s="218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203"/>
      <c r="Y34" s="203"/>
      <c r="Z34" s="203"/>
      <c r="AA34" s="203"/>
      <c r="AB34" s="203"/>
      <c r="AC34" s="203"/>
      <c r="AD34" s="203"/>
    </row>
    <row r="35" spans="1:30" ht="6.75" hidden="1" customHeight="1" x14ac:dyDescent="0.3">
      <c r="A35" s="216"/>
      <c r="B35" s="217"/>
      <c r="C35" s="214"/>
      <c r="D35" s="218"/>
      <c r="E35" s="203"/>
      <c r="F35" s="203"/>
      <c r="G35" s="203"/>
      <c r="H35" s="203"/>
      <c r="I35" s="203"/>
      <c r="J35" s="203"/>
      <c r="K35" s="203"/>
      <c r="L35" s="203"/>
      <c r="M35" s="203"/>
      <c r="N35" s="203"/>
      <c r="O35" s="203"/>
      <c r="P35" s="203"/>
      <c r="Q35" s="203"/>
      <c r="R35" s="203"/>
      <c r="S35" s="203"/>
      <c r="T35" s="203"/>
      <c r="U35" s="203"/>
      <c r="V35" s="203"/>
      <c r="W35" s="203"/>
      <c r="X35" s="203"/>
      <c r="Y35" s="203"/>
      <c r="Z35" s="203"/>
      <c r="AA35" s="203"/>
      <c r="AB35" s="203"/>
      <c r="AC35" s="203"/>
      <c r="AD35" s="203"/>
    </row>
    <row r="36" spans="1:30" s="37" customFormat="1" ht="21.75" hidden="1" customHeight="1" x14ac:dyDescent="0.3">
      <c r="A36" s="224" t="s">
        <v>123</v>
      </c>
      <c r="B36" s="225">
        <v>9770</v>
      </c>
      <c r="C36" s="226" t="s">
        <v>397</v>
      </c>
      <c r="D36" s="227">
        <f>SUM(D38)</f>
        <v>0</v>
      </c>
      <c r="E36" s="203"/>
      <c r="F36" s="203"/>
      <c r="G36" s="203"/>
      <c r="H36" s="203"/>
      <c r="I36" s="203"/>
      <c r="J36" s="203"/>
      <c r="K36" s="203"/>
      <c r="L36" s="203"/>
      <c r="M36" s="203"/>
      <c r="N36" s="203"/>
      <c r="O36" s="203"/>
      <c r="P36" s="203"/>
      <c r="Q36" s="203"/>
      <c r="R36" s="203"/>
      <c r="S36" s="203"/>
      <c r="T36" s="203"/>
      <c r="U36" s="203"/>
      <c r="V36" s="203"/>
      <c r="W36" s="203"/>
      <c r="X36" s="203"/>
      <c r="Y36" s="203"/>
      <c r="Z36" s="203"/>
      <c r="AA36" s="203"/>
      <c r="AB36" s="203"/>
      <c r="AC36" s="203"/>
      <c r="AD36" s="203"/>
    </row>
    <row r="37" spans="1:30" s="37" customFormat="1" ht="24.75" hidden="1" customHeight="1" x14ac:dyDescent="0.3">
      <c r="A37" s="230" t="s">
        <v>407</v>
      </c>
      <c r="B37" s="229"/>
      <c r="C37" s="229" t="s">
        <v>408</v>
      </c>
      <c r="D37" s="227">
        <f>SUM(D38)</f>
        <v>0</v>
      </c>
      <c r="E37" s="203"/>
      <c r="F37" s="203"/>
      <c r="G37" s="203"/>
      <c r="H37" s="203"/>
      <c r="I37" s="203"/>
      <c r="J37" s="203"/>
      <c r="K37" s="203"/>
      <c r="L37" s="203"/>
      <c r="M37" s="203"/>
      <c r="N37" s="203"/>
      <c r="O37" s="203"/>
      <c r="P37" s="203"/>
      <c r="Q37" s="203"/>
      <c r="R37" s="203"/>
      <c r="S37" s="203"/>
      <c r="T37" s="203"/>
      <c r="U37" s="203"/>
      <c r="V37" s="203"/>
      <c r="W37" s="203"/>
      <c r="X37" s="203"/>
      <c r="Y37" s="203"/>
      <c r="Z37" s="203"/>
      <c r="AA37" s="203"/>
      <c r="AB37" s="203"/>
      <c r="AC37" s="203"/>
      <c r="AD37" s="203"/>
    </row>
    <row r="38" spans="1:30" s="37" customFormat="1" ht="56.25" hidden="1" customHeight="1" x14ac:dyDescent="0.3">
      <c r="A38" s="644" t="s">
        <v>416</v>
      </c>
      <c r="B38" s="671"/>
      <c r="C38" s="672"/>
      <c r="D38" s="227"/>
      <c r="E38" s="203"/>
      <c r="F38" s="203"/>
      <c r="G38" s="203"/>
      <c r="H38" s="203"/>
      <c r="I38" s="203"/>
      <c r="J38" s="203"/>
      <c r="K38" s="203"/>
      <c r="L38" s="203"/>
      <c r="M38" s="203"/>
      <c r="N38" s="203"/>
      <c r="O38" s="203"/>
      <c r="P38" s="203"/>
      <c r="Q38" s="203"/>
      <c r="R38" s="203"/>
      <c r="S38" s="203"/>
      <c r="T38" s="203"/>
      <c r="U38" s="203"/>
      <c r="V38" s="203"/>
      <c r="W38" s="203"/>
      <c r="X38" s="203"/>
      <c r="Y38" s="203"/>
      <c r="Z38" s="203"/>
      <c r="AA38" s="203"/>
      <c r="AB38" s="203"/>
      <c r="AC38" s="203"/>
      <c r="AD38" s="203"/>
    </row>
    <row r="39" spans="1:30" s="37" customFormat="1" ht="39.75" customHeight="1" x14ac:dyDescent="0.3">
      <c r="A39" s="230" t="s">
        <v>326</v>
      </c>
      <c r="B39" s="225">
        <v>9800</v>
      </c>
      <c r="C39" s="231" t="s">
        <v>328</v>
      </c>
      <c r="D39" s="227">
        <f>SUM(D41,D43)</f>
        <v>86410</v>
      </c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  <c r="V39" s="203"/>
      <c r="W39" s="203"/>
      <c r="X39" s="203"/>
      <c r="Y39" s="203"/>
      <c r="Z39" s="203"/>
      <c r="AA39" s="203"/>
      <c r="AB39" s="203"/>
      <c r="AC39" s="203"/>
      <c r="AD39" s="203"/>
    </row>
    <row r="40" spans="1:30" s="37" customFormat="1" ht="24" customHeight="1" x14ac:dyDescent="0.3">
      <c r="A40" s="224"/>
      <c r="B40" s="225"/>
      <c r="C40" s="232" t="s">
        <v>410</v>
      </c>
      <c r="D40" s="227">
        <f>SUM(D41,D43)</f>
        <v>86410</v>
      </c>
      <c r="E40" s="203"/>
      <c r="F40" s="203"/>
      <c r="G40" s="203"/>
      <c r="H40" s="203"/>
      <c r="I40" s="203"/>
      <c r="J40" s="203"/>
      <c r="K40" s="203"/>
      <c r="L40" s="203"/>
      <c r="M40" s="203"/>
      <c r="N40" s="203"/>
      <c r="O40" s="203"/>
      <c r="P40" s="203"/>
      <c r="Q40" s="203"/>
      <c r="R40" s="203"/>
      <c r="S40" s="203"/>
      <c r="T40" s="203"/>
      <c r="U40" s="203"/>
      <c r="V40" s="203"/>
      <c r="W40" s="203"/>
      <c r="X40" s="203"/>
      <c r="Y40" s="203"/>
      <c r="Z40" s="203"/>
      <c r="AA40" s="203"/>
      <c r="AB40" s="203"/>
      <c r="AC40" s="203"/>
      <c r="AD40" s="203"/>
    </row>
    <row r="41" spans="1:30" s="37" customFormat="1" ht="36" customHeight="1" x14ac:dyDescent="0.3">
      <c r="A41" s="635" t="s">
        <v>481</v>
      </c>
      <c r="B41" s="636"/>
      <c r="C41" s="637"/>
      <c r="D41" s="227">
        <v>86410</v>
      </c>
      <c r="E41" s="203"/>
      <c r="F41" s="203"/>
      <c r="G41" s="203"/>
      <c r="H41" s="203"/>
      <c r="I41" s="203"/>
      <c r="J41" s="203"/>
      <c r="K41" s="203"/>
      <c r="L41" s="203"/>
      <c r="M41" s="203"/>
      <c r="N41" s="203"/>
      <c r="O41" s="203"/>
      <c r="P41" s="203"/>
      <c r="Q41" s="203"/>
      <c r="R41" s="203"/>
      <c r="S41" s="203"/>
      <c r="T41" s="203"/>
      <c r="U41" s="203"/>
      <c r="V41" s="203"/>
      <c r="W41" s="203"/>
      <c r="X41" s="203"/>
      <c r="Y41" s="203"/>
      <c r="Z41" s="203"/>
      <c r="AA41" s="203"/>
      <c r="AB41" s="203"/>
      <c r="AC41" s="203"/>
      <c r="AD41" s="203"/>
    </row>
    <row r="42" spans="1:30" s="37" customFormat="1" ht="32.25" customHeight="1" x14ac:dyDescent="0.3">
      <c r="A42" s="629" t="s">
        <v>482</v>
      </c>
      <c r="B42" s="630"/>
      <c r="C42" s="631"/>
      <c r="D42" s="241">
        <v>86410</v>
      </c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  <c r="P42" s="203"/>
      <c r="Q42" s="203"/>
      <c r="R42" s="203"/>
      <c r="S42" s="203"/>
      <c r="T42" s="203"/>
      <c r="U42" s="203"/>
      <c r="V42" s="203"/>
      <c r="W42" s="203"/>
      <c r="X42" s="203"/>
      <c r="Y42" s="203"/>
      <c r="Z42" s="203"/>
      <c r="AA42" s="203"/>
      <c r="AB42" s="203"/>
      <c r="AC42" s="203"/>
      <c r="AD42" s="203"/>
    </row>
    <row r="43" spans="1:30" s="37" customFormat="1" ht="29.25" hidden="1" customHeight="1" x14ac:dyDescent="0.3">
      <c r="A43" s="632" t="s">
        <v>483</v>
      </c>
      <c r="B43" s="633"/>
      <c r="C43" s="634"/>
      <c r="D43" s="227"/>
      <c r="E43" s="203"/>
      <c r="F43" s="203"/>
      <c r="G43" s="203"/>
      <c r="H43" s="203"/>
      <c r="I43" s="203"/>
      <c r="J43" s="203"/>
      <c r="K43" s="203"/>
      <c r="L43" s="203"/>
      <c r="M43" s="203"/>
      <c r="N43" s="203"/>
      <c r="O43" s="203"/>
      <c r="P43" s="203"/>
      <c r="Q43" s="203"/>
      <c r="R43" s="203"/>
      <c r="S43" s="203"/>
      <c r="T43" s="203"/>
      <c r="U43" s="203"/>
      <c r="V43" s="203"/>
      <c r="W43" s="203"/>
      <c r="X43" s="203"/>
      <c r="Y43" s="203"/>
      <c r="Z43" s="203"/>
      <c r="AA43" s="203"/>
      <c r="AB43" s="203"/>
      <c r="AC43" s="203"/>
      <c r="AD43" s="203"/>
    </row>
    <row r="44" spans="1:30" s="37" customFormat="1" ht="42" hidden="1" customHeight="1" x14ac:dyDescent="0.3">
      <c r="A44" s="629" t="s">
        <v>482</v>
      </c>
      <c r="B44" s="630"/>
      <c r="C44" s="631"/>
      <c r="D44" s="241"/>
      <c r="E44" s="203"/>
      <c r="F44" s="203"/>
      <c r="G44" s="203"/>
      <c r="H44" s="203"/>
      <c r="I44" s="203"/>
      <c r="J44" s="203"/>
      <c r="K44" s="203"/>
      <c r="L44" s="203"/>
      <c r="M44" s="203"/>
      <c r="N44" s="203"/>
      <c r="O44" s="203"/>
      <c r="P44" s="203"/>
      <c r="Q44" s="203"/>
      <c r="R44" s="203"/>
      <c r="S44" s="203"/>
      <c r="T44" s="203"/>
      <c r="U44" s="203"/>
      <c r="V44" s="203"/>
      <c r="W44" s="203"/>
      <c r="X44" s="203"/>
      <c r="Y44" s="203"/>
      <c r="Z44" s="203"/>
      <c r="AA44" s="203"/>
      <c r="AB44" s="203"/>
      <c r="AC44" s="203"/>
      <c r="AD44" s="203"/>
    </row>
    <row r="45" spans="1:30" s="37" customFormat="1" ht="66.75" hidden="1" customHeight="1" x14ac:dyDescent="0.3">
      <c r="A45" s="673" t="s">
        <v>411</v>
      </c>
      <c r="B45" s="674"/>
      <c r="C45" s="675"/>
      <c r="D45" s="227"/>
      <c r="E45" s="203"/>
      <c r="F45" s="203"/>
      <c r="G45" s="203"/>
      <c r="H45" s="203"/>
      <c r="I45" s="203"/>
      <c r="J45" s="203"/>
      <c r="K45" s="203"/>
      <c r="L45" s="203"/>
      <c r="M45" s="203"/>
      <c r="N45" s="203"/>
      <c r="O45" s="203"/>
      <c r="P45" s="203"/>
      <c r="Q45" s="203"/>
      <c r="R45" s="203"/>
      <c r="S45" s="203"/>
      <c r="T45" s="203"/>
      <c r="U45" s="203"/>
      <c r="V45" s="203"/>
      <c r="W45" s="203"/>
      <c r="X45" s="203"/>
      <c r="Y45" s="203"/>
      <c r="Z45" s="203"/>
      <c r="AA45" s="203"/>
      <c r="AB45" s="203"/>
      <c r="AC45" s="203"/>
      <c r="AD45" s="203"/>
    </row>
    <row r="46" spans="1:30" s="37" customFormat="1" ht="20.25" hidden="1" customHeight="1" x14ac:dyDescent="0.3">
      <c r="A46" s="233"/>
      <c r="B46" s="234"/>
      <c r="C46" s="235"/>
      <c r="D46" s="227"/>
      <c r="E46" s="203"/>
      <c r="F46" s="203"/>
      <c r="G46" s="203"/>
      <c r="H46" s="203"/>
      <c r="I46" s="203"/>
      <c r="J46" s="203"/>
      <c r="K46" s="203"/>
      <c r="L46" s="203"/>
      <c r="M46" s="203"/>
      <c r="N46" s="203"/>
      <c r="O46" s="203"/>
      <c r="P46" s="203"/>
      <c r="Q46" s="203"/>
      <c r="R46" s="203"/>
      <c r="S46" s="203"/>
      <c r="T46" s="203"/>
      <c r="U46" s="203"/>
      <c r="V46" s="203"/>
      <c r="W46" s="203"/>
      <c r="X46" s="203"/>
      <c r="Y46" s="203"/>
      <c r="Z46" s="203"/>
      <c r="AA46" s="203"/>
      <c r="AB46" s="203"/>
      <c r="AC46" s="203"/>
      <c r="AD46" s="203"/>
    </row>
    <row r="47" spans="1:30" s="37" customFormat="1" ht="18.75" hidden="1" x14ac:dyDescent="0.3">
      <c r="A47" s="228"/>
      <c r="B47" s="229"/>
      <c r="C47" s="229"/>
      <c r="D47" s="236"/>
      <c r="E47" s="203"/>
      <c r="F47" s="203"/>
      <c r="G47" s="203"/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  <c r="S47" s="203"/>
      <c r="T47" s="203"/>
      <c r="U47" s="203"/>
      <c r="V47" s="203"/>
      <c r="W47" s="203"/>
      <c r="X47" s="203"/>
      <c r="Y47" s="203"/>
      <c r="Z47" s="203"/>
      <c r="AA47" s="203"/>
      <c r="AB47" s="203"/>
      <c r="AC47" s="203"/>
      <c r="AD47" s="203"/>
    </row>
    <row r="48" spans="1:30" s="37" customFormat="1" ht="30" customHeight="1" x14ac:dyDescent="0.3">
      <c r="A48" s="640" t="s">
        <v>412</v>
      </c>
      <c r="B48" s="641"/>
      <c r="C48" s="642"/>
      <c r="D48" s="643"/>
      <c r="E48" s="203"/>
      <c r="F48" s="203"/>
      <c r="G48" s="203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  <c r="S48" s="203"/>
      <c r="T48" s="203"/>
      <c r="U48" s="203"/>
      <c r="V48" s="203"/>
      <c r="W48" s="203"/>
      <c r="X48" s="203"/>
      <c r="Y48" s="203"/>
      <c r="Z48" s="203"/>
      <c r="AA48" s="203"/>
      <c r="AB48" s="203"/>
      <c r="AC48" s="203"/>
      <c r="AD48" s="203"/>
    </row>
    <row r="49" spans="1:30" s="37" customFormat="1" ht="24.75" customHeight="1" x14ac:dyDescent="0.3">
      <c r="A49" s="237" t="s">
        <v>480</v>
      </c>
      <c r="B49" s="225">
        <v>9770</v>
      </c>
      <c r="C49" s="238" t="s">
        <v>397</v>
      </c>
      <c r="D49" s="391">
        <v>3450000</v>
      </c>
      <c r="E49" s="203"/>
      <c r="F49" s="203"/>
      <c r="G49" s="203"/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  <c r="S49" s="203"/>
      <c r="T49" s="203"/>
      <c r="U49" s="203"/>
      <c r="V49" s="203"/>
      <c r="W49" s="203"/>
      <c r="X49" s="203"/>
      <c r="Y49" s="203"/>
      <c r="Z49" s="203"/>
      <c r="AA49" s="203"/>
      <c r="AB49" s="203"/>
      <c r="AC49" s="203"/>
      <c r="AD49" s="203"/>
    </row>
    <row r="50" spans="1:30" s="37" customFormat="1" ht="29.25" customHeight="1" x14ac:dyDescent="0.3">
      <c r="A50" s="205">
        <v>17100000000</v>
      </c>
      <c r="B50" s="239"/>
      <c r="C50" s="240" t="s">
        <v>396</v>
      </c>
      <c r="D50" s="391">
        <v>3450000</v>
      </c>
      <c r="E50" s="203"/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3"/>
      <c r="U50" s="203"/>
      <c r="V50" s="203"/>
      <c r="W50" s="203"/>
      <c r="X50" s="203"/>
      <c r="Y50" s="203"/>
      <c r="Z50" s="203"/>
      <c r="AA50" s="203"/>
      <c r="AB50" s="203"/>
      <c r="AC50" s="203"/>
      <c r="AD50" s="203"/>
    </row>
    <row r="51" spans="1:30" s="37" customFormat="1" ht="21.75" hidden="1" customHeight="1" x14ac:dyDescent="0.3">
      <c r="A51" s="224" t="s">
        <v>123</v>
      </c>
      <c r="B51" s="225">
        <v>9770</v>
      </c>
      <c r="C51" s="226" t="s">
        <v>397</v>
      </c>
      <c r="D51" s="227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</row>
    <row r="52" spans="1:30" s="37" customFormat="1" ht="24.75" hidden="1" customHeight="1" x14ac:dyDescent="0.3">
      <c r="A52" s="228" t="s">
        <v>407</v>
      </c>
      <c r="B52" s="229"/>
      <c r="C52" s="229" t="s">
        <v>408</v>
      </c>
      <c r="D52" s="227"/>
      <c r="E52" s="203"/>
      <c r="F52" s="203"/>
      <c r="G52" s="203"/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  <c r="S52" s="203"/>
      <c r="T52" s="203"/>
      <c r="U52" s="203"/>
      <c r="V52" s="203"/>
      <c r="W52" s="203"/>
      <c r="X52" s="203"/>
      <c r="Y52" s="203"/>
      <c r="Z52" s="203"/>
      <c r="AA52" s="203"/>
      <c r="AB52" s="203"/>
      <c r="AC52" s="203"/>
      <c r="AD52" s="203"/>
    </row>
    <row r="53" spans="1:30" s="37" customFormat="1" ht="0.75" hidden="1" customHeight="1" x14ac:dyDescent="0.3">
      <c r="A53" s="644" t="s">
        <v>409</v>
      </c>
      <c r="B53" s="645"/>
      <c r="C53" s="646"/>
      <c r="D53" s="227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</row>
    <row r="54" spans="1:30" s="37" customFormat="1" ht="39.75" customHeight="1" x14ac:dyDescent="0.3">
      <c r="A54" s="638" t="s">
        <v>484</v>
      </c>
      <c r="B54" s="639"/>
      <c r="C54" s="639"/>
      <c r="D54" s="241">
        <v>3000000</v>
      </c>
      <c r="E54" s="203"/>
      <c r="F54" s="203"/>
      <c r="G54" s="203"/>
      <c r="H54" s="203"/>
      <c r="I54" s="203"/>
      <c r="J54" s="203"/>
      <c r="K54" s="203"/>
      <c r="L54" s="203"/>
      <c r="M54" s="203"/>
      <c r="N54" s="203"/>
      <c r="O54" s="203"/>
      <c r="P54" s="203"/>
      <c r="Q54" s="203"/>
      <c r="R54" s="203"/>
      <c r="S54" s="203"/>
      <c r="T54" s="203"/>
      <c r="U54" s="203"/>
      <c r="V54" s="203"/>
      <c r="W54" s="203"/>
      <c r="X54" s="203"/>
      <c r="Y54" s="203"/>
      <c r="Z54" s="203"/>
      <c r="AA54" s="203"/>
      <c r="AB54" s="203"/>
      <c r="AC54" s="203"/>
      <c r="AD54" s="203"/>
    </row>
    <row r="55" spans="1:30" s="37" customFormat="1" ht="25.5" hidden="1" customHeight="1" x14ac:dyDescent="0.3">
      <c r="A55" s="237" t="s">
        <v>123</v>
      </c>
      <c r="B55" s="225">
        <v>9770</v>
      </c>
      <c r="C55" s="238" t="s">
        <v>397</v>
      </c>
      <c r="D55" s="227"/>
      <c r="E55" s="203"/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3"/>
      <c r="Z55" s="203"/>
      <c r="AA55" s="203"/>
      <c r="AB55" s="203"/>
      <c r="AC55" s="203"/>
      <c r="AD55" s="203"/>
    </row>
    <row r="56" spans="1:30" s="37" customFormat="1" ht="18.75" hidden="1" customHeight="1" x14ac:dyDescent="0.3">
      <c r="A56" s="205">
        <v>17100000000</v>
      </c>
      <c r="B56" s="239"/>
      <c r="C56" s="240" t="s">
        <v>396</v>
      </c>
      <c r="D56" s="227"/>
      <c r="E56" s="203"/>
      <c r="F56" s="203"/>
      <c r="G56" s="203"/>
      <c r="H56" s="203"/>
      <c r="I56" s="203"/>
      <c r="J56" s="203"/>
      <c r="K56" s="203"/>
      <c r="L56" s="203"/>
      <c r="M56" s="203"/>
      <c r="N56" s="203"/>
      <c r="O56" s="203"/>
      <c r="P56" s="203"/>
      <c r="Q56" s="203"/>
      <c r="R56" s="203"/>
      <c r="S56" s="203"/>
      <c r="T56" s="203"/>
      <c r="U56" s="203"/>
      <c r="V56" s="203"/>
      <c r="W56" s="203"/>
      <c r="X56" s="203"/>
      <c r="Y56" s="203"/>
      <c r="Z56" s="203"/>
      <c r="AA56" s="203"/>
      <c r="AB56" s="203"/>
      <c r="AC56" s="203"/>
      <c r="AD56" s="203"/>
    </row>
    <row r="57" spans="1:30" s="37" customFormat="1" ht="75" customHeight="1" x14ac:dyDescent="0.3">
      <c r="A57" s="638" t="s">
        <v>497</v>
      </c>
      <c r="B57" s="639"/>
      <c r="C57" s="639"/>
      <c r="D57" s="241">
        <v>450000</v>
      </c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  <c r="Z57" s="203"/>
      <c r="AA57" s="203"/>
      <c r="AB57" s="203"/>
      <c r="AC57" s="203"/>
      <c r="AD57" s="203"/>
    </row>
    <row r="58" spans="1:30" s="37" customFormat="1" ht="39.75" customHeight="1" x14ac:dyDescent="0.3">
      <c r="A58" s="230" t="s">
        <v>326</v>
      </c>
      <c r="B58" s="225">
        <v>9800</v>
      </c>
      <c r="C58" s="231" t="s">
        <v>328</v>
      </c>
      <c r="D58" s="227">
        <f>SUM(D59)</f>
        <v>75000</v>
      </c>
      <c r="E58" s="203"/>
      <c r="F58" s="203"/>
      <c r="G58" s="203"/>
      <c r="H58" s="203"/>
      <c r="I58" s="203"/>
      <c r="J58" s="203"/>
      <c r="K58" s="203"/>
      <c r="L58" s="203"/>
      <c r="M58" s="203"/>
      <c r="N58" s="203"/>
      <c r="O58" s="203"/>
      <c r="P58" s="203"/>
      <c r="Q58" s="203"/>
      <c r="R58" s="203"/>
      <c r="S58" s="203"/>
      <c r="T58" s="203"/>
      <c r="U58" s="203"/>
      <c r="V58" s="203"/>
      <c r="W58" s="203"/>
      <c r="X58" s="203"/>
      <c r="Y58" s="203"/>
      <c r="Z58" s="203"/>
      <c r="AA58" s="203"/>
      <c r="AB58" s="203"/>
      <c r="AC58" s="203"/>
      <c r="AD58" s="203"/>
    </row>
    <row r="59" spans="1:30" s="37" customFormat="1" ht="24" customHeight="1" x14ac:dyDescent="0.3">
      <c r="A59" s="224"/>
      <c r="B59" s="225"/>
      <c r="C59" s="232" t="s">
        <v>410</v>
      </c>
      <c r="D59" s="227">
        <f>SUM(D60)</f>
        <v>75000</v>
      </c>
      <c r="E59" s="203"/>
      <c r="F59" s="203"/>
      <c r="G59" s="203"/>
      <c r="H59" s="203"/>
      <c r="I59" s="203"/>
      <c r="J59" s="203"/>
      <c r="K59" s="203"/>
      <c r="L59" s="203"/>
      <c r="M59" s="203"/>
      <c r="N59" s="203"/>
      <c r="O59" s="203"/>
      <c r="P59" s="203"/>
      <c r="Q59" s="203"/>
      <c r="R59" s="203"/>
      <c r="S59" s="203"/>
      <c r="T59" s="203"/>
      <c r="U59" s="203"/>
      <c r="V59" s="203"/>
      <c r="W59" s="203"/>
      <c r="X59" s="203"/>
      <c r="Y59" s="203"/>
      <c r="Z59" s="203"/>
      <c r="AA59" s="203"/>
      <c r="AB59" s="203"/>
      <c r="AC59" s="203"/>
      <c r="AD59" s="203"/>
    </row>
    <row r="60" spans="1:30" s="37" customFormat="1" ht="38.25" customHeight="1" x14ac:dyDescent="0.3">
      <c r="A60" s="635" t="s">
        <v>481</v>
      </c>
      <c r="B60" s="636"/>
      <c r="C60" s="637"/>
      <c r="D60" s="227">
        <v>75000</v>
      </c>
      <c r="E60" s="203"/>
      <c r="F60" s="203"/>
      <c r="G60" s="203"/>
      <c r="H60" s="203"/>
      <c r="I60" s="203"/>
      <c r="J60" s="203"/>
      <c r="K60" s="203"/>
      <c r="L60" s="203"/>
      <c r="M60" s="203"/>
      <c r="N60" s="203"/>
      <c r="O60" s="203"/>
      <c r="P60" s="203"/>
      <c r="Q60" s="203"/>
      <c r="R60" s="203"/>
      <c r="S60" s="203"/>
      <c r="T60" s="203"/>
      <c r="U60" s="203"/>
      <c r="V60" s="203"/>
      <c r="W60" s="203"/>
      <c r="X60" s="203"/>
      <c r="Y60" s="203"/>
      <c r="Z60" s="203"/>
      <c r="AA60" s="203"/>
      <c r="AB60" s="203"/>
      <c r="AC60" s="203"/>
      <c r="AD60" s="203"/>
    </row>
    <row r="61" spans="1:30" s="37" customFormat="1" ht="38.25" customHeight="1" x14ac:dyDescent="0.3">
      <c r="A61" s="629" t="s">
        <v>482</v>
      </c>
      <c r="B61" s="630"/>
      <c r="C61" s="631"/>
      <c r="D61" s="241">
        <v>75000</v>
      </c>
      <c r="E61" s="203"/>
      <c r="F61" s="203"/>
      <c r="G61" s="203"/>
      <c r="H61" s="203"/>
      <c r="I61" s="203"/>
      <c r="J61" s="203"/>
      <c r="K61" s="203"/>
      <c r="L61" s="203"/>
      <c r="M61" s="203"/>
      <c r="N61" s="203"/>
      <c r="O61" s="203"/>
      <c r="P61" s="203"/>
      <c r="Q61" s="203"/>
      <c r="R61" s="203"/>
      <c r="S61" s="203"/>
      <c r="T61" s="203"/>
      <c r="U61" s="203"/>
      <c r="V61" s="203"/>
      <c r="W61" s="203"/>
      <c r="X61" s="203"/>
      <c r="Y61" s="203"/>
      <c r="Z61" s="203"/>
      <c r="AA61" s="203"/>
      <c r="AB61" s="203"/>
      <c r="AC61" s="203"/>
      <c r="AD61" s="203"/>
    </row>
    <row r="62" spans="1:30" s="37" customFormat="1" ht="24" hidden="1" customHeight="1" x14ac:dyDescent="0.3">
      <c r="A62" s="413"/>
      <c r="B62" s="392"/>
      <c r="C62" s="393"/>
      <c r="D62" s="227"/>
      <c r="E62" s="203"/>
      <c r="F62" s="203"/>
      <c r="G62" s="203"/>
      <c r="H62" s="203"/>
      <c r="I62" s="203"/>
      <c r="J62" s="203"/>
      <c r="K62" s="203"/>
      <c r="L62" s="203"/>
      <c r="M62" s="203"/>
      <c r="N62" s="203"/>
      <c r="O62" s="203"/>
      <c r="P62" s="203"/>
      <c r="Q62" s="203"/>
      <c r="R62" s="203"/>
      <c r="S62" s="203"/>
      <c r="T62" s="203"/>
      <c r="U62" s="203"/>
      <c r="V62" s="203"/>
      <c r="W62" s="203"/>
      <c r="X62" s="203"/>
      <c r="Y62" s="203"/>
      <c r="Z62" s="203"/>
      <c r="AA62" s="203"/>
      <c r="AB62" s="203"/>
      <c r="AC62" s="203"/>
      <c r="AD62" s="203"/>
    </row>
    <row r="63" spans="1:30" s="37" customFormat="1" ht="24" hidden="1" customHeight="1" x14ac:dyDescent="0.3">
      <c r="A63" s="413"/>
      <c r="B63" s="392"/>
      <c r="C63" s="393"/>
      <c r="D63" s="227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</row>
    <row r="64" spans="1:30" s="37" customFormat="1" ht="57.75" hidden="1" customHeight="1" x14ac:dyDescent="0.3">
      <c r="A64" s="644" t="s">
        <v>411</v>
      </c>
      <c r="B64" s="645"/>
      <c r="C64" s="646"/>
      <c r="D64" s="227"/>
      <c r="E64" s="203"/>
      <c r="F64" s="203"/>
      <c r="G64" s="203"/>
      <c r="H64" s="203"/>
      <c r="I64" s="203"/>
      <c r="J64" s="203"/>
      <c r="K64" s="203"/>
      <c r="L64" s="203"/>
      <c r="M64" s="203"/>
      <c r="N64" s="203"/>
      <c r="O64" s="203"/>
      <c r="P64" s="203"/>
      <c r="Q64" s="203"/>
      <c r="R64" s="203"/>
      <c r="S64" s="203"/>
      <c r="T64" s="203"/>
      <c r="U64" s="203"/>
      <c r="V64" s="203"/>
      <c r="W64" s="203"/>
      <c r="X64" s="203"/>
      <c r="Y64" s="203"/>
      <c r="Z64" s="203"/>
      <c r="AA64" s="203"/>
      <c r="AB64" s="203"/>
      <c r="AC64" s="203"/>
      <c r="AD64" s="203"/>
    </row>
    <row r="65" spans="1:30" s="37" customFormat="1" ht="16.149999999999999" hidden="1" customHeight="1" x14ac:dyDescent="0.3">
      <c r="A65" s="647"/>
      <c r="B65" s="648"/>
      <c r="C65" s="648"/>
      <c r="D65" s="241"/>
      <c r="E65" s="203"/>
      <c r="F65" s="203"/>
      <c r="G65" s="203"/>
      <c r="H65" s="203"/>
      <c r="I65" s="203"/>
      <c r="J65" s="203"/>
      <c r="K65" s="203"/>
      <c r="L65" s="203"/>
      <c r="M65" s="203"/>
      <c r="N65" s="203"/>
      <c r="O65" s="203"/>
      <c r="P65" s="203"/>
      <c r="Q65" s="203"/>
      <c r="R65" s="203"/>
      <c r="S65" s="203"/>
      <c r="T65" s="203"/>
      <c r="U65" s="203"/>
      <c r="V65" s="203"/>
      <c r="W65" s="203"/>
      <c r="X65" s="203"/>
      <c r="Y65" s="203"/>
      <c r="Z65" s="203"/>
      <c r="AA65" s="203"/>
      <c r="AB65" s="203"/>
      <c r="AC65" s="203"/>
      <c r="AD65" s="203"/>
    </row>
    <row r="66" spans="1:30" s="37" customFormat="1" ht="28.5" customHeight="1" x14ac:dyDescent="0.3">
      <c r="A66" s="207" t="s">
        <v>398</v>
      </c>
      <c r="B66" s="242" t="s">
        <v>398</v>
      </c>
      <c r="C66" s="225" t="s">
        <v>413</v>
      </c>
      <c r="D66" s="243">
        <f>SUM(D67:D68)</f>
        <v>3611410</v>
      </c>
      <c r="F66" s="75">
        <f>SUM(D29,D31,D34,D49)</f>
        <v>3450000</v>
      </c>
    </row>
    <row r="67" spans="1:30" s="37" customFormat="1" ht="20.25" x14ac:dyDescent="0.3">
      <c r="A67" s="207" t="s">
        <v>398</v>
      </c>
      <c r="B67" s="242" t="s">
        <v>398</v>
      </c>
      <c r="C67" s="229" t="s">
        <v>400</v>
      </c>
      <c r="D67" s="243">
        <f>SUM(D36,D39)</f>
        <v>86410</v>
      </c>
    </row>
    <row r="68" spans="1:30" s="37" customFormat="1" ht="20.25" x14ac:dyDescent="0.3">
      <c r="A68" s="209" t="s">
        <v>398</v>
      </c>
      <c r="B68" s="244" t="s">
        <v>398</v>
      </c>
      <c r="C68" s="245" t="s">
        <v>401</v>
      </c>
      <c r="D68" s="246">
        <f>D49+D58</f>
        <v>3525000</v>
      </c>
    </row>
    <row r="69" spans="1:30" ht="14.25" customHeight="1" x14ac:dyDescent="0.3">
      <c r="A69" s="211"/>
      <c r="B69" s="211"/>
      <c r="C69" s="212"/>
      <c r="D69" s="213"/>
    </row>
    <row r="70" spans="1:30" ht="9" customHeight="1" x14ac:dyDescent="0.3">
      <c r="A70" s="211"/>
      <c r="B70" s="211"/>
      <c r="C70" s="212"/>
      <c r="D70" s="213"/>
    </row>
    <row r="71" spans="1:30" ht="42" customHeight="1" x14ac:dyDescent="0.35">
      <c r="A71" s="247" t="s">
        <v>414</v>
      </c>
      <c r="B71" s="247"/>
      <c r="C71" s="247"/>
      <c r="D71" s="213"/>
    </row>
    <row r="72" spans="1:30" s="248" customFormat="1" ht="26.25" hidden="1" customHeight="1" x14ac:dyDescent="0.35">
      <c r="A72" s="247"/>
      <c r="B72" s="247"/>
      <c r="C72" s="247"/>
      <c r="D72" s="247"/>
      <c r="E72" s="247"/>
      <c r="F72" s="247"/>
    </row>
    <row r="73" spans="1:30" ht="20.25" x14ac:dyDescent="0.3">
      <c r="A73" s="211"/>
      <c r="B73" s="211"/>
      <c r="C73" s="212"/>
      <c r="D73" s="213"/>
    </row>
    <row r="74" spans="1:30" ht="20.25" x14ac:dyDescent="0.3">
      <c r="A74" s="649"/>
      <c r="B74" s="650"/>
      <c r="C74" s="650"/>
      <c r="D74" s="650"/>
    </row>
    <row r="75" spans="1:30" ht="20.25" x14ac:dyDescent="0.3">
      <c r="A75" s="211"/>
      <c r="B75" s="211"/>
      <c r="C75" s="212"/>
      <c r="D75" s="213"/>
    </row>
  </sheetData>
  <mergeCells count="38">
    <mergeCell ref="D11:D12"/>
    <mergeCell ref="B13:C13"/>
    <mergeCell ref="A14:D14"/>
    <mergeCell ref="A8:D8"/>
    <mergeCell ref="C2:D2"/>
    <mergeCell ref="C3:D3"/>
    <mergeCell ref="C4:D4"/>
    <mergeCell ref="B5:C5"/>
    <mergeCell ref="B6:C6"/>
    <mergeCell ref="A41:C41"/>
    <mergeCell ref="A42:C42"/>
    <mergeCell ref="B15:C15"/>
    <mergeCell ref="B16:C16"/>
    <mergeCell ref="A11:A12"/>
    <mergeCell ref="B11:C12"/>
    <mergeCell ref="A64:C64"/>
    <mergeCell ref="A65:C65"/>
    <mergeCell ref="A74:D74"/>
    <mergeCell ref="A53:C53"/>
    <mergeCell ref="B17:C17"/>
    <mergeCell ref="B18:C18"/>
    <mergeCell ref="B19:C19"/>
    <mergeCell ref="A22:D22"/>
    <mergeCell ref="A24:A25"/>
    <mergeCell ref="B24:B25"/>
    <mergeCell ref="C24:C25"/>
    <mergeCell ref="D24:D25"/>
    <mergeCell ref="A27:D27"/>
    <mergeCell ref="A31:C31"/>
    <mergeCell ref="A38:C38"/>
    <mergeCell ref="A45:C45"/>
    <mergeCell ref="A44:C44"/>
    <mergeCell ref="A43:C43"/>
    <mergeCell ref="A60:C60"/>
    <mergeCell ref="A61:C61"/>
    <mergeCell ref="A54:C54"/>
    <mergeCell ref="A57:C57"/>
    <mergeCell ref="A48:D48"/>
  </mergeCells>
  <pageMargins left="1.1811023622047245" right="0.39370078740157483" top="0.78740157480314965" bottom="0.39370078740157483" header="0.31496062992125984" footer="0"/>
  <pageSetup paperSize="9" scale="64" orientation="portrait" verticalDpi="4294967295" r:id="rId1"/>
  <headerFooter differentFirst="1">
    <oddHeader>&amp;C&amp;P&amp;RПродовження додатку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93"/>
  <sheetViews>
    <sheetView view="pageBreakPreview" topLeftCell="A77" zoomScaleNormal="112" zoomScaleSheetLayoutView="100" workbookViewId="0">
      <selection activeCell="E78" sqref="E78"/>
    </sheetView>
  </sheetViews>
  <sheetFormatPr defaultColWidth="9.140625" defaultRowHeight="12.75" x14ac:dyDescent="0.2"/>
  <cols>
    <col min="1" max="1" width="13.5703125" style="13" customWidth="1"/>
    <col min="2" max="2" width="11.85546875" style="13" customWidth="1"/>
    <col min="3" max="3" width="10.85546875" style="13" customWidth="1"/>
    <col min="4" max="4" width="53.7109375" style="13" customWidth="1"/>
    <col min="5" max="5" width="53" style="13" customWidth="1"/>
    <col min="6" max="6" width="26.28515625" style="141" customWidth="1"/>
    <col min="7" max="7" width="15.5703125" style="65" customWidth="1"/>
    <col min="8" max="8" width="16.28515625" style="66" customWidth="1"/>
    <col min="9" max="9" width="15" style="13" customWidth="1"/>
    <col min="10" max="10" width="14.140625" style="13" customWidth="1"/>
    <col min="11" max="11" width="18.28515625" style="13" hidden="1" customWidth="1"/>
    <col min="12" max="12" width="17.28515625" style="13" customWidth="1"/>
    <col min="13" max="13" width="16" style="13" customWidth="1"/>
    <col min="14" max="16384" width="9.140625" style="13"/>
  </cols>
  <sheetData>
    <row r="4" spans="1:13" ht="57" customHeight="1" x14ac:dyDescent="0.2"/>
    <row r="5" spans="1:13" ht="16.350000000000001" customHeight="1" x14ac:dyDescent="0.3">
      <c r="D5" s="697"/>
      <c r="E5" s="697"/>
      <c r="F5" s="697"/>
      <c r="G5" s="697"/>
      <c r="H5" s="697"/>
      <c r="I5" s="697"/>
    </row>
    <row r="6" spans="1:13" ht="18.75" x14ac:dyDescent="0.3">
      <c r="D6" s="698"/>
      <c r="E6" s="698"/>
      <c r="F6" s="698"/>
      <c r="G6" s="698"/>
      <c r="H6" s="698"/>
      <c r="I6" s="698"/>
      <c r="J6" s="698"/>
    </row>
    <row r="7" spans="1:13" ht="16.899999999999999" customHeight="1" x14ac:dyDescent="0.3">
      <c r="D7" s="137"/>
      <c r="E7" s="137"/>
      <c r="F7" s="142"/>
      <c r="G7" s="136"/>
      <c r="H7" s="137"/>
      <c r="I7" s="137"/>
      <c r="J7" s="137"/>
    </row>
    <row r="8" spans="1:13" ht="27" customHeight="1" x14ac:dyDescent="0.3">
      <c r="A8" s="143" t="s">
        <v>233</v>
      </c>
      <c r="D8" s="137"/>
      <c r="E8" s="137"/>
      <c r="F8" s="142"/>
      <c r="G8" s="136"/>
      <c r="H8" s="137"/>
      <c r="I8" s="137"/>
      <c r="J8" s="137"/>
    </row>
    <row r="9" spans="1:13" ht="17.45" customHeight="1" x14ac:dyDescent="0.3">
      <c r="A9" s="63" t="s">
        <v>225</v>
      </c>
      <c r="D9" s="137"/>
      <c r="E9" s="137"/>
      <c r="F9" s="142"/>
      <c r="G9" s="136"/>
      <c r="H9" s="137"/>
      <c r="I9" s="137"/>
      <c r="J9" s="144" t="s">
        <v>282</v>
      </c>
    </row>
    <row r="10" spans="1:13" ht="9.6" customHeight="1" x14ac:dyDescent="0.3">
      <c r="E10" s="67"/>
      <c r="F10" s="142"/>
      <c r="G10" s="136"/>
      <c r="H10" s="68"/>
    </row>
    <row r="11" spans="1:13" s="69" customFormat="1" ht="27" customHeight="1" x14ac:dyDescent="0.2">
      <c r="A11" s="699" t="s">
        <v>283</v>
      </c>
      <c r="B11" s="699" t="s">
        <v>284</v>
      </c>
      <c r="C11" s="699" t="s">
        <v>190</v>
      </c>
      <c r="D11" s="700" t="s">
        <v>285</v>
      </c>
      <c r="E11" s="701" t="s">
        <v>234</v>
      </c>
      <c r="F11" s="701" t="s">
        <v>235</v>
      </c>
      <c r="G11" s="702" t="s">
        <v>191</v>
      </c>
      <c r="H11" s="703" t="s">
        <v>54</v>
      </c>
      <c r="I11" s="695" t="s">
        <v>55</v>
      </c>
      <c r="J11" s="696"/>
    </row>
    <row r="12" spans="1:13" s="69" customFormat="1" ht="86.25" customHeight="1" x14ac:dyDescent="0.2">
      <c r="A12" s="598"/>
      <c r="B12" s="598"/>
      <c r="C12" s="598"/>
      <c r="D12" s="598"/>
      <c r="E12" s="598"/>
      <c r="F12" s="626"/>
      <c r="G12" s="598"/>
      <c r="H12" s="598"/>
      <c r="I12" s="138" t="s">
        <v>186</v>
      </c>
      <c r="J12" s="70" t="s">
        <v>192</v>
      </c>
    </row>
    <row r="13" spans="1:13" s="147" customFormat="1" ht="15.75" customHeight="1" x14ac:dyDescent="0.2">
      <c r="A13" s="145">
        <v>1</v>
      </c>
      <c r="B13" s="145">
        <v>2</v>
      </c>
      <c r="C13" s="145">
        <v>3</v>
      </c>
      <c r="D13" s="145">
        <v>4</v>
      </c>
      <c r="E13" s="146">
        <v>5</v>
      </c>
      <c r="F13" s="146">
        <v>6</v>
      </c>
      <c r="G13" s="146">
        <v>7</v>
      </c>
      <c r="H13" s="146">
        <v>8</v>
      </c>
      <c r="I13" s="145">
        <v>9</v>
      </c>
      <c r="J13" s="146">
        <v>10</v>
      </c>
    </row>
    <row r="14" spans="1:13" ht="44.25" customHeight="1" x14ac:dyDescent="0.3">
      <c r="A14" s="71" t="s">
        <v>80</v>
      </c>
      <c r="B14" s="71"/>
      <c r="C14" s="71"/>
      <c r="D14" s="72" t="s">
        <v>74</v>
      </c>
      <c r="E14" s="73"/>
      <c r="F14" s="148"/>
      <c r="G14" s="74">
        <f>SUM(G15)</f>
        <v>-1500000</v>
      </c>
      <c r="H14" s="74">
        <f t="shared" ref="H14:J14" si="0">SUM(H15)</f>
        <v>-1575000</v>
      </c>
      <c r="I14" s="74">
        <f t="shared" si="0"/>
        <v>75000</v>
      </c>
      <c r="J14" s="74">
        <f t="shared" si="0"/>
        <v>75000</v>
      </c>
      <c r="L14" s="75"/>
      <c r="M14" s="75"/>
    </row>
    <row r="15" spans="1:13" ht="41.25" customHeight="1" x14ac:dyDescent="0.3">
      <c r="A15" s="71" t="s">
        <v>81</v>
      </c>
      <c r="B15" s="71"/>
      <c r="C15" s="71"/>
      <c r="D15" s="72" t="s">
        <v>74</v>
      </c>
      <c r="E15" s="73"/>
      <c r="F15" s="148"/>
      <c r="G15" s="74">
        <f>SUM(G16:G53)</f>
        <v>-1500000</v>
      </c>
      <c r="H15" s="74">
        <f t="shared" ref="H15:J15" si="1">SUM(H16:H53)</f>
        <v>-1575000</v>
      </c>
      <c r="I15" s="74">
        <f t="shared" si="1"/>
        <v>75000</v>
      </c>
      <c r="J15" s="74">
        <f t="shared" si="1"/>
        <v>75000</v>
      </c>
      <c r="K15" s="149">
        <f>SUM(H14:I14)</f>
        <v>-1500000</v>
      </c>
    </row>
    <row r="16" spans="1:13" s="81" customFormat="1" ht="91.5" hidden="1" customHeight="1" x14ac:dyDescent="0.3">
      <c r="A16" s="54" t="s">
        <v>205</v>
      </c>
      <c r="B16" s="54" t="s">
        <v>42</v>
      </c>
      <c r="C16" s="54" t="s">
        <v>43</v>
      </c>
      <c r="D16" s="55" t="s">
        <v>206</v>
      </c>
      <c r="E16" s="76" t="s">
        <v>286</v>
      </c>
      <c r="F16" s="120" t="s">
        <v>287</v>
      </c>
      <c r="G16" s="78">
        <f t="shared" ref="G16:G53" si="2">SUM(H16:I16)</f>
        <v>0</v>
      </c>
      <c r="H16" s="79"/>
      <c r="I16" s="79"/>
      <c r="J16" s="79"/>
      <c r="K16" s="80"/>
    </row>
    <row r="17" spans="1:11" s="175" customFormat="1" ht="77.25" hidden="1" customHeight="1" x14ac:dyDescent="0.3">
      <c r="A17" s="82" t="s">
        <v>205</v>
      </c>
      <c r="B17" s="82" t="s">
        <v>42</v>
      </c>
      <c r="C17" s="82" t="s">
        <v>43</v>
      </c>
      <c r="D17" s="135" t="s">
        <v>206</v>
      </c>
      <c r="E17" s="83" t="s">
        <v>300</v>
      </c>
      <c r="F17" s="150" t="s">
        <v>301</v>
      </c>
      <c r="G17" s="84">
        <f t="shared" si="2"/>
        <v>0</v>
      </c>
      <c r="H17" s="165"/>
      <c r="I17" s="165"/>
      <c r="J17" s="165"/>
      <c r="K17" s="174"/>
    </row>
    <row r="18" spans="1:11" s="175" customFormat="1" ht="41.25" hidden="1" customHeight="1" x14ac:dyDescent="0.3">
      <c r="A18" s="82" t="s">
        <v>288</v>
      </c>
      <c r="B18" s="82" t="s">
        <v>289</v>
      </c>
      <c r="C18" s="82" t="s">
        <v>290</v>
      </c>
      <c r="D18" s="159" t="s">
        <v>291</v>
      </c>
      <c r="E18" s="83" t="s">
        <v>292</v>
      </c>
      <c r="F18" s="167" t="s">
        <v>293</v>
      </c>
      <c r="G18" s="84">
        <f t="shared" si="2"/>
        <v>0</v>
      </c>
      <c r="H18" s="173"/>
      <c r="I18" s="165"/>
      <c r="J18" s="165"/>
      <c r="K18" s="174"/>
    </row>
    <row r="19" spans="1:11" s="64" customFormat="1" ht="38.25" hidden="1" customHeight="1" x14ac:dyDescent="0.3">
      <c r="A19" s="85" t="s">
        <v>84</v>
      </c>
      <c r="B19" s="85" t="s">
        <v>85</v>
      </c>
      <c r="C19" s="85" t="s">
        <v>63</v>
      </c>
      <c r="D19" s="86" t="s">
        <v>86</v>
      </c>
      <c r="E19" s="77" t="s">
        <v>292</v>
      </c>
      <c r="F19" s="120" t="s">
        <v>293</v>
      </c>
      <c r="G19" s="78">
        <f t="shared" si="2"/>
        <v>0</v>
      </c>
      <c r="H19" s="87"/>
      <c r="I19" s="88"/>
      <c r="J19" s="129"/>
    </row>
    <row r="20" spans="1:11" s="90" customFormat="1" ht="40.5" hidden="1" customHeight="1" x14ac:dyDescent="0.3">
      <c r="A20" s="54" t="s">
        <v>87</v>
      </c>
      <c r="B20" s="54" t="s">
        <v>88</v>
      </c>
      <c r="C20" s="54" t="s">
        <v>63</v>
      </c>
      <c r="D20" s="55" t="s">
        <v>89</v>
      </c>
      <c r="E20" s="77" t="s">
        <v>292</v>
      </c>
      <c r="F20" s="120" t="s">
        <v>293</v>
      </c>
      <c r="G20" s="78">
        <f t="shared" si="2"/>
        <v>0</v>
      </c>
      <c r="H20" s="87"/>
      <c r="I20" s="88"/>
      <c r="J20" s="89"/>
    </row>
    <row r="21" spans="1:11" s="90" customFormat="1" ht="46.5" hidden="1" customHeight="1" x14ac:dyDescent="0.3">
      <c r="A21" s="85" t="s">
        <v>87</v>
      </c>
      <c r="B21" s="85" t="s">
        <v>88</v>
      </c>
      <c r="C21" s="85" t="s">
        <v>63</v>
      </c>
      <c r="D21" s="55" t="s">
        <v>89</v>
      </c>
      <c r="E21" s="77" t="s">
        <v>292</v>
      </c>
      <c r="F21" s="120" t="s">
        <v>293</v>
      </c>
      <c r="G21" s="78">
        <f t="shared" si="2"/>
        <v>0</v>
      </c>
      <c r="H21" s="87"/>
      <c r="I21" s="91"/>
      <c r="J21" s="89"/>
    </row>
    <row r="22" spans="1:11" s="93" customFormat="1" ht="36.75" hidden="1" customHeight="1" x14ac:dyDescent="0.3">
      <c r="A22" s="85" t="s">
        <v>90</v>
      </c>
      <c r="B22" s="85" t="s">
        <v>91</v>
      </c>
      <c r="C22" s="85" t="s">
        <v>63</v>
      </c>
      <c r="D22" s="92" t="s">
        <v>7</v>
      </c>
      <c r="E22" s="77" t="s">
        <v>292</v>
      </c>
      <c r="F22" s="120" t="s">
        <v>293</v>
      </c>
      <c r="G22" s="78">
        <f t="shared" si="2"/>
        <v>0</v>
      </c>
      <c r="H22" s="87"/>
      <c r="I22" s="91"/>
      <c r="J22" s="89"/>
    </row>
    <row r="23" spans="1:11" s="37" customFormat="1" ht="39.75" hidden="1" customHeight="1" x14ac:dyDescent="0.3">
      <c r="A23" s="134" t="s">
        <v>83</v>
      </c>
      <c r="B23" s="134" t="s">
        <v>93</v>
      </c>
      <c r="C23" s="134" t="s">
        <v>63</v>
      </c>
      <c r="D23" s="178" t="s">
        <v>92</v>
      </c>
      <c r="E23" s="83" t="s">
        <v>292</v>
      </c>
      <c r="F23" s="167" t="s">
        <v>293</v>
      </c>
      <c r="G23" s="84">
        <f t="shared" si="2"/>
        <v>0</v>
      </c>
      <c r="H23" s="84"/>
      <c r="I23" s="173"/>
      <c r="J23" s="179"/>
    </row>
    <row r="24" spans="1:11" s="38" customFormat="1" ht="58.5" hidden="1" customHeight="1" x14ac:dyDescent="0.3">
      <c r="A24" s="85" t="s">
        <v>95</v>
      </c>
      <c r="B24" s="85" t="s">
        <v>65</v>
      </c>
      <c r="C24" s="85" t="s">
        <v>39</v>
      </c>
      <c r="D24" s="94" t="s">
        <v>8</v>
      </c>
      <c r="E24" s="76" t="s">
        <v>294</v>
      </c>
      <c r="F24" s="120" t="s">
        <v>295</v>
      </c>
      <c r="G24" s="78">
        <f t="shared" si="2"/>
        <v>0</v>
      </c>
      <c r="H24" s="78"/>
      <c r="I24" s="91"/>
      <c r="J24" s="43"/>
    </row>
    <row r="25" spans="1:11" s="97" customFormat="1" ht="58.5" hidden="1" customHeight="1" x14ac:dyDescent="0.3">
      <c r="A25" s="54" t="s">
        <v>94</v>
      </c>
      <c r="B25" s="54" t="s">
        <v>97</v>
      </c>
      <c r="C25" s="54" t="s">
        <v>39</v>
      </c>
      <c r="D25" s="95" t="s">
        <v>96</v>
      </c>
      <c r="E25" s="76" t="s">
        <v>294</v>
      </c>
      <c r="F25" s="120" t="s">
        <v>295</v>
      </c>
      <c r="G25" s="78">
        <f t="shared" si="2"/>
        <v>0</v>
      </c>
      <c r="H25" s="87"/>
      <c r="I25" s="91"/>
      <c r="J25" s="96"/>
    </row>
    <row r="26" spans="1:11" s="64" customFormat="1" ht="45" hidden="1" customHeight="1" x14ac:dyDescent="0.3">
      <c r="A26" s="98" t="s">
        <v>237</v>
      </c>
      <c r="B26" s="85" t="s">
        <v>238</v>
      </c>
      <c r="C26" s="98" t="s">
        <v>39</v>
      </c>
      <c r="D26" s="92" t="s">
        <v>239</v>
      </c>
      <c r="E26" s="76" t="s">
        <v>236</v>
      </c>
      <c r="F26" s="120" t="s">
        <v>240</v>
      </c>
      <c r="G26" s="78">
        <f t="shared" si="2"/>
        <v>0</v>
      </c>
      <c r="H26" s="99"/>
      <c r="I26" s="100"/>
      <c r="J26" s="43"/>
    </row>
    <row r="27" spans="1:11" s="64" customFormat="1" ht="59.25" hidden="1" customHeight="1" x14ac:dyDescent="0.3">
      <c r="A27" s="85" t="s">
        <v>98</v>
      </c>
      <c r="B27" s="85" t="s">
        <v>99</v>
      </c>
      <c r="C27" s="85" t="s">
        <v>39</v>
      </c>
      <c r="D27" s="101" t="s">
        <v>100</v>
      </c>
      <c r="E27" s="76" t="s">
        <v>294</v>
      </c>
      <c r="F27" s="120" t="s">
        <v>295</v>
      </c>
      <c r="G27" s="78">
        <f t="shared" si="2"/>
        <v>0</v>
      </c>
      <c r="H27" s="87"/>
      <c r="I27" s="91"/>
      <c r="J27" s="102"/>
    </row>
    <row r="28" spans="1:11" s="64" customFormat="1" ht="96" hidden="1" customHeight="1" x14ac:dyDescent="0.3">
      <c r="A28" s="98" t="s">
        <v>102</v>
      </c>
      <c r="B28" s="85" t="s">
        <v>67</v>
      </c>
      <c r="C28" s="98" t="s">
        <v>39</v>
      </c>
      <c r="D28" s="92" t="s">
        <v>9</v>
      </c>
      <c r="E28" s="76" t="s">
        <v>296</v>
      </c>
      <c r="F28" s="120" t="s">
        <v>297</v>
      </c>
      <c r="G28" s="78">
        <f t="shared" si="2"/>
        <v>0</v>
      </c>
      <c r="H28" s="78"/>
      <c r="I28" s="91"/>
      <c r="J28" s="102"/>
    </row>
    <row r="29" spans="1:11" s="64" customFormat="1" ht="44.25" hidden="1" customHeight="1" x14ac:dyDescent="0.3">
      <c r="A29" s="85" t="s">
        <v>103</v>
      </c>
      <c r="B29" s="85" t="s">
        <v>104</v>
      </c>
      <c r="C29" s="85" t="s">
        <v>38</v>
      </c>
      <c r="D29" s="92" t="s">
        <v>105</v>
      </c>
      <c r="E29" s="76"/>
      <c r="F29" s="120"/>
      <c r="G29" s="78">
        <f t="shared" si="2"/>
        <v>0</v>
      </c>
      <c r="H29" s="78"/>
      <c r="I29" s="91"/>
      <c r="J29" s="102"/>
    </row>
    <row r="30" spans="1:11" s="64" customFormat="1" ht="57.75" hidden="1" customHeight="1" x14ac:dyDescent="0.3">
      <c r="A30" s="85" t="s">
        <v>106</v>
      </c>
      <c r="B30" s="85" t="s">
        <v>69</v>
      </c>
      <c r="C30" s="85" t="s">
        <v>37</v>
      </c>
      <c r="D30" s="103" t="s">
        <v>11</v>
      </c>
      <c r="E30" s="77" t="s">
        <v>298</v>
      </c>
      <c r="F30" s="120" t="s">
        <v>299</v>
      </c>
      <c r="G30" s="78">
        <f t="shared" si="2"/>
        <v>0</v>
      </c>
      <c r="H30" s="87"/>
      <c r="I30" s="91"/>
      <c r="J30" s="43"/>
    </row>
    <row r="31" spans="1:11" s="90" customFormat="1" ht="57" hidden="1" customHeight="1" x14ac:dyDescent="0.3">
      <c r="A31" s="85" t="s">
        <v>107</v>
      </c>
      <c r="B31" s="85" t="s">
        <v>70</v>
      </c>
      <c r="C31" s="104" t="s">
        <v>37</v>
      </c>
      <c r="D31" s="103" t="s">
        <v>10</v>
      </c>
      <c r="E31" s="77" t="s">
        <v>298</v>
      </c>
      <c r="F31" s="120" t="s">
        <v>299</v>
      </c>
      <c r="G31" s="78">
        <f t="shared" si="2"/>
        <v>0</v>
      </c>
      <c r="H31" s="78"/>
      <c r="I31" s="91"/>
      <c r="J31" s="89"/>
    </row>
    <row r="32" spans="1:11" s="90" customFormat="1" ht="60" hidden="1" customHeight="1" x14ac:dyDescent="0.3">
      <c r="A32" s="54" t="s">
        <v>207</v>
      </c>
      <c r="B32" s="54" t="s">
        <v>208</v>
      </c>
      <c r="C32" s="105" t="s">
        <v>37</v>
      </c>
      <c r="D32" s="103" t="s">
        <v>209</v>
      </c>
      <c r="E32" s="77" t="s">
        <v>298</v>
      </c>
      <c r="F32" s="120" t="s">
        <v>299</v>
      </c>
      <c r="G32" s="78">
        <f t="shared" si="2"/>
        <v>0</v>
      </c>
      <c r="H32" s="78"/>
      <c r="I32" s="91"/>
      <c r="J32" s="89"/>
    </row>
    <row r="33" spans="1:10" s="90" customFormat="1" ht="80.25" hidden="1" customHeight="1" x14ac:dyDescent="0.3">
      <c r="A33" s="54" t="s">
        <v>195</v>
      </c>
      <c r="B33" s="54" t="s">
        <v>196</v>
      </c>
      <c r="C33" s="105" t="s">
        <v>40</v>
      </c>
      <c r="D33" s="108" t="s">
        <v>194</v>
      </c>
      <c r="E33" s="77" t="s">
        <v>241</v>
      </c>
      <c r="F33" s="120" t="s">
        <v>242</v>
      </c>
      <c r="G33" s="78">
        <f t="shared" si="2"/>
        <v>0</v>
      </c>
      <c r="H33" s="78"/>
      <c r="I33" s="78"/>
      <c r="J33" s="78"/>
    </row>
    <row r="34" spans="1:10" s="90" customFormat="1" ht="76.5" hidden="1" customHeight="1" x14ac:dyDescent="0.3">
      <c r="A34" s="106" t="s">
        <v>210</v>
      </c>
      <c r="B34" s="106" t="s">
        <v>211</v>
      </c>
      <c r="C34" s="106" t="s">
        <v>40</v>
      </c>
      <c r="D34" s="107" t="s">
        <v>212</v>
      </c>
      <c r="E34" s="77" t="s">
        <v>300</v>
      </c>
      <c r="F34" s="118" t="s">
        <v>301</v>
      </c>
      <c r="G34" s="78">
        <f t="shared" si="2"/>
        <v>0</v>
      </c>
      <c r="H34" s="78"/>
      <c r="I34" s="78"/>
      <c r="J34" s="78"/>
    </row>
    <row r="35" spans="1:10" s="90" customFormat="1" ht="79.5" hidden="1" customHeight="1" x14ac:dyDescent="0.3">
      <c r="A35" s="85" t="s">
        <v>108</v>
      </c>
      <c r="B35" s="85" t="s">
        <v>109</v>
      </c>
      <c r="C35" s="85" t="s">
        <v>40</v>
      </c>
      <c r="D35" s="109" t="s">
        <v>110</v>
      </c>
      <c r="E35" s="77" t="s">
        <v>302</v>
      </c>
      <c r="F35" s="118" t="s">
        <v>303</v>
      </c>
      <c r="G35" s="78">
        <f t="shared" si="2"/>
        <v>0</v>
      </c>
      <c r="H35" s="78"/>
      <c r="I35" s="91"/>
      <c r="J35" s="91"/>
    </row>
    <row r="36" spans="1:10" s="90" customFormat="1" ht="94.5" hidden="1" customHeight="1" x14ac:dyDescent="0.3">
      <c r="A36" s="54" t="s">
        <v>213</v>
      </c>
      <c r="B36" s="54" t="s">
        <v>214</v>
      </c>
      <c r="C36" s="54" t="s">
        <v>193</v>
      </c>
      <c r="D36" s="109" t="s">
        <v>215</v>
      </c>
      <c r="E36" s="77" t="s">
        <v>304</v>
      </c>
      <c r="F36" s="118" t="s">
        <v>305</v>
      </c>
      <c r="G36" s="78">
        <f t="shared" si="2"/>
        <v>0</v>
      </c>
      <c r="H36" s="78"/>
      <c r="I36" s="91"/>
      <c r="J36" s="91"/>
    </row>
    <row r="37" spans="1:10" s="110" customFormat="1" ht="75.75" hidden="1" customHeight="1" x14ac:dyDescent="0.3">
      <c r="A37" s="130" t="s">
        <v>229</v>
      </c>
      <c r="B37" s="114" t="s">
        <v>71</v>
      </c>
      <c r="C37" s="114" t="s">
        <v>159</v>
      </c>
      <c r="D37" s="115" t="s">
        <v>158</v>
      </c>
      <c r="E37" s="77" t="s">
        <v>306</v>
      </c>
      <c r="F37" s="118" t="s">
        <v>307</v>
      </c>
      <c r="G37" s="78">
        <f t="shared" si="2"/>
        <v>0</v>
      </c>
      <c r="H37" s="78"/>
      <c r="I37" s="91"/>
      <c r="J37" s="91"/>
    </row>
    <row r="38" spans="1:10" s="110" customFormat="1" ht="45" hidden="1" customHeight="1" x14ac:dyDescent="0.3">
      <c r="A38" s="54" t="s">
        <v>271</v>
      </c>
      <c r="B38" s="54" t="s">
        <v>272</v>
      </c>
      <c r="C38" s="54" t="s">
        <v>159</v>
      </c>
      <c r="D38" s="55" t="s">
        <v>273</v>
      </c>
      <c r="E38" s="77" t="s">
        <v>292</v>
      </c>
      <c r="F38" s="120" t="s">
        <v>293</v>
      </c>
      <c r="G38" s="78">
        <f t="shared" si="2"/>
        <v>0</v>
      </c>
      <c r="H38" s="78"/>
      <c r="I38" s="91"/>
      <c r="J38" s="91"/>
    </row>
    <row r="39" spans="1:10" s="110" customFormat="1" ht="63.75" hidden="1" customHeight="1" x14ac:dyDescent="0.3">
      <c r="A39" s="54" t="s">
        <v>216</v>
      </c>
      <c r="B39" s="54" t="s">
        <v>217</v>
      </c>
      <c r="C39" s="54" t="s">
        <v>224</v>
      </c>
      <c r="D39" s="109" t="s">
        <v>218</v>
      </c>
      <c r="E39" s="77"/>
      <c r="F39" s="118"/>
      <c r="G39" s="78">
        <f t="shared" si="2"/>
        <v>0</v>
      </c>
      <c r="H39" s="78"/>
      <c r="I39" s="91"/>
      <c r="J39" s="91"/>
    </row>
    <row r="40" spans="1:10" s="176" customFormat="1" ht="51.75" hidden="1" customHeight="1" x14ac:dyDescent="0.3">
      <c r="A40" s="82" t="s">
        <v>325</v>
      </c>
      <c r="B40" s="82" t="s">
        <v>171</v>
      </c>
      <c r="C40" s="82" t="s">
        <v>159</v>
      </c>
      <c r="D40" s="135" t="s">
        <v>170</v>
      </c>
      <c r="E40" s="83" t="s">
        <v>312</v>
      </c>
      <c r="F40" s="167" t="s">
        <v>313</v>
      </c>
      <c r="G40" s="84">
        <f t="shared" si="2"/>
        <v>0</v>
      </c>
      <c r="H40" s="84"/>
      <c r="I40" s="173"/>
      <c r="J40" s="173"/>
    </row>
    <row r="41" spans="1:10" ht="51.75" hidden="1" customHeight="1" x14ac:dyDescent="0.3">
      <c r="A41" s="82" t="s">
        <v>226</v>
      </c>
      <c r="B41" s="82" t="s">
        <v>227</v>
      </c>
      <c r="C41" s="82" t="s">
        <v>44</v>
      </c>
      <c r="D41" s="160" t="s">
        <v>228</v>
      </c>
      <c r="E41" s="177" t="s">
        <v>245</v>
      </c>
      <c r="F41" s="167" t="s">
        <v>316</v>
      </c>
      <c r="G41" s="84">
        <f t="shared" si="2"/>
        <v>0</v>
      </c>
      <c r="H41" s="139"/>
      <c r="I41" s="173"/>
      <c r="J41" s="173"/>
    </row>
    <row r="42" spans="1:10" s="38" customFormat="1" ht="75" hidden="1" customHeight="1" x14ac:dyDescent="0.3">
      <c r="A42" s="54" t="s">
        <v>197</v>
      </c>
      <c r="B42" s="54" t="s">
        <v>161</v>
      </c>
      <c r="C42" s="54" t="s">
        <v>41</v>
      </c>
      <c r="D42" s="55" t="s">
        <v>160</v>
      </c>
      <c r="E42" s="77" t="s">
        <v>300</v>
      </c>
      <c r="F42" s="118" t="s">
        <v>301</v>
      </c>
      <c r="G42" s="78">
        <f t="shared" si="2"/>
        <v>0</v>
      </c>
      <c r="H42" s="87"/>
      <c r="I42" s="91"/>
      <c r="J42" s="43"/>
    </row>
    <row r="43" spans="1:10" s="38" customFormat="1" ht="60.75" hidden="1" customHeight="1" x14ac:dyDescent="0.3">
      <c r="A43" s="85" t="s">
        <v>114</v>
      </c>
      <c r="B43" s="85" t="s">
        <v>115</v>
      </c>
      <c r="C43" s="85" t="s">
        <v>44</v>
      </c>
      <c r="D43" s="101" t="s">
        <v>64</v>
      </c>
      <c r="E43" s="77" t="s">
        <v>243</v>
      </c>
      <c r="F43" s="118" t="s">
        <v>244</v>
      </c>
      <c r="G43" s="78">
        <f t="shared" si="2"/>
        <v>0</v>
      </c>
      <c r="H43" s="78"/>
      <c r="I43" s="91"/>
      <c r="J43" s="43"/>
    </row>
    <row r="44" spans="1:10" s="38" customFormat="1" ht="45.75" hidden="1" customHeight="1" x14ac:dyDescent="0.3">
      <c r="A44" s="54" t="s">
        <v>308</v>
      </c>
      <c r="B44" s="54" t="s">
        <v>309</v>
      </c>
      <c r="C44" s="54" t="s">
        <v>310</v>
      </c>
      <c r="D44" s="55" t="s">
        <v>311</v>
      </c>
      <c r="E44" s="77" t="s">
        <v>312</v>
      </c>
      <c r="F44" s="120" t="s">
        <v>313</v>
      </c>
      <c r="G44" s="78">
        <f t="shared" si="2"/>
        <v>0</v>
      </c>
      <c r="H44" s="78"/>
      <c r="I44" s="91"/>
      <c r="J44" s="91"/>
    </row>
    <row r="45" spans="1:10" s="64" customFormat="1" ht="59.25" hidden="1" customHeight="1" x14ac:dyDescent="0.3">
      <c r="A45" s="85" t="s">
        <v>117</v>
      </c>
      <c r="B45" s="85" t="s">
        <v>118</v>
      </c>
      <c r="C45" s="85" t="s">
        <v>44</v>
      </c>
      <c r="D45" s="101" t="s">
        <v>116</v>
      </c>
      <c r="E45" s="77"/>
      <c r="F45" s="118"/>
      <c r="G45" s="78">
        <f t="shared" si="2"/>
        <v>0</v>
      </c>
      <c r="H45" s="111"/>
      <c r="I45" s="91"/>
      <c r="J45" s="102"/>
    </row>
    <row r="46" spans="1:10" s="64" customFormat="1" ht="60" hidden="1" customHeight="1" x14ac:dyDescent="0.3">
      <c r="A46" s="85" t="s">
        <v>119</v>
      </c>
      <c r="B46" s="85" t="s">
        <v>120</v>
      </c>
      <c r="C46" s="112" t="s">
        <v>121</v>
      </c>
      <c r="D46" s="113" t="s">
        <v>122</v>
      </c>
      <c r="E46" s="77" t="s">
        <v>246</v>
      </c>
      <c r="F46" s="118" t="s">
        <v>247</v>
      </c>
      <c r="G46" s="78">
        <f t="shared" si="2"/>
        <v>0</v>
      </c>
      <c r="H46" s="87"/>
      <c r="I46" s="91"/>
      <c r="J46" s="102"/>
    </row>
    <row r="47" spans="1:10" s="64" customFormat="1" ht="60" customHeight="1" x14ac:dyDescent="0.3">
      <c r="A47" s="82" t="s">
        <v>382</v>
      </c>
      <c r="B47" s="82" t="s">
        <v>383</v>
      </c>
      <c r="C47" s="82" t="s">
        <v>338</v>
      </c>
      <c r="D47" s="402" t="s">
        <v>384</v>
      </c>
      <c r="E47" s="177" t="s">
        <v>380</v>
      </c>
      <c r="F47" s="167" t="s">
        <v>381</v>
      </c>
      <c r="G47" s="84">
        <f t="shared" si="2"/>
        <v>-1661410</v>
      </c>
      <c r="H47" s="139">
        <v>-1661410</v>
      </c>
      <c r="I47" s="91"/>
      <c r="J47" s="102"/>
    </row>
    <row r="48" spans="1:10" ht="60" hidden="1" customHeight="1" x14ac:dyDescent="0.3">
      <c r="A48" s="161" t="s">
        <v>200</v>
      </c>
      <c r="B48" s="82" t="s">
        <v>201</v>
      </c>
      <c r="C48" s="161" t="s">
        <v>51</v>
      </c>
      <c r="D48" s="162" t="s">
        <v>202</v>
      </c>
      <c r="E48" s="83" t="s">
        <v>314</v>
      </c>
      <c r="F48" s="167" t="s">
        <v>315</v>
      </c>
      <c r="G48" s="84">
        <f t="shared" si="2"/>
        <v>0</v>
      </c>
      <c r="H48" s="194"/>
      <c r="I48" s="173"/>
      <c r="J48" s="173"/>
    </row>
    <row r="49" spans="1:11" s="64" customFormat="1" ht="61.5" hidden="1" customHeight="1" x14ac:dyDescent="0.3">
      <c r="A49" s="85" t="s">
        <v>123</v>
      </c>
      <c r="B49" s="85" t="s">
        <v>124</v>
      </c>
      <c r="C49" s="85" t="s">
        <v>42</v>
      </c>
      <c r="D49" s="101" t="s">
        <v>125</v>
      </c>
      <c r="E49" s="76" t="s">
        <v>296</v>
      </c>
      <c r="F49" s="120" t="s">
        <v>297</v>
      </c>
      <c r="G49" s="78">
        <f t="shared" si="2"/>
        <v>0</v>
      </c>
      <c r="H49" s="87"/>
      <c r="I49" s="91"/>
      <c r="J49" s="102"/>
    </row>
    <row r="50" spans="1:11" s="64" customFormat="1" ht="57.75" hidden="1" customHeight="1" x14ac:dyDescent="0.3">
      <c r="A50" s="85" t="s">
        <v>123</v>
      </c>
      <c r="B50" s="85" t="s">
        <v>124</v>
      </c>
      <c r="C50" s="85" t="s">
        <v>42</v>
      </c>
      <c r="D50" s="101" t="s">
        <v>125</v>
      </c>
      <c r="E50" s="76" t="s">
        <v>332</v>
      </c>
      <c r="F50" s="120" t="s">
        <v>333</v>
      </c>
      <c r="G50" s="78">
        <f t="shared" si="2"/>
        <v>0</v>
      </c>
      <c r="H50" s="87"/>
      <c r="I50" s="91"/>
      <c r="J50" s="91"/>
    </row>
    <row r="51" spans="1:11" s="64" customFormat="1" ht="43.5" hidden="1" customHeight="1" x14ac:dyDescent="0.3">
      <c r="A51" s="85" t="s">
        <v>123</v>
      </c>
      <c r="B51" s="85" t="s">
        <v>124</v>
      </c>
      <c r="C51" s="85" t="s">
        <v>42</v>
      </c>
      <c r="D51" s="101" t="s">
        <v>125</v>
      </c>
      <c r="E51" s="76" t="s">
        <v>245</v>
      </c>
      <c r="F51" s="120" t="s">
        <v>316</v>
      </c>
      <c r="G51" s="78">
        <f t="shared" si="2"/>
        <v>0</v>
      </c>
      <c r="H51" s="87"/>
      <c r="I51" s="91"/>
      <c r="J51" s="91"/>
    </row>
    <row r="52" spans="1:11" s="64" customFormat="1" ht="81" hidden="1" customHeight="1" x14ac:dyDescent="0.3">
      <c r="A52" s="114" t="s">
        <v>386</v>
      </c>
      <c r="B52" s="54" t="s">
        <v>387</v>
      </c>
      <c r="C52" s="131" t="s">
        <v>338</v>
      </c>
      <c r="D52" s="132" t="s">
        <v>388</v>
      </c>
      <c r="E52" s="76" t="s">
        <v>380</v>
      </c>
      <c r="F52" s="120" t="s">
        <v>381</v>
      </c>
      <c r="G52" s="78">
        <f t="shared" si="2"/>
        <v>0</v>
      </c>
      <c r="H52" s="87"/>
      <c r="I52" s="91"/>
      <c r="J52" s="91"/>
    </row>
    <row r="53" spans="1:11" ht="61.5" customHeight="1" x14ac:dyDescent="0.3">
      <c r="A53" s="82" t="s">
        <v>326</v>
      </c>
      <c r="B53" s="82" t="s">
        <v>327</v>
      </c>
      <c r="C53" s="82" t="s">
        <v>42</v>
      </c>
      <c r="D53" s="83" t="s">
        <v>328</v>
      </c>
      <c r="E53" s="177" t="s">
        <v>380</v>
      </c>
      <c r="F53" s="167" t="s">
        <v>381</v>
      </c>
      <c r="G53" s="84">
        <f t="shared" si="2"/>
        <v>161410</v>
      </c>
      <c r="H53" s="139">
        <v>86410</v>
      </c>
      <c r="I53" s="173">
        <v>75000</v>
      </c>
      <c r="J53" s="173">
        <v>75000</v>
      </c>
    </row>
    <row r="54" spans="1:11" s="37" customFormat="1" ht="39.75" customHeight="1" x14ac:dyDescent="0.3">
      <c r="A54" s="48" t="s">
        <v>137</v>
      </c>
      <c r="B54" s="403"/>
      <c r="C54" s="403"/>
      <c r="D54" s="59" t="s">
        <v>75</v>
      </c>
      <c r="E54" s="404"/>
      <c r="F54" s="183"/>
      <c r="G54" s="74">
        <f>SUM(G55)</f>
        <v>-363128</v>
      </c>
      <c r="H54" s="74">
        <f t="shared" ref="H54:J54" si="3">SUM(H55)</f>
        <v>-363128</v>
      </c>
      <c r="I54" s="74">
        <f t="shared" si="3"/>
        <v>0</v>
      </c>
      <c r="J54" s="74">
        <f t="shared" si="3"/>
        <v>0</v>
      </c>
    </row>
    <row r="55" spans="1:11" s="37" customFormat="1" ht="40.5" customHeight="1" x14ac:dyDescent="0.3">
      <c r="A55" s="48" t="s">
        <v>136</v>
      </c>
      <c r="B55" s="403"/>
      <c r="C55" s="403"/>
      <c r="D55" s="59" t="s">
        <v>75</v>
      </c>
      <c r="E55" s="404"/>
      <c r="F55" s="183"/>
      <c r="G55" s="74">
        <f>SUM(G56:G58)</f>
        <v>-363128</v>
      </c>
      <c r="H55" s="74">
        <f t="shared" ref="H55:J55" si="4">SUM(H56:H58)</f>
        <v>-363128</v>
      </c>
      <c r="I55" s="74">
        <f t="shared" si="4"/>
        <v>0</v>
      </c>
      <c r="J55" s="74">
        <f t="shared" si="4"/>
        <v>0</v>
      </c>
      <c r="K55" s="121">
        <f>SUM(H55:I55)</f>
        <v>-363128</v>
      </c>
    </row>
    <row r="56" spans="1:11" s="37" customFormat="1" ht="54" customHeight="1" x14ac:dyDescent="0.3">
      <c r="A56" s="405" t="s">
        <v>281</v>
      </c>
      <c r="B56" s="405" t="s">
        <v>317</v>
      </c>
      <c r="C56" s="406" t="s">
        <v>34</v>
      </c>
      <c r="D56" s="163" t="s">
        <v>318</v>
      </c>
      <c r="E56" s="177" t="s">
        <v>248</v>
      </c>
      <c r="F56" s="150" t="s">
        <v>249</v>
      </c>
      <c r="G56" s="139">
        <f t="shared" ref="G56" si="5">SUM(H56:I56)</f>
        <v>-363128</v>
      </c>
      <c r="H56" s="139">
        <v>-363128</v>
      </c>
      <c r="I56" s="165"/>
      <c r="J56" s="407"/>
      <c r="K56" s="179"/>
    </row>
    <row r="57" spans="1:11" s="38" customFormat="1" ht="42" hidden="1" customHeight="1" x14ac:dyDescent="0.3">
      <c r="A57" s="98"/>
      <c r="B57" s="98"/>
      <c r="C57" s="116"/>
      <c r="D57" s="103"/>
      <c r="E57" s="76"/>
      <c r="F57" s="118"/>
      <c r="G57" s="87"/>
      <c r="H57" s="87"/>
      <c r="I57" s="79"/>
      <c r="J57" s="117"/>
      <c r="K57" s="47"/>
    </row>
    <row r="58" spans="1:11" s="64" customFormat="1" ht="42" hidden="1" customHeight="1" x14ac:dyDescent="0.3">
      <c r="A58" s="85" t="s">
        <v>250</v>
      </c>
      <c r="B58" s="85" t="s">
        <v>113</v>
      </c>
      <c r="C58" s="85" t="s">
        <v>50</v>
      </c>
      <c r="D58" s="119" t="s">
        <v>12</v>
      </c>
      <c r="E58" s="77" t="s">
        <v>251</v>
      </c>
      <c r="F58" s="120"/>
      <c r="G58" s="120"/>
      <c r="H58" s="91"/>
      <c r="I58" s="91"/>
      <c r="J58" s="102"/>
    </row>
    <row r="59" spans="1:11" s="37" customFormat="1" ht="55.5" customHeight="1" x14ac:dyDescent="0.3">
      <c r="A59" s="48" t="s">
        <v>134</v>
      </c>
      <c r="B59" s="48"/>
      <c r="C59" s="48"/>
      <c r="D59" s="59" t="s">
        <v>436</v>
      </c>
      <c r="E59" s="182"/>
      <c r="F59" s="183"/>
      <c r="G59" s="133">
        <f>SUM(G60)</f>
        <v>100000</v>
      </c>
      <c r="H59" s="133">
        <f t="shared" ref="H59:J59" si="6">SUM(H60)</f>
        <v>100000</v>
      </c>
      <c r="I59" s="133">
        <f t="shared" si="6"/>
        <v>0</v>
      </c>
      <c r="J59" s="133">
        <f t="shared" si="6"/>
        <v>0</v>
      </c>
    </row>
    <row r="60" spans="1:11" s="37" customFormat="1" ht="57.75" customHeight="1" x14ac:dyDescent="0.3">
      <c r="A60" s="48" t="s">
        <v>133</v>
      </c>
      <c r="B60" s="48"/>
      <c r="C60" s="48"/>
      <c r="D60" s="59" t="s">
        <v>436</v>
      </c>
      <c r="E60" s="182"/>
      <c r="F60" s="183"/>
      <c r="G60" s="74">
        <f>SUM(G61:G69)</f>
        <v>100000</v>
      </c>
      <c r="H60" s="74">
        <f t="shared" ref="H60:J60" si="7">SUM(H61:H69)</f>
        <v>100000</v>
      </c>
      <c r="I60" s="74">
        <f t="shared" si="7"/>
        <v>0</v>
      </c>
      <c r="J60" s="74">
        <f t="shared" si="7"/>
        <v>0</v>
      </c>
      <c r="K60" s="121">
        <f>SUM(H60:I60)</f>
        <v>100000</v>
      </c>
    </row>
    <row r="61" spans="1:11" s="37" customFormat="1" ht="43.5" customHeight="1" x14ac:dyDescent="0.3">
      <c r="A61" s="82" t="s">
        <v>420</v>
      </c>
      <c r="B61" s="82" t="s">
        <v>91</v>
      </c>
      <c r="C61" s="82" t="s">
        <v>63</v>
      </c>
      <c r="D61" s="159" t="s">
        <v>7</v>
      </c>
      <c r="E61" s="177" t="s">
        <v>485</v>
      </c>
      <c r="F61" s="150" t="s">
        <v>486</v>
      </c>
      <c r="G61" s="84">
        <f t="shared" ref="G61" si="8">SUM(H61:I61)</f>
        <v>100000</v>
      </c>
      <c r="H61" s="165">
        <v>100000</v>
      </c>
      <c r="I61" s="407"/>
      <c r="J61" s="407"/>
      <c r="K61" s="121"/>
    </row>
    <row r="62" spans="1:11" s="37" customFormat="1" ht="102" hidden="1" customHeight="1" x14ac:dyDescent="0.3">
      <c r="A62" s="168" t="s">
        <v>252</v>
      </c>
      <c r="B62" s="168" t="s">
        <v>253</v>
      </c>
      <c r="C62" s="62"/>
      <c r="D62" s="163" t="s">
        <v>254</v>
      </c>
      <c r="E62" s="83" t="s">
        <v>255</v>
      </c>
      <c r="F62" s="167"/>
      <c r="G62" s="167"/>
      <c r="H62" s="173"/>
      <c r="I62" s="173"/>
      <c r="J62" s="179"/>
    </row>
    <row r="63" spans="1:11" s="37" customFormat="1" ht="55.5" hidden="1" customHeight="1" x14ac:dyDescent="0.3">
      <c r="A63" s="168" t="s">
        <v>256</v>
      </c>
      <c r="B63" s="168" t="s">
        <v>257</v>
      </c>
      <c r="C63" s="62" t="s">
        <v>14</v>
      </c>
      <c r="D63" s="163" t="s">
        <v>258</v>
      </c>
      <c r="E63" s="83" t="s">
        <v>319</v>
      </c>
      <c r="F63" s="150" t="s">
        <v>320</v>
      </c>
      <c r="G63" s="84">
        <f>SUM(H63:I63)</f>
        <v>0</v>
      </c>
      <c r="H63" s="173"/>
      <c r="I63" s="173"/>
      <c r="J63" s="179"/>
    </row>
    <row r="64" spans="1:11" s="37" customFormat="1" ht="58.5" hidden="1" customHeight="1" x14ac:dyDescent="0.3">
      <c r="A64" s="168" t="s">
        <v>259</v>
      </c>
      <c r="B64" s="184" t="s">
        <v>260</v>
      </c>
      <c r="C64" s="185" t="s">
        <v>45</v>
      </c>
      <c r="D64" s="163" t="s">
        <v>261</v>
      </c>
      <c r="E64" s="83" t="s">
        <v>319</v>
      </c>
      <c r="F64" s="150" t="s">
        <v>320</v>
      </c>
      <c r="G64" s="84">
        <f t="shared" ref="G64:G73" si="9">SUM(H64:I64)</f>
        <v>0</v>
      </c>
      <c r="H64" s="173"/>
      <c r="I64" s="173"/>
      <c r="J64" s="179"/>
    </row>
    <row r="65" spans="1:11" s="187" customFormat="1" ht="61.5" hidden="1" customHeight="1" x14ac:dyDescent="0.3">
      <c r="A65" s="168" t="s">
        <v>262</v>
      </c>
      <c r="B65" s="168" t="s">
        <v>263</v>
      </c>
      <c r="C65" s="62" t="s">
        <v>45</v>
      </c>
      <c r="D65" s="163" t="s">
        <v>264</v>
      </c>
      <c r="E65" s="83" t="s">
        <v>319</v>
      </c>
      <c r="F65" s="150" t="s">
        <v>320</v>
      </c>
      <c r="G65" s="84">
        <f t="shared" si="9"/>
        <v>0</v>
      </c>
      <c r="H65" s="173"/>
      <c r="I65" s="173"/>
      <c r="J65" s="186"/>
    </row>
    <row r="66" spans="1:11" s="187" customFormat="1" ht="52.5" hidden="1" customHeight="1" x14ac:dyDescent="0.3">
      <c r="A66" s="169" t="s">
        <v>265</v>
      </c>
      <c r="B66" s="169" t="s">
        <v>266</v>
      </c>
      <c r="C66" s="58"/>
      <c r="D66" s="170" t="s">
        <v>267</v>
      </c>
      <c r="E66" s="83" t="s">
        <v>319</v>
      </c>
      <c r="F66" s="150" t="s">
        <v>320</v>
      </c>
      <c r="G66" s="84">
        <f t="shared" si="9"/>
        <v>0</v>
      </c>
      <c r="H66" s="173"/>
      <c r="I66" s="173"/>
      <c r="J66" s="186"/>
    </row>
    <row r="67" spans="1:11" s="187" customFormat="1" ht="62.25" hidden="1" customHeight="1" x14ac:dyDescent="0.3">
      <c r="A67" s="169" t="s">
        <v>140</v>
      </c>
      <c r="B67" s="169" t="s">
        <v>141</v>
      </c>
      <c r="C67" s="58" t="s">
        <v>14</v>
      </c>
      <c r="D67" s="170" t="s">
        <v>321</v>
      </c>
      <c r="E67" s="83" t="s">
        <v>319</v>
      </c>
      <c r="F67" s="150" t="s">
        <v>320</v>
      </c>
      <c r="G67" s="84">
        <f t="shared" si="9"/>
        <v>0</v>
      </c>
      <c r="H67" s="173"/>
      <c r="I67" s="173"/>
      <c r="J67" s="186"/>
    </row>
    <row r="68" spans="1:11" s="187" customFormat="1" ht="0.75" hidden="1" customHeight="1" x14ac:dyDescent="0.3">
      <c r="A68" s="188" t="s">
        <v>268</v>
      </c>
      <c r="B68" s="188" t="s">
        <v>269</v>
      </c>
      <c r="C68" s="189"/>
      <c r="D68" s="190" t="s">
        <v>270</v>
      </c>
      <c r="E68" s="83" t="s">
        <v>319</v>
      </c>
      <c r="F68" s="150" t="s">
        <v>320</v>
      </c>
      <c r="G68" s="84">
        <f t="shared" si="9"/>
        <v>0</v>
      </c>
      <c r="H68" s="173"/>
      <c r="I68" s="173"/>
      <c r="J68" s="186"/>
    </row>
    <row r="69" spans="1:11" s="187" customFormat="1" ht="61.5" hidden="1" customHeight="1" x14ac:dyDescent="0.3">
      <c r="A69" s="168" t="s">
        <v>142</v>
      </c>
      <c r="B69" s="168" t="s">
        <v>104</v>
      </c>
      <c r="C69" s="58" t="s">
        <v>38</v>
      </c>
      <c r="D69" s="170" t="s">
        <v>105</v>
      </c>
      <c r="E69" s="83" t="s">
        <v>319</v>
      </c>
      <c r="F69" s="150" t="s">
        <v>320</v>
      </c>
      <c r="G69" s="84">
        <f t="shared" si="9"/>
        <v>0</v>
      </c>
      <c r="H69" s="173"/>
      <c r="I69" s="173"/>
      <c r="J69" s="186"/>
    </row>
    <row r="70" spans="1:11" s="37" customFormat="1" ht="50.25" hidden="1" customHeight="1" x14ac:dyDescent="0.3">
      <c r="A70" s="48" t="s">
        <v>15</v>
      </c>
      <c r="B70" s="48"/>
      <c r="C70" s="48"/>
      <c r="D70" s="172" t="s">
        <v>169</v>
      </c>
      <c r="E70" s="191"/>
      <c r="F70" s="192"/>
      <c r="G70" s="133">
        <f>SUM(G71)</f>
        <v>0</v>
      </c>
      <c r="H70" s="133">
        <f t="shared" ref="H70:J70" si="10">SUM(H71)</f>
        <v>0</v>
      </c>
      <c r="I70" s="133">
        <f t="shared" si="10"/>
        <v>0</v>
      </c>
      <c r="J70" s="133">
        <f t="shared" si="10"/>
        <v>0</v>
      </c>
    </row>
    <row r="71" spans="1:11" s="37" customFormat="1" ht="51" hidden="1" customHeight="1" x14ac:dyDescent="0.3">
      <c r="A71" s="48" t="s">
        <v>16</v>
      </c>
      <c r="B71" s="48"/>
      <c r="C71" s="48"/>
      <c r="D71" s="172" t="s">
        <v>169</v>
      </c>
      <c r="E71" s="191"/>
      <c r="F71" s="192"/>
      <c r="G71" s="133">
        <f>SUM(G72:G73)</f>
        <v>0</v>
      </c>
      <c r="H71" s="133">
        <f t="shared" ref="H71:J71" si="11">SUM(H72:H73)</f>
        <v>0</v>
      </c>
      <c r="I71" s="133">
        <f t="shared" si="11"/>
        <v>0</v>
      </c>
      <c r="J71" s="133">
        <f t="shared" si="11"/>
        <v>0</v>
      </c>
      <c r="K71" s="121">
        <f>SUM(H71:I71)</f>
        <v>0</v>
      </c>
    </row>
    <row r="72" spans="1:11" s="37" customFormat="1" ht="45.75" hidden="1" customHeight="1" x14ac:dyDescent="0.3">
      <c r="A72" s="164" t="s">
        <v>330</v>
      </c>
      <c r="B72" s="164" t="s">
        <v>331</v>
      </c>
      <c r="C72" s="164" t="s">
        <v>44</v>
      </c>
      <c r="D72" s="171" t="s">
        <v>329</v>
      </c>
      <c r="E72" s="83" t="s">
        <v>322</v>
      </c>
      <c r="F72" s="150" t="s">
        <v>323</v>
      </c>
      <c r="G72" s="84">
        <f t="shared" si="9"/>
        <v>0</v>
      </c>
      <c r="H72" s="173"/>
      <c r="I72" s="173"/>
      <c r="J72" s="193"/>
    </row>
    <row r="73" spans="1:11" s="38" customFormat="1" ht="44.25" hidden="1" customHeight="1" x14ac:dyDescent="0.3">
      <c r="A73" s="114" t="s">
        <v>153</v>
      </c>
      <c r="B73" s="114" t="s">
        <v>154</v>
      </c>
      <c r="C73" s="114" t="s">
        <v>49</v>
      </c>
      <c r="D73" s="123" t="s">
        <v>152</v>
      </c>
      <c r="E73" s="77" t="s">
        <v>322</v>
      </c>
      <c r="F73" s="118" t="s">
        <v>323</v>
      </c>
      <c r="G73" s="78">
        <f t="shared" si="9"/>
        <v>0</v>
      </c>
      <c r="H73" s="91"/>
      <c r="I73" s="91"/>
      <c r="J73" s="122"/>
    </row>
    <row r="74" spans="1:11" s="38" customFormat="1" ht="65.25" customHeight="1" x14ac:dyDescent="0.3">
      <c r="A74" s="48" t="s">
        <v>351</v>
      </c>
      <c r="B74" s="409"/>
      <c r="C74" s="409"/>
      <c r="D74" s="172" t="s">
        <v>352</v>
      </c>
      <c r="E74" s="180"/>
      <c r="F74" s="181"/>
      <c r="G74" s="412">
        <f>SUM(G75)</f>
        <v>5027662</v>
      </c>
      <c r="H74" s="412">
        <f t="shared" ref="H74:J74" si="12">SUM(H75)</f>
        <v>5027662</v>
      </c>
      <c r="I74" s="412">
        <f t="shared" si="12"/>
        <v>0</v>
      </c>
      <c r="J74" s="412">
        <f t="shared" si="12"/>
        <v>0</v>
      </c>
    </row>
    <row r="75" spans="1:11" s="38" customFormat="1" ht="61.5" customHeight="1" x14ac:dyDescent="0.3">
      <c r="A75" s="48" t="s">
        <v>353</v>
      </c>
      <c r="B75" s="409"/>
      <c r="C75" s="409"/>
      <c r="D75" s="172" t="s">
        <v>352</v>
      </c>
      <c r="E75" s="180"/>
      <c r="F75" s="181"/>
      <c r="G75" s="412">
        <f>SUM(G76:G80)</f>
        <v>5027662</v>
      </c>
      <c r="H75" s="412">
        <f t="shared" ref="H75:J75" si="13">SUM(H76:H80)</f>
        <v>5027662</v>
      </c>
      <c r="I75" s="412">
        <f t="shared" si="13"/>
        <v>0</v>
      </c>
      <c r="J75" s="412">
        <f t="shared" si="13"/>
        <v>0</v>
      </c>
    </row>
    <row r="76" spans="1:11" s="38" customFormat="1" ht="72.75" customHeight="1" x14ac:dyDescent="0.3">
      <c r="A76" s="134" t="s">
        <v>469</v>
      </c>
      <c r="B76" s="134" t="s">
        <v>109</v>
      </c>
      <c r="C76" s="134" t="s">
        <v>40</v>
      </c>
      <c r="D76" s="160" t="s">
        <v>110</v>
      </c>
      <c r="E76" s="83" t="s">
        <v>302</v>
      </c>
      <c r="F76" s="150" t="s">
        <v>303</v>
      </c>
      <c r="G76" s="84">
        <f t="shared" ref="G76:G80" si="14">SUM(H76:I76)</f>
        <v>-152000</v>
      </c>
      <c r="H76" s="173">
        <v>-152000</v>
      </c>
      <c r="I76" s="173"/>
      <c r="J76" s="193"/>
    </row>
    <row r="77" spans="1:11" s="38" customFormat="1" ht="56.25" customHeight="1" x14ac:dyDescent="0.3">
      <c r="A77" s="134" t="s">
        <v>469</v>
      </c>
      <c r="B77" s="134" t="s">
        <v>109</v>
      </c>
      <c r="C77" s="134" t="s">
        <v>40</v>
      </c>
      <c r="D77" s="160" t="s">
        <v>110</v>
      </c>
      <c r="E77" s="83" t="s">
        <v>487</v>
      </c>
      <c r="F77" s="150" t="s">
        <v>488</v>
      </c>
      <c r="G77" s="84">
        <f t="shared" si="14"/>
        <v>-1094854</v>
      </c>
      <c r="H77" s="173">
        <v>-1094854</v>
      </c>
      <c r="I77" s="173"/>
      <c r="J77" s="193"/>
    </row>
    <row r="78" spans="1:11" s="38" customFormat="1" ht="64.5" customHeight="1" x14ac:dyDescent="0.3">
      <c r="A78" s="134" t="s">
        <v>469</v>
      </c>
      <c r="B78" s="134" t="s">
        <v>109</v>
      </c>
      <c r="C78" s="134" t="s">
        <v>40</v>
      </c>
      <c r="D78" s="160" t="s">
        <v>110</v>
      </c>
      <c r="E78" s="83" t="s">
        <v>300</v>
      </c>
      <c r="F78" s="150" t="s">
        <v>301</v>
      </c>
      <c r="G78" s="84">
        <f t="shared" si="14"/>
        <v>6712556</v>
      </c>
      <c r="H78" s="173">
        <v>6712556</v>
      </c>
      <c r="I78" s="173"/>
      <c r="J78" s="193"/>
    </row>
    <row r="79" spans="1:11" s="38" customFormat="1" ht="64.5" customHeight="1" x14ac:dyDescent="0.3">
      <c r="A79" s="58" t="s">
        <v>367</v>
      </c>
      <c r="B79" s="58" t="s">
        <v>161</v>
      </c>
      <c r="C79" s="82" t="s">
        <v>41</v>
      </c>
      <c r="D79" s="83" t="s">
        <v>160</v>
      </c>
      <c r="E79" s="83" t="s">
        <v>300</v>
      </c>
      <c r="F79" s="150" t="s">
        <v>301</v>
      </c>
      <c r="G79" s="84">
        <f t="shared" si="14"/>
        <v>-300000</v>
      </c>
      <c r="H79" s="173">
        <v>-300000</v>
      </c>
      <c r="I79" s="173"/>
      <c r="J79" s="193"/>
    </row>
    <row r="80" spans="1:11" s="38" customFormat="1" ht="57.75" customHeight="1" x14ac:dyDescent="0.3">
      <c r="A80" s="58" t="s">
        <v>367</v>
      </c>
      <c r="B80" s="58" t="s">
        <v>161</v>
      </c>
      <c r="C80" s="82" t="s">
        <v>41</v>
      </c>
      <c r="D80" s="83" t="s">
        <v>160</v>
      </c>
      <c r="E80" s="83" t="s">
        <v>487</v>
      </c>
      <c r="F80" s="150" t="s">
        <v>488</v>
      </c>
      <c r="G80" s="84">
        <f t="shared" si="14"/>
        <v>-138040</v>
      </c>
      <c r="H80" s="173">
        <v>-138040</v>
      </c>
      <c r="I80" s="173"/>
      <c r="J80" s="193"/>
    </row>
    <row r="81" spans="1:11" s="38" customFormat="1" ht="44.25" hidden="1" customHeight="1" x14ac:dyDescent="0.3">
      <c r="A81" s="408"/>
      <c r="B81" s="410"/>
      <c r="C81" s="410"/>
      <c r="D81" s="411"/>
      <c r="E81" s="177"/>
      <c r="F81" s="150"/>
      <c r="G81" s="78"/>
      <c r="H81" s="91"/>
      <c r="I81" s="91"/>
      <c r="J81" s="122"/>
    </row>
    <row r="82" spans="1:11" s="38" customFormat="1" ht="44.25" hidden="1" customHeight="1" x14ac:dyDescent="0.3">
      <c r="A82" s="408"/>
      <c r="B82" s="410"/>
      <c r="C82" s="410"/>
      <c r="D82" s="411"/>
      <c r="E82" s="177"/>
      <c r="F82" s="150"/>
      <c r="G82" s="78"/>
      <c r="H82" s="91"/>
      <c r="I82" s="91"/>
      <c r="J82" s="122"/>
    </row>
    <row r="83" spans="1:11" s="38" customFormat="1" ht="44.25" hidden="1" customHeight="1" x14ac:dyDescent="0.3">
      <c r="A83" s="408"/>
      <c r="B83" s="410"/>
      <c r="C83" s="410"/>
      <c r="D83" s="411"/>
      <c r="E83" s="177"/>
      <c r="F83" s="150"/>
      <c r="G83" s="78"/>
      <c r="H83" s="91"/>
      <c r="I83" s="91"/>
      <c r="J83" s="122"/>
    </row>
    <row r="84" spans="1:11" s="38" customFormat="1" ht="44.25" hidden="1" customHeight="1" x14ac:dyDescent="0.3">
      <c r="A84" s="408"/>
      <c r="B84" s="410"/>
      <c r="C84" s="410"/>
      <c r="D84" s="411"/>
      <c r="E84" s="177"/>
      <c r="F84" s="150"/>
      <c r="G84" s="78"/>
      <c r="H84" s="91"/>
      <c r="I84" s="91"/>
      <c r="J84" s="122"/>
    </row>
    <row r="85" spans="1:11" s="154" customFormat="1" ht="36.75" customHeight="1" x14ac:dyDescent="0.3">
      <c r="A85" s="151" t="s">
        <v>324</v>
      </c>
      <c r="B85" s="151" t="s">
        <v>324</v>
      </c>
      <c r="C85" s="151" t="s">
        <v>324</v>
      </c>
      <c r="D85" s="152" t="s">
        <v>185</v>
      </c>
      <c r="E85" s="152" t="s">
        <v>324</v>
      </c>
      <c r="F85" s="152" t="s">
        <v>324</v>
      </c>
      <c r="G85" s="153">
        <f>SUM(G15,G55,G60,G71,G75)</f>
        <v>3264534</v>
      </c>
      <c r="H85" s="153">
        <f t="shared" ref="H85:J85" si="15">SUM(H15,H55,H60,H71,H75)</f>
        <v>3189534</v>
      </c>
      <c r="I85" s="153">
        <f t="shared" si="15"/>
        <v>75000</v>
      </c>
      <c r="J85" s="153">
        <f t="shared" si="15"/>
        <v>75000</v>
      </c>
      <c r="K85" s="157">
        <f>SUM(H85:I85)</f>
        <v>3264534</v>
      </c>
    </row>
    <row r="86" spans="1:11" ht="28.9" customHeight="1" x14ac:dyDescent="0.3">
      <c r="A86" s="124"/>
      <c r="B86" s="124"/>
      <c r="C86" s="124"/>
      <c r="D86" s="124"/>
      <c r="E86" s="124"/>
      <c r="F86" s="155"/>
      <c r="G86" s="125"/>
      <c r="H86" s="126"/>
      <c r="I86" s="126"/>
    </row>
    <row r="87" spans="1:11" ht="101.25" customHeight="1" x14ac:dyDescent="0.3">
      <c r="A87" s="124"/>
      <c r="B87" s="124"/>
      <c r="C87" s="124"/>
      <c r="D87" s="124"/>
      <c r="E87" s="124"/>
      <c r="F87" s="155"/>
      <c r="G87" s="125"/>
      <c r="H87" s="126"/>
      <c r="I87" s="126"/>
    </row>
    <row r="88" spans="1:11" ht="18.75" x14ac:dyDescent="0.3">
      <c r="A88" s="124"/>
      <c r="B88" s="124"/>
      <c r="C88" s="124"/>
      <c r="D88" s="127"/>
      <c r="E88" s="127"/>
      <c r="F88" s="156"/>
      <c r="G88" s="128"/>
      <c r="I88" s="126"/>
    </row>
    <row r="89" spans="1:11" ht="18.75" x14ac:dyDescent="0.3">
      <c r="A89" s="124"/>
      <c r="B89" s="124"/>
      <c r="C89" s="124"/>
      <c r="D89" s="124"/>
      <c r="E89" s="124"/>
      <c r="F89" s="155"/>
      <c r="G89" s="125"/>
      <c r="H89" s="126"/>
      <c r="I89" s="126"/>
    </row>
    <row r="90" spans="1:11" ht="18.75" x14ac:dyDescent="0.3">
      <c r="A90" s="124"/>
      <c r="B90" s="124"/>
      <c r="C90" s="124"/>
      <c r="D90" s="124"/>
      <c r="E90" s="124"/>
      <c r="F90" s="155"/>
      <c r="G90" s="125"/>
      <c r="H90" s="126"/>
      <c r="I90" s="126"/>
    </row>
    <row r="91" spans="1:11" x14ac:dyDescent="0.2">
      <c r="A91" s="127"/>
      <c r="B91" s="127"/>
      <c r="C91" s="127"/>
      <c r="D91" s="127"/>
      <c r="E91" s="127"/>
      <c r="F91" s="156"/>
      <c r="G91" s="128"/>
    </row>
    <row r="92" spans="1:11" ht="18" x14ac:dyDescent="0.25">
      <c r="A92" s="127"/>
      <c r="B92" s="127"/>
      <c r="C92" s="127"/>
      <c r="D92" s="127"/>
      <c r="E92" s="127"/>
      <c r="F92" s="156"/>
      <c r="G92" s="128"/>
      <c r="H92" s="121"/>
      <c r="I92" s="121"/>
    </row>
    <row r="93" spans="1:11" x14ac:dyDescent="0.2">
      <c r="A93" s="127"/>
      <c r="B93" s="127"/>
      <c r="C93" s="127"/>
      <c r="D93" s="127"/>
      <c r="E93" s="127"/>
      <c r="F93" s="156"/>
      <c r="G93" s="128"/>
    </row>
  </sheetData>
  <mergeCells count="11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</mergeCells>
  <pageMargins left="0.74803149606299213" right="0.19685039370078741" top="0.86614173228346458" bottom="0.6692913385826772" header="0" footer="0"/>
  <pageSetup paperSize="9" scale="60" orientation="landscape" r:id="rId1"/>
  <headerFooter differentFirst="1" alignWithMargins="0">
    <oddHeader xml:space="preserve">&amp;C&amp;P&amp;RПродовження додатку 5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7</vt:i4>
      </vt:variant>
    </vt:vector>
  </HeadingPairs>
  <TitlesOfParts>
    <vt:vector size="12" baseType="lpstr">
      <vt:lpstr>дод1</vt:lpstr>
      <vt:lpstr>дод2</vt:lpstr>
      <vt:lpstr>дод3</vt:lpstr>
      <vt:lpstr>дод4</vt:lpstr>
      <vt:lpstr>дод5</vt:lpstr>
      <vt:lpstr>дод3!Заголовки_для_печати</vt:lpstr>
      <vt:lpstr>дод5!Заголовки_для_печати</vt:lpstr>
      <vt:lpstr>дод1!Область_печати</vt:lpstr>
      <vt:lpstr>дод2!Область_печати</vt:lpstr>
      <vt:lpstr>дод3!Область_печати</vt:lpstr>
      <vt:lpstr>дод4!Область_печати</vt:lpstr>
      <vt:lpstr>дод5!Область_печати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2022-12-06T08:35:04Z</cp:lastPrinted>
  <dcterms:created xsi:type="dcterms:W3CDTF">2004-12-22T07:46:33Z</dcterms:created>
  <dcterms:modified xsi:type="dcterms:W3CDTF">2022-12-07T09:37:05Z</dcterms:modified>
</cp:coreProperties>
</file>