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Рішення РАДА\"/>
    </mc:Choice>
  </mc:AlternateContent>
  <bookViews>
    <workbookView xWindow="0" yWindow="525" windowWidth="20715" windowHeight="10725"/>
  </bookViews>
  <sheets>
    <sheet name="дод1" sheetId="37" r:id="rId1"/>
    <sheet name="дод2" sheetId="35" r:id="rId2"/>
    <sheet name="дод3" sheetId="28" r:id="rId3"/>
    <sheet name="дод4" sheetId="42" r:id="rId4"/>
    <sheet name="дод5" sheetId="43" r:id="rId5"/>
  </sheets>
  <definedNames>
    <definedName name="_xlnm._FilterDatabase" localSheetId="2" hidden="1">дод3!$A$12:$HN$12</definedName>
    <definedName name="_xlnm.Print_Titles" localSheetId="0">дод1!$10:$12</definedName>
    <definedName name="_xlnm.Print_Titles" localSheetId="2">дод3!$8:$12</definedName>
    <definedName name="_xlnm.Print_Titles" localSheetId="4">дод5!$11:$13</definedName>
    <definedName name="_xlnm.Print_Area" localSheetId="0">дод1!$A$1:$F$110</definedName>
    <definedName name="_xlnm.Print_Area" localSheetId="1">дод2!$A$1:$F$40</definedName>
    <definedName name="_xlnm.Print_Area" localSheetId="2">дод3!$A$1:$R$126</definedName>
    <definedName name="_xlnm.Print_Area" localSheetId="3">дод4!$A$1:$D$79</definedName>
    <definedName name="_xlnm.Print_Area" localSheetId="4">дод5!$A$1:$J$99</definedName>
  </definedNames>
  <calcPr calcId="162913"/>
</workbook>
</file>

<file path=xl/calcChain.xml><?xml version="1.0" encoding="utf-8"?>
<calcChain xmlns="http://schemas.openxmlformats.org/spreadsheetml/2006/main">
  <c r="E35" i="35" l="1"/>
  <c r="F35" i="35"/>
  <c r="D35" i="35"/>
  <c r="G73" i="43"/>
  <c r="D57" i="42"/>
  <c r="D40" i="42"/>
  <c r="D75" i="42" l="1"/>
  <c r="D69" i="42"/>
  <c r="D68" i="42" s="1"/>
  <c r="D58" i="42"/>
  <c r="J16" i="28" l="1"/>
  <c r="J17" i="28"/>
  <c r="J18" i="28"/>
  <c r="J19" i="28"/>
  <c r="J20" i="28"/>
  <c r="J21" i="28"/>
  <c r="J22" i="28"/>
  <c r="J23" i="28"/>
  <c r="J24" i="28"/>
  <c r="J25" i="28"/>
  <c r="J26" i="28"/>
  <c r="J27" i="28"/>
  <c r="J28" i="28"/>
  <c r="J29" i="28"/>
  <c r="J30" i="28"/>
  <c r="J31" i="28"/>
  <c r="J32" i="28"/>
  <c r="J33" i="28"/>
  <c r="J34" i="28"/>
  <c r="D41" i="42" l="1"/>
  <c r="D74" i="42" s="1"/>
  <c r="F36" i="28"/>
  <c r="G36" i="28"/>
  <c r="H36" i="28"/>
  <c r="I36" i="28"/>
  <c r="K36" i="28"/>
  <c r="L36" i="28"/>
  <c r="M36" i="28"/>
  <c r="N36" i="28"/>
  <c r="O36" i="28"/>
  <c r="P36" i="28"/>
  <c r="Q36" i="28"/>
  <c r="E49" i="28" l="1"/>
  <c r="H37" i="43" l="1"/>
  <c r="I37" i="43"/>
  <c r="J37" i="43"/>
  <c r="H15" i="43"/>
  <c r="I15" i="43"/>
  <c r="J15" i="43"/>
  <c r="G29" i="43"/>
  <c r="G30" i="43"/>
  <c r="D73" i="42"/>
  <c r="Q14" i="28" l="1"/>
  <c r="P14" i="28"/>
  <c r="O14" i="28"/>
  <c r="N14" i="28"/>
  <c r="M14" i="28"/>
  <c r="L14" i="28"/>
  <c r="K14" i="28"/>
  <c r="I14" i="28"/>
  <c r="H14" i="28"/>
  <c r="G14" i="28"/>
  <c r="F14" i="28"/>
  <c r="E33" i="28"/>
  <c r="R33" i="28" s="1"/>
  <c r="E34" i="28"/>
  <c r="R34" i="28" s="1"/>
  <c r="G90" i="43" l="1"/>
  <c r="G53" i="43"/>
  <c r="J106" i="28"/>
  <c r="E106" i="28"/>
  <c r="J76" i="28"/>
  <c r="E76" i="28"/>
  <c r="R76" i="28" s="1"/>
  <c r="F52" i="28"/>
  <c r="G52" i="28"/>
  <c r="H52" i="28"/>
  <c r="I52" i="28"/>
  <c r="K52" i="28"/>
  <c r="L52" i="28"/>
  <c r="M52" i="28"/>
  <c r="N52" i="28"/>
  <c r="O52" i="28"/>
  <c r="P52" i="28"/>
  <c r="Q52" i="28"/>
  <c r="E48" i="28"/>
  <c r="R106" i="28" l="1"/>
  <c r="Q117" i="28"/>
  <c r="Q116" i="28" s="1"/>
  <c r="P117" i="28"/>
  <c r="P116" i="28" s="1"/>
  <c r="O117" i="28"/>
  <c r="O116" i="28" s="1"/>
  <c r="N117" i="28"/>
  <c r="N116" i="28" s="1"/>
  <c r="M117" i="28"/>
  <c r="M116" i="28" s="1"/>
  <c r="L117" i="28"/>
  <c r="L116" i="28" s="1"/>
  <c r="K117" i="28"/>
  <c r="K116" i="28" s="1"/>
  <c r="I117" i="28"/>
  <c r="I116" i="28" s="1"/>
  <c r="H117" i="28"/>
  <c r="H116" i="28" s="1"/>
  <c r="G117" i="28"/>
  <c r="G116" i="28" s="1"/>
  <c r="F117" i="28"/>
  <c r="F116" i="28" s="1"/>
  <c r="G52" i="43" l="1"/>
  <c r="D38" i="42" l="1"/>
  <c r="C77" i="37" l="1"/>
  <c r="D18" i="42" l="1"/>
  <c r="C107" i="37" l="1"/>
  <c r="C106" i="37"/>
  <c r="C105" i="37"/>
  <c r="C104" i="37"/>
  <c r="C103" i="37"/>
  <c r="C102" i="37"/>
  <c r="C101" i="37"/>
  <c r="C100" i="37"/>
  <c r="D99" i="37"/>
  <c r="C99" i="37" s="1"/>
  <c r="C98" i="37"/>
  <c r="D97" i="37"/>
  <c r="C97" i="37"/>
  <c r="C96" i="37"/>
  <c r="C95" i="37"/>
  <c r="C94" i="37"/>
  <c r="D93" i="37"/>
  <c r="C93" i="37" s="1"/>
  <c r="C89" i="37"/>
  <c r="C88" i="37"/>
  <c r="C87" i="37"/>
  <c r="F86" i="37"/>
  <c r="E86" i="37" s="1"/>
  <c r="C86" i="37" s="1"/>
  <c r="C84" i="37"/>
  <c r="C83" i="37"/>
  <c r="C82" i="37"/>
  <c r="C81" i="37"/>
  <c r="E80" i="37"/>
  <c r="E79" i="37" s="1"/>
  <c r="E78" i="37"/>
  <c r="C78" i="37"/>
  <c r="C76" i="37"/>
  <c r="E75" i="37"/>
  <c r="D75" i="37"/>
  <c r="E74" i="37"/>
  <c r="C73" i="37"/>
  <c r="C72" i="37"/>
  <c r="D71" i="37"/>
  <c r="C70" i="37"/>
  <c r="D69" i="37"/>
  <c r="C69" i="37" s="1"/>
  <c r="C68" i="37"/>
  <c r="C67" i="37"/>
  <c r="C66" i="37"/>
  <c r="D65" i="37"/>
  <c r="C65" i="37" s="1"/>
  <c r="C63" i="37"/>
  <c r="C62" i="37"/>
  <c r="D61" i="37"/>
  <c r="C61" i="37" s="1"/>
  <c r="C60" i="37"/>
  <c r="D59" i="37"/>
  <c r="C56" i="37"/>
  <c r="C55" i="37"/>
  <c r="C54" i="37"/>
  <c r="E53" i="37"/>
  <c r="C53" i="37" s="1"/>
  <c r="C51" i="37"/>
  <c r="C50" i="37"/>
  <c r="C49" i="37"/>
  <c r="D48" i="37"/>
  <c r="C48" i="37" s="1"/>
  <c r="C47" i="37"/>
  <c r="C46" i="37"/>
  <c r="D45" i="37"/>
  <c r="C45" i="37" s="1"/>
  <c r="C44" i="37"/>
  <c r="C43" i="37"/>
  <c r="C42" i="37"/>
  <c r="C41" i="37"/>
  <c r="C40" i="37"/>
  <c r="C39" i="37"/>
  <c r="C38" i="37"/>
  <c r="C37" i="37"/>
  <c r="C36" i="37"/>
  <c r="D35" i="37"/>
  <c r="C33" i="37"/>
  <c r="C32" i="37"/>
  <c r="C31" i="37" s="1"/>
  <c r="C30" i="37"/>
  <c r="C29" i="37" s="1"/>
  <c r="D28" i="37"/>
  <c r="C28" i="37" s="1"/>
  <c r="C27" i="37"/>
  <c r="D26" i="37"/>
  <c r="C26" i="37" s="1"/>
  <c r="C25" i="37"/>
  <c r="C24" i="37"/>
  <c r="D23" i="37"/>
  <c r="C23" i="37" s="1"/>
  <c r="C21" i="37"/>
  <c r="D20" i="37"/>
  <c r="C20" i="37" s="1"/>
  <c r="C19" i="37"/>
  <c r="C18" i="37"/>
  <c r="C17" i="37"/>
  <c r="C16" i="37"/>
  <c r="D15" i="37"/>
  <c r="C15" i="37" s="1"/>
  <c r="D34" i="37" l="1"/>
  <c r="D64" i="37"/>
  <c r="C64" i="37" s="1"/>
  <c r="D92" i="37"/>
  <c r="D91" i="37" s="1"/>
  <c r="C91" i="37" s="1"/>
  <c r="D74" i="37"/>
  <c r="C74" i="37" s="1"/>
  <c r="C75" i="37"/>
  <c r="C71" i="37"/>
  <c r="D58" i="37"/>
  <c r="C58" i="37" s="1"/>
  <c r="C79" i="37"/>
  <c r="E57" i="37"/>
  <c r="C34" i="37"/>
  <c r="C35" i="37"/>
  <c r="C59" i="37"/>
  <c r="C80" i="37"/>
  <c r="F85" i="37"/>
  <c r="F90" i="37" s="1"/>
  <c r="D14" i="37"/>
  <c r="C14" i="37" s="1"/>
  <c r="D22" i="37"/>
  <c r="C22" i="37" s="1"/>
  <c r="E52" i="37"/>
  <c r="C92" i="37" l="1"/>
  <c r="D57" i="37"/>
  <c r="C57" i="37" s="1"/>
  <c r="D13" i="37"/>
  <c r="C13" i="37" s="1"/>
  <c r="C52" i="37"/>
  <c r="E13" i="37"/>
  <c r="F108" i="37"/>
  <c r="E85" i="37"/>
  <c r="C85" i="37" s="1"/>
  <c r="C90" i="37" l="1"/>
  <c r="D90" i="37"/>
  <c r="D108" i="37" s="1"/>
  <c r="E90" i="37"/>
  <c r="E108" i="37" s="1"/>
  <c r="C108" i="37" l="1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50" i="28"/>
  <c r="E47" i="28"/>
  <c r="E46" i="28"/>
  <c r="E45" i="28"/>
  <c r="E44" i="28"/>
  <c r="E43" i="28"/>
  <c r="E42" i="28"/>
  <c r="E41" i="28"/>
  <c r="E40" i="28"/>
  <c r="E39" i="28"/>
  <c r="E38" i="28"/>
  <c r="E37" i="28"/>
  <c r="E75" i="28"/>
  <c r="E74" i="28"/>
  <c r="E73" i="28"/>
  <c r="E72" i="28"/>
  <c r="E71" i="28"/>
  <c r="E70" i="28"/>
  <c r="E69" i="28"/>
  <c r="E68" i="28"/>
  <c r="E67" i="28"/>
  <c r="E66" i="28"/>
  <c r="E65" i="28"/>
  <c r="E64" i="28"/>
  <c r="E63" i="28"/>
  <c r="E62" i="28"/>
  <c r="E61" i="28"/>
  <c r="E60" i="28"/>
  <c r="E59" i="28"/>
  <c r="E58" i="28"/>
  <c r="E57" i="28"/>
  <c r="E56" i="28"/>
  <c r="E55" i="28"/>
  <c r="E54" i="28"/>
  <c r="E53" i="28"/>
  <c r="E89" i="28"/>
  <c r="E88" i="28"/>
  <c r="E87" i="28"/>
  <c r="E86" i="28"/>
  <c r="E85" i="28"/>
  <c r="E84" i="28"/>
  <c r="E83" i="28"/>
  <c r="E82" i="28"/>
  <c r="E81" i="28"/>
  <c r="E80" i="28"/>
  <c r="E79" i="28"/>
  <c r="E98" i="28"/>
  <c r="E97" i="28"/>
  <c r="E96" i="28"/>
  <c r="E95" i="28"/>
  <c r="E94" i="28"/>
  <c r="E93" i="28"/>
  <c r="E92" i="28"/>
  <c r="E107" i="28"/>
  <c r="E105" i="28"/>
  <c r="E104" i="28"/>
  <c r="E103" i="28"/>
  <c r="E102" i="28"/>
  <c r="E101" i="28"/>
  <c r="G35" i="43"/>
  <c r="E14" i="28" l="1"/>
  <c r="E36" i="28"/>
  <c r="E52" i="28"/>
  <c r="G26" i="43"/>
  <c r="G25" i="43"/>
  <c r="G21" i="43"/>
  <c r="G18" i="43"/>
  <c r="G17" i="43"/>
  <c r="G19" i="43"/>
  <c r="G20" i="43"/>
  <c r="J55" i="43"/>
  <c r="I55" i="43"/>
  <c r="H55" i="43"/>
  <c r="G64" i="43"/>
  <c r="G65" i="43"/>
  <c r="G66" i="43"/>
  <c r="G63" i="43"/>
  <c r="G60" i="43"/>
  <c r="G61" i="43"/>
  <c r="G56" i="43" l="1"/>
  <c r="G48" i="43"/>
  <c r="R47" i="28"/>
  <c r="G49" i="43" l="1"/>
  <c r="G47" i="43"/>
  <c r="G43" i="43"/>
  <c r="G42" i="43"/>
  <c r="G41" i="43"/>
  <c r="G40" i="43"/>
  <c r="G39" i="43"/>
  <c r="G38" i="43"/>
  <c r="G95" i="43"/>
  <c r="H69" i="43"/>
  <c r="J69" i="43"/>
  <c r="I69" i="43"/>
  <c r="G89" i="43"/>
  <c r="G88" i="43"/>
  <c r="G80" i="43"/>
  <c r="G75" i="43"/>
  <c r="G74" i="43"/>
  <c r="G72" i="43"/>
  <c r="G70" i="43"/>
  <c r="J73" i="28"/>
  <c r="J72" i="28"/>
  <c r="J68" i="28"/>
  <c r="R68" i="28"/>
  <c r="Q109" i="28"/>
  <c r="P109" i="28"/>
  <c r="O109" i="28"/>
  <c r="N109" i="28"/>
  <c r="M109" i="28"/>
  <c r="L109" i="28"/>
  <c r="K109" i="28"/>
  <c r="I109" i="28"/>
  <c r="H109" i="28"/>
  <c r="G109" i="28"/>
  <c r="F109" i="28"/>
  <c r="E111" i="28"/>
  <c r="E112" i="28"/>
  <c r="J111" i="28"/>
  <c r="Q91" i="28"/>
  <c r="P91" i="28"/>
  <c r="O91" i="28"/>
  <c r="N91" i="28"/>
  <c r="M91" i="28"/>
  <c r="L91" i="28"/>
  <c r="K91" i="28"/>
  <c r="I91" i="28"/>
  <c r="H91" i="28"/>
  <c r="G91" i="28"/>
  <c r="F91" i="28"/>
  <c r="J96" i="28"/>
  <c r="J97" i="28"/>
  <c r="J93" i="28"/>
  <c r="Q78" i="28"/>
  <c r="P78" i="28"/>
  <c r="O78" i="28"/>
  <c r="N78" i="28"/>
  <c r="M78" i="28"/>
  <c r="L78" i="28"/>
  <c r="K78" i="28"/>
  <c r="I78" i="28"/>
  <c r="H78" i="28"/>
  <c r="G78" i="28"/>
  <c r="F78" i="28"/>
  <c r="J81" i="28"/>
  <c r="J55" i="28"/>
  <c r="J46" i="28"/>
  <c r="R73" i="28" l="1"/>
  <c r="R72" i="28"/>
  <c r="R46" i="28"/>
  <c r="R81" i="28"/>
  <c r="R111" i="28"/>
  <c r="R97" i="28"/>
  <c r="R96" i="28"/>
  <c r="R93" i="28"/>
  <c r="R30" i="28"/>
  <c r="R55" i="28"/>
  <c r="R27" i="28"/>
  <c r="R28" i="28"/>
  <c r="J95" i="28"/>
  <c r="R95" i="28"/>
  <c r="G51" i="43" l="1"/>
  <c r="G50" i="43"/>
  <c r="G46" i="43"/>
  <c r="G45" i="43"/>
  <c r="G44" i="43"/>
  <c r="G37" i="43" s="1"/>
  <c r="J36" i="43"/>
  <c r="I36" i="43"/>
  <c r="H36" i="43"/>
  <c r="G96" i="43"/>
  <c r="G94" i="43"/>
  <c r="J93" i="43"/>
  <c r="J92" i="43" s="1"/>
  <c r="I93" i="43"/>
  <c r="I92" i="43" s="1"/>
  <c r="H93" i="43"/>
  <c r="H92" i="43" s="1"/>
  <c r="G87" i="43"/>
  <c r="G86" i="43"/>
  <c r="G85" i="43"/>
  <c r="G84" i="43"/>
  <c r="G83" i="43"/>
  <c r="G82" i="43"/>
  <c r="G81" i="43"/>
  <c r="G76" i="43"/>
  <c r="G71" i="43"/>
  <c r="J68" i="43"/>
  <c r="I68" i="43"/>
  <c r="H68" i="43"/>
  <c r="G67" i="43"/>
  <c r="G62" i="43"/>
  <c r="G58" i="43"/>
  <c r="G57" i="43"/>
  <c r="J54" i="43"/>
  <c r="I54" i="43"/>
  <c r="H54" i="43"/>
  <c r="G34" i="43"/>
  <c r="G33" i="43"/>
  <c r="J32" i="43"/>
  <c r="I32" i="43"/>
  <c r="H32" i="43"/>
  <c r="H97" i="43" s="1"/>
  <c r="G28" i="43"/>
  <c r="G91" i="43"/>
  <c r="G27" i="43"/>
  <c r="G24" i="43"/>
  <c r="G23" i="43"/>
  <c r="G22" i="43"/>
  <c r="G79" i="43"/>
  <c r="G78" i="43"/>
  <c r="G77" i="43"/>
  <c r="G59" i="43"/>
  <c r="G16" i="43"/>
  <c r="J14" i="43"/>
  <c r="I14" i="43"/>
  <c r="H14" i="43"/>
  <c r="G15" i="43" l="1"/>
  <c r="G36" i="43"/>
  <c r="H31" i="43"/>
  <c r="J31" i="43"/>
  <c r="J97" i="43"/>
  <c r="I31" i="43"/>
  <c r="I97" i="43"/>
  <c r="G55" i="43"/>
  <c r="L32" i="43"/>
  <c r="G69" i="43"/>
  <c r="G93" i="43"/>
  <c r="G92" i="43" s="1"/>
  <c r="L55" i="43"/>
  <c r="L93" i="43"/>
  <c r="G54" i="43"/>
  <c r="G68" i="43"/>
  <c r="G32" i="43"/>
  <c r="L15" i="43"/>
  <c r="G14" i="43"/>
  <c r="L37" i="43"/>
  <c r="L69" i="43"/>
  <c r="L97" i="43" l="1"/>
  <c r="G31" i="43"/>
  <c r="G97" i="43"/>
  <c r="L98" i="43"/>
  <c r="E118" i="28" l="1"/>
  <c r="J118" i="28"/>
  <c r="J115" i="28"/>
  <c r="J114" i="28" s="1"/>
  <c r="E115" i="28"/>
  <c r="E114" i="28" s="1"/>
  <c r="Q114" i="28"/>
  <c r="Q113" i="28" s="1"/>
  <c r="P114" i="28"/>
  <c r="P113" i="28" s="1"/>
  <c r="O114" i="28"/>
  <c r="O113" i="28" s="1"/>
  <c r="N114" i="28"/>
  <c r="N113" i="28" s="1"/>
  <c r="M114" i="28"/>
  <c r="M113" i="28" s="1"/>
  <c r="L114" i="28"/>
  <c r="L113" i="28" s="1"/>
  <c r="K114" i="28"/>
  <c r="K113" i="28" s="1"/>
  <c r="I114" i="28"/>
  <c r="I113" i="28" s="1"/>
  <c r="H114" i="28"/>
  <c r="H113" i="28" s="1"/>
  <c r="G114" i="28"/>
  <c r="G113" i="28" s="1"/>
  <c r="F114" i="28"/>
  <c r="F113" i="28" s="1"/>
  <c r="J112" i="28"/>
  <c r="R112" i="28" s="1"/>
  <c r="J110" i="28"/>
  <c r="E110" i="28"/>
  <c r="Q108" i="28"/>
  <c r="P108" i="28"/>
  <c r="O108" i="28"/>
  <c r="N108" i="28"/>
  <c r="M108" i="28"/>
  <c r="K108" i="28"/>
  <c r="I108" i="28"/>
  <c r="H108" i="28"/>
  <c r="G108" i="28"/>
  <c r="F108" i="28"/>
  <c r="L108" i="28"/>
  <c r="J105" i="28"/>
  <c r="J104" i="28"/>
  <c r="J103" i="28"/>
  <c r="J102" i="28"/>
  <c r="J101" i="28"/>
  <c r="J100" i="28"/>
  <c r="E100" i="28"/>
  <c r="J98" i="28"/>
  <c r="J94" i="28"/>
  <c r="J92" i="28"/>
  <c r="Q90" i="28"/>
  <c r="P90" i="28"/>
  <c r="O90" i="28"/>
  <c r="N90" i="28"/>
  <c r="M90" i="28"/>
  <c r="L90" i="28"/>
  <c r="K90" i="28"/>
  <c r="I90" i="28"/>
  <c r="H90" i="28"/>
  <c r="G90" i="28"/>
  <c r="F90" i="28"/>
  <c r="J109" i="28" l="1"/>
  <c r="J108" i="28" s="1"/>
  <c r="E109" i="28"/>
  <c r="E108" i="28" s="1"/>
  <c r="T114" i="28"/>
  <c r="R118" i="28"/>
  <c r="R101" i="28"/>
  <c r="R110" i="28"/>
  <c r="R109" i="28" s="1"/>
  <c r="R100" i="28"/>
  <c r="R92" i="28"/>
  <c r="R94" i="28"/>
  <c r="R98" i="28"/>
  <c r="R105" i="28"/>
  <c r="R102" i="28"/>
  <c r="R103" i="28"/>
  <c r="R104" i="28"/>
  <c r="J113" i="28"/>
  <c r="R114" i="28"/>
  <c r="E113" i="28"/>
  <c r="R115" i="28"/>
  <c r="R108" i="28" l="1"/>
  <c r="R113" i="28"/>
  <c r="T108" i="28"/>
  <c r="T109" i="28"/>
  <c r="T113" i="28"/>
  <c r="D26" i="42" l="1"/>
  <c r="D27" i="42" s="1"/>
  <c r="P123" i="28" l="1"/>
  <c r="O123" i="28"/>
  <c r="N123" i="28"/>
  <c r="M123" i="28"/>
  <c r="L123" i="28"/>
  <c r="K123" i="28"/>
  <c r="I123" i="28"/>
  <c r="H123" i="28"/>
  <c r="G123" i="28"/>
  <c r="F123" i="28"/>
  <c r="R25" i="28" l="1"/>
  <c r="J49" i="28" l="1"/>
  <c r="R49" i="28" s="1"/>
  <c r="J39" i="28"/>
  <c r="J40" i="28"/>
  <c r="R39" i="28" l="1"/>
  <c r="R40" i="28"/>
  <c r="J89" i="28" l="1"/>
  <c r="R23" i="28" l="1"/>
  <c r="R22" i="28"/>
  <c r="R89" i="28"/>
  <c r="R17" i="28"/>
  <c r="Q35" i="28" l="1"/>
  <c r="P35" i="28"/>
  <c r="O35" i="28"/>
  <c r="N35" i="28"/>
  <c r="M35" i="28"/>
  <c r="L35" i="28"/>
  <c r="K35" i="28"/>
  <c r="I35" i="28"/>
  <c r="H35" i="28"/>
  <c r="G35" i="28"/>
  <c r="F35" i="28"/>
  <c r="Q13" i="28" l="1"/>
  <c r="P13" i="28"/>
  <c r="O13" i="28"/>
  <c r="N13" i="28"/>
  <c r="M13" i="28"/>
  <c r="L13" i="28"/>
  <c r="I13" i="28"/>
  <c r="H13" i="28"/>
  <c r="G13" i="28"/>
  <c r="R31" i="28" l="1"/>
  <c r="R24" i="28"/>
  <c r="R21" i="28"/>
  <c r="K77" i="28"/>
  <c r="Q130" i="28"/>
  <c r="P130" i="28"/>
  <c r="O130" i="28"/>
  <c r="N130" i="28"/>
  <c r="M130" i="28"/>
  <c r="L130" i="28"/>
  <c r="K130" i="28"/>
  <c r="I130" i="28"/>
  <c r="H130" i="28"/>
  <c r="G130" i="28"/>
  <c r="F130" i="28"/>
  <c r="O51" i="28"/>
  <c r="N51" i="28"/>
  <c r="M51" i="28"/>
  <c r="L51" i="28"/>
  <c r="K51" i="28"/>
  <c r="I51" i="28"/>
  <c r="H51" i="28"/>
  <c r="G51" i="28"/>
  <c r="F51" i="28"/>
  <c r="E120" i="28" l="1"/>
  <c r="D30" i="35" l="1"/>
  <c r="D29" i="35" s="1"/>
  <c r="F29" i="35"/>
  <c r="E29" i="35"/>
  <c r="C31" i="35"/>
  <c r="F20" i="35"/>
  <c r="E20" i="35"/>
  <c r="C22" i="35"/>
  <c r="J121" i="28"/>
  <c r="R121" i="28" s="1"/>
  <c r="C30" i="35" l="1"/>
  <c r="C29" i="35"/>
  <c r="J59" i="28"/>
  <c r="J58" i="28"/>
  <c r="R18" i="28" l="1"/>
  <c r="R59" i="28"/>
  <c r="J41" i="28" l="1"/>
  <c r="J69" i="28"/>
  <c r="J65" i="28"/>
  <c r="J64" i="28"/>
  <c r="J63" i="28"/>
  <c r="J62" i="28"/>
  <c r="J50" i="28"/>
  <c r="J38" i="28"/>
  <c r="R41" i="28" l="1"/>
  <c r="R69" i="28"/>
  <c r="R65" i="28"/>
  <c r="J86" i="28"/>
  <c r="J56" i="28"/>
  <c r="R56" i="28" l="1"/>
  <c r="R86" i="28"/>
  <c r="P51" i="28"/>
  <c r="E122" i="28"/>
  <c r="E117" i="28" s="1"/>
  <c r="E116" i="28" s="1"/>
  <c r="J120" i="28"/>
  <c r="J119" i="28"/>
  <c r="J122" i="28"/>
  <c r="J71" i="28"/>
  <c r="J70" i="28"/>
  <c r="J61" i="28"/>
  <c r="J60" i="28"/>
  <c r="J57" i="28"/>
  <c r="J54" i="28"/>
  <c r="J88" i="28"/>
  <c r="J87" i="28"/>
  <c r="J82" i="28"/>
  <c r="E99" i="28"/>
  <c r="R119" i="28" l="1"/>
  <c r="J117" i="28"/>
  <c r="J116" i="28" s="1"/>
  <c r="E91" i="28"/>
  <c r="E90" i="28" s="1"/>
  <c r="R120" i="28"/>
  <c r="R71" i="28"/>
  <c r="R26" i="28"/>
  <c r="R87" i="28"/>
  <c r="R20" i="28"/>
  <c r="R32" i="28"/>
  <c r="R29" i="28"/>
  <c r="R82" i="28"/>
  <c r="R88" i="28"/>
  <c r="D16" i="35" l="1"/>
  <c r="D15" i="35" s="1"/>
  <c r="E16" i="35"/>
  <c r="F16" i="35"/>
  <c r="F15" i="35" s="1"/>
  <c r="J66" i="28"/>
  <c r="R64" i="28"/>
  <c r="R63" i="28"/>
  <c r="Q67" i="28"/>
  <c r="Q77" i="28"/>
  <c r="P77" i="28"/>
  <c r="O77" i="28"/>
  <c r="N77" i="28"/>
  <c r="M77" i="28"/>
  <c r="L77" i="28"/>
  <c r="I77" i="28"/>
  <c r="H77" i="28"/>
  <c r="G77" i="28"/>
  <c r="F77" i="28"/>
  <c r="J107" i="28"/>
  <c r="R107" i="28" s="1"/>
  <c r="J99" i="28"/>
  <c r="J15" i="28"/>
  <c r="J14" i="28" s="1"/>
  <c r="F34" i="35"/>
  <c r="E34" i="35"/>
  <c r="D34" i="35"/>
  <c r="C28" i="35"/>
  <c r="F26" i="35"/>
  <c r="F25" i="35" s="1"/>
  <c r="E26" i="35"/>
  <c r="E25" i="35" s="1"/>
  <c r="D27" i="35"/>
  <c r="D26" i="35" s="1"/>
  <c r="D25" i="35" s="1"/>
  <c r="C21" i="35"/>
  <c r="F19" i="35"/>
  <c r="D20" i="35"/>
  <c r="D19" i="35" s="1"/>
  <c r="C18" i="35"/>
  <c r="C17" i="35"/>
  <c r="R61" i="28"/>
  <c r="J42" i="28"/>
  <c r="J84" i="28"/>
  <c r="J83" i="28"/>
  <c r="J80" i="28"/>
  <c r="J85" i="28"/>
  <c r="J75" i="28"/>
  <c r="J37" i="28"/>
  <c r="R16" i="28"/>
  <c r="R70" i="28"/>
  <c r="J48" i="28"/>
  <c r="J43" i="28"/>
  <c r="J44" i="28"/>
  <c r="J45" i="28"/>
  <c r="J53" i="28"/>
  <c r="J74" i="28"/>
  <c r="J79" i="28"/>
  <c r="J36" i="28" l="1"/>
  <c r="J35" i="28" s="1"/>
  <c r="J91" i="28"/>
  <c r="J90" i="28" s="1"/>
  <c r="E78" i="28"/>
  <c r="J78" i="28"/>
  <c r="J77" i="28" s="1"/>
  <c r="R62" i="28"/>
  <c r="D23" i="35"/>
  <c r="F23" i="35"/>
  <c r="R50" i="28"/>
  <c r="E132" i="28"/>
  <c r="E131" i="28"/>
  <c r="E130" i="28"/>
  <c r="J130" i="28"/>
  <c r="C20" i="35"/>
  <c r="C35" i="35"/>
  <c r="C34" i="35"/>
  <c r="R99" i="28"/>
  <c r="R91" i="28" s="1"/>
  <c r="C16" i="35"/>
  <c r="R45" i="28"/>
  <c r="R48" i="28"/>
  <c r="R44" i="28"/>
  <c r="R43" i="28"/>
  <c r="R42" i="28"/>
  <c r="R53" i="28"/>
  <c r="R57" i="28"/>
  <c r="R66" i="28"/>
  <c r="R85" i="28"/>
  <c r="R83" i="28"/>
  <c r="R15" i="28"/>
  <c r="R80" i="28"/>
  <c r="R38" i="28"/>
  <c r="R84" i="28"/>
  <c r="R19" i="28"/>
  <c r="R74" i="28"/>
  <c r="R60" i="28"/>
  <c r="R37" i="28"/>
  <c r="R54" i="28"/>
  <c r="E19" i="35"/>
  <c r="C19" i="35" s="1"/>
  <c r="E15" i="35"/>
  <c r="C25" i="35"/>
  <c r="E33" i="35"/>
  <c r="C26" i="35"/>
  <c r="R75" i="28"/>
  <c r="C27" i="35"/>
  <c r="D33" i="35"/>
  <c r="D32" i="35" s="1"/>
  <c r="J67" i="28"/>
  <c r="J52" i="28" s="1"/>
  <c r="F33" i="35"/>
  <c r="R79" i="28"/>
  <c r="G139" i="28"/>
  <c r="I139" i="28"/>
  <c r="M139" i="28"/>
  <c r="O139" i="28"/>
  <c r="Q139" i="28"/>
  <c r="H139" i="28"/>
  <c r="L139" i="28"/>
  <c r="N139" i="28"/>
  <c r="P139" i="28"/>
  <c r="R36" i="28" l="1"/>
  <c r="R35" i="28" s="1"/>
  <c r="R14" i="28"/>
  <c r="T91" i="28"/>
  <c r="E123" i="28"/>
  <c r="Q51" i="28"/>
  <c r="Q123" i="28"/>
  <c r="J13" i="28"/>
  <c r="J123" i="28"/>
  <c r="R90" i="28"/>
  <c r="T90" i="28"/>
  <c r="R78" i="28"/>
  <c r="R77" i="28" s="1"/>
  <c r="E23" i="35"/>
  <c r="K13" i="28"/>
  <c r="F13" i="28"/>
  <c r="R130" i="28"/>
  <c r="R67" i="28"/>
  <c r="J51" i="28"/>
  <c r="F32" i="35"/>
  <c r="F36" i="35" s="1"/>
  <c r="E32" i="35"/>
  <c r="E36" i="35" s="1"/>
  <c r="C15" i="35"/>
  <c r="C23" i="35" s="1"/>
  <c r="T14" i="28"/>
  <c r="E35" i="28"/>
  <c r="T36" i="28"/>
  <c r="E77" i="28"/>
  <c r="T77" i="28" s="1"/>
  <c r="T78" i="28"/>
  <c r="C33" i="35"/>
  <c r="R58" i="28"/>
  <c r="E13" i="28"/>
  <c r="F139" i="28"/>
  <c r="D36" i="35"/>
  <c r="R52" i="28" l="1"/>
  <c r="R51" i="28" s="1"/>
  <c r="R13" i="28"/>
  <c r="T52" i="28"/>
  <c r="C32" i="35"/>
  <c r="C36" i="35" s="1"/>
  <c r="T13" i="28"/>
  <c r="T35" i="28"/>
  <c r="E51" i="28"/>
  <c r="T51" i="28" l="1"/>
  <c r="J139" i="28"/>
  <c r="R122" i="28"/>
  <c r="R117" i="28" s="1"/>
  <c r="R116" i="28" s="1"/>
  <c r="R139" i="28"/>
  <c r="R123" i="28" l="1"/>
  <c r="T123" i="28"/>
  <c r="U123" i="28"/>
</calcChain>
</file>

<file path=xl/sharedStrings.xml><?xml version="1.0" encoding="utf-8"?>
<sst xmlns="http://schemas.openxmlformats.org/spreadsheetml/2006/main" count="1142" uniqueCount="595">
  <si>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</si>
  <si>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</si>
  <si>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</si>
  <si>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</si>
  <si>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</si>
  <si>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</si>
  <si>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</si>
  <si>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</si>
  <si>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</si>
  <si>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</si>
  <si>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</si>
  <si>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</si>
  <si>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</si>
  <si>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</si>
  <si>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</si>
  <si>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</si>
  <si>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</si>
  <si>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</si>
  <si>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</si>
  <si>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</si>
  <si>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</si>
  <si>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</si>
  <si>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1000000</t>
  </si>
  <si>
    <t>1010000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</si>
  <si>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</si>
  <si>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</si>
  <si>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</si>
  <si>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</si>
  <si>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</si>
  <si>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</si>
  <si>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</si>
  <si>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</si>
  <si>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</si>
  <si>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</si>
  <si>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</si>
  <si>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</si>
  <si>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</si>
  <si>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</si>
  <si>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</si>
  <si>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</si>
  <si>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</si>
  <si>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</si>
  <si>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</si>
  <si>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</si>
  <si>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</si>
  <si>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</si>
  <si>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</si>
  <si>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</si>
  <si>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</si>
  <si>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</si>
  <si>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</si>
  <si>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</si>
  <si>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</si>
  <si>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</si>
  <si>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</si>
  <si>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</si>
  <si>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</si>
  <si>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</si>
  <si>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</si>
  <si>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</si>
  <si>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</si>
  <si>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3</t>
  </si>
  <si>
    <t>Код</t>
  </si>
  <si>
    <t>Офіційні трансферти</t>
  </si>
  <si>
    <t>Від органів державного управління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</si>
  <si>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</si>
  <si>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</si>
  <si>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</si>
  <si>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</si>
  <si>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</si>
  <si>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</si>
  <si>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</si>
  <si>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</si>
  <si>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</si>
  <si>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</si>
  <si>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</si>
  <si>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</si>
  <si>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</si>
  <si>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 т.ч.                           бюджет розвитку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</si>
  <si>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</si>
  <si>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</si>
  <si>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</si>
  <si>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</si>
  <si>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</si>
  <si>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</si>
  <si>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</si>
  <si>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</si>
  <si>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</si>
  <si>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</si>
  <si>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</si>
  <si>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</si>
  <si>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</si>
  <si>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</si>
  <si>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</si>
  <si>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</si>
  <si>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</si>
  <si>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</si>
  <si>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</si>
  <si>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</si>
  <si>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</si>
  <si>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</si>
  <si>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</si>
  <si>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</si>
  <si>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</si>
  <si>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</si>
  <si>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</si>
  <si>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</si>
  <si>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 xml:space="preserve">Інші податки та збори                                  </t>
  </si>
  <si>
    <t xml:space="preserve">Екологічний податок                                    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</si>
  <si>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</si>
  <si>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</si>
  <si>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</si>
  <si>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</si>
  <si>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</si>
  <si>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</si>
  <si>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</si>
  <si>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</si>
  <si>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</si>
  <si>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</si>
  <si>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</si>
  <si>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</si>
  <si>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</si>
  <si>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</si>
  <si>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</si>
  <si>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</si>
  <si>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</si>
  <si>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</si>
  <si>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</si>
  <si>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</si>
  <si>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</si>
  <si>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реалiзацiї в установленому порядку майна (крiм нерухомого майна)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</si>
  <si>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</si>
  <si>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</si>
  <si>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</si>
  <si>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Адмiнiстративний збiр за державну реєстрацiю речових прав на нерухоме майно та їх обтяжень</t>
  </si>
  <si>
    <t>Надходження бюджетних установ вiд додаткової (господарської) дiяльностi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</si>
  <si>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</si>
  <si>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</si>
  <si>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</si>
  <si>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</si>
  <si>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</si>
  <si>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</si>
  <si>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</si>
  <si>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</si>
  <si>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</si>
  <si>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</si>
  <si>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</si>
  <si>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</si>
  <si>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</si>
  <si>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</si>
  <si>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</si>
  <si>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</si>
  <si>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</si>
  <si>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</si>
  <si>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</si>
  <si>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</si>
  <si>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</si>
  <si>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</si>
  <si>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</si>
  <si>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</si>
  <si>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</si>
  <si>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</si>
  <si>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</si>
  <si>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</si>
  <si>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</si>
  <si>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</si>
  <si>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</si>
  <si>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</si>
  <si>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</si>
  <si>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</si>
  <si>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</si>
  <si>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</si>
  <si>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</si>
  <si>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0213242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</si>
  <si>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</si>
  <si>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</si>
  <si>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</si>
  <si>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</si>
  <si>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0217610</t>
  </si>
  <si>
    <t>7610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</si>
  <si>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</si>
  <si>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</si>
  <si>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</si>
  <si>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</si>
  <si>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</si>
  <si>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</si>
  <si>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</si>
  <si>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</si>
  <si>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</si>
  <si>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</si>
  <si>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</si>
  <si>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</si>
  <si>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</si>
  <si>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</si>
  <si>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</si>
  <si>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</si>
  <si>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</si>
  <si>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</si>
  <si>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</si>
  <si>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</si>
  <si>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3031</t>
  </si>
  <si>
    <t>0813031</t>
  </si>
  <si>
    <t>3033</t>
  </si>
  <si>
    <t>3032</t>
  </si>
  <si>
    <t>0813032</t>
  </si>
  <si>
    <t>0813033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</si>
  <si>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</si>
  <si>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</si>
  <si>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</si>
  <si>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</si>
  <si>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</si>
  <si>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</si>
  <si>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</si>
  <si>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</si>
  <si>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</si>
  <si>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</si>
  <si>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</si>
  <si>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</si>
  <si>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</si>
  <si>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</si>
  <si>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</si>
  <si>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</si>
  <si>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</si>
  <si>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</si>
  <si>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</si>
  <si>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</si>
  <si>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</si>
  <si>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</si>
  <si>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</si>
  <si>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</si>
  <si>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</si>
  <si>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</si>
  <si>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</si>
  <si>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</si>
  <si>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</si>
  <si>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</si>
  <si>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</si>
  <si>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</si>
  <si>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0611070</t>
  </si>
  <si>
    <t>Забезпечення діяльності інших закладів у сфері освіти</t>
  </si>
  <si>
    <t>Інші програми та заходи у сфері освіти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</si>
  <si>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</si>
  <si>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</si>
  <si>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</si>
  <si>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</si>
  <si>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</si>
  <si>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</si>
  <si>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</si>
  <si>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</si>
  <si>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</si>
  <si>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</si>
  <si>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</si>
  <si>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</si>
  <si>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Розроблення схем планування та забудови територій (містобудівної документації)</t>
  </si>
  <si>
    <t>7350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</si>
  <si>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</si>
  <si>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</si>
  <si>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</si>
  <si>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</si>
  <si>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</si>
  <si>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Інші субвенції з місцевого бюджету</t>
  </si>
  <si>
    <t>в т.ч. за рахунок субвенції з місцевого бюджету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</si>
  <si>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</si>
  <si>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</si>
  <si>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</si>
  <si>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</si>
  <si>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</si>
  <si>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</si>
  <si>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</si>
  <si>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</si>
  <si>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</si>
  <si>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</si>
  <si>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6015</t>
  </si>
  <si>
    <t>3718600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</si>
  <si>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</si>
  <si>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</si>
  <si>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</si>
  <si>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</si>
  <si>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</si>
  <si>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</si>
  <si>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</si>
  <si>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</si>
  <si>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</si>
  <si>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</si>
  <si>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</si>
  <si>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</si>
  <si>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</si>
  <si>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</si>
  <si>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0216011</t>
  </si>
  <si>
    <t>0216014</t>
  </si>
  <si>
    <t>6014</t>
  </si>
  <si>
    <t>Забезпечення збору та вивезення сміття і відходів</t>
  </si>
  <si>
    <t>8340</t>
  </si>
  <si>
    <t>Природоохоронні заходи за рахунок цільових фондів</t>
  </si>
  <si>
    <t>Рішення міської ради від  29.09.2017 №856</t>
  </si>
  <si>
    <t>7321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</si>
  <si>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</si>
  <si>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Найменування                                                                            згідно з  класифікацією доходів бюджету</t>
  </si>
  <si>
    <t>Надходження коштів пайової участі у розвитку інфраструктури населеного пункту</t>
  </si>
  <si>
    <t>Усього доходів (без урахування міжбюджетних трансфертів)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</si>
  <si>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</si>
  <si>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</si>
  <si>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Кошти, що передаються із загального фонду бюджету до бюджету розвитку (спеціального фонду)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</si>
  <si>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</si>
  <si>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Програма цільової фінансової підтримки Кузнецовського міського комунального підприємства на період 2017 - 2027 роки</t>
  </si>
  <si>
    <t>Рентна плата та плата за використання інших природних ресурсів </t>
  </si>
  <si>
    <t xml:space="preserve"> 
Рентна плата за спеціальне використання лісових ресурсів 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</si>
  <si>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</si>
  <si>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</si>
  <si>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</si>
  <si>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</si>
  <si>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Субвенції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</si>
  <si>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</si>
  <si>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</si>
  <si>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0210180</t>
  </si>
  <si>
    <t>Інша діяльність у сфері державного управління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</si>
  <si>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</si>
  <si>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</si>
  <si>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0216012</t>
  </si>
  <si>
    <t>0216013</t>
  </si>
  <si>
    <t>6012</t>
  </si>
  <si>
    <t>6013</t>
  </si>
  <si>
    <t>Забезпечення діяльності з виробництва, транспортування, постачання теплової енергії</t>
  </si>
  <si>
    <t>Забезпечення діяльності водопровідно-каналізаційного господарства</t>
  </si>
  <si>
    <t>6082</t>
  </si>
  <si>
    <t>Придбання житла для окремих категорій населення відповідно до законодавства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</si>
  <si>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</si>
  <si>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</si>
  <si>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</si>
  <si>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</si>
  <si>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</si>
  <si>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Субвенція з місцевого бюджету на здійснення переданих видатків у сфері освіти за рахунок коштів освітньої субвенції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</si>
  <si>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</si>
  <si>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</si>
  <si>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</si>
  <si>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Рішення міської ради від 14.11.2019 №1561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</si>
  <si>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</si>
  <si>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(код бюджету)</t>
  </si>
  <si>
    <t>Х</t>
  </si>
  <si>
    <t xml:space="preserve">(грн)   </t>
  </si>
  <si>
    <t xml:space="preserve">(грн)     </t>
  </si>
  <si>
    <t>Надання позашкільної освіти закладами позашкільної освіти, заходи із позашкільної роботи з дітьми</t>
  </si>
  <si>
    <t xml:space="preserve">Програма соціальної допомоги та підтримки мешканців Вараської міської територіальної громади на 2021-2023 роки </t>
  </si>
  <si>
    <t>Програма розвитку культури та туризму на 2021-2025 роки</t>
  </si>
  <si>
    <t>Рішення міської ради від 15.12.2020 №37</t>
  </si>
  <si>
    <t>Рішення міської ради від 15.12.2020 №34</t>
  </si>
  <si>
    <t>Багатопрофільна стаціонарна медична допомога населенню</t>
  </si>
  <si>
    <t>0731</t>
  </si>
  <si>
    <t>2010</t>
  </si>
  <si>
    <t>0217530</t>
  </si>
  <si>
    <t>7530</t>
  </si>
  <si>
    <t>Інші заходи у сфері зв'язку, телекомунікації та інформатики</t>
  </si>
  <si>
    <t>0460</t>
  </si>
  <si>
    <t>Рішення міської ради від 15.12.2020 №35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</si>
  <si>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</si>
  <si>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№29</t>
  </si>
  <si>
    <t>Рішення міської ради від 15.12.2020 №30</t>
  </si>
  <si>
    <t xml:space="preserve">Комплексна програма підтримки сім'ї, дітей та молоді Вараської міської територіальної громади на 2021-2025 роки </t>
  </si>
  <si>
    <t>Програма оздоровлення та відпочинку дітей Вараської міської територіальної громади на 2021-2025 роки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</si>
  <si>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</si>
  <si>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</si>
  <si>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</si>
  <si>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</si>
  <si>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</si>
  <si>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</si>
  <si>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</si>
  <si>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</si>
  <si>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</si>
  <si>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</si>
  <si>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Рішення міської ради від 15.12.2020 №61</t>
  </si>
  <si>
    <t>Рішення міської ради від 03.04.2019 №1381</t>
  </si>
  <si>
    <t>Рішення міської ради від 15.12.2020 №39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</si>
  <si>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</si>
  <si>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</si>
  <si>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</si>
  <si>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</si>
  <si>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</si>
  <si>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1. Показники міжбюджетних трансфертів з інших бюджетів</t>
  </si>
  <si>
    <t>(грн)</t>
  </si>
  <si>
    <t>Код Класифікації    доходу бюджету/             Код бюджету</t>
  </si>
  <si>
    <t>Найменування трансферту/                                                                            Найменування бюджету - надавача міжбюджетного трансферту</t>
  </si>
  <si>
    <t>Державний бюджет України</t>
  </si>
  <si>
    <t>Обласний бюджет Рівненської області</t>
  </si>
  <si>
    <t>х</t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</si>
  <si>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</si>
  <si>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</si>
  <si>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</si>
  <si>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</si>
  <si>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</si>
  <si>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</si>
  <si>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 xml:space="preserve">                              I. Трансферти із загального фонду бюджету</t>
  </si>
  <si>
    <t xml:space="preserve">                              II. Трансферти із спеціального фонду бюджету</t>
  </si>
  <si>
    <t>Комплексна програма "Розумна громада" на 2021-2024 роки</t>
  </si>
  <si>
    <t>Керівництво і управління у відповідній сфері у містах (місті Києві), селищах, селах,  територіальних громадах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</si>
  <si>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</si>
  <si>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3718710</t>
  </si>
  <si>
    <t>8710</t>
  </si>
  <si>
    <t>Резервний фонд місцевого бюджету</t>
  </si>
  <si>
    <t>1011080</t>
  </si>
  <si>
    <t>1080</t>
  </si>
  <si>
    <t>0611031</t>
  </si>
  <si>
    <t>1031</t>
  </si>
  <si>
    <t>0611021</t>
  </si>
  <si>
    <t>1021</t>
  </si>
  <si>
    <t xml:space="preserve">Надання загальної середньої освіти закладами загальної середньої освіти </t>
  </si>
  <si>
    <t>Керівництво і управління у відповідній сфері у містах (місті Києві), селищах, селах, територіальних громадах</t>
  </si>
  <si>
    <t>0611141</t>
  </si>
  <si>
    <t>0611142</t>
  </si>
  <si>
    <t>1141</t>
  </si>
  <si>
    <t>1142</t>
  </si>
  <si>
    <t>0611160</t>
  </si>
  <si>
    <t>1160</t>
  </si>
  <si>
    <t>Забезпечення діяльності центрів професійного розвитку педагогічних працівників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</si>
  <si>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</si>
  <si>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</si>
  <si>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</si>
  <si>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у тому числі  бюджет розвитку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</si>
  <si>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</si>
  <si>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</si>
  <si>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</si>
  <si>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</si>
  <si>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</si>
  <si>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</si>
  <si>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</si>
  <si>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5045</t>
  </si>
  <si>
    <t>Будівництво мультифункціональних майданчиків для занять ігровими видами спорту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</si>
  <si>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</si>
  <si>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</si>
  <si>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</si>
  <si>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</si>
  <si>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</si>
  <si>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</si>
  <si>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</si>
  <si>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</si>
  <si>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в т.ч. за рахунок субвенції з обласного бюджету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</si>
  <si>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</si>
  <si>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</si>
  <si>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</si>
  <si>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</si>
  <si>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</si>
  <si>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</si>
  <si>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</si>
  <si>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</si>
  <si>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</si>
  <si>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</si>
  <si>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</si>
  <si>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</si>
  <si>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</si>
  <si>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Програма економічного і соціального розвитку Вараської міської  територіальної громади на 2021 рік</t>
  </si>
  <si>
    <t>Рішення міської ради від 23.12.2020 №85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</si>
  <si>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</si>
  <si>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</si>
  <si>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0218230</t>
  </si>
  <si>
    <t>8230</t>
  </si>
  <si>
    <t>Інші заходи громадського порядку та безпеки</t>
  </si>
  <si>
    <t>Міська програма "Безпечна громада" на 2019-2023 роки</t>
  </si>
  <si>
    <t>Департамент культури, туризму, молоді та спорту  виконавчого комітету Вараської міської ради</t>
  </si>
  <si>
    <t>Комплексна програма підтримки сім'ї, дітей та молоді Вараської міської територіальної громади на 2021-2025 роки</t>
  </si>
  <si>
    <t>1117324</t>
  </si>
  <si>
    <t>7324</t>
  </si>
  <si>
    <t>Будівництво установ та закладів культури</t>
  </si>
  <si>
    <t>1215045</t>
  </si>
  <si>
    <t>Рішення міської ради від 15.12.2020 №41</t>
  </si>
  <si>
    <t>Будівництво споруд, установ та закладів фізичної культури і спорту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</si>
  <si>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</si>
  <si>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</si>
  <si>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</si>
  <si>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</si>
  <si>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</si>
  <si>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Департамент соціального захисту та гідності  виконавчого комітету Вараської міської ради</t>
  </si>
  <si>
    <t>Компенсаційні виплати за пільговий проїзд окремих категорій громадян на залізничному транспорті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</si>
  <si>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</si>
  <si>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1218340</t>
  </si>
  <si>
    <t>1216011</t>
  </si>
  <si>
    <t>0218210</t>
  </si>
  <si>
    <t>8210</t>
  </si>
  <si>
    <t>0218240</t>
  </si>
  <si>
    <t>8240</t>
  </si>
  <si>
    <t>Муніципальні формування з охорони громадського порядку</t>
  </si>
  <si>
    <t>0380</t>
  </si>
  <si>
    <t>Заходи та роботи з мобілізаційної підготовки місцевого значення</t>
  </si>
  <si>
    <t>Заходи та роботи з територіальної оборони</t>
  </si>
  <si>
    <t>0218220</t>
  </si>
  <si>
    <t>8220</t>
  </si>
  <si>
    <t>Департамент соціального захисту та гідності виконавчого комітету Вараської міської ради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</si>
  <si>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</si>
  <si>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</si>
  <si>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</si>
  <si>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0812111</t>
  </si>
  <si>
    <t>0812010</t>
  </si>
  <si>
    <t>0812142</t>
  </si>
  <si>
    <t>0812144</t>
  </si>
  <si>
    <t>0812145</t>
  </si>
  <si>
    <t>0812152</t>
  </si>
  <si>
    <t>0813035</t>
  </si>
  <si>
    <t>3035</t>
  </si>
  <si>
    <t>0813121</t>
  </si>
  <si>
    <t>0813124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</si>
  <si>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</si>
  <si>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0813132</t>
  </si>
  <si>
    <t>0813133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</si>
  <si>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</si>
  <si>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</si>
  <si>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</si>
  <si>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</si>
  <si>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</si>
  <si>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</si>
  <si>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</si>
  <si>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</si>
  <si>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1216015</t>
  </si>
  <si>
    <t>1216016</t>
  </si>
  <si>
    <t>Забезпечення надійної та безперебійної експлуатації ліфтів</t>
  </si>
  <si>
    <t>1216030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</si>
  <si>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</si>
  <si>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</si>
  <si>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</si>
  <si>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>Рішення міської ради від 04.06.2021  №430</t>
  </si>
  <si>
    <t>Програма «Громадський бюджет Вараської міської територіальної громади на 2021 – 2025 роки</t>
  </si>
  <si>
    <t xml:space="preserve">Комплексна програма "Здоров'я" на 2022-2025 роки </t>
  </si>
  <si>
    <t>Рішення міської ради від 26.11.2021 №1100</t>
  </si>
  <si>
    <t>1013242</t>
  </si>
  <si>
    <t>Рішення міської ради від 15.12.2020  №33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</si>
  <si>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</si>
  <si>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</si>
  <si>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</si>
  <si>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</si>
  <si>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 xml:space="preserve">                                         Додаток  1</t>
  </si>
  <si>
    <r>
      <t>Туристичний збір</t>
    </r>
    <r>
      <rPr>
        <sz val="20"/>
        <rFont val="Times New Roman"/>
        <family val="1"/>
        <charset val="204"/>
      </rPr>
      <t> </t>
    </r>
  </si>
  <si>
    <t xml:space="preserve"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</si>
  <si>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</si>
  <si>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 xml:space="preserve"> 
Субвенція з місцевого бюджету на здійснення переданих видатків у сфері освіти за рахунок коштів освітньої субвенції</t>
  </si>
  <si>
    <t xml:space="preserve">                              I. Трансферти до загального фонду бюджету</t>
  </si>
  <si>
    <t xml:space="preserve">                              II. Трансферти до спеціального фонду бюджету</t>
  </si>
  <si>
    <t xml:space="preserve">                                                            до рішення Вараської міської ради</t>
  </si>
  <si>
    <t xml:space="preserve">                                                                          Додаток 4</t>
  </si>
  <si>
    <t xml:space="preserve">УСЬОГО 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</si>
  <si>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</si>
  <si>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</si>
  <si>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</si>
  <si>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>Міський голова                                               Олександр МЕНЗУЛ</t>
  </si>
  <si>
    <t xml:space="preserve">          Міський голова                                               Олександр МЕНЗУЛ</t>
  </si>
  <si>
    <t>Зміни до фінансування                                                                                                                                     бюджету Вараської міської територіальної громади на 2023 рік</t>
  </si>
  <si>
    <t xml:space="preserve">Утримання та забезпечення діяльності центрів соціальних служб </t>
  </si>
  <si>
    <t>Зміни до міжбюджетних трансфертів на 2023 рік</t>
  </si>
  <si>
    <t>1753200000</t>
  </si>
  <si>
    <t>Зміни до доходів бюджету Вараської міської територіальної громади на 2023 рік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</si>
  <si>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</si>
  <si>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</si>
  <si>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0818240</t>
  </si>
  <si>
    <t>1218240</t>
  </si>
  <si>
    <t>0219770</t>
  </si>
  <si>
    <t>0219800</t>
  </si>
  <si>
    <t>9800</t>
  </si>
  <si>
    <t>9770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</si>
  <si>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</si>
  <si>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Інші субвенції з місцевого бюджету </t>
  </si>
  <si>
    <t>Районний бюджет Вараського району</t>
  </si>
  <si>
    <t>1731720000</t>
  </si>
  <si>
    <t>Субвенція для Вараського районного територіального центру комплектування та соціальної підтримки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</si>
  <si>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ГУ Національної поліції України в Рівненській області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</si>
  <si>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Управління Служби безпеки України в Рівненській області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</si>
  <si>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В/Ч 7032 ЗСУ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</si>
  <si>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</si>
  <si>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 xml:space="preserve">                              (код бюджету)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</si>
  <si>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Міський голова                                               Олександр МЕНЗУЛ</t>
    </r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</si>
  <si>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</si>
  <si>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1200</t>
  </si>
  <si>
    <t>0611200</t>
  </si>
  <si>
    <t>1710000000</t>
  </si>
  <si>
    <t>Субвенція для військової частини А7032 ЗСУ на виконання заходів Програми мобілізаційної підготовки, мобілізації та оборонної роботи у Вараській міській територіальній громаді на 2022 – 2025 роки (для придбання паливно-мастильних матеріалів)</t>
  </si>
  <si>
    <t>Субвенція УСБУ  в Рівненській області для потреб Вараського районного відділу УСБУ в Рівненській області  (для зміцнення матеріально-технічного забезпечення)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</si>
  <si>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1216013</t>
  </si>
  <si>
    <t>Субвенція для ГУ Національної поліції України в Рівненській області для закупівлі технічних засобів (квадрокоптери та комплектуючі до них)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</si>
  <si>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державній установі "Полицька виправна колонія (№76)" для придбання генератора</t>
  </si>
  <si>
    <t xml:space="preserve">Бюджет Каноницької  сільської  територіальної  громади </t>
  </si>
  <si>
    <t xml:space="preserve">На виконання заходів Програми підтримки територіальної оборони та місцевого населення до участі в русі національного спротиву на 2022-2025 роки </t>
  </si>
  <si>
    <t xml:space="preserve">Бюджет Антонівської  сільської  територіальної  громади </t>
  </si>
  <si>
    <t>На виконання заходів Програми підготовки територіальної оборони та місцевого населення до участі в русі національного спротиву в Вараському районі на 2022-2024 роки</t>
  </si>
  <si>
    <t>1754100000</t>
  </si>
  <si>
    <t>1753700000</t>
  </si>
  <si>
    <t>1754400000</t>
  </si>
  <si>
    <t xml:space="preserve">Бюджет Рафалівської селищної  територіальної  громади </t>
  </si>
  <si>
    <t>1754300000</t>
  </si>
  <si>
    <t xml:space="preserve">Бюджет Полицької  сільської  територіальної  громади </t>
  </si>
  <si>
    <t>На виконання заходів Програми матеріальної підтримки добровольчих формувань сил спротиву Полицької територіальної громади, батальйону територіальної оборони Вараського району, волонтерського руху та евакуйованого населення з зони бойових дій на період воєнного стану та матеріальне забезпечення заходів під час мобілізації, забезпечення заходів евакуації населення громади в разі збройного вторгнення агресора та для якісного забезпечення організації оборони населених пунктів територіальної громади на 2023 рік</t>
  </si>
  <si>
    <t xml:space="preserve">Бюджет Локницької  сільської  територіальної  громади </t>
  </si>
  <si>
    <t>На виконання заходів Програми підготовки територіальної оборони та добровольчого формування, підготовки населення Локницької сільської територіальної громади до участі в русі національного спротиву на 2023 рік</t>
  </si>
  <si>
    <t xml:space="preserve">Бюджет Зарічненської селищної  територіальної  громади </t>
  </si>
  <si>
    <t>На виконання заходів Програми забезпечення заходів з підготовки територіальної оборони та добровольчого формування Зарічненської селищної територіальної громади на 2023 рік</t>
  </si>
  <si>
    <t>На  заходи Програми забезпечення мобілізаційної підготовки та оборонної роботи в Рівненській області на 2021 – 2023 роки</t>
  </si>
  <si>
    <t>На виконання заходів Програми підготовки територіальної оборони та місцевого населення до участі у русі національного спротиву у Вараському районі на 2022-2024 роки</t>
  </si>
  <si>
    <t>Субвенція державній установі "Полицька виправна колонія (№76)" для придбання предметів, матеріалів, обладнання та інвентарю для подолання наслідків пожежі</t>
  </si>
  <si>
    <t xml:space="preserve">                   09 лютого 2023 року № 1799-РР-VIII</t>
  </si>
  <si>
    <t xml:space="preserve">                      до рішення Вараської міської ради</t>
  </si>
  <si>
    <t xml:space="preserve">                                                            09 лютого 2023 року № 1799-РР-VIII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</si>
</sst>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name val="Arial Cyr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26"/>
      <color indexed="8"/>
      <name val="Times New Roman"/>
      <family val="1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13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sz val="28"/>
      <color indexed="8"/>
      <name val="Times New Roman"/>
      <family val="1"/>
      <charset val="204"/>
    </font>
    <font>
      <b/>
      <sz val="14"/>
      <name val="Arial Cyr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sz val="12"/>
      <name val="Arial Cyr"/>
      <charset val="204"/>
    </font>
    <font>
      <sz val="14"/>
      <color rgb="FFFF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0"/>
      <name val="Courier New"/>
      <family val="3"/>
      <charset val="204"/>
    </font>
    <font>
      <b/>
      <sz val="10"/>
      <name val="Helv"/>
      <charset val="204"/>
    </font>
    <font>
      <b/>
      <sz val="12"/>
      <color rgb="FFFF0000"/>
      <name val="Times New Roman CYR"/>
      <family val="1"/>
      <charset val="204"/>
    </font>
    <font>
      <i/>
      <sz val="12"/>
      <color rgb="FFFF0000"/>
      <name val="Times New Roman Cyr"/>
      <family val="1"/>
      <charset val="204"/>
    </font>
    <font>
      <b/>
      <sz val="14"/>
      <name val="Times New Roman Cyr"/>
      <charset val="204"/>
    </font>
    <font>
      <sz val="14"/>
      <color rgb="FFFF0000"/>
      <name val="Times New Roman Cyr"/>
      <family val="1"/>
      <charset val="204"/>
    </font>
    <font>
      <sz val="12"/>
      <name val="Helv"/>
      <charset val="204"/>
    </font>
    <font>
      <i/>
      <sz val="12"/>
      <name val="Helv"/>
      <charset val="204"/>
    </font>
    <font>
      <i/>
      <sz val="12"/>
      <name val="Times New Roman Cyr"/>
      <family val="1"/>
      <charset val="204"/>
    </font>
    <font>
      <b/>
      <sz val="10"/>
      <color rgb="FFC00000"/>
      <name val="Helv"/>
      <charset val="204"/>
    </font>
    <font>
      <i/>
      <sz val="11"/>
      <name val="Arial Cyr"/>
      <charset val="204"/>
    </font>
    <font>
      <b/>
      <sz val="14"/>
      <color rgb="FFFF0000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sz val="22"/>
      <name val="Times New Roman"/>
      <family val="1"/>
      <charset val="204"/>
    </font>
    <font>
      <b/>
      <i/>
      <sz val="12"/>
      <name val="Times New Roman CYR"/>
      <family val="1"/>
      <charset val="204"/>
    </font>
    <font>
      <i/>
      <sz val="10"/>
      <name val="Arial Cyr"/>
      <charset val="204"/>
    </font>
    <font>
      <u/>
      <sz val="12"/>
      <name val="Times New Roman"/>
      <family val="1"/>
      <charset val="204"/>
    </font>
    <font>
      <sz val="10"/>
      <name val="Times New Roman CYR"/>
      <charset val="204"/>
    </font>
    <font>
      <sz val="7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Arial Cyr"/>
      <charset val="204"/>
    </font>
    <font>
      <b/>
      <sz val="15"/>
      <name val="Times New Roman"/>
      <family val="1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sz val="15"/>
      <name val="Times New Roman"/>
      <family val="1"/>
      <charset val="204"/>
    </font>
    <font>
      <sz val="15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i/>
      <sz val="12"/>
      <name val="Arial Cyr"/>
      <charset val="204"/>
    </font>
    <font>
      <b/>
      <sz val="14"/>
      <color rgb="FFFF0000"/>
      <name val="Arial Cyr"/>
      <charset val="204"/>
    </font>
    <font>
      <sz val="14"/>
      <color rgb="FFFF0000"/>
      <name val="Times New Roman CYR"/>
      <charset val="204"/>
    </font>
    <font>
      <sz val="13.5"/>
      <name val="Times New Roman Cyr"/>
      <family val="1"/>
      <charset val="204"/>
    </font>
    <font>
      <b/>
      <sz val="12"/>
      <color rgb="FFFF0000"/>
      <name val="Arial Cyr"/>
      <charset val="204"/>
    </font>
    <font>
      <sz val="12"/>
      <color rgb="FF0070C0"/>
      <name val="Times New Roman Cyr"/>
      <family val="1"/>
      <charset val="204"/>
    </font>
    <font>
      <sz val="11"/>
      <name val="Arial Cyr"/>
      <charset val="204"/>
    </font>
    <font>
      <sz val="14"/>
      <name val="Helv"/>
      <charset val="204"/>
    </font>
    <font>
      <b/>
      <sz val="20"/>
      <color rgb="FF000000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u/>
      <sz val="16"/>
      <name val="Times New Roman"/>
      <family val="1"/>
      <charset val="204"/>
    </font>
    <font>
      <i/>
      <sz val="14"/>
      <color rgb="FFFF0000"/>
      <name val="Times New Roman Cyr"/>
      <family val="1"/>
      <charset val="204"/>
    </font>
    <font>
      <i/>
      <sz val="14"/>
      <color rgb="FFFF0000"/>
      <name val="Times New Roman"/>
      <family val="1"/>
    </font>
    <font>
      <i/>
      <sz val="14"/>
      <color rgb="FFFF0000"/>
      <name val="Times New Roman"/>
      <family val="1"/>
      <charset val="204"/>
    </font>
    <font>
      <sz val="14"/>
      <color rgb="FF0070C0"/>
      <name val="Times New Roman"/>
      <family val="1"/>
    </font>
    <font>
      <sz val="14"/>
      <color rgb="FF0070C0"/>
      <name val="Times New Roman"/>
      <family val="1"/>
      <charset val="204"/>
    </font>
    <font>
      <sz val="14"/>
      <color rgb="FF0070C0"/>
      <name val="Times New Roman Cyr"/>
      <family val="1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</font>
    <font>
      <b/>
      <i/>
      <sz val="14"/>
      <name val="Times New Roman"/>
      <family val="1"/>
    </font>
    <font>
      <i/>
      <sz val="14"/>
      <name val="Times New Roman CYR"/>
      <charset val="204"/>
    </font>
    <font>
      <b/>
      <sz val="22"/>
      <color indexed="8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sz val="25"/>
      <name val="Times New Roman"/>
      <family val="1"/>
      <charset val="204"/>
    </font>
    <font>
      <u/>
      <sz val="16"/>
      <color indexed="8"/>
      <name val="Times New Roman"/>
      <family val="1"/>
      <charset val="204"/>
    </font>
    <font>
      <i/>
      <sz val="10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i/>
      <sz val="15"/>
      <name val="Times New Roman"/>
      <family val="1"/>
      <charset val="204"/>
    </font>
    <font>
      <b/>
      <sz val="15"/>
      <name val="Arial Cyr"/>
      <charset val="204"/>
    </font>
    <font>
      <sz val="2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</borders>
  <cellStyleXfs count="2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7" fillId="0" borderId="0"/>
    <xf numFmtId="0" fontId="1" fillId="0" borderId="0"/>
    <xf numFmtId="0" fontId="13" fillId="0" borderId="0"/>
    <xf numFmtId="0" fontId="71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5" fillId="0" borderId="0"/>
    <xf numFmtId="0" fontId="2" fillId="0" borderId="0"/>
  </cellStyleXfs>
  <cellXfs count="682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6" fillId="0" borderId="0" xfId="0" applyFont="1"/>
    <xf numFmtId="0" fontId="12" fillId="0" borderId="0" xfId="0" applyFont="1"/>
    <xf numFmtId="0" fontId="12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49" fontId="17" fillId="0" borderId="0" xfId="0" applyNumberFormat="1" applyFont="1" applyBorder="1"/>
    <xf numFmtId="0" fontId="19" fillId="0" borderId="0" xfId="0" applyFont="1"/>
    <xf numFmtId="0" fontId="19" fillId="0" borderId="0" xfId="0" applyFont="1" applyBorder="1" applyAlignment="1">
      <alignment horizontal="center"/>
    </xf>
    <xf numFmtId="49" fontId="1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49" fontId="17" fillId="0" borderId="0" xfId="0" applyNumberFormat="1" applyFont="1"/>
    <xf numFmtId="0" fontId="15" fillId="0" borderId="0" xfId="0" applyFont="1"/>
    <xf numFmtId="0" fontId="22" fillId="0" borderId="0" xfId="0" applyFont="1"/>
    <xf numFmtId="3" fontId="15" fillId="0" borderId="0" xfId="0" applyNumberFormat="1" applyFont="1"/>
    <xf numFmtId="3" fontId="27" fillId="0" borderId="0" xfId="0" applyNumberFormat="1" applyFont="1" applyBorder="1" applyAlignment="1">
      <alignment horizontal="right" wrapText="1"/>
    </xf>
    <xf numFmtId="0" fontId="22" fillId="0" borderId="0" xfId="0" applyFont="1" applyBorder="1" applyAlignment="1">
      <alignment horizontal="center"/>
    </xf>
    <xf numFmtId="0" fontId="22" fillId="0" borderId="0" xfId="0" applyNumberFormat="1" applyFont="1" applyBorder="1" applyAlignment="1" applyProtection="1">
      <alignment horizontal="left" vertical="center" wrapText="1"/>
    </xf>
    <xf numFmtId="164" fontId="23" fillId="0" borderId="0" xfId="0" applyNumberFormat="1" applyFont="1" applyBorder="1" applyAlignment="1">
      <alignment horizontal="right" wrapText="1"/>
    </xf>
    <xf numFmtId="0" fontId="23" fillId="0" borderId="0" xfId="0" applyFont="1" applyFill="1" applyBorder="1" applyAlignment="1">
      <alignment horizontal="center" vertical="top" wrapText="1"/>
    </xf>
    <xf numFmtId="49" fontId="27" fillId="0" borderId="0" xfId="0" applyNumberFormat="1" applyFont="1" applyFill="1" applyBorder="1" applyAlignment="1" applyProtection="1">
      <alignment wrapText="1"/>
      <protection locked="0"/>
    </xf>
    <xf numFmtId="164" fontId="27" fillId="0" borderId="0" xfId="0" applyNumberFormat="1" applyFont="1" applyFill="1" applyBorder="1" applyAlignment="1">
      <alignment horizontal="right" wrapText="1"/>
    </xf>
    <xf numFmtId="0" fontId="29" fillId="0" borderId="0" xfId="0" applyFont="1"/>
    <xf numFmtId="0" fontId="23" fillId="0" borderId="0" xfId="0" applyFont="1" applyBorder="1" applyAlignment="1" applyProtection="1">
      <alignment horizontal="center" vertical="top" wrapText="1"/>
    </xf>
    <xf numFmtId="0" fontId="23" fillId="0" borderId="0" xfId="0" applyFont="1" applyBorder="1" applyAlignment="1" applyProtection="1">
      <alignment vertical="top" wrapText="1"/>
    </xf>
    <xf numFmtId="49" fontId="21" fillId="0" borderId="1" xfId="0" applyNumberFormat="1" applyFont="1" applyFill="1" applyBorder="1" applyAlignment="1">
      <alignment horizontal="center" wrapText="1"/>
    </xf>
    <xf numFmtId="1" fontId="2" fillId="0" borderId="0" xfId="3" applyNumberFormat="1" applyFont="1" applyFill="1" applyBorder="1" applyAlignment="1">
      <alignment vertical="top" wrapText="1"/>
    </xf>
    <xf numFmtId="49" fontId="2" fillId="0" borderId="0" xfId="3" applyNumberFormat="1" applyFont="1" applyFill="1" applyBorder="1" applyAlignment="1">
      <alignment vertical="top" wrapText="1"/>
    </xf>
    <xf numFmtId="0" fontId="31" fillId="0" borderId="0" xfId="3" applyFont="1" applyAlignment="1"/>
    <xf numFmtId="0" fontId="32" fillId="0" borderId="0" xfId="3" applyFont="1" applyFill="1" applyBorder="1"/>
    <xf numFmtId="0" fontId="10" fillId="0" borderId="0" xfId="3" applyFont="1" applyFill="1" applyBorder="1"/>
    <xf numFmtId="0" fontId="36" fillId="0" borderId="0" xfId="3" applyFont="1" applyFill="1" applyBorder="1"/>
    <xf numFmtId="49" fontId="37" fillId="0" borderId="1" xfId="3" applyNumberFormat="1" applyFont="1" applyFill="1" applyBorder="1" applyAlignment="1">
      <alignment wrapText="1"/>
    </xf>
    <xf numFmtId="0" fontId="38" fillId="3" borderId="0" xfId="3" applyFont="1" applyFill="1" applyBorder="1"/>
    <xf numFmtId="0" fontId="38" fillId="0" borderId="0" xfId="3" applyFont="1" applyFill="1" applyBorder="1"/>
    <xf numFmtId="49" fontId="39" fillId="0" borderId="1" xfId="3" applyNumberFormat="1" applyFont="1" applyFill="1" applyBorder="1" applyAlignment="1">
      <alignment horizontal="left" wrapText="1"/>
    </xf>
    <xf numFmtId="2" fontId="38" fillId="0" borderId="0" xfId="3" applyNumberFormat="1" applyFont="1" applyFill="1" applyBorder="1"/>
    <xf numFmtId="49" fontId="39" fillId="0" borderId="1" xfId="3" applyNumberFormat="1" applyFont="1" applyFill="1" applyBorder="1" applyAlignment="1">
      <alignment vertical="justify" wrapText="1"/>
    </xf>
    <xf numFmtId="0" fontId="32" fillId="3" borderId="0" xfId="3" applyFont="1" applyFill="1" applyBorder="1"/>
    <xf numFmtId="49" fontId="39" fillId="0" borderId="1" xfId="3" applyNumberFormat="1" applyFont="1" applyFill="1" applyBorder="1" applyAlignment="1">
      <alignment wrapText="1"/>
    </xf>
    <xf numFmtId="49" fontId="32" fillId="0" borderId="0" xfId="3" applyNumberFormat="1" applyFont="1" applyFill="1" applyBorder="1" applyAlignment="1">
      <alignment vertical="top" wrapText="1"/>
    </xf>
    <xf numFmtId="0" fontId="41" fillId="0" borderId="0" xfId="3" applyFont="1" applyFill="1" applyBorder="1"/>
    <xf numFmtId="0" fontId="42" fillId="0" borderId="0" xfId="3" applyFont="1" applyFill="1" applyBorder="1"/>
    <xf numFmtId="0" fontId="38" fillId="0" borderId="0" xfId="5" applyFont="1" applyFill="1" applyBorder="1" applyAlignment="1" applyProtection="1">
      <alignment vertical="center" wrapText="1"/>
    </xf>
    <xf numFmtId="164" fontId="41" fillId="0" borderId="0" xfId="3" applyNumberFormat="1" applyFont="1" applyFill="1" applyBorder="1"/>
    <xf numFmtId="3" fontId="41" fillId="0" borderId="0" xfId="3" applyNumberFormat="1" applyFont="1" applyFill="1" applyBorder="1"/>
    <xf numFmtId="1" fontId="32" fillId="0" borderId="0" xfId="3" applyNumberFormat="1" applyFont="1" applyFill="1" applyBorder="1" applyAlignment="1">
      <alignment vertical="top" wrapText="1"/>
    </xf>
    <xf numFmtId="0" fontId="45" fillId="0" borderId="0" xfId="0" applyFont="1"/>
    <xf numFmtId="0" fontId="46" fillId="0" borderId="0" xfId="0" applyFont="1"/>
    <xf numFmtId="0" fontId="48" fillId="0" borderId="0" xfId="0" applyFont="1"/>
    <xf numFmtId="0" fontId="14" fillId="0" borderId="0" xfId="0" applyFont="1"/>
    <xf numFmtId="0" fontId="49" fillId="0" borderId="0" xfId="0" applyFont="1"/>
    <xf numFmtId="3" fontId="18" fillId="0" borderId="1" xfId="0" applyNumberFormat="1" applyFont="1" applyBorder="1" applyAlignment="1">
      <alignment horizontal="center"/>
    </xf>
    <xf numFmtId="0" fontId="24" fillId="0" borderId="0" xfId="0" applyFont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 applyProtection="1">
      <alignment vertical="top"/>
      <protection locked="0"/>
    </xf>
    <xf numFmtId="0" fontId="3" fillId="0" borderId="0" xfId="0" applyFont="1" applyBorder="1"/>
    <xf numFmtId="0" fontId="5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left" wrapText="1"/>
    </xf>
    <xf numFmtId="0" fontId="55" fillId="0" borderId="9" xfId="0" applyFont="1" applyBorder="1" applyAlignment="1">
      <alignment horizontal="left" wrapText="1"/>
    </xf>
    <xf numFmtId="0" fontId="57" fillId="0" borderId="10" xfId="0" applyFont="1" applyBorder="1" applyAlignment="1">
      <alignment horizontal="left" wrapText="1"/>
    </xf>
    <xf numFmtId="0" fontId="15" fillId="0" borderId="0" xfId="0" applyFont="1" applyAlignment="1">
      <alignment wrapText="1"/>
    </xf>
    <xf numFmtId="3" fontId="59" fillId="0" borderId="0" xfId="0" applyNumberFormat="1" applyFont="1" applyBorder="1" applyAlignment="1">
      <alignment horizontal="justify" wrapText="1"/>
    </xf>
    <xf numFmtId="0" fontId="50" fillId="0" borderId="0" xfId="0" applyFont="1" applyBorder="1" applyAlignment="1">
      <alignment horizontal="left"/>
    </xf>
    <xf numFmtId="0" fontId="28" fillId="0" borderId="0" xfId="0" applyFont="1" applyBorder="1" applyAlignment="1">
      <alignment horizontal="left" wrapText="1"/>
    </xf>
    <xf numFmtId="0" fontId="58" fillId="0" borderId="0" xfId="0" applyFont="1" applyBorder="1" applyAlignment="1">
      <alignment horizontal="justify" wrapText="1"/>
    </xf>
    <xf numFmtId="3" fontId="58" fillId="0" borderId="0" xfId="0" applyNumberFormat="1" applyFont="1" applyBorder="1" applyAlignment="1">
      <alignment horizontal="right" wrapText="1"/>
    </xf>
    <xf numFmtId="3" fontId="34" fillId="0" borderId="1" xfId="3" applyNumberFormat="1" applyFont="1" applyFill="1" applyBorder="1" applyAlignment="1">
      <alignment horizontal="center" wrapText="1"/>
    </xf>
    <xf numFmtId="3" fontId="39" fillId="0" borderId="1" xfId="3" applyNumberFormat="1" applyFont="1" applyFill="1" applyBorder="1" applyAlignment="1">
      <alignment horizontal="center" wrapText="1"/>
    </xf>
    <xf numFmtId="3" fontId="40" fillId="0" borderId="1" xfId="3" applyNumberFormat="1" applyFont="1" applyFill="1" applyBorder="1" applyAlignment="1">
      <alignment horizontal="center" wrapText="1"/>
    </xf>
    <xf numFmtId="3" fontId="40" fillId="0" borderId="1" xfId="3" applyNumberFormat="1" applyFont="1" applyFill="1" applyBorder="1" applyAlignment="1">
      <alignment horizontal="center"/>
    </xf>
    <xf numFmtId="0" fontId="0" fillId="0" borderId="0" xfId="0" applyFont="1"/>
    <xf numFmtId="3" fontId="6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19" fillId="0" borderId="0" xfId="0" applyNumberFormat="1" applyFont="1"/>
    <xf numFmtId="3" fontId="10" fillId="0" borderId="0" xfId="0" applyNumberFormat="1" applyFont="1"/>
    <xf numFmtId="49" fontId="37" fillId="0" borderId="1" xfId="3" applyNumberFormat="1" applyFont="1" applyFill="1" applyBorder="1" applyAlignment="1">
      <alignment horizontal="center" wrapText="1"/>
    </xf>
    <xf numFmtId="49" fontId="39" fillId="0" borderId="1" xfId="3" applyNumberFormat="1" applyFont="1" applyFill="1" applyBorder="1" applyAlignment="1">
      <alignment horizontal="center" wrapText="1"/>
    </xf>
    <xf numFmtId="3" fontId="34" fillId="0" borderId="1" xfId="3" applyNumberFormat="1" applyFont="1" applyFill="1" applyBorder="1" applyAlignment="1">
      <alignment horizontal="left" wrapText="1"/>
    </xf>
    <xf numFmtId="3" fontId="62" fillId="0" borderId="0" xfId="0" applyNumberFormat="1" applyFont="1"/>
    <xf numFmtId="3" fontId="18" fillId="0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center" wrapText="1"/>
    </xf>
    <xf numFmtId="0" fontId="18" fillId="0" borderId="0" xfId="0" applyFont="1"/>
    <xf numFmtId="0" fontId="66" fillId="0" borderId="0" xfId="0" applyFont="1"/>
    <xf numFmtId="49" fontId="21" fillId="0" borderId="1" xfId="0" applyNumberFormat="1" applyFont="1" applyBorder="1" applyAlignment="1">
      <alignment horizontal="center" wrapText="1"/>
    </xf>
    <xf numFmtId="0" fontId="67" fillId="0" borderId="0" xfId="0" applyFont="1"/>
    <xf numFmtId="3" fontId="51" fillId="0" borderId="0" xfId="0" applyNumberFormat="1" applyFont="1"/>
    <xf numFmtId="3" fontId="12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49" fontId="18" fillId="0" borderId="1" xfId="0" applyNumberFormat="1" applyFont="1" applyBorder="1" applyAlignment="1">
      <alignment horizontal="left" wrapText="1"/>
    </xf>
    <xf numFmtId="49" fontId="21" fillId="0" borderId="14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 wrapText="1"/>
    </xf>
    <xf numFmtId="49" fontId="14" fillId="0" borderId="1" xfId="0" applyNumberFormat="1" applyFont="1" applyFill="1" applyBorder="1" applyAlignment="1">
      <alignment horizontal="left" wrapText="1"/>
    </xf>
    <xf numFmtId="0" fontId="13" fillId="0" borderId="0" xfId="0" applyFont="1"/>
    <xf numFmtId="0" fontId="69" fillId="0" borderId="1" xfId="0" applyFont="1" applyBorder="1" applyAlignment="1">
      <alignment wrapText="1"/>
    </xf>
    <xf numFmtId="49" fontId="18" fillId="0" borderId="1" xfId="0" applyNumberFormat="1" applyFont="1" applyFill="1" applyBorder="1" applyAlignment="1">
      <alignment horizontal="center" wrapText="1"/>
    </xf>
    <xf numFmtId="49" fontId="69" fillId="0" borderId="1" xfId="0" applyNumberFormat="1" applyFont="1" applyFill="1" applyBorder="1" applyAlignment="1">
      <alignment horizontal="center" wrapText="1"/>
    </xf>
    <xf numFmtId="49" fontId="14" fillId="0" borderId="1" xfId="0" applyNumberFormat="1" applyFont="1" applyBorder="1" applyAlignment="1">
      <alignment horizontal="center"/>
    </xf>
    <xf numFmtId="0" fontId="70" fillId="0" borderId="0" xfId="0" applyFont="1"/>
    <xf numFmtId="0" fontId="18" fillId="0" borderId="1" xfId="0" applyFont="1" applyBorder="1" applyAlignment="1">
      <alignment horizontal="left" wrapText="1"/>
    </xf>
    <xf numFmtId="0" fontId="57" fillId="0" borderId="18" xfId="0" applyFont="1" applyBorder="1" applyAlignment="1">
      <alignment horizontal="left"/>
    </xf>
    <xf numFmtId="3" fontId="34" fillId="0" borderId="1" xfId="3" applyNumberFormat="1" applyFont="1" applyFill="1" applyBorder="1" applyAlignment="1">
      <alignment horizontal="center"/>
    </xf>
    <xf numFmtId="0" fontId="74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75" fillId="0" borderId="0" xfId="0" applyFont="1"/>
    <xf numFmtId="0" fontId="75" fillId="0" borderId="0" xfId="0" applyFont="1" applyFill="1"/>
    <xf numFmtId="0" fontId="76" fillId="0" borderId="0" xfId="0" applyFont="1" applyAlignment="1">
      <alignment horizontal="center"/>
    </xf>
    <xf numFmtId="0" fontId="76" fillId="0" borderId="0" xfId="0" applyFont="1" applyFill="1" applyAlignment="1">
      <alignment horizontal="center"/>
    </xf>
    <xf numFmtId="0" fontId="13" fillId="0" borderId="0" xfId="0" applyFont="1" applyBorder="1"/>
    <xf numFmtId="49" fontId="18" fillId="0" borderId="1" xfId="0" applyNumberFormat="1" applyFont="1" applyFill="1" applyBorder="1" applyAlignment="1">
      <alignment horizontal="left" wrapText="1"/>
    </xf>
    <xf numFmtId="0" fontId="68" fillId="0" borderId="0" xfId="0" applyFont="1"/>
    <xf numFmtId="3" fontId="69" fillId="0" borderId="1" xfId="0" applyNumberFormat="1" applyFont="1" applyBorder="1" applyAlignment="1">
      <alignment horizontal="center" wrapText="1"/>
    </xf>
    <xf numFmtId="49" fontId="69" fillId="0" borderId="1" xfId="0" applyNumberFormat="1" applyFont="1" applyFill="1" applyBorder="1" applyAlignment="1" applyProtection="1">
      <alignment horizontal="left" wrapText="1"/>
      <protection locked="0"/>
    </xf>
    <xf numFmtId="0" fontId="69" fillId="0" borderId="1" xfId="0" applyFont="1" applyFill="1" applyBorder="1" applyAlignment="1">
      <alignment wrapText="1"/>
    </xf>
    <xf numFmtId="49" fontId="20" fillId="5" borderId="1" xfId="0" applyNumberFormat="1" applyFont="1" applyFill="1" applyBorder="1" applyAlignment="1">
      <alignment horizontal="center" wrapText="1"/>
    </xf>
    <xf numFmtId="3" fontId="30" fillId="5" borderId="1" xfId="0" applyNumberFormat="1" applyFont="1" applyFill="1" applyBorder="1" applyAlignment="1">
      <alignment horizontal="center"/>
    </xf>
    <xf numFmtId="0" fontId="0" fillId="0" borderId="0" xfId="0" applyFont="1" applyFill="1" applyBorder="1"/>
    <xf numFmtId="49" fontId="14" fillId="0" borderId="1" xfId="0" applyNumberFormat="1" applyFont="1" applyFill="1" applyBorder="1" applyAlignment="1">
      <alignment horizontal="center" wrapText="1"/>
    </xf>
    <xf numFmtId="0" fontId="69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wrapText="1"/>
    </xf>
    <xf numFmtId="49" fontId="40" fillId="0" borderId="0" xfId="0" applyNumberFormat="1" applyFont="1" applyAlignment="1">
      <alignment horizontal="center" vertical="center"/>
    </xf>
    <xf numFmtId="49" fontId="68" fillId="0" borderId="0" xfId="0" applyNumberFormat="1" applyFont="1" applyAlignment="1" applyProtection="1">
      <alignment vertical="top" wrapText="1"/>
      <protection locked="0"/>
    </xf>
    <xf numFmtId="3" fontId="11" fillId="0" borderId="0" xfId="0" applyNumberFormat="1" applyFont="1" applyAlignment="1" applyProtection="1">
      <alignment horizontal="center" vertical="top"/>
      <protection locked="0"/>
    </xf>
    <xf numFmtId="49" fontId="65" fillId="0" borderId="1" xfId="0" applyNumberFormat="1" applyFont="1" applyFill="1" applyBorder="1" applyAlignment="1">
      <alignment horizontal="left" wrapText="1"/>
    </xf>
    <xf numFmtId="49" fontId="65" fillId="0" borderId="1" xfId="0" applyNumberFormat="1" applyFont="1" applyBorder="1" applyAlignment="1">
      <alignment horizontal="left" wrapText="1"/>
    </xf>
    <xf numFmtId="3" fontId="30" fillId="5" borderId="1" xfId="0" applyNumberFormat="1" applyFont="1" applyFill="1" applyBorder="1" applyAlignment="1">
      <alignment horizontal="center" wrapText="1"/>
    </xf>
    <xf numFmtId="49" fontId="77" fillId="5" borderId="1" xfId="0" applyNumberFormat="1" applyFont="1" applyFill="1" applyBorder="1" applyAlignment="1" applyProtection="1">
      <alignment horizontal="left" wrapText="1"/>
      <protection locked="0"/>
    </xf>
    <xf numFmtId="0" fontId="12" fillId="0" borderId="0" xfId="0" applyFont="1" applyFill="1"/>
    <xf numFmtId="0" fontId="13" fillId="0" borderId="0" xfId="0" applyFont="1" applyFill="1"/>
    <xf numFmtId="0" fontId="13" fillId="0" borderId="0" xfId="0" applyFont="1" applyAlignment="1">
      <alignment horizontal="left"/>
    </xf>
    <xf numFmtId="0" fontId="13" fillId="0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/>
    <xf numFmtId="0" fontId="68" fillId="0" borderId="1" xfId="0" applyFont="1" applyBorder="1"/>
    <xf numFmtId="49" fontId="18" fillId="0" borderId="0" xfId="0" applyNumberFormat="1" applyFont="1" applyAlignment="1">
      <alignment horizontal="left" wrapText="1"/>
    </xf>
    <xf numFmtId="0" fontId="79" fillId="0" borderId="0" xfId="0" applyFont="1"/>
    <xf numFmtId="49" fontId="21" fillId="0" borderId="1" xfId="0" applyNumberFormat="1" applyFont="1" applyFill="1" applyBorder="1" applyAlignment="1" applyProtection="1">
      <alignment horizontal="left" wrapText="1"/>
      <protection locked="0"/>
    </xf>
    <xf numFmtId="49" fontId="18" fillId="0" borderId="1" xfId="0" applyNumberFormat="1" applyFont="1" applyBorder="1" applyAlignment="1">
      <alignment horizontal="center" wrapText="1"/>
    </xf>
    <xf numFmtId="0" fontId="18" fillId="0" borderId="4" xfId="0" applyFont="1" applyBorder="1" applyAlignment="1">
      <alignment horizontal="left" wrapText="1"/>
    </xf>
    <xf numFmtId="49" fontId="21" fillId="0" borderId="14" xfId="0" applyNumberFormat="1" applyFont="1" applyFill="1" applyBorder="1" applyAlignment="1">
      <alignment horizontal="center" wrapText="1"/>
    </xf>
    <xf numFmtId="49" fontId="18" fillId="0" borderId="4" xfId="0" applyNumberFormat="1" applyFont="1" applyBorder="1" applyAlignment="1">
      <alignment horizontal="left" wrapText="1"/>
    </xf>
    <xf numFmtId="0" fontId="80" fillId="0" borderId="0" xfId="0" applyFont="1"/>
    <xf numFmtId="49" fontId="14" fillId="3" borderId="1" xfId="0" applyNumberFormat="1" applyFont="1" applyFill="1" applyBorder="1" applyAlignment="1">
      <alignment horizontal="center" wrapText="1"/>
    </xf>
    <xf numFmtId="49" fontId="14" fillId="3" borderId="1" xfId="0" applyNumberFormat="1" applyFont="1" applyFill="1" applyBorder="1" applyAlignment="1">
      <alignment horizontal="left" wrapText="1"/>
    </xf>
    <xf numFmtId="0" fontId="15" fillId="0" borderId="0" xfId="0" applyFont="1" applyAlignment="1">
      <alignment horizontal="center"/>
    </xf>
    <xf numFmtId="0" fontId="69" fillId="0" borderId="1" xfId="0" applyFont="1" applyBorder="1" applyAlignment="1">
      <alignment horizontal="center" wrapText="1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3" fontId="18" fillId="0" borderId="1" xfId="0" applyNumberFormat="1" applyFont="1" applyFill="1" applyBorder="1" applyAlignment="1">
      <alignment horizontal="center"/>
    </xf>
    <xf numFmtId="0" fontId="81" fillId="0" borderId="0" xfId="0" applyFont="1"/>
    <xf numFmtId="0" fontId="81" fillId="0" borderId="0" xfId="0" applyFont="1" applyFill="1"/>
    <xf numFmtId="3" fontId="82" fillId="0" borderId="0" xfId="0" applyNumberFormat="1" applyFont="1"/>
    <xf numFmtId="0" fontId="82" fillId="0" borderId="0" xfId="0" applyFont="1"/>
    <xf numFmtId="0" fontId="41" fillId="3" borderId="0" xfId="3" applyFont="1" applyFill="1" applyBorder="1"/>
    <xf numFmtId="49" fontId="39" fillId="0" borderId="1" xfId="3" applyNumberFormat="1" applyFont="1" applyFill="1" applyBorder="1" applyAlignment="1">
      <alignment vertical="center" wrapText="1"/>
    </xf>
    <xf numFmtId="0" fontId="81" fillId="0" borderId="0" xfId="0" applyFont="1" applyFill="1" applyAlignment="1">
      <alignment horizontal="center"/>
    </xf>
    <xf numFmtId="0" fontId="83" fillId="0" borderId="0" xfId="0" applyFont="1"/>
    <xf numFmtId="49" fontId="30" fillId="5" borderId="1" xfId="0" applyNumberFormat="1" applyFont="1" applyFill="1" applyBorder="1" applyAlignment="1">
      <alignment horizontal="center" wrapText="1"/>
    </xf>
    <xf numFmtId="49" fontId="30" fillId="5" borderId="1" xfId="1" applyNumberFormat="1" applyFont="1" applyFill="1" applyBorder="1" applyAlignment="1" applyProtection="1">
      <alignment horizontal="left" wrapText="1"/>
      <protection locked="0"/>
    </xf>
    <xf numFmtId="0" fontId="24" fillId="0" borderId="0" xfId="0" applyFont="1" applyAlignment="1"/>
    <xf numFmtId="3" fontId="26" fillId="0" borderId="7" xfId="0" applyNumberFormat="1" applyFont="1" applyBorder="1" applyAlignment="1">
      <alignment wrapText="1"/>
    </xf>
    <xf numFmtId="3" fontId="26" fillId="0" borderId="7" xfId="0" applyNumberFormat="1" applyFont="1" applyBorder="1" applyAlignment="1">
      <alignment horizontal="right" wrapText="1"/>
    </xf>
    <xf numFmtId="3" fontId="26" fillId="0" borderId="8" xfId="0" applyNumberFormat="1" applyFont="1" applyBorder="1" applyAlignment="1">
      <alignment horizontal="right" wrapText="1"/>
    </xf>
    <xf numFmtId="0" fontId="89" fillId="0" borderId="0" xfId="0" applyFont="1"/>
    <xf numFmtId="0" fontId="89" fillId="0" borderId="0" xfId="0" applyFont="1" applyFill="1"/>
    <xf numFmtId="0" fontId="90" fillId="0" borderId="0" xfId="0" applyFont="1"/>
    <xf numFmtId="0" fontId="15" fillId="0" borderId="0" xfId="0" applyFont="1" applyFill="1"/>
    <xf numFmtId="3" fontId="68" fillId="0" borderId="0" xfId="0" applyNumberFormat="1" applyFont="1" applyFill="1"/>
    <xf numFmtId="3" fontId="51" fillId="0" borderId="0" xfId="0" applyNumberFormat="1" applyFont="1" applyFill="1"/>
    <xf numFmtId="0" fontId="18" fillId="0" borderId="0" xfId="0" applyFont="1" applyFill="1"/>
    <xf numFmtId="0" fontId="18" fillId="0" borderId="0" xfId="3" applyFont="1" applyAlignment="1">
      <alignment horizontal="right"/>
    </xf>
    <xf numFmtId="0" fontId="35" fillId="0" borderId="1" xfId="3" applyFont="1" applyFill="1" applyBorder="1" applyAlignment="1">
      <alignment horizontal="center" vertical="center"/>
    </xf>
    <xf numFmtId="0" fontId="35" fillId="0" borderId="1" xfId="3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right" vertical="top" wrapText="1"/>
    </xf>
    <xf numFmtId="49" fontId="40" fillId="0" borderId="17" xfId="3" applyNumberFormat="1" applyFont="1" applyFill="1" applyBorder="1" applyAlignment="1">
      <alignment horizontal="center" wrapText="1"/>
    </xf>
    <xf numFmtId="49" fontId="2" fillId="0" borderId="1" xfId="3" applyNumberFormat="1" applyFont="1" applyFill="1" applyBorder="1" applyAlignment="1">
      <alignment horizontal="center" vertical="top" wrapText="1"/>
    </xf>
    <xf numFmtId="0" fontId="2" fillId="0" borderId="1" xfId="3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horizontal="right"/>
    </xf>
    <xf numFmtId="1" fontId="2" fillId="0" borderId="0" xfId="3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right"/>
    </xf>
    <xf numFmtId="49" fontId="9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91" fillId="0" borderId="0" xfId="3" applyNumberFormat="1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93" fillId="0" borderId="0" xfId="0" applyFont="1"/>
    <xf numFmtId="0" fontId="72" fillId="0" borderId="0" xfId="0" applyFont="1" applyAlignment="1">
      <alignment horizontal="center" vertical="center"/>
    </xf>
    <xf numFmtId="0" fontId="18" fillId="0" borderId="1" xfId="0" applyFont="1" applyBorder="1" applyAlignment="1">
      <alignment wrapText="1"/>
    </xf>
    <xf numFmtId="0" fontId="18" fillId="0" borderId="1" xfId="0" applyFont="1" applyFill="1" applyBorder="1" applyAlignment="1">
      <alignment wrapText="1"/>
    </xf>
    <xf numFmtId="0" fontId="67" fillId="0" borderId="0" xfId="0" applyFont="1" applyAlignment="1">
      <alignment horizontal="center"/>
    </xf>
    <xf numFmtId="0" fontId="84" fillId="0" borderId="0" xfId="0" applyFont="1" applyAlignment="1">
      <alignment horizontal="center"/>
    </xf>
    <xf numFmtId="0" fontId="86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3" fontId="30" fillId="0" borderId="0" xfId="0" applyNumberFormat="1" applyFont="1"/>
    <xf numFmtId="0" fontId="2" fillId="0" borderId="0" xfId="0" applyFont="1"/>
    <xf numFmtId="0" fontId="57" fillId="0" borderId="0" xfId="0" applyFont="1" applyBorder="1" applyAlignment="1">
      <alignment horizontal="center"/>
    </xf>
    <xf numFmtId="0" fontId="18" fillId="0" borderId="0" xfId="0" applyFont="1" applyBorder="1"/>
    <xf numFmtId="0" fontId="2" fillId="0" borderId="0" xfId="0" applyFont="1" applyBorder="1"/>
    <xf numFmtId="0" fontId="6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left"/>
    </xf>
    <xf numFmtId="0" fontId="34" fillId="0" borderId="3" xfId="0" applyFont="1" applyBorder="1" applyAlignment="1">
      <alignment horizontal="center" vertical="center" wrapText="1"/>
    </xf>
    <xf numFmtId="0" fontId="103" fillId="0" borderId="0" xfId="0" applyFont="1"/>
    <xf numFmtId="0" fontId="68" fillId="0" borderId="0" xfId="0" applyFont="1" applyBorder="1"/>
    <xf numFmtId="0" fontId="1" fillId="0" borderId="0" xfId="0" applyFont="1"/>
    <xf numFmtId="49" fontId="40" fillId="0" borderId="17" xfId="28" applyNumberFormat="1" applyFont="1" applyFill="1" applyBorder="1" applyAlignment="1">
      <alignment horizontal="center" wrapText="1"/>
    </xf>
    <xf numFmtId="1" fontId="2" fillId="0" borderId="0" xfId="28" applyNumberFormat="1" applyFont="1" applyFill="1" applyBorder="1" applyAlignment="1">
      <alignment horizontal="center" vertical="top" wrapText="1"/>
    </xf>
    <xf numFmtId="49" fontId="78" fillId="0" borderId="1" xfId="0" applyNumberFormat="1" applyFont="1" applyFill="1" applyBorder="1" applyAlignment="1">
      <alignment horizontal="center" wrapText="1"/>
    </xf>
    <xf numFmtId="4" fontId="69" fillId="0" borderId="1" xfId="0" applyNumberFormat="1" applyFont="1" applyBorder="1" applyAlignment="1">
      <alignment horizontal="center" wrapText="1"/>
    </xf>
    <xf numFmtId="4" fontId="69" fillId="0" borderId="1" xfId="0" applyNumberFormat="1" applyFont="1" applyBorder="1" applyAlignment="1">
      <alignment horizontal="center"/>
    </xf>
    <xf numFmtId="49" fontId="86" fillId="0" borderId="1" xfId="0" applyNumberFormat="1" applyFont="1" applyFill="1" applyBorder="1" applyAlignment="1">
      <alignment horizontal="center" wrapText="1"/>
    </xf>
    <xf numFmtId="49" fontId="69" fillId="0" borderId="1" xfId="0" applyNumberFormat="1" applyFont="1" applyBorder="1" applyAlignment="1">
      <alignment horizontal="center" wrapText="1"/>
    </xf>
    <xf numFmtId="49" fontId="78" fillId="0" borderId="1" xfId="0" applyNumberFormat="1" applyFont="1" applyBorder="1" applyAlignment="1">
      <alignment horizontal="center" wrapText="1"/>
    </xf>
    <xf numFmtId="49" fontId="105" fillId="0" borderId="1" xfId="0" applyNumberFormat="1" applyFont="1" applyBorder="1" applyAlignment="1">
      <alignment horizontal="left" wrapText="1"/>
    </xf>
    <xf numFmtId="49" fontId="106" fillId="0" borderId="1" xfId="0" applyNumberFormat="1" applyFont="1" applyBorder="1" applyAlignment="1">
      <alignment horizontal="center" wrapText="1"/>
    </xf>
    <xf numFmtId="49" fontId="106" fillId="0" borderId="1" xfId="0" applyNumberFormat="1" applyFont="1" applyFill="1" applyBorder="1" applyAlignment="1">
      <alignment horizontal="center" wrapText="1"/>
    </xf>
    <xf numFmtId="0" fontId="97" fillId="0" borderId="1" xfId="0" applyFont="1" applyBorder="1" applyAlignment="1">
      <alignment wrapText="1"/>
    </xf>
    <xf numFmtId="0" fontId="69" fillId="0" borderId="0" xfId="0" applyFont="1" applyFill="1"/>
    <xf numFmtId="4" fontId="104" fillId="0" borderId="0" xfId="0" applyNumberFormat="1" applyFont="1"/>
    <xf numFmtId="49" fontId="86" fillId="0" borderId="1" xfId="0" applyNumberFormat="1" applyFont="1" applyBorder="1" applyAlignment="1" applyProtection="1">
      <alignment horizontal="left" wrapText="1"/>
      <protection locked="0"/>
    </xf>
    <xf numFmtId="3" fontId="69" fillId="0" borderId="1" xfId="0" applyNumberFormat="1" applyFont="1" applyFill="1" applyBorder="1" applyAlignment="1">
      <alignment horizontal="center"/>
    </xf>
    <xf numFmtId="0" fontId="69" fillId="0" borderId="0" xfId="0" applyFont="1" applyAlignment="1">
      <alignment wrapText="1"/>
    </xf>
    <xf numFmtId="0" fontId="86" fillId="0" borderId="0" xfId="0" applyFont="1"/>
    <xf numFmtId="0" fontId="108" fillId="0" borderId="0" xfId="0" applyFont="1"/>
    <xf numFmtId="0" fontId="108" fillId="0" borderId="0" xfId="0" applyFont="1" applyFill="1"/>
    <xf numFmtId="0" fontId="12" fillId="0" borderId="3" xfId="0" applyFont="1" applyBorder="1" applyAlignment="1"/>
    <xf numFmtId="0" fontId="12" fillId="0" borderId="3" xfId="0" applyFont="1" applyBorder="1"/>
    <xf numFmtId="0" fontId="12" fillId="0" borderId="1" xfId="0" applyFont="1" applyBorder="1"/>
    <xf numFmtId="0" fontId="109" fillId="0" borderId="0" xfId="0" applyFont="1" applyFill="1"/>
    <xf numFmtId="0" fontId="109" fillId="6" borderId="0" xfId="0" applyFont="1" applyFill="1"/>
    <xf numFmtId="3" fontId="72" fillId="0" borderId="0" xfId="0" applyNumberFormat="1" applyFont="1" applyFill="1" applyAlignment="1">
      <alignment horizontal="center"/>
    </xf>
    <xf numFmtId="3" fontId="72" fillId="0" borderId="0" xfId="0" applyNumberFormat="1" applyFont="1" applyAlignment="1">
      <alignment horizontal="center"/>
    </xf>
    <xf numFmtId="0" fontId="18" fillId="0" borderId="1" xfId="0" applyFont="1" applyFill="1" applyBorder="1" applyAlignment="1">
      <alignment horizontal="left" wrapText="1"/>
    </xf>
    <xf numFmtId="0" fontId="50" fillId="0" borderId="0" xfId="0" applyFont="1" applyFill="1"/>
    <xf numFmtId="3" fontId="62" fillId="0" borderId="0" xfId="0" applyNumberFormat="1" applyFont="1" applyFill="1"/>
    <xf numFmtId="3" fontId="85" fillId="0" borderId="1" xfId="0" applyNumberFormat="1" applyFont="1" applyFill="1" applyBorder="1" applyAlignment="1">
      <alignment horizontal="center"/>
    </xf>
    <xf numFmtId="49" fontId="20" fillId="5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wrapText="1"/>
    </xf>
    <xf numFmtId="0" fontId="18" fillId="5" borderId="1" xfId="0" applyFont="1" applyFill="1" applyBorder="1" applyAlignment="1">
      <alignment horizontal="center" wrapText="1"/>
    </xf>
    <xf numFmtId="4" fontId="51" fillId="0" borderId="0" xfId="0" applyNumberFormat="1" applyFont="1"/>
    <xf numFmtId="0" fontId="18" fillId="0" borderId="0" xfId="0" applyFont="1" applyAlignment="1">
      <alignment wrapText="1"/>
    </xf>
    <xf numFmtId="3" fontId="85" fillId="0" borderId="1" xfId="0" applyNumberFormat="1" applyFont="1" applyFill="1" applyBorder="1" applyAlignment="1">
      <alignment horizontal="center" wrapText="1"/>
    </xf>
    <xf numFmtId="4" fontId="107" fillId="0" borderId="0" xfId="0" applyNumberFormat="1" applyFont="1" applyFill="1"/>
    <xf numFmtId="4" fontId="51" fillId="0" borderId="0" xfId="0" applyNumberFormat="1" applyFont="1" applyFill="1"/>
    <xf numFmtId="0" fontId="63" fillId="0" borderId="0" xfId="0" applyFont="1"/>
    <xf numFmtId="49" fontId="21" fillId="5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 applyProtection="1">
      <alignment horizontal="left" wrapText="1"/>
      <protection locked="0"/>
    </xf>
    <xf numFmtId="49" fontId="14" fillId="0" borderId="14" xfId="0" applyNumberFormat="1" applyFont="1" applyFill="1" applyBorder="1" applyAlignment="1">
      <alignment horizontal="center" wrapText="1"/>
    </xf>
    <xf numFmtId="4" fontId="62" fillId="0" borderId="0" xfId="0" applyNumberFormat="1" applyFont="1"/>
    <xf numFmtId="49" fontId="18" fillId="3" borderId="1" xfId="0" applyNumberFormat="1" applyFont="1" applyFill="1" applyBorder="1" applyAlignment="1">
      <alignment horizontal="center" wrapText="1"/>
    </xf>
    <xf numFmtId="49" fontId="18" fillId="3" borderId="1" xfId="0" applyNumberFormat="1" applyFont="1" applyFill="1" applyBorder="1" applyAlignment="1">
      <alignment horizontal="left" wrapText="1"/>
    </xf>
    <xf numFmtId="0" fontId="110" fillId="0" borderId="0" xfId="0" applyFont="1"/>
    <xf numFmtId="0" fontId="30" fillId="5" borderId="1" xfId="0" applyFont="1" applyFill="1" applyBorder="1" applyAlignment="1"/>
    <xf numFmtId="0" fontId="30" fillId="5" borderId="1" xfId="0" applyFont="1" applyFill="1" applyBorder="1" applyAlignment="1">
      <alignment horizontal="center"/>
    </xf>
    <xf numFmtId="49" fontId="18" fillId="0" borderId="14" xfId="0" applyNumberFormat="1" applyFont="1" applyBorder="1" applyAlignment="1">
      <alignment horizontal="center" wrapText="1"/>
    </xf>
    <xf numFmtId="0" fontId="0" fillId="0" borderId="1" xfId="0" applyFont="1" applyBorder="1"/>
    <xf numFmtId="49" fontId="30" fillId="5" borderId="1" xfId="0" applyNumberFormat="1" applyFont="1" applyFill="1" applyBorder="1" applyAlignment="1">
      <alignment horizontal="center"/>
    </xf>
    <xf numFmtId="49" fontId="20" fillId="5" borderId="1" xfId="0" applyNumberFormat="1" applyFont="1" applyFill="1" applyBorder="1" applyAlignment="1" applyProtection="1">
      <alignment horizontal="left" wrapText="1"/>
      <protection locked="0"/>
    </xf>
    <xf numFmtId="0" fontId="30" fillId="5" borderId="1" xfId="0" applyFont="1" applyFill="1" applyBorder="1" applyAlignment="1">
      <alignment horizontal="justify" wrapText="1"/>
    </xf>
    <xf numFmtId="0" fontId="30" fillId="5" borderId="1" xfId="0" applyFont="1" applyFill="1" applyBorder="1" applyAlignment="1">
      <alignment horizontal="center" wrapText="1"/>
    </xf>
    <xf numFmtId="49" fontId="30" fillId="4" borderId="1" xfId="0" applyNumberFormat="1" applyFont="1" applyFill="1" applyBorder="1" applyAlignment="1">
      <alignment horizontal="center"/>
    </xf>
    <xf numFmtId="0" fontId="30" fillId="4" borderId="1" xfId="0" applyFont="1" applyFill="1" applyBorder="1" applyAlignment="1">
      <alignment horizontal="center" wrapText="1"/>
    </xf>
    <xf numFmtId="0" fontId="46" fillId="0" borderId="0" xfId="0" applyFont="1" applyAlignment="1">
      <alignment horizontal="center" vertical="center"/>
    </xf>
    <xf numFmtId="4" fontId="30" fillId="4" borderId="1" xfId="0" applyNumberFormat="1" applyFont="1" applyFill="1" applyBorder="1" applyAlignment="1">
      <alignment horizontal="center"/>
    </xf>
    <xf numFmtId="4" fontId="62" fillId="0" borderId="0" xfId="0" applyNumberFormat="1" applyFont="1" applyAlignment="1"/>
    <xf numFmtId="3" fontId="15" fillId="0" borderId="1" xfId="0" applyNumberFormat="1" applyFont="1" applyBorder="1"/>
    <xf numFmtId="3" fontId="30" fillId="0" borderId="1" xfId="0" applyNumberFormat="1" applyFont="1" applyFill="1" applyBorder="1" applyAlignment="1">
      <alignment horizontal="center"/>
    </xf>
    <xf numFmtId="0" fontId="18" fillId="0" borderId="15" xfId="0" applyFont="1" applyBorder="1" applyAlignment="1">
      <alignment horizontal="left" wrapText="1"/>
    </xf>
    <xf numFmtId="49" fontId="28" fillId="0" borderId="7" xfId="0" applyNumberFormat="1" applyFont="1" applyBorder="1" applyAlignment="1" applyProtection="1">
      <alignment horizontal="left" wrapText="1"/>
      <protection locked="0"/>
    </xf>
    <xf numFmtId="0" fontId="111" fillId="0" borderId="0" xfId="0" applyFont="1" applyAlignment="1">
      <alignment wrapText="1"/>
    </xf>
    <xf numFmtId="0" fontId="70" fillId="0" borderId="0" xfId="0" applyFont="1" applyBorder="1" applyAlignment="1">
      <alignment wrapText="1"/>
    </xf>
    <xf numFmtId="0" fontId="54" fillId="0" borderId="23" xfId="0" applyFont="1" applyBorder="1" applyAlignment="1">
      <alignment horizontal="left" wrapText="1"/>
    </xf>
    <xf numFmtId="0" fontId="56" fillId="0" borderId="24" xfId="0" applyFont="1" applyBorder="1" applyAlignment="1">
      <alignment horizontal="left" wrapText="1"/>
    </xf>
    <xf numFmtId="3" fontId="26" fillId="0" borderId="25" xfId="0" applyNumberFormat="1" applyFont="1" applyBorder="1" applyAlignment="1">
      <alignment wrapText="1"/>
    </xf>
    <xf numFmtId="3" fontId="26" fillId="0" borderId="25" xfId="0" applyNumberFormat="1" applyFont="1" applyBorder="1" applyAlignment="1">
      <alignment horizontal="right" wrapText="1"/>
    </xf>
    <xf numFmtId="3" fontId="88" fillId="0" borderId="25" xfId="0" applyNumberFormat="1" applyFont="1" applyBorder="1" applyAlignment="1">
      <alignment horizontal="center" wrapText="1"/>
    </xf>
    <xf numFmtId="3" fontId="88" fillId="0" borderId="26" xfId="0" applyNumberFormat="1" applyFont="1" applyBorder="1" applyAlignment="1">
      <alignment horizontal="center" wrapText="1"/>
    </xf>
    <xf numFmtId="0" fontId="57" fillId="0" borderId="27" xfId="0" applyFont="1" applyBorder="1" applyAlignment="1">
      <alignment horizontal="left" wrapText="1"/>
    </xf>
    <xf numFmtId="0" fontId="24" fillId="0" borderId="28" xfId="0" applyFont="1" applyBorder="1" applyAlignment="1">
      <alignment horizontal="left" wrapText="1"/>
    </xf>
    <xf numFmtId="3" fontId="88" fillId="0" borderId="25" xfId="0" applyNumberFormat="1" applyFont="1" applyBorder="1" applyAlignment="1">
      <alignment horizontal="right" wrapText="1"/>
    </xf>
    <xf numFmtId="0" fontId="24" fillId="0" borderId="11" xfId="0" applyFont="1" applyBorder="1" applyAlignment="1">
      <alignment horizontal="left" wrapText="1"/>
    </xf>
    <xf numFmtId="0" fontId="25" fillId="0" borderId="29" xfId="0" applyFont="1" applyBorder="1" applyAlignment="1">
      <alignment horizontal="left" wrapText="1"/>
    </xf>
    <xf numFmtId="49" fontId="28" fillId="0" borderId="25" xfId="0" applyNumberFormat="1" applyFont="1" applyBorder="1" applyAlignment="1" applyProtection="1">
      <alignment horizontal="left" wrapText="1"/>
      <protection locked="0"/>
    </xf>
    <xf numFmtId="3" fontId="26" fillId="0" borderId="26" xfId="0" applyNumberFormat="1" applyFont="1" applyBorder="1" applyAlignment="1">
      <alignment horizontal="right" wrapText="1"/>
    </xf>
    <xf numFmtId="0" fontId="55" fillId="0" borderId="29" xfId="0" applyFont="1" applyBorder="1" applyAlignment="1">
      <alignment horizontal="left" wrapText="1"/>
    </xf>
    <xf numFmtId="0" fontId="24" fillId="0" borderId="25" xfId="0" applyFont="1" applyBorder="1" applyAlignment="1">
      <alignment horizontal="left"/>
    </xf>
    <xf numFmtId="3" fontId="88" fillId="0" borderId="26" xfId="0" applyNumberFormat="1" applyFont="1" applyBorder="1" applyAlignment="1">
      <alignment horizontal="right" wrapText="1"/>
    </xf>
    <xf numFmtId="0" fontId="24" fillId="0" borderId="25" xfId="0" applyFont="1" applyBorder="1" applyAlignment="1">
      <alignment horizontal="left" wrapText="1"/>
    </xf>
    <xf numFmtId="0" fontId="56" fillId="0" borderId="25" xfId="0" applyFont="1" applyBorder="1" applyAlignment="1">
      <alignment horizontal="left"/>
    </xf>
    <xf numFmtId="0" fontId="24" fillId="0" borderId="12" xfId="0" applyFont="1" applyBorder="1" applyAlignment="1">
      <alignment horizontal="left" wrapText="1"/>
    </xf>
    <xf numFmtId="3" fontId="88" fillId="0" borderId="25" xfId="0" applyNumberFormat="1" applyFont="1" applyBorder="1" applyAlignment="1">
      <alignment wrapText="1"/>
    </xf>
    <xf numFmtId="49" fontId="24" fillId="0" borderId="25" xfId="0" applyNumberFormat="1" applyFont="1" applyBorder="1" applyAlignment="1">
      <alignment horizontal="left" wrapText="1"/>
    </xf>
    <xf numFmtId="3" fontId="26" fillId="0" borderId="25" xfId="0" applyNumberFormat="1" applyFont="1" applyBorder="1" applyAlignment="1" applyProtection="1">
      <alignment horizontal="right" wrapText="1"/>
      <protection locked="0"/>
    </xf>
    <xf numFmtId="49" fontId="52" fillId="0" borderId="25" xfId="0" applyNumberFormat="1" applyFont="1" applyBorder="1" applyAlignment="1" applyProtection="1">
      <alignment horizontal="left" wrapText="1"/>
      <protection locked="0"/>
    </xf>
    <xf numFmtId="3" fontId="26" fillId="0" borderId="25" xfId="0" applyNumberFormat="1" applyFont="1" applyBorder="1" applyAlignment="1">
      <alignment horizontal="center" wrapText="1"/>
    </xf>
    <xf numFmtId="3" fontId="26" fillId="0" borderId="26" xfId="0" applyNumberFormat="1" applyFont="1" applyBorder="1" applyAlignment="1">
      <alignment horizontal="center" wrapText="1"/>
    </xf>
    <xf numFmtId="0" fontId="24" fillId="0" borderId="0" xfId="0" applyFont="1" applyBorder="1" applyAlignment="1">
      <alignment wrapText="1"/>
    </xf>
    <xf numFmtId="0" fontId="24" fillId="0" borderId="25" xfId="0" applyFont="1" applyBorder="1" applyAlignment="1">
      <alignment wrapText="1"/>
    </xf>
    <xf numFmtId="0" fontId="56" fillId="0" borderId="25" xfId="0" applyFont="1" applyBorder="1" applyAlignment="1">
      <alignment horizontal="left" wrapText="1"/>
    </xf>
    <xf numFmtId="49" fontId="52" fillId="0" borderId="0" xfId="0" applyNumberFormat="1" applyFont="1" applyBorder="1" applyAlignment="1" applyProtection="1">
      <alignment horizontal="left" wrapText="1"/>
      <protection locked="0"/>
    </xf>
    <xf numFmtId="0" fontId="70" fillId="0" borderId="0" xfId="0" applyFont="1" applyAlignment="1">
      <alignment wrapText="1"/>
    </xf>
    <xf numFmtId="0" fontId="88" fillId="0" borderId="25" xfId="0" applyFont="1" applyBorder="1" applyAlignment="1">
      <alignment horizontal="center" wrapText="1"/>
    </xf>
    <xf numFmtId="3" fontId="88" fillId="0" borderId="25" xfId="0" applyNumberFormat="1" applyFont="1" applyFill="1" applyBorder="1" applyAlignment="1">
      <alignment horizontal="right" wrapText="1"/>
    </xf>
    <xf numFmtId="3" fontId="88" fillId="0" borderId="26" xfId="0" applyNumberFormat="1" applyFont="1" applyFill="1" applyBorder="1" applyAlignment="1">
      <alignment horizontal="center" wrapText="1"/>
    </xf>
    <xf numFmtId="0" fontId="88" fillId="0" borderId="25" xfId="0" applyFont="1" applyBorder="1" applyAlignment="1">
      <alignment horizontal="right" wrapText="1"/>
    </xf>
    <xf numFmtId="0" fontId="54" fillId="0" borderId="29" xfId="0" applyFont="1" applyBorder="1" applyAlignment="1">
      <alignment horizontal="left" wrapText="1"/>
    </xf>
    <xf numFmtId="0" fontId="53" fillId="0" borderId="25" xfId="0" applyFont="1" applyBorder="1"/>
    <xf numFmtId="0" fontId="56" fillId="0" borderId="25" xfId="0" applyFont="1" applyBorder="1" applyAlignment="1">
      <alignment wrapText="1"/>
    </xf>
    <xf numFmtId="0" fontId="26" fillId="0" borderId="25" xfId="0" applyFont="1" applyBorder="1" applyAlignment="1">
      <alignment horizontal="right" wrapText="1"/>
    </xf>
    <xf numFmtId="0" fontId="57" fillId="0" borderId="29" xfId="0" applyFont="1" applyBorder="1" applyAlignment="1">
      <alignment horizontal="left" wrapText="1"/>
    </xf>
    <xf numFmtId="0" fontId="24" fillId="0" borderId="12" xfId="0" applyFont="1" applyBorder="1"/>
    <xf numFmtId="0" fontId="24" fillId="0" borderId="0" xfId="0" applyFont="1" applyAlignment="1">
      <alignment wrapText="1"/>
    </xf>
    <xf numFmtId="3" fontId="26" fillId="0" borderId="25" xfId="0" applyNumberFormat="1" applyFont="1" applyBorder="1" applyAlignment="1">
      <alignment horizontal="right" vertical="center" wrapText="1"/>
    </xf>
    <xf numFmtId="3" fontId="88" fillId="0" borderId="26" xfId="0" applyNumberFormat="1" applyFont="1" applyBorder="1" applyAlignment="1">
      <alignment horizontal="center" vertical="center" wrapText="1"/>
    </xf>
    <xf numFmtId="0" fontId="57" fillId="0" borderId="30" xfId="0" applyFont="1" applyBorder="1" applyAlignment="1">
      <alignment horizontal="left"/>
    </xf>
    <xf numFmtId="3" fontId="88" fillId="0" borderId="26" xfId="0" applyNumberFormat="1" applyFont="1" applyBorder="1" applyAlignment="1">
      <alignment wrapText="1"/>
    </xf>
    <xf numFmtId="0" fontId="70" fillId="0" borderId="25" xfId="0" applyFont="1" applyBorder="1" applyAlignment="1">
      <alignment horizontal="left" vertical="center" wrapText="1"/>
    </xf>
    <xf numFmtId="0" fontId="54" fillId="0" borderId="30" xfId="0" applyFont="1" applyBorder="1" applyAlignment="1">
      <alignment horizontal="left"/>
    </xf>
    <xf numFmtId="0" fontId="54" fillId="0" borderId="29" xfId="0" applyFont="1" applyBorder="1" applyAlignment="1">
      <alignment horizontal="left"/>
    </xf>
    <xf numFmtId="0" fontId="88" fillId="0" borderId="26" xfId="0" applyFont="1" applyBorder="1" applyAlignment="1">
      <alignment horizontal="center" wrapText="1"/>
    </xf>
    <xf numFmtId="0" fontId="70" fillId="0" borderId="25" xfId="0" applyFont="1" applyBorder="1" applyAlignment="1">
      <alignment wrapText="1"/>
    </xf>
    <xf numFmtId="3" fontId="26" fillId="0" borderId="25" xfId="0" applyNumberFormat="1" applyFont="1" applyBorder="1" applyAlignment="1" applyProtection="1">
      <alignment wrapText="1"/>
      <protection locked="0"/>
    </xf>
    <xf numFmtId="4" fontId="88" fillId="0" borderId="25" xfId="0" applyNumberFormat="1" applyFont="1" applyBorder="1" applyAlignment="1">
      <alignment horizontal="center" wrapText="1"/>
    </xf>
    <xf numFmtId="4" fontId="88" fillId="0" borderId="26" xfId="0" applyNumberFormat="1" applyFont="1" applyBorder="1" applyAlignment="1">
      <alignment horizontal="center" wrapText="1"/>
    </xf>
    <xf numFmtId="0" fontId="56" fillId="0" borderId="25" xfId="0" applyFont="1" applyBorder="1"/>
    <xf numFmtId="0" fontId="24" fillId="0" borderId="31" xfId="0" applyFont="1" applyBorder="1" applyAlignment="1">
      <alignment wrapText="1"/>
    </xf>
    <xf numFmtId="0" fontId="111" fillId="0" borderId="25" xfId="0" applyFont="1" applyBorder="1" applyAlignment="1">
      <alignment wrapText="1"/>
    </xf>
    <xf numFmtId="0" fontId="56" fillId="0" borderId="31" xfId="0" applyFont="1" applyBorder="1" applyAlignment="1">
      <alignment wrapText="1"/>
    </xf>
    <xf numFmtId="0" fontId="56" fillId="0" borderId="25" xfId="0" applyFont="1" applyFill="1" applyBorder="1" applyAlignment="1" applyProtection="1">
      <alignment horizontal="left" wrapText="1"/>
    </xf>
    <xf numFmtId="0" fontId="24" fillId="0" borderId="32" xfId="0" applyNumberFormat="1" applyFont="1" applyBorder="1" applyAlignment="1">
      <alignment horizontal="left" wrapText="1"/>
    </xf>
    <xf numFmtId="0" fontId="24" fillId="0" borderId="33" xfId="0" applyNumberFormat="1" applyFont="1" applyBorder="1" applyAlignment="1">
      <alignment horizontal="left" wrapText="1"/>
    </xf>
    <xf numFmtId="0" fontId="25" fillId="0" borderId="34" xfId="0" applyFont="1" applyBorder="1" applyAlignment="1">
      <alignment horizontal="left" wrapText="1"/>
    </xf>
    <xf numFmtId="49" fontId="112" fillId="0" borderId="35" xfId="0" applyNumberFormat="1" applyFont="1" applyBorder="1" applyAlignment="1" applyProtection="1">
      <alignment horizontal="left" wrapText="1"/>
      <protection locked="0"/>
    </xf>
    <xf numFmtId="3" fontId="26" fillId="0" borderId="35" xfId="0" applyNumberFormat="1" applyFont="1" applyBorder="1" applyAlignment="1" applyProtection="1">
      <alignment horizontal="right" wrapText="1"/>
      <protection locked="0"/>
    </xf>
    <xf numFmtId="3" fontId="26" fillId="0" borderId="35" xfId="0" applyNumberFormat="1" applyFont="1" applyBorder="1" applyAlignment="1">
      <alignment horizontal="right" wrapText="1"/>
    </xf>
    <xf numFmtId="3" fontId="88" fillId="0" borderId="35" xfId="0" applyNumberFormat="1" applyFont="1" applyBorder="1" applyAlignment="1">
      <alignment horizontal="center" wrapText="1"/>
    </xf>
    <xf numFmtId="3" fontId="88" fillId="0" borderId="36" xfId="0" applyNumberFormat="1" applyFont="1" applyBorder="1" applyAlignment="1">
      <alignment horizontal="center" wrapText="1"/>
    </xf>
    <xf numFmtId="0" fontId="88" fillId="0" borderId="35" xfId="0" applyFont="1" applyBorder="1" applyAlignment="1">
      <alignment horizontal="center" wrapText="1"/>
    </xf>
    <xf numFmtId="0" fontId="88" fillId="0" borderId="36" xfId="0" applyFont="1" applyBorder="1" applyAlignment="1">
      <alignment horizontal="center" wrapText="1"/>
    </xf>
    <xf numFmtId="0" fontId="57" fillId="0" borderId="37" xfId="0" applyFont="1" applyBorder="1" applyAlignment="1">
      <alignment horizontal="left"/>
    </xf>
    <xf numFmtId="0" fontId="70" fillId="0" borderId="35" xfId="0" applyFont="1" applyBorder="1" applyAlignment="1">
      <alignment horizontal="left" wrapText="1"/>
    </xf>
    <xf numFmtId="3" fontId="88" fillId="0" borderId="35" xfId="0" applyNumberFormat="1" applyFont="1" applyBorder="1" applyAlignment="1">
      <alignment horizontal="right" wrapText="1"/>
    </xf>
    <xf numFmtId="0" fontId="60" fillId="0" borderId="38" xfId="0" applyFont="1" applyBorder="1" applyAlignment="1">
      <alignment horizontal="left"/>
    </xf>
    <xf numFmtId="3" fontId="26" fillId="0" borderId="39" xfId="0" applyNumberFormat="1" applyFont="1" applyBorder="1" applyAlignment="1">
      <alignment horizontal="right" wrapText="1"/>
    </xf>
    <xf numFmtId="3" fontId="18" fillId="0" borderId="44" xfId="0" applyNumberFormat="1" applyFont="1" applyBorder="1"/>
    <xf numFmtId="49" fontId="18" fillId="0" borderId="3" xfId="0" applyNumberFormat="1" applyFont="1" applyBorder="1" applyAlignment="1">
      <alignment horizontal="center"/>
    </xf>
    <xf numFmtId="49" fontId="21" fillId="0" borderId="3" xfId="0" applyNumberFormat="1" applyFont="1" applyBorder="1" applyAlignment="1">
      <alignment horizontal="center" wrapText="1"/>
    </xf>
    <xf numFmtId="49" fontId="44" fillId="0" borderId="0" xfId="0" applyNumberFormat="1" applyFont="1" applyBorder="1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49" fontId="21" fillId="0" borderId="4" xfId="0" applyNumberFormat="1" applyFont="1" applyFill="1" applyBorder="1" applyAlignment="1">
      <alignment horizontal="center" wrapText="1"/>
    </xf>
    <xf numFmtId="49" fontId="21" fillId="0" borderId="16" xfId="0" applyNumberFormat="1" applyFont="1" applyFill="1" applyBorder="1" applyAlignment="1">
      <alignment horizontal="center" wrapText="1"/>
    </xf>
    <xf numFmtId="0" fontId="18" fillId="0" borderId="3" xfId="0" applyFont="1" applyBorder="1" applyAlignment="1">
      <alignment horizontal="left" wrapText="1"/>
    </xf>
    <xf numFmtId="3" fontId="113" fillId="0" borderId="39" xfId="0" applyNumberFormat="1" applyFont="1" applyBorder="1" applyAlignment="1">
      <alignment horizontal="right" wrapText="1"/>
    </xf>
    <xf numFmtId="3" fontId="113" fillId="0" borderId="40" xfId="0" applyNumberFormat="1" applyFont="1" applyBorder="1" applyAlignment="1">
      <alignment horizontal="right" wrapText="1"/>
    </xf>
    <xf numFmtId="0" fontId="12" fillId="0" borderId="0" xfId="0" applyFont="1" applyBorder="1" applyAlignment="1"/>
    <xf numFmtId="0" fontId="101" fillId="0" borderId="41" xfId="0" applyFont="1" applyBorder="1" applyAlignment="1">
      <alignment horizontal="center"/>
    </xf>
    <xf numFmtId="0" fontId="18" fillId="0" borderId="0" xfId="0" applyFont="1" applyAlignment="1"/>
    <xf numFmtId="49" fontId="20" fillId="5" borderId="1" xfId="1" applyNumberFormat="1" applyFont="1" applyFill="1" applyBorder="1" applyAlignment="1" applyProtection="1">
      <alignment horizontal="left" wrapText="1"/>
      <protection locked="0"/>
    </xf>
    <xf numFmtId="3" fontId="77" fillId="5" borderId="1" xfId="0" applyNumberFormat="1" applyFont="1" applyFill="1" applyBorder="1" applyAlignment="1">
      <alignment horizontal="center" wrapText="1"/>
    </xf>
    <xf numFmtId="3" fontId="20" fillId="5" borderId="1" xfId="0" applyNumberFormat="1" applyFont="1" applyFill="1" applyBorder="1" applyAlignment="1">
      <alignment horizontal="center" wrapText="1"/>
    </xf>
    <xf numFmtId="3" fontId="65" fillId="0" borderId="1" xfId="0" applyNumberFormat="1" applyFont="1" applyFill="1" applyBorder="1" applyAlignment="1">
      <alignment horizontal="center" wrapText="1"/>
    </xf>
    <xf numFmtId="3" fontId="20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Border="1" applyAlignment="1">
      <alignment horizontal="center" wrapText="1"/>
    </xf>
    <xf numFmtId="3" fontId="21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center" wrapText="1"/>
    </xf>
    <xf numFmtId="49" fontId="115" fillId="0" borderId="1" xfId="0" applyNumberFormat="1" applyFont="1" applyFill="1" applyBorder="1" applyAlignment="1">
      <alignment horizontal="center" wrapText="1"/>
    </xf>
    <xf numFmtId="49" fontId="116" fillId="0" borderId="1" xfId="0" applyNumberFormat="1" applyFont="1" applyFill="1" applyBorder="1" applyAlignment="1">
      <alignment horizontal="left" wrapText="1"/>
    </xf>
    <xf numFmtId="3" fontId="117" fillId="0" borderId="1" xfId="0" applyNumberFormat="1" applyFont="1" applyFill="1" applyBorder="1" applyAlignment="1">
      <alignment horizontal="center" wrapText="1"/>
    </xf>
    <xf numFmtId="3" fontId="115" fillId="0" borderId="1" xfId="0" applyNumberFormat="1" applyFont="1" applyFill="1" applyBorder="1" applyAlignment="1">
      <alignment horizontal="center" wrapText="1"/>
    </xf>
    <xf numFmtId="3" fontId="116" fillId="0" borderId="1" xfId="0" applyNumberFormat="1" applyFont="1" applyBorder="1" applyAlignment="1">
      <alignment horizontal="center" wrapText="1"/>
    </xf>
    <xf numFmtId="49" fontId="65" fillId="0" borderId="1" xfId="0" applyNumberFormat="1" applyFont="1" applyFill="1" applyBorder="1" applyAlignment="1">
      <alignment horizontal="center" wrapText="1"/>
    </xf>
    <xf numFmtId="49" fontId="18" fillId="0" borderId="3" xfId="0" applyNumberFormat="1" applyFont="1" applyFill="1" applyBorder="1" applyAlignment="1">
      <alignment horizontal="left" wrapText="1"/>
    </xf>
    <xf numFmtId="3" fontId="18" fillId="0" borderId="1" xfId="0" applyNumberFormat="1" applyFont="1" applyFill="1" applyBorder="1" applyAlignment="1" applyProtection="1">
      <alignment horizontal="center" wrapText="1"/>
      <protection locked="0"/>
    </xf>
    <xf numFmtId="49" fontId="118" fillId="0" borderId="1" xfId="2" applyNumberFormat="1" applyFont="1" applyFill="1" applyBorder="1" applyAlignment="1">
      <alignment horizontal="center" wrapText="1"/>
    </xf>
    <xf numFmtId="49" fontId="118" fillId="0" borderId="1" xfId="2" applyNumberFormat="1" applyFont="1" applyFill="1" applyBorder="1" applyAlignment="1">
      <alignment horizontal="left" wrapText="1"/>
    </xf>
    <xf numFmtId="3" fontId="119" fillId="0" borderId="1" xfId="0" applyNumberFormat="1" applyFont="1" applyBorder="1" applyAlignment="1">
      <alignment horizontal="center" wrapText="1"/>
    </xf>
    <xf numFmtId="3" fontId="120" fillId="0" borderId="1" xfId="0" applyNumberFormat="1" applyFont="1" applyFill="1" applyBorder="1" applyAlignment="1">
      <alignment horizontal="center" wrapText="1"/>
    </xf>
    <xf numFmtId="3" fontId="118" fillId="0" borderId="1" xfId="0" applyNumberFormat="1" applyFont="1" applyFill="1" applyBorder="1" applyAlignment="1">
      <alignment horizontal="center" wrapText="1"/>
    </xf>
    <xf numFmtId="3" fontId="119" fillId="0" borderId="1" xfId="0" applyNumberFormat="1" applyFont="1" applyFill="1" applyBorder="1" applyAlignment="1" applyProtection="1">
      <alignment horizontal="center" wrapText="1"/>
      <protection locked="0"/>
    </xf>
    <xf numFmtId="3" fontId="118" fillId="0" borderId="1" xfId="0" applyNumberFormat="1" applyFont="1" applyBorder="1" applyAlignment="1">
      <alignment horizontal="center" wrapText="1"/>
    </xf>
    <xf numFmtId="3" fontId="69" fillId="0" borderId="1" xfId="0" applyNumberFormat="1" applyFont="1" applyFill="1" applyBorder="1" applyAlignment="1">
      <alignment horizontal="center" wrapText="1"/>
    </xf>
    <xf numFmtId="3" fontId="86" fillId="0" borderId="1" xfId="0" applyNumberFormat="1" applyFont="1" applyFill="1" applyBorder="1" applyAlignment="1">
      <alignment horizontal="center" wrapText="1"/>
    </xf>
    <xf numFmtId="3" fontId="121" fillId="0" borderId="1" xfId="0" applyNumberFormat="1" applyFont="1" applyFill="1" applyBorder="1" applyAlignment="1">
      <alignment horizontal="center" wrapText="1"/>
    </xf>
    <xf numFmtId="3" fontId="18" fillId="0" borderId="1" xfId="0" applyNumberFormat="1" applyFont="1" applyFill="1" applyBorder="1" applyAlignment="1" applyProtection="1">
      <alignment horizontal="center"/>
      <protection locked="0"/>
    </xf>
    <xf numFmtId="49" fontId="121" fillId="0" borderId="1" xfId="0" applyNumberFormat="1" applyFont="1" applyBorder="1" applyAlignment="1">
      <alignment horizontal="center" wrapText="1"/>
    </xf>
    <xf numFmtId="49" fontId="121" fillId="0" borderId="14" xfId="0" applyNumberFormat="1" applyFont="1" applyBorder="1" applyAlignment="1">
      <alignment horizontal="center" wrapText="1"/>
    </xf>
    <xf numFmtId="49" fontId="122" fillId="0" borderId="4" xfId="0" applyNumberFormat="1" applyFont="1" applyFill="1" applyBorder="1" applyAlignment="1">
      <alignment horizontal="left" wrapText="1"/>
    </xf>
    <xf numFmtId="3" fontId="64" fillId="0" borderId="1" xfId="0" applyNumberFormat="1" applyFont="1" applyBorder="1" applyAlignment="1">
      <alignment horizontal="center" wrapText="1"/>
    </xf>
    <xf numFmtId="3" fontId="122" fillId="0" borderId="1" xfId="0" applyNumberFormat="1" applyFont="1" applyBorder="1" applyAlignment="1">
      <alignment horizontal="center" wrapText="1"/>
    </xf>
    <xf numFmtId="3" fontId="122" fillId="0" borderId="1" xfId="0" applyNumberFormat="1" applyFont="1" applyFill="1" applyBorder="1" applyAlignment="1">
      <alignment horizontal="center" wrapText="1"/>
    </xf>
    <xf numFmtId="3" fontId="45" fillId="0" borderId="1" xfId="0" applyNumberFormat="1" applyFont="1" applyBorder="1" applyAlignment="1">
      <alignment horizontal="center" wrapText="1"/>
    </xf>
    <xf numFmtId="49" fontId="121" fillId="0" borderId="1" xfId="0" applyNumberFormat="1" applyFont="1" applyFill="1" applyBorder="1" applyAlignment="1">
      <alignment horizontal="center" wrapText="1"/>
    </xf>
    <xf numFmtId="49" fontId="121" fillId="0" borderId="14" xfId="0" applyNumberFormat="1" applyFont="1" applyFill="1" applyBorder="1" applyAlignment="1">
      <alignment horizontal="center" wrapText="1"/>
    </xf>
    <xf numFmtId="49" fontId="122" fillId="0" borderId="1" xfId="0" applyNumberFormat="1" applyFont="1" applyFill="1" applyBorder="1" applyAlignment="1" applyProtection="1">
      <alignment horizontal="left" wrapText="1"/>
      <protection locked="0"/>
    </xf>
    <xf numFmtId="3" fontId="64" fillId="0" borderId="1" xfId="0" applyNumberFormat="1" applyFont="1" applyFill="1" applyBorder="1" applyAlignment="1">
      <alignment horizontal="center" wrapText="1"/>
    </xf>
    <xf numFmtId="3" fontId="123" fillId="0" borderId="1" xfId="0" applyNumberFormat="1" applyFont="1" applyBorder="1" applyAlignment="1">
      <alignment horizontal="center" wrapText="1"/>
    </xf>
    <xf numFmtId="3" fontId="45" fillId="5" borderId="1" xfId="0" applyNumberFormat="1" applyFont="1" applyFill="1" applyBorder="1" applyAlignment="1">
      <alignment horizontal="center" wrapText="1"/>
    </xf>
    <xf numFmtId="49" fontId="21" fillId="0" borderId="3" xfId="0" applyNumberFormat="1" applyFont="1" applyFill="1" applyBorder="1" applyAlignment="1">
      <alignment horizontal="center" wrapText="1"/>
    </xf>
    <xf numFmtId="3" fontId="18" fillId="0" borderId="3" xfId="0" applyNumberFormat="1" applyFont="1" applyBorder="1" applyAlignment="1">
      <alignment horizontal="center" wrapText="1"/>
    </xf>
    <xf numFmtId="3" fontId="21" fillId="0" borderId="3" xfId="0" applyNumberFormat="1" applyFont="1" applyFill="1" applyBorder="1" applyAlignment="1">
      <alignment horizontal="center" wrapText="1"/>
    </xf>
    <xf numFmtId="3" fontId="14" fillId="0" borderId="3" xfId="0" applyNumberFormat="1" applyFont="1" applyBorder="1" applyAlignment="1">
      <alignment horizontal="center" wrapText="1"/>
    </xf>
    <xf numFmtId="49" fontId="122" fillId="0" borderId="1" xfId="0" applyNumberFormat="1" applyFont="1" applyFill="1" applyBorder="1" applyAlignment="1">
      <alignment horizontal="left" wrapText="1"/>
    </xf>
    <xf numFmtId="3" fontId="124" fillId="0" borderId="1" xfId="0" applyNumberFormat="1" applyFont="1" applyFill="1" applyBorder="1" applyAlignment="1">
      <alignment horizontal="center" wrapText="1"/>
    </xf>
    <xf numFmtId="3" fontId="21" fillId="0" borderId="4" xfId="0" applyNumberFormat="1" applyFont="1" applyFill="1" applyBorder="1" applyAlignment="1">
      <alignment horizontal="center" wrapText="1"/>
    </xf>
    <xf numFmtId="3" fontId="65" fillId="0" borderId="4" xfId="0" applyNumberFormat="1" applyFont="1" applyFill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" xfId="0" applyFont="1" applyBorder="1" applyAlignment="1">
      <alignment horizontal="justify" wrapText="1"/>
    </xf>
    <xf numFmtId="3" fontId="14" fillId="0" borderId="1" xfId="0" applyNumberFormat="1" applyFont="1" applyFill="1" applyBorder="1" applyAlignment="1" applyProtection="1">
      <alignment horizontal="center" wrapText="1"/>
      <protection locked="0"/>
    </xf>
    <xf numFmtId="3" fontId="86" fillId="0" borderId="1" xfId="0" applyNumberFormat="1" applyFont="1" applyBorder="1" applyAlignment="1">
      <alignment horizontal="center" wrapText="1"/>
    </xf>
    <xf numFmtId="0" fontId="64" fillId="0" borderId="1" xfId="0" applyFont="1" applyBorder="1" applyAlignment="1">
      <alignment wrapText="1"/>
    </xf>
    <xf numFmtId="0" fontId="18" fillId="0" borderId="1" xfId="0" applyFont="1" applyBorder="1" applyAlignment="1">
      <alignment vertical="top" wrapText="1"/>
    </xf>
    <xf numFmtId="3" fontId="14" fillId="0" borderId="3" xfId="0" applyNumberFormat="1" applyFont="1" applyFill="1" applyBorder="1" applyAlignment="1">
      <alignment horizontal="center" wrapText="1"/>
    </xf>
    <xf numFmtId="49" fontId="21" fillId="0" borderId="4" xfId="0" applyNumberFormat="1" applyFont="1" applyBorder="1" applyAlignment="1">
      <alignment horizontal="center" wrapText="1"/>
    </xf>
    <xf numFmtId="49" fontId="77" fillId="2" borderId="1" xfId="0" applyNumberFormat="1" applyFont="1" applyFill="1" applyBorder="1" applyAlignment="1" applyProtection="1">
      <alignment horizontal="center" wrapText="1"/>
      <protection locked="0"/>
    </xf>
    <xf numFmtId="49" fontId="77" fillId="2" borderId="1" xfId="1" applyNumberFormat="1" applyFont="1" applyFill="1" applyBorder="1" applyAlignment="1" applyProtection="1">
      <alignment horizontal="center" wrapText="1"/>
      <protection locked="0"/>
    </xf>
    <xf numFmtId="3" fontId="77" fillId="2" borderId="1" xfId="0" applyNumberFormat="1" applyFont="1" applyFill="1" applyBorder="1" applyAlignment="1">
      <alignment horizontal="center" wrapText="1"/>
    </xf>
    <xf numFmtId="3" fontId="18" fillId="0" borderId="44" xfId="0" applyNumberFormat="1" applyFont="1" applyBorder="1" applyAlignment="1">
      <alignment horizontal="right"/>
    </xf>
    <xf numFmtId="0" fontId="39" fillId="0" borderId="0" xfId="0" applyFont="1" applyBorder="1"/>
    <xf numFmtId="49" fontId="125" fillId="0" borderId="25" xfId="0" applyNumberFormat="1" applyFont="1" applyBorder="1" applyAlignment="1" applyProtection="1">
      <alignment horizontal="left" wrapText="1"/>
      <protection locked="0"/>
    </xf>
    <xf numFmtId="0" fontId="88" fillId="0" borderId="25" xfId="0" applyFont="1" applyBorder="1" applyAlignment="1">
      <alignment horizontal="left" wrapText="1"/>
    </xf>
    <xf numFmtId="0" fontId="126" fillId="0" borderId="25" xfId="0" applyFont="1" applyBorder="1" applyAlignment="1">
      <alignment horizontal="left" vertical="center" wrapText="1"/>
    </xf>
    <xf numFmtId="0" fontId="127" fillId="0" borderId="25" xfId="0" applyFont="1" applyBorder="1" applyAlignment="1">
      <alignment horizontal="left" wrapText="1"/>
    </xf>
    <xf numFmtId="0" fontId="26" fillId="0" borderId="25" xfId="0" applyFont="1" applyBorder="1" applyAlignment="1">
      <alignment horizontal="left" wrapText="1"/>
    </xf>
    <xf numFmtId="0" fontId="126" fillId="0" borderId="25" xfId="0" applyFont="1" applyBorder="1" applyAlignment="1">
      <alignment wrapText="1"/>
    </xf>
    <xf numFmtId="0" fontId="125" fillId="0" borderId="39" xfId="0" applyFont="1" applyBorder="1" applyAlignment="1">
      <alignment horizontal="left" wrapText="1"/>
    </xf>
    <xf numFmtId="0" fontId="56" fillId="0" borderId="1" xfId="0" applyFont="1" applyBorder="1" applyAlignment="1">
      <alignment horizontal="center" vertical="center" wrapText="1"/>
    </xf>
    <xf numFmtId="3" fontId="69" fillId="0" borderId="47" xfId="0" applyNumberFormat="1" applyFont="1" applyBorder="1" applyAlignment="1">
      <alignment horizontal="right" vertical="center"/>
    </xf>
    <xf numFmtId="49" fontId="65" fillId="0" borderId="1" xfId="0" applyNumberFormat="1" applyFont="1" applyBorder="1" applyAlignment="1">
      <alignment horizontal="center" wrapText="1"/>
    </xf>
    <xf numFmtId="3" fontId="18" fillId="0" borderId="47" xfId="0" applyNumberFormat="1" applyFont="1" applyBorder="1" applyAlignment="1">
      <alignment horizontal="right" vertical="center"/>
    </xf>
    <xf numFmtId="3" fontId="64" fillId="0" borderId="47" xfId="0" applyNumberFormat="1" applyFont="1" applyBorder="1" applyAlignment="1"/>
    <xf numFmtId="0" fontId="16" fillId="0" borderId="41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99" fillId="0" borderId="41" xfId="0" applyFont="1" applyBorder="1" applyAlignment="1">
      <alignment horizontal="center"/>
    </xf>
    <xf numFmtId="0" fontId="99" fillId="0" borderId="46" xfId="0" applyFont="1" applyBorder="1" applyAlignment="1">
      <alignment horizontal="center"/>
    </xf>
    <xf numFmtId="0" fontId="99" fillId="0" borderId="35" xfId="0" applyFont="1" applyBorder="1" applyAlignment="1">
      <alignment horizontal="left"/>
    </xf>
    <xf numFmtId="0" fontId="18" fillId="0" borderId="35" xfId="0" applyFont="1" applyBorder="1" applyAlignment="1">
      <alignment horizontal="left"/>
    </xf>
    <xf numFmtId="49" fontId="101" fillId="0" borderId="48" xfId="0" applyNumberFormat="1" applyFont="1" applyBorder="1" applyAlignment="1">
      <alignment horizontal="center"/>
    </xf>
    <xf numFmtId="49" fontId="18" fillId="3" borderId="48" xfId="0" applyNumberFormat="1" applyFont="1" applyFill="1" applyBorder="1" applyAlignment="1">
      <alignment horizontal="left" wrapText="1"/>
    </xf>
    <xf numFmtId="49" fontId="18" fillId="0" borderId="41" xfId="0" applyNumberFormat="1" applyFont="1" applyBorder="1" applyAlignment="1">
      <alignment horizontal="center"/>
    </xf>
    <xf numFmtId="0" fontId="18" fillId="0" borderId="48" xfId="0" applyFont="1" applyBorder="1"/>
    <xf numFmtId="0" fontId="18" fillId="0" borderId="48" xfId="0" applyFont="1" applyBorder="1" applyAlignment="1">
      <alignment wrapText="1"/>
    </xf>
    <xf numFmtId="3" fontId="117" fillId="0" borderId="47" xfId="0" applyNumberFormat="1" applyFont="1" applyBorder="1" applyAlignment="1"/>
    <xf numFmtId="3" fontId="64" fillId="0" borderId="44" xfId="0" applyNumberFormat="1" applyFont="1" applyBorder="1" applyAlignment="1"/>
    <xf numFmtId="49" fontId="18" fillId="0" borderId="41" xfId="0" applyNumberFormat="1" applyFont="1" applyBorder="1"/>
    <xf numFmtId="0" fontId="18" fillId="0" borderId="43" xfId="0" applyFont="1" applyBorder="1"/>
    <xf numFmtId="0" fontId="2" fillId="0" borderId="44" xfId="0" applyFont="1" applyBorder="1"/>
    <xf numFmtId="0" fontId="18" fillId="0" borderId="43" xfId="0" applyFont="1" applyBorder="1" applyAlignment="1">
      <alignment horizontal="center"/>
    </xf>
    <xf numFmtId="0" fontId="101" fillId="0" borderId="45" xfId="0" applyFont="1" applyBorder="1" applyAlignment="1">
      <alignment horizontal="center"/>
    </xf>
    <xf numFmtId="0" fontId="102" fillId="0" borderId="42" xfId="0" applyFont="1" applyBorder="1" applyAlignment="1"/>
    <xf numFmtId="3" fontId="102" fillId="0" borderId="44" xfId="0" applyNumberFormat="1" applyFont="1" applyBorder="1" applyAlignment="1">
      <alignment horizontal="center"/>
    </xf>
    <xf numFmtId="0" fontId="57" fillId="0" borderId="45" xfId="0" applyFont="1" applyBorder="1" applyAlignment="1">
      <alignment horizontal="center"/>
    </xf>
    <xf numFmtId="0" fontId="57" fillId="0" borderId="48" xfId="0" applyFont="1" applyBorder="1" applyAlignment="1">
      <alignment horizontal="center"/>
    </xf>
    <xf numFmtId="0" fontId="18" fillId="0" borderId="48" xfId="0" applyFont="1" applyBorder="1" applyAlignment="1">
      <alignment horizontal="left"/>
    </xf>
    <xf numFmtId="3" fontId="30" fillId="0" borderId="44" xfId="0" applyNumberFormat="1" applyFont="1" applyBorder="1" applyAlignment="1">
      <alignment horizontal="right"/>
    </xf>
    <xf numFmtId="0" fontId="57" fillId="0" borderId="49" xfId="0" applyFont="1" applyBorder="1" applyAlignment="1">
      <alignment horizontal="center"/>
    </xf>
    <xf numFmtId="0" fontId="57" fillId="0" borderId="39" xfId="0" applyFont="1" applyBorder="1" applyAlignment="1">
      <alignment horizontal="center"/>
    </xf>
    <xf numFmtId="0" fontId="18" fillId="0" borderId="39" xfId="0" applyFont="1" applyBorder="1"/>
    <xf numFmtId="3" fontId="18" fillId="0" borderId="40" xfId="0" applyNumberFormat="1" applyFont="1" applyBorder="1" applyAlignment="1">
      <alignment horizontal="right"/>
    </xf>
    <xf numFmtId="0" fontId="99" fillId="0" borderId="41" xfId="0" applyFont="1" applyBorder="1" applyAlignment="1">
      <alignment horizontal="left"/>
    </xf>
    <xf numFmtId="3" fontId="18" fillId="0" borderId="47" xfId="0" applyNumberFormat="1" applyFont="1" applyBorder="1" applyAlignment="1">
      <alignment horizontal="right"/>
    </xf>
    <xf numFmtId="3" fontId="64" fillId="0" borderId="47" xfId="0" applyNumberFormat="1" applyFont="1" applyBorder="1" applyAlignment="1">
      <alignment horizontal="right"/>
    </xf>
    <xf numFmtId="3" fontId="64" fillId="0" borderId="44" xfId="0" applyNumberFormat="1" applyFont="1" applyBorder="1" applyAlignment="1">
      <alignment horizontal="right"/>
    </xf>
    <xf numFmtId="0" fontId="99" fillId="0" borderId="46" xfId="0" applyFont="1" applyBorder="1" applyAlignment="1">
      <alignment horizontal="left"/>
    </xf>
    <xf numFmtId="49" fontId="69" fillId="0" borderId="41" xfId="0" applyNumberFormat="1" applyFont="1" applyBorder="1" applyAlignment="1">
      <alignment horizontal="center"/>
    </xf>
    <xf numFmtId="0" fontId="69" fillId="0" borderId="48" xfId="0" applyFont="1" applyBorder="1"/>
    <xf numFmtId="0" fontId="131" fillId="0" borderId="0" xfId="0" applyFont="1"/>
    <xf numFmtId="3" fontId="18" fillId="0" borderId="47" xfId="0" applyNumberFormat="1" applyFont="1" applyBorder="1" applyAlignment="1"/>
    <xf numFmtId="49" fontId="18" fillId="0" borderId="41" xfId="0" applyNumberFormat="1" applyFont="1" applyBorder="1" applyAlignment="1">
      <alignment horizontal="center" wrapText="1"/>
    </xf>
    <xf numFmtId="49" fontId="18" fillId="0" borderId="48" xfId="0" applyNumberFormat="1" applyFont="1" applyBorder="1" applyAlignment="1">
      <alignment horizontal="center"/>
    </xf>
    <xf numFmtId="0" fontId="90" fillId="0" borderId="46" xfId="0" applyFont="1" applyBorder="1" applyAlignment="1">
      <alignment horizontal="left" wrapText="1"/>
    </xf>
    <xf numFmtId="0" fontId="18" fillId="0" borderId="45" xfId="0" applyFont="1" applyBorder="1" applyAlignment="1">
      <alignment horizontal="center" wrapText="1"/>
    </xf>
    <xf numFmtId="49" fontId="30" fillId="0" borderId="41" xfId="0" applyNumberFormat="1" applyFont="1" applyBorder="1" applyAlignment="1">
      <alignment horizontal="center"/>
    </xf>
    <xf numFmtId="49" fontId="30" fillId="0" borderId="48" xfId="0" applyNumberFormat="1" applyFont="1" applyBorder="1" applyAlignment="1">
      <alignment horizontal="center"/>
    </xf>
    <xf numFmtId="49" fontId="30" fillId="3" borderId="48" xfId="0" applyNumberFormat="1" applyFont="1" applyFill="1" applyBorder="1" applyAlignment="1">
      <alignment horizontal="left" wrapText="1"/>
    </xf>
    <xf numFmtId="3" fontId="30" fillId="0" borderId="47" xfId="0" applyNumberFormat="1" applyFont="1" applyBorder="1" applyAlignment="1">
      <alignment horizontal="right"/>
    </xf>
    <xf numFmtId="49" fontId="35" fillId="0" borderId="41" xfId="0" applyNumberFormat="1" applyFont="1" applyBorder="1" applyAlignment="1">
      <alignment horizontal="center"/>
    </xf>
    <xf numFmtId="49" fontId="35" fillId="0" borderId="48" xfId="0" applyNumberFormat="1" applyFont="1" applyBorder="1" applyAlignment="1">
      <alignment horizontal="center"/>
    </xf>
    <xf numFmtId="0" fontId="30" fillId="0" borderId="48" xfId="0" applyFont="1" applyBorder="1" applyAlignment="1">
      <alignment wrapText="1"/>
    </xf>
    <xf numFmtId="0" fontId="18" fillId="0" borderId="46" xfId="0" applyFont="1" applyBorder="1" applyAlignment="1">
      <alignment horizontal="justify"/>
    </xf>
    <xf numFmtId="0" fontId="18" fillId="0" borderId="0" xfId="0" applyFont="1" applyBorder="1" applyAlignment="1">
      <alignment horizontal="justify"/>
    </xf>
    <xf numFmtId="0" fontId="2" fillId="0" borderId="51" xfId="0" applyFont="1" applyBorder="1"/>
    <xf numFmtId="0" fontId="2" fillId="0" borderId="52" xfId="0" applyFont="1" applyBorder="1"/>
    <xf numFmtId="0" fontId="2" fillId="0" borderId="41" xfId="0" applyFont="1" applyBorder="1"/>
    <xf numFmtId="0" fontId="57" fillId="0" borderId="41" xfId="0" applyFont="1" applyBorder="1" applyAlignment="1">
      <alignment horizontal="center"/>
    </xf>
    <xf numFmtId="0" fontId="57" fillId="0" borderId="38" xfId="0" applyFont="1" applyBorder="1" applyAlignment="1">
      <alignment horizontal="center"/>
    </xf>
    <xf numFmtId="0" fontId="2" fillId="0" borderId="40" xfId="0" applyFont="1" applyBorder="1"/>
    <xf numFmtId="0" fontId="2" fillId="0" borderId="5" xfId="0" applyFont="1" applyBorder="1"/>
    <xf numFmtId="4" fontId="18" fillId="0" borderId="1" xfId="0" applyNumberFormat="1" applyFont="1" applyFill="1" applyBorder="1" applyAlignment="1">
      <alignment horizontal="center" wrapText="1"/>
    </xf>
    <xf numFmtId="4" fontId="14" fillId="0" borderId="1" xfId="0" applyNumberFormat="1" applyFont="1" applyBorder="1" applyAlignment="1">
      <alignment horizontal="center" wrapText="1"/>
    </xf>
    <xf numFmtId="4" fontId="18" fillId="0" borderId="1" xfId="0" applyNumberFormat="1" applyFont="1" applyBorder="1" applyAlignment="1">
      <alignment horizontal="center" wrapText="1"/>
    </xf>
    <xf numFmtId="4" fontId="30" fillId="5" borderId="1" xfId="0" applyNumberFormat="1" applyFont="1" applyFill="1" applyBorder="1" applyAlignment="1">
      <alignment horizontal="center" wrapText="1"/>
    </xf>
    <xf numFmtId="4" fontId="77" fillId="2" borderId="1" xfId="0" applyNumberFormat="1" applyFont="1" applyFill="1" applyBorder="1" applyAlignment="1">
      <alignment horizontal="center" wrapText="1"/>
    </xf>
    <xf numFmtId="4" fontId="40" fillId="0" borderId="1" xfId="3" applyNumberFormat="1" applyFont="1" applyFill="1" applyBorder="1" applyAlignment="1">
      <alignment horizontal="center" wrapText="1"/>
    </xf>
    <xf numFmtId="4" fontId="39" fillId="0" borderId="1" xfId="3" applyNumberFormat="1" applyFont="1" applyFill="1" applyBorder="1" applyAlignment="1">
      <alignment horizontal="center" wrapText="1"/>
    </xf>
    <xf numFmtId="4" fontId="34" fillId="0" borderId="1" xfId="3" applyNumberFormat="1" applyFont="1" applyFill="1" applyBorder="1" applyAlignment="1">
      <alignment horizontal="center" wrapText="1"/>
    </xf>
    <xf numFmtId="4" fontId="40" fillId="0" borderId="1" xfId="3" applyNumberFormat="1" applyFont="1" applyFill="1" applyBorder="1" applyAlignment="1">
      <alignment horizontal="center"/>
    </xf>
    <xf numFmtId="4" fontId="30" fillId="5" borderId="1" xfId="0" applyNumberFormat="1" applyFont="1" applyFill="1" applyBorder="1" applyAlignment="1">
      <alignment horizontal="center"/>
    </xf>
    <xf numFmtId="4" fontId="30" fillId="0" borderId="1" xfId="0" applyNumberFormat="1" applyFont="1" applyFill="1" applyBorder="1" applyAlignment="1">
      <alignment horizontal="center" wrapText="1"/>
    </xf>
    <xf numFmtId="4" fontId="69" fillId="0" borderId="1" xfId="0" applyNumberFormat="1" applyFont="1" applyFill="1" applyBorder="1" applyAlignment="1">
      <alignment horizontal="center"/>
    </xf>
    <xf numFmtId="4" fontId="18" fillId="0" borderId="1" xfId="0" applyNumberFormat="1" applyFont="1" applyFill="1" applyBorder="1" applyAlignment="1">
      <alignment horizontal="center"/>
    </xf>
    <xf numFmtId="4" fontId="85" fillId="0" borderId="1" xfId="0" applyNumberFormat="1" applyFont="1" applyFill="1" applyBorder="1" applyAlignment="1">
      <alignment horizontal="center"/>
    </xf>
    <xf numFmtId="4" fontId="18" fillId="0" borderId="1" xfId="0" applyNumberFormat="1" applyFont="1" applyBorder="1" applyAlignment="1">
      <alignment horizontal="center"/>
    </xf>
    <xf numFmtId="4" fontId="18" fillId="0" borderId="1" xfId="0" applyNumberFormat="1" applyFont="1" applyBorder="1"/>
    <xf numFmtId="4" fontId="69" fillId="0" borderId="4" xfId="0" applyNumberFormat="1" applyFont="1" applyBorder="1" applyAlignment="1">
      <alignment horizontal="center"/>
    </xf>
    <xf numFmtId="4" fontId="67" fillId="0" borderId="1" xfId="0" applyNumberFormat="1" applyFont="1" applyBorder="1"/>
    <xf numFmtId="4" fontId="15" fillId="0" borderId="1" xfId="0" applyNumberFormat="1" applyFont="1" applyBorder="1"/>
    <xf numFmtId="4" fontId="30" fillId="0" borderId="1" xfId="0" applyNumberFormat="1" applyFont="1" applyFill="1" applyBorder="1" applyAlignment="1">
      <alignment horizontal="center"/>
    </xf>
    <xf numFmtId="4" fontId="14" fillId="0" borderId="1" xfId="0" applyNumberFormat="1" applyFont="1" applyFill="1" applyBorder="1" applyAlignment="1">
      <alignment horizontal="center" wrapText="1"/>
    </xf>
    <xf numFmtId="4" fontId="21" fillId="0" borderId="1" xfId="0" applyNumberFormat="1" applyFont="1" applyFill="1" applyBorder="1" applyAlignment="1">
      <alignment horizontal="center" wrapText="1"/>
    </xf>
    <xf numFmtId="4" fontId="122" fillId="0" borderId="1" xfId="0" applyNumberFormat="1" applyFont="1" applyBorder="1" applyAlignment="1">
      <alignment horizontal="center" wrapText="1"/>
    </xf>
    <xf numFmtId="4" fontId="64" fillId="0" borderId="1" xfId="0" applyNumberFormat="1" applyFont="1" applyBorder="1" applyAlignment="1">
      <alignment horizontal="center" wrapText="1"/>
    </xf>
    <xf numFmtId="4" fontId="18" fillId="0" borderId="3" xfId="0" applyNumberFormat="1" applyFont="1" applyBorder="1" applyAlignment="1">
      <alignment horizontal="center" wrapText="1"/>
    </xf>
    <xf numFmtId="4" fontId="21" fillId="0" borderId="3" xfId="0" applyNumberFormat="1" applyFont="1" applyFill="1" applyBorder="1" applyAlignment="1">
      <alignment horizontal="center" wrapText="1"/>
    </xf>
    <xf numFmtId="4" fontId="14" fillId="0" borderId="3" xfId="0" applyNumberFormat="1" applyFont="1" applyBorder="1" applyAlignment="1">
      <alignment horizontal="center" wrapText="1"/>
    </xf>
    <xf numFmtId="49" fontId="61" fillId="0" borderId="0" xfId="0" applyNumberFormat="1" applyFont="1" applyBorder="1" applyAlignment="1" applyProtection="1">
      <alignment horizontal="left"/>
      <protection locked="0"/>
    </xf>
    <xf numFmtId="0" fontId="24" fillId="0" borderId="0" xfId="0" applyFont="1" applyAlignment="1"/>
    <xf numFmtId="49" fontId="128" fillId="0" borderId="0" xfId="0" applyNumberFormat="1" applyFont="1" applyBorder="1" applyAlignment="1" applyProtection="1">
      <alignment horizontal="center" vertical="top"/>
      <protection locked="0"/>
    </xf>
    <xf numFmtId="49" fontId="56" fillId="0" borderId="3" xfId="0" applyNumberFormat="1" applyFont="1" applyBorder="1" applyAlignment="1">
      <alignment horizontal="center" vertical="center"/>
    </xf>
    <xf numFmtId="49" fontId="56" fillId="0" borderId="4" xfId="0" applyNumberFormat="1" applyFont="1" applyBorder="1" applyAlignment="1">
      <alignment horizontal="center" vertical="center"/>
    </xf>
    <xf numFmtId="49" fontId="56" fillId="0" borderId="3" xfId="0" applyNumberFormat="1" applyFont="1" applyBorder="1" applyAlignment="1">
      <alignment horizontal="center" vertical="center" wrapText="1"/>
    </xf>
    <xf numFmtId="49" fontId="56" fillId="0" borderId="4" xfId="0" applyNumberFormat="1" applyFont="1" applyBorder="1" applyAlignment="1">
      <alignment horizontal="center" vertical="center" wrapText="1"/>
    </xf>
    <xf numFmtId="49" fontId="56" fillId="0" borderId="14" xfId="0" applyNumberFormat="1" applyFont="1" applyBorder="1" applyAlignment="1">
      <alignment horizontal="center" vertical="center" wrapText="1"/>
    </xf>
    <xf numFmtId="49" fontId="56" fillId="0" borderId="2" xfId="0" applyNumberFormat="1" applyFont="1" applyBorder="1" applyAlignment="1">
      <alignment horizontal="center" vertical="center" wrapText="1"/>
    </xf>
    <xf numFmtId="2" fontId="24" fillId="0" borderId="0" xfId="0" applyNumberFormat="1" applyFont="1" applyAlignment="1"/>
    <xf numFmtId="2" fontId="134" fillId="0" borderId="0" xfId="0" applyNumberFormat="1" applyFont="1" applyAlignment="1"/>
    <xf numFmtId="49" fontId="129" fillId="0" borderId="0" xfId="0" applyNumberFormat="1" applyFont="1" applyBorder="1" applyAlignment="1" applyProtection="1">
      <alignment horizontal="right"/>
      <protection locked="0"/>
    </xf>
    <xf numFmtId="0" fontId="60" fillId="0" borderId="0" xfId="0" applyFont="1" applyAlignment="1">
      <alignment horizontal="right"/>
    </xf>
    <xf numFmtId="0" fontId="60" fillId="0" borderId="0" xfId="0" applyFont="1" applyAlignment="1"/>
    <xf numFmtId="0" fontId="57" fillId="0" borderId="0" xfId="0" applyFont="1" applyAlignment="1">
      <alignment horizontal="right" vertical="top"/>
    </xf>
    <xf numFmtId="0" fontId="60" fillId="0" borderId="0" xfId="0" applyFont="1" applyAlignment="1">
      <alignment horizontal="right" vertical="top"/>
    </xf>
    <xf numFmtId="0" fontId="60" fillId="0" borderId="0" xfId="0" applyFont="1" applyAlignment="1">
      <alignment vertical="top"/>
    </xf>
    <xf numFmtId="49" fontId="43" fillId="0" borderId="0" xfId="3" applyNumberFormat="1" applyFont="1" applyFill="1" applyBorder="1" applyAlignment="1" applyProtection="1">
      <alignment horizontal="left" vertical="top" wrapText="1"/>
      <protection locked="0"/>
    </xf>
    <xf numFmtId="0" fontId="34" fillId="0" borderId="3" xfId="3" applyFont="1" applyFill="1" applyBorder="1" applyAlignment="1">
      <alignment horizontal="center" vertical="center" wrapText="1"/>
    </xf>
    <xf numFmtId="0" fontId="34" fillId="0" borderId="4" xfId="3" applyFont="1" applyFill="1" applyBorder="1" applyAlignment="1">
      <alignment horizontal="center" vertical="center" wrapText="1"/>
    </xf>
    <xf numFmtId="49" fontId="35" fillId="0" borderId="3" xfId="3" applyNumberFormat="1" applyFont="1" applyFill="1" applyBorder="1" applyAlignment="1">
      <alignment horizontal="center" vertical="center" wrapText="1"/>
    </xf>
    <xf numFmtId="49" fontId="35" fillId="0" borderId="4" xfId="3" applyNumberFormat="1" applyFont="1" applyFill="1" applyBorder="1" applyAlignment="1">
      <alignment horizontal="center" vertical="center" wrapText="1"/>
    </xf>
    <xf numFmtId="0" fontId="35" fillId="0" borderId="3" xfId="3" applyFont="1" applyFill="1" applyBorder="1" applyAlignment="1">
      <alignment horizontal="center" vertical="center"/>
    </xf>
    <xf numFmtId="0" fontId="35" fillId="0" borderId="4" xfId="3" applyFont="1" applyFill="1" applyBorder="1" applyAlignment="1">
      <alignment horizontal="center" vertical="center"/>
    </xf>
    <xf numFmtId="0" fontId="35" fillId="0" borderId="3" xfId="3" applyFont="1" applyFill="1" applyBorder="1" applyAlignment="1">
      <alignment horizontal="center" vertical="center" wrapText="1"/>
    </xf>
    <xf numFmtId="0" fontId="35" fillId="0" borderId="4" xfId="3" applyFont="1" applyFill="1" applyBorder="1" applyAlignment="1">
      <alignment horizontal="center" vertical="center" wrapText="1"/>
    </xf>
    <xf numFmtId="0" fontId="35" fillId="0" borderId="14" xfId="3" applyFont="1" applyFill="1" applyBorder="1" applyAlignment="1">
      <alignment horizontal="center" vertical="center"/>
    </xf>
    <xf numFmtId="0" fontId="35" fillId="0" borderId="2" xfId="3" applyFont="1" applyFill="1" applyBorder="1" applyAlignment="1">
      <alignment horizontal="center" vertical="center"/>
    </xf>
    <xf numFmtId="49" fontId="37" fillId="0" borderId="14" xfId="3" applyNumberFormat="1" applyFont="1" applyFill="1" applyBorder="1" applyAlignment="1">
      <alignment horizontal="center" wrapText="1"/>
    </xf>
    <xf numFmtId="0" fontId="0" fillId="0" borderId="15" xfId="0" applyBorder="1" applyAlignment="1">
      <alignment wrapText="1"/>
    </xf>
    <xf numFmtId="0" fontId="0" fillId="0" borderId="2" xfId="0" applyBorder="1" applyAlignment="1">
      <alignment wrapText="1"/>
    </xf>
    <xf numFmtId="49" fontId="25" fillId="0" borderId="0" xfId="3" applyNumberFormat="1" applyFont="1" applyFill="1" applyBorder="1" applyAlignment="1" applyProtection="1">
      <alignment horizontal="left" wrapText="1"/>
      <protection locked="0"/>
    </xf>
    <xf numFmtId="0" fontId="87" fillId="0" borderId="0" xfId="0" applyFont="1" applyAlignment="1"/>
    <xf numFmtId="0" fontId="18" fillId="0" borderId="0" xfId="3" applyFont="1" applyAlignment="1"/>
    <xf numFmtId="0" fontId="18" fillId="0" borderId="0" xfId="3" applyFont="1" applyAlignment="1">
      <alignment horizontal="right"/>
    </xf>
    <xf numFmtId="1" fontId="33" fillId="0" borderId="0" xfId="3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68" fillId="0" borderId="2" xfId="0" applyFont="1" applyBorder="1" applyAlignment="1">
      <alignment horizontal="center" vertical="center"/>
    </xf>
    <xf numFmtId="49" fontId="114" fillId="0" borderId="0" xfId="3" applyNumberFormat="1" applyFont="1" applyFill="1" applyBorder="1" applyAlignment="1">
      <alignment horizontal="left" wrapText="1"/>
    </xf>
    <xf numFmtId="1" fontId="18" fillId="0" borderId="0" xfId="3" applyNumberFormat="1" applyFont="1" applyFill="1" applyBorder="1" applyAlignment="1">
      <alignment horizontal="left" vertical="top" wrapText="1"/>
    </xf>
    <xf numFmtId="0" fontId="50" fillId="0" borderId="0" xfId="0" applyFont="1" applyAlignment="1"/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18" fillId="0" borderId="42" xfId="0" applyFont="1" applyBorder="1" applyAlignment="1"/>
    <xf numFmtId="0" fontId="50" fillId="0" borderId="43" xfId="0" applyFont="1" applyBorder="1" applyAlignment="1"/>
    <xf numFmtId="0" fontId="99" fillId="0" borderId="41" xfId="0" applyFont="1" applyBorder="1" applyAlignment="1">
      <alignment horizontal="left"/>
    </xf>
    <xf numFmtId="0" fontId="99" fillId="0" borderId="43" xfId="0" applyFont="1" applyBorder="1" applyAlignment="1">
      <alignment horizontal="left"/>
    </xf>
    <xf numFmtId="0" fontId="100" fillId="0" borderId="48" xfId="0" applyFont="1" applyBorder="1" applyAlignment="1">
      <alignment horizontal="left"/>
    </xf>
    <xf numFmtId="0" fontId="100" fillId="0" borderId="44" xfId="0" applyFont="1" applyBorder="1" applyAlignment="1">
      <alignment horizontal="left"/>
    </xf>
    <xf numFmtId="0" fontId="2" fillId="0" borderId="42" xfId="0" applyFont="1" applyBorder="1" applyAlignment="1"/>
    <xf numFmtId="0" fontId="0" fillId="0" borderId="43" xfId="0" applyBorder="1" applyAlignment="1"/>
    <xf numFmtId="0" fontId="18" fillId="0" borderId="42" xfId="0" applyFont="1" applyBorder="1" applyAlignment="1">
      <alignment horizontal="left"/>
    </xf>
    <xf numFmtId="0" fontId="50" fillId="0" borderId="43" xfId="0" applyFont="1" applyBorder="1" applyAlignment="1">
      <alignment horizontal="left"/>
    </xf>
    <xf numFmtId="49" fontId="55" fillId="0" borderId="0" xfId="0" applyNumberFormat="1" applyFont="1" applyBorder="1" applyAlignment="1" applyProtection="1">
      <alignment horizontal="left"/>
      <protection locked="0"/>
    </xf>
    <xf numFmtId="0" fontId="18" fillId="0" borderId="53" xfId="0" applyFont="1" applyBorder="1" applyAlignment="1"/>
    <xf numFmtId="0" fontId="50" fillId="0" borderId="54" xfId="0" applyFont="1" applyBorder="1" applyAlignment="1"/>
    <xf numFmtId="0" fontId="54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101" fillId="0" borderId="50" xfId="0" applyFont="1" applyBorder="1" applyAlignment="1">
      <alignment horizontal="center" vertical="center" wrapText="1"/>
    </xf>
    <xf numFmtId="0" fontId="101" fillId="0" borderId="45" xfId="0" applyFont="1" applyBorder="1" applyAlignment="1">
      <alignment horizontal="center" vertical="center"/>
    </xf>
    <xf numFmtId="0" fontId="101" fillId="0" borderId="7" xfId="0" applyFont="1" applyBorder="1" applyAlignment="1">
      <alignment horizontal="center" vertical="center" wrapText="1"/>
    </xf>
    <xf numFmtId="0" fontId="101" fillId="0" borderId="48" xfId="0" applyFont="1" applyBorder="1" applyAlignment="1">
      <alignment horizontal="center" vertical="center"/>
    </xf>
    <xf numFmtId="0" fontId="47" fillId="0" borderId="48" xfId="0" applyFont="1" applyBorder="1" applyAlignment="1">
      <alignment horizontal="center" vertical="center" wrapText="1"/>
    </xf>
    <xf numFmtId="0" fontId="101" fillId="0" borderId="8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49" fontId="117" fillId="0" borderId="41" xfId="0" applyNumberFormat="1" applyFont="1" applyBorder="1" applyAlignment="1">
      <alignment horizontal="left" wrapText="1"/>
    </xf>
    <xf numFmtId="0" fontId="130" fillId="0" borderId="48" xfId="0" applyFont="1" applyBorder="1" applyAlignment="1">
      <alignment horizontal="left" wrapText="1"/>
    </xf>
    <xf numFmtId="49" fontId="64" fillId="0" borderId="41" xfId="0" applyNumberFormat="1" applyFont="1" applyBorder="1" applyAlignment="1">
      <alignment horizontal="left" wrapText="1"/>
    </xf>
    <xf numFmtId="0" fontId="90" fillId="0" borderId="48" xfId="0" applyFont="1" applyBorder="1" applyAlignment="1">
      <alignment horizontal="left" wrapText="1"/>
    </xf>
    <xf numFmtId="0" fontId="96" fillId="0" borderId="41" xfId="0" applyFont="1" applyBorder="1" applyAlignment="1">
      <alignment horizontal="left"/>
    </xf>
    <xf numFmtId="0" fontId="96" fillId="0" borderId="43" xfId="0" applyFont="1" applyBorder="1" applyAlignment="1">
      <alignment horizontal="left"/>
    </xf>
    <xf numFmtId="0" fontId="133" fillId="0" borderId="35" xfId="0" applyFont="1" applyBorder="1" applyAlignment="1">
      <alignment horizontal="left"/>
    </xf>
    <xf numFmtId="0" fontId="133" fillId="0" borderId="44" xfId="0" applyFont="1" applyBorder="1" applyAlignment="1">
      <alignment horizontal="left"/>
    </xf>
    <xf numFmtId="0" fontId="16" fillId="0" borderId="4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8" fillId="0" borderId="43" xfId="0" applyFont="1" applyBorder="1" applyAlignment="1"/>
    <xf numFmtId="0" fontId="18" fillId="0" borderId="42" xfId="0" applyFont="1" applyBorder="1" applyAlignment="1">
      <alignment wrapText="1"/>
    </xf>
    <xf numFmtId="0" fontId="18" fillId="0" borderId="43" xfId="0" applyFont="1" applyBorder="1" applyAlignment="1">
      <alignment wrapText="1"/>
    </xf>
    <xf numFmtId="0" fontId="99" fillId="0" borderId="45" xfId="0" applyFont="1" applyBorder="1" applyAlignment="1">
      <alignment horizontal="left"/>
    </xf>
    <xf numFmtId="0" fontId="0" fillId="0" borderId="46" xfId="0" applyBorder="1" applyAlignment="1"/>
    <xf numFmtId="0" fontId="0" fillId="0" borderId="47" xfId="0" applyBorder="1" applyAlignment="1"/>
    <xf numFmtId="0" fontId="97" fillId="0" borderId="6" xfId="0" applyFont="1" applyBorder="1" applyAlignment="1">
      <alignment horizontal="center" vertical="center" wrapText="1"/>
    </xf>
    <xf numFmtId="0" fontId="97" fillId="0" borderId="41" xfId="0" applyFont="1" applyBorder="1" applyAlignment="1">
      <alignment horizontal="center" vertical="center"/>
    </xf>
    <xf numFmtId="0" fontId="97" fillId="0" borderId="19" xfId="0" applyFont="1" applyBorder="1" applyAlignment="1">
      <alignment horizontal="center" vertical="center" wrapText="1"/>
    </xf>
    <xf numFmtId="0" fontId="98" fillId="0" borderId="20" xfId="0" applyFont="1" applyBorder="1" applyAlignment="1">
      <alignment horizontal="center" vertical="center"/>
    </xf>
    <xf numFmtId="0" fontId="98" fillId="0" borderId="21" xfId="0" applyFont="1" applyBorder="1" applyAlignment="1">
      <alignment horizontal="center" vertical="center"/>
    </xf>
    <xf numFmtId="0" fontId="98" fillId="0" borderId="22" xfId="0" applyFont="1" applyBorder="1" applyAlignment="1">
      <alignment horizontal="center" vertical="center"/>
    </xf>
    <xf numFmtId="0" fontId="97" fillId="0" borderId="8" xfId="0" applyFont="1" applyBorder="1" applyAlignment="1">
      <alignment horizontal="center" vertical="center"/>
    </xf>
    <xf numFmtId="0" fontId="98" fillId="0" borderId="44" xfId="0" applyFont="1" applyBorder="1" applyAlignment="1">
      <alignment horizontal="center" vertical="center"/>
    </xf>
    <xf numFmtId="0" fontId="18" fillId="0" borderId="0" xfId="0" applyFont="1" applyAlignment="1"/>
    <xf numFmtId="0" fontId="33" fillId="0" borderId="0" xfId="0" applyFont="1" applyAlignment="1">
      <alignment horizontal="center"/>
    </xf>
    <xf numFmtId="0" fontId="94" fillId="0" borderId="0" xfId="0" applyFont="1" applyAlignment="1">
      <alignment horizontal="center"/>
    </xf>
    <xf numFmtId="0" fontId="95" fillId="0" borderId="0" xfId="0" applyFont="1" applyAlignment="1">
      <alignment horizontal="center"/>
    </xf>
    <xf numFmtId="0" fontId="96" fillId="0" borderId="0" xfId="0" applyFont="1" applyAlignment="1">
      <alignment horizontal="center"/>
    </xf>
    <xf numFmtId="49" fontId="64" fillId="0" borderId="45" xfId="0" applyNumberFormat="1" applyFont="1" applyBorder="1" applyAlignment="1">
      <alignment horizontal="left" wrapText="1"/>
    </xf>
    <xf numFmtId="0" fontId="0" fillId="0" borderId="46" xfId="0" applyBorder="1" applyAlignment="1">
      <alignment horizontal="left" wrapText="1"/>
    </xf>
    <xf numFmtId="0" fontId="0" fillId="0" borderId="43" xfId="0" applyBorder="1" applyAlignment="1">
      <alignment horizontal="left" wrapText="1"/>
    </xf>
    <xf numFmtId="0" fontId="132" fillId="0" borderId="45" xfId="0" applyFont="1" applyBorder="1" applyAlignment="1">
      <alignment horizontal="left" wrapText="1"/>
    </xf>
    <xf numFmtId="0" fontId="90" fillId="0" borderId="46" xfId="0" applyFont="1" applyBorder="1" applyAlignment="1">
      <alignment horizontal="left" wrapText="1"/>
    </xf>
    <xf numFmtId="0" fontId="90" fillId="0" borderId="43" xfId="0" applyFont="1" applyBorder="1" applyAlignment="1">
      <alignment horizontal="left" wrapText="1"/>
    </xf>
    <xf numFmtId="0" fontId="96" fillId="0" borderId="45" xfId="0" applyFont="1" applyBorder="1" applyAlignment="1">
      <alignment horizontal="left"/>
    </xf>
    <xf numFmtId="0" fontId="96" fillId="0" borderId="46" xfId="0" applyFont="1" applyBorder="1" applyAlignment="1">
      <alignment horizontal="left"/>
    </xf>
    <xf numFmtId="0" fontId="96" fillId="0" borderId="47" xfId="0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left"/>
    </xf>
    <xf numFmtId="0" fontId="6" fillId="0" borderId="3" xfId="4" applyFont="1" applyBorder="1" applyAlignment="1">
      <alignment horizontal="center" vertical="center" wrapText="1"/>
    </xf>
    <xf numFmtId="0" fontId="9" fillId="0" borderId="3" xfId="4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29">
    <cellStyle name="Normal_meresha_07" xfId="7"/>
    <cellStyle name="Гиперссылка" xfId="1" builtinId="8"/>
    <cellStyle name="Звичайний 10" xfId="8"/>
    <cellStyle name="Звичайний 11" xfId="9"/>
    <cellStyle name="Звичайний 12" xfId="10"/>
    <cellStyle name="Звичайний 13" xfId="11"/>
    <cellStyle name="Звичайний 14" xfId="12"/>
    <cellStyle name="Звичайний 15" xfId="13"/>
    <cellStyle name="Звичайний 16" xfId="14"/>
    <cellStyle name="Звичайний 17" xfId="15"/>
    <cellStyle name="Звичайний 18" xfId="16"/>
    <cellStyle name="Звичайний 19" xfId="17"/>
    <cellStyle name="Звичайний 2" xfId="18"/>
    <cellStyle name="Звичайний 20" xfId="19"/>
    <cellStyle name="Звичайний 3" xfId="20"/>
    <cellStyle name="Звичайний 4" xfId="21"/>
    <cellStyle name="Звичайний 5" xfId="22"/>
    <cellStyle name="Звичайний 6" xfId="23"/>
    <cellStyle name="Звичайний 7" xfId="24"/>
    <cellStyle name="Звичайний 8" xfId="25"/>
    <cellStyle name="Звичайний 9" xfId="26"/>
    <cellStyle name="Обычный" xfId="0" builtinId="0"/>
    <cellStyle name="Обычный 2" xfId="6"/>
    <cellStyle name="Обычный_Dod1" xfId="2"/>
    <cellStyle name="Обычный_Dod5" xfId="3"/>
    <cellStyle name="Обычный_Dod5 2" xfId="28"/>
    <cellStyle name="Обычный_Dod6" xfId="4"/>
    <cellStyle name="Обычный_ZV1PIV98" xfId="5"/>
    <cellStyle name="Стиль 1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24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5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26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7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28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30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32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34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36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38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40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42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44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5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46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7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48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50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52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54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56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58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4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6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7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8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0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2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4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6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7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8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0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4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5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6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8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0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2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4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5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6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8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0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58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60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62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64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66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68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70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1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72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3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74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76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78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80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82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84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86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88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90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1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92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3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8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0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2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4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5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6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8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0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2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4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5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8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0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2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3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4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6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8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0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2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3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4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92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94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96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98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00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02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04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06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08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10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12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14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16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7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18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9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20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22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24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26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2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3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4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6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8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0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2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3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4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6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8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1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2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4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6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8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0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1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2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4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26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28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30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32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34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36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38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40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42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3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44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5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46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48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50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52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54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56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58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60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6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3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4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5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6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7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0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1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2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3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4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5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6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7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8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9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1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4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5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6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0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1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2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3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4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5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7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8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7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38" name="Text Box 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0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1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2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3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4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5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6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7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8" name="Text Box 1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9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50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1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52" name="Text Box 1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54" name="Text Box 1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5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56" name="Text Box 2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7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58" name="Text Box 2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9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0" name="Text Box 2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1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2" name="Text Box 2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4" name="Text Box 2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5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6" name="Text Box 3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7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8" name="Text Box 3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9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70" name="Text Box 3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1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26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27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28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29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0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1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2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3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4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5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6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7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8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9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40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41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42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43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70" name="Text Box 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1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72" name="Text Box 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3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74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5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76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7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78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9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80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1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82" name="Text Box 1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3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84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5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86" name="Text Box 1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88" name="Text Box 1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9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90" name="Text Box 2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1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92" name="Text Box 2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3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94" name="Text Box 2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5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96" name="Text Box 2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7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98" name="Text Box 2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9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400" name="Text Box 3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01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402" name="Text Box 3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03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404" name="Text Box 3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05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0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1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2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4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5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6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7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8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9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0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1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2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3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4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5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6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7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59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0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1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2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3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4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5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6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7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8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9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0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1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2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3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4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5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6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04" name="Text Box 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5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06" name="Text Box 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7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08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9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10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1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12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3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14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5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16" name="Text Box 1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7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18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9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20" name="Text Box 1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1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22" name="Text Box 1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3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24" name="Text Box 2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5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26" name="Text Box 2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7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28" name="Text Box 2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9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30" name="Text Box 2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1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32" name="Text Box 2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3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34" name="Text Box 3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5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36" name="Text Box 3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7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38" name="Text Box 3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9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4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5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6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7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8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9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0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1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2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3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4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5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6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7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8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9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10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11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3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4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5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6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7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8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9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0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1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2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3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4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5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6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7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8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9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10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38" name="Text Box 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39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40" name="Text Box 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1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42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3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44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5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46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7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48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9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50" name="Text Box 1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1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52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3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54" name="Text Box 1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5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56" name="Text Box 1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7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58" name="Text Box 2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9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60" name="Text Box 2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1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62" name="Text Box 2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3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64" name="Text Box 2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5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66" name="Text Box 2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7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68" name="Text Box 3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9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70" name="Text Box 3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71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72" name="Text Box 3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73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3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4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5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6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7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8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28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2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0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1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2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3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4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5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6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7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8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0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1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2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3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4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5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8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9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0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1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2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3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9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0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1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2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28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29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0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1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2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3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4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5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6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8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9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0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1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2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3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4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72" name="Text Box 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3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74" name="Text Box 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5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76" name="Text Box 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7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78" name="Text Box 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80" name="Text Box 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1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82" name="Text Box 1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3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84" name="Text Box 1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5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86" name="Text Box 1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7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88" name="Text Box 1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90" name="Text Box 1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1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92" name="Text Box 2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3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94" name="Text Box 2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5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96" name="Text Box 2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7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98" name="Text Box 2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100" name="Text Box 2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1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102" name="Text Box 3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3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104" name="Text Box 3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5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106" name="Text Box 3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7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4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5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6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7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8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9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0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1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2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2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3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4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5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6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8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9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0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1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2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3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4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5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6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8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9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9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0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1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6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7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8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9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0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1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2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3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4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2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3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4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6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7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8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0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2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3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4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6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7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8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06" name="Text Box 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0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08" name="Text Box 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0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10" name="Text Box 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1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12" name="Text Box 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3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14" name="Text Box 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16" name="Text Box 1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18" name="Text Box 1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9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20" name="Text Box 1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1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22" name="Text Box 1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24" name="Text Box 1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26" name="Text Box 2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28" name="Text Box 2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30" name="Text Box 2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1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32" name="Text Box 2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3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34" name="Text Box 2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36" name="Text Box 3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38" name="Text Box 3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9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40" name="Text Box 3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41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1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2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3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4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5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6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7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8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9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96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97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98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9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0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2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3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4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6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7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8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10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1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12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13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6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7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8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9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0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1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2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3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4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2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3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4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6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7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8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0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2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3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4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6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7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8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76" name="Text Box 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78" name="Text Box 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80" name="Text Box 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1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82" name="Text Box 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3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84" name="Text Box 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86" name="Text Box 1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88" name="Text Box 1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9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90" name="Text Box 1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1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92" name="Text Box 1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94" name="Text Box 1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96" name="Text Box 2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98" name="Text Box 2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00" name="Text Box 2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1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02" name="Text Box 2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3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04" name="Text Box 2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06" name="Text Box 3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08" name="Text Box 3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9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10" name="Text Box 3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1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1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2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3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4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5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6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7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8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9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66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67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68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6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0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2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3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4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6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7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8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80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8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82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83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0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1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2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3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4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5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6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7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8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5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5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6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7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8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9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0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1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2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4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5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6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7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8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9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80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81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82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10" name="Text Box 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12" name="Text Box 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3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14" name="Text Box 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5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16" name="Text Box 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7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18" name="Text Box 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9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20" name="Text Box 1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22" name="Text Box 1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3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24" name="Text Box 1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5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26" name="Text Box 1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7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28" name="Text Box 1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9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30" name="Text Box 2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32" name="Text Box 2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3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34" name="Text Box 2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5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36" name="Text Box 2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7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38" name="Text Box 2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9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40" name="Text Box 3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42" name="Text Box 3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3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44" name="Text Box 3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5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0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2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4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6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8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0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2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4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6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9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0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2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4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6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8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0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2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4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6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44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46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48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50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52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54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56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58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60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62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64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66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68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70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72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74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76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78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4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6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8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0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2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4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6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8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0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4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6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8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0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2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4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6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8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50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78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80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82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84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86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88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90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92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94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96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98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00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02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04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06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08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10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1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12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1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8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0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2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4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6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8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0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2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4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6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68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6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0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2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4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6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8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0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2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4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12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14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16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18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20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22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24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26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28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30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32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34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36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38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40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4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42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4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44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4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46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4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2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4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6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8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0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2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4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6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8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2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4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6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8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0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2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4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6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8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46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48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50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52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54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56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58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60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62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64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66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68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70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72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74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76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78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80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8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6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8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0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2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4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6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8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0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2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6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8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0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2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4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6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8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50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5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52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80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82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84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86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88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90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92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94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96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98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00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02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04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06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08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10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12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14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0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2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4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6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8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0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2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4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6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6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0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2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4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6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8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0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2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4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6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14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16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18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20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22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24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26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28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30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32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34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36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38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40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42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44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46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48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4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6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8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0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2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4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6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8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20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2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4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6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8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0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2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4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6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8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20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48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4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50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52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54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56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58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60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62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64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66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68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70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72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74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76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78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80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8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82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8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38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3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0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2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4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6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8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0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2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4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3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38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3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0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2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4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6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8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0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2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4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82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8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84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8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86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8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88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8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90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92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94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96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98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00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02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04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06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08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10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1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12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1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14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1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16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1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2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4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6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8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0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2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4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6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8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2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4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6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8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0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2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4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6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8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16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1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18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1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20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22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24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26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28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30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32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34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36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38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40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42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44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46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48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50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5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6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8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0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2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4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6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8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0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2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6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8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0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2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4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6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8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20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2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22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50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52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54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56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58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60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62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64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66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68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70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72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74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76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78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80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8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82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8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84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8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0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2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4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6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8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0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2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4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6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3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0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2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4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6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8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0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2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4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6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284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8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286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8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288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8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290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292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294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296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298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00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02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04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06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08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10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12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14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16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18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7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7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7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7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4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6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8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0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2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4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6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8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90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9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7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7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7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4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6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8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0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2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4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6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8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90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18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1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20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22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24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26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28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30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32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34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36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38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40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42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44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46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48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50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5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52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5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08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0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0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2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4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6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8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20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2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22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2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24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2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0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08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0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0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2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4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6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8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20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2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22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2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24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52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5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54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5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56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5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58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5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60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6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62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6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64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6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66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6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68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6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70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7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72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7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74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7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76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7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78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7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80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8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82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8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84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8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86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8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42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4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44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4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46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4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48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4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0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2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4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6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8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2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4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6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8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0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2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4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6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8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986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8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988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8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990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9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992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9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994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9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996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9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998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9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00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0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02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0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04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0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06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0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08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0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10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1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12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1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14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1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16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1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18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1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20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2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76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7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78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7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0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2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4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6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8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90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9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92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9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9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9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9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9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9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9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7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7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7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7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7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7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76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7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78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7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2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4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6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8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90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9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92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20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2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22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2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24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2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26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2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28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2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30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3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32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3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34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3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36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3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38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3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40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4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42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4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44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4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46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4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48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4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50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5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52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5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54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5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0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2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4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6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8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20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2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22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2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24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2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26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2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0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0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2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4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6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8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20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2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22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2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24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2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26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54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5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56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5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58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5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60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6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62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6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64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6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66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6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68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6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70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7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72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7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74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7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76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7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78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7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80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8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82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8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84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8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86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8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88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8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44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4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46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4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48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4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0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2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4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6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8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60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6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4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6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8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0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2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4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6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8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60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688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8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690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9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692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9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694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9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696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9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698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9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00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0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02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0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04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0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06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0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08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0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10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1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12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1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14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1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16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1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18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1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20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2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22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2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78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7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0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2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4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6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8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90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9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92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9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94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9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7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78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7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0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2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4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6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8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90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9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92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9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94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22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2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24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2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26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2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28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2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30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3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32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3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34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3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36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3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38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3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40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4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42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4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44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4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46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4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48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4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50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5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52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5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54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5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56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5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12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1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14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1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16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1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18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1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0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2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4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6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8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1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2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4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6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8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0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2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4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6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8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2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5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5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5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5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5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5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56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5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58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5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60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6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62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6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64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6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66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6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68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6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70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7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72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7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74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7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76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7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78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7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80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8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82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8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84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8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86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8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88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8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90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9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46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4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48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4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0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2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4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6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8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60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6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62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6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4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46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4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48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4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0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2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4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6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8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60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6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62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390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9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392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9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394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9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396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9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398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9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00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0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02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0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04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0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06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0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08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0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10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1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12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1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14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1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16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1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18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1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20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2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22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2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24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2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0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2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4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6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8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0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2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4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6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9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9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7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0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2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4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6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8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0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2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4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6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9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9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9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2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2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2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2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24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2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26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2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28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2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30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3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32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3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34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3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36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3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38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3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40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4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42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4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44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4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46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4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48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4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50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5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52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5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54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5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56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5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58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5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1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1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1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1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14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1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16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1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18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1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0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2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4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6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8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30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3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1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14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1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16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1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18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1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0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2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4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6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8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30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58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5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60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6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62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6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64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6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66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6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68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6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70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7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72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7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74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7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76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7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78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7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80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8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82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8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84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8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86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8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88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8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90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9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92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9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48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4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0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2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4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6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8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60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6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62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6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64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6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4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48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4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0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2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4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6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8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60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6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62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6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64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092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9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094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9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096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9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098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9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00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0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02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0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04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0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06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0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08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0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10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1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12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1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14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1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16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1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18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1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20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2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22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2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24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2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26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2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82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8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84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8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86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8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88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8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0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2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4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6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8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8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2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4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6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8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0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2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4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6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8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9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2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2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2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2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2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2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26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2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28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2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30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3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32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3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34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3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36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3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38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3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40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4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42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4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44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4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46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4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48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4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50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5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52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5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54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5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56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5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58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5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60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6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16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1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18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1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0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2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4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6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8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30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3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32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3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1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16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1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18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1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0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2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4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6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8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30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3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32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60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6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62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6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64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6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66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6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68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6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70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7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72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7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74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7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76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7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78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7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80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8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82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8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84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8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86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8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88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8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90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9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92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9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94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9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0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2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4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6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8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60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6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62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6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64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6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66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6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4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0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2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4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6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8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60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6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62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6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64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6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66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794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9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796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9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798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9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00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0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02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0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04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0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06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0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08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0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10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1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12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1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14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1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16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1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18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1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20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2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22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2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24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2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26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2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28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2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84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8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86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8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88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8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0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2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4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6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8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00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0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4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6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8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0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2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4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6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8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00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28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2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30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3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32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3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34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3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36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3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38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3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40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4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42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4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44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4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46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4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48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4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50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5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52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5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54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5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56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5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58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5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60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6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62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6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18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1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0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2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4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6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8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30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3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32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3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34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3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1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18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1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0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2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4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6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8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30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3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32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3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34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62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6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64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6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66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6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68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6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70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7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72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7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74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7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76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7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78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7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80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8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82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8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84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8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86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8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88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8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90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9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92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9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94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9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96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9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9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9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5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5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52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5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54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5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56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5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58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5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0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2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4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6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8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2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4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6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8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0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2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4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6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8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496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9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498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9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00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0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02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0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04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0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06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0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08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0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10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1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12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1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14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1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16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1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18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1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20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2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22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2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24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2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26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2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28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2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30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3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86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8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88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8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0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2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4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6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8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00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0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02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0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8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86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8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88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8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0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2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4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6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8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00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0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02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30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3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32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3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34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3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36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3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38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3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40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4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42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4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44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4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46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4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48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4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50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5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52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5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54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5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56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5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58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5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60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6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62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6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64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6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0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2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4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6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8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0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2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4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6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1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0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2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4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6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8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0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2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4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6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3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3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3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6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6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6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6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64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6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66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6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68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6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70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72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74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76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78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80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82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84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86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88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90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92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94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96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98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54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5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56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5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58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5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0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2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4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6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8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70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7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5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54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5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56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5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58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5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0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2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4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6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8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70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198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9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00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0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02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0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04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0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06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0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08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0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10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1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12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1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14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1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16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1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18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1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20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2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22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2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24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2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26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2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28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2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30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3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32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3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88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8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0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2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4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6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8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00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0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02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0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04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0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8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88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8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0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2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4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6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8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00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0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02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0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04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3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3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32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3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34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3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36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3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38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3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40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4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42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4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44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4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46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4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48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4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50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5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52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5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54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5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56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5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58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5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60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6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62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6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64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6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66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6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6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6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2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2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22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2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24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2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26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2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28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2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0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2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4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6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8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2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2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4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6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8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0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2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4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6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8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3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66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6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68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6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70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7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72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7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74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7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76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7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78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7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80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8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82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8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84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8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86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8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88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8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90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9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92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9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94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9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96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9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98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9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700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0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56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5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58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5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0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2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4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6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8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70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7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72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7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5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56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5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58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5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0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2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4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6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8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70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7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72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00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0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02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0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04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0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06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0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08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0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10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1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12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1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14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1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16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1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18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1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20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2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22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2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24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2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26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2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28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2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30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3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32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3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34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3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0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2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4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6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8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0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2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4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6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8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0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2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4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6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8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0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2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4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6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34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3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36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3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38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3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40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4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42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4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44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4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46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4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48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4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50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5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52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5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54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5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56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5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58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5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60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6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62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6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64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6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66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6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68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6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176563</xdr:colOff>
      <xdr:row>0</xdr:row>
      <xdr:rowOff>81311</xdr:rowOff>
    </xdr:from>
    <xdr:to>
      <xdr:col>6</xdr:col>
      <xdr:colOff>20910</xdr:colOff>
      <xdr:row>4</xdr:row>
      <xdr:rowOff>103381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534831" y="81311"/>
          <a:ext cx="335698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09 лютого 2023 року № 1799-РР-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VIII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2618115" y="663521"/>
          <a:ext cx="10231917" cy="737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2023 рік</a:t>
          </a:r>
        </a:p>
      </xdr:txBody>
    </xdr:sp>
    <xdr:clientData/>
  </xdr:twoCellAnchor>
  <xdr:twoCellAnchor>
    <xdr:from>
      <xdr:col>3</xdr:col>
      <xdr:colOff>1704975</xdr:colOff>
      <xdr:row>125</xdr:row>
      <xdr:rowOff>257175</xdr:rowOff>
    </xdr:from>
    <xdr:to>
      <xdr:col>13</xdr:col>
      <xdr:colOff>333375</xdr:colOff>
      <xdr:row>125</xdr:row>
      <xdr:rowOff>576204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4209697" y="18719212"/>
          <a:ext cx="9764419" cy="31902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Олександр МЕНЗУЛ</a:t>
          </a:r>
        </a:p>
      </xdr:txBody>
    </xdr:sp>
    <xdr:clientData/>
  </xdr:twoCellAnchor>
  <xdr:twoCellAnchor editAs="oneCell">
    <xdr:from>
      <xdr:col>11</xdr:col>
      <xdr:colOff>563880</xdr:colOff>
      <xdr:row>0</xdr:row>
      <xdr:rowOff>129540</xdr:rowOff>
    </xdr:from>
    <xdr:to>
      <xdr:col>18</xdr:col>
      <xdr:colOff>152664</xdr:colOff>
      <xdr:row>3</xdr:row>
      <xdr:rowOff>432435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2672060" y="129540"/>
          <a:ext cx="335698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09 лютого 2023 року № 1799-РР-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VIII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0277475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1</xdr:col>
      <xdr:colOff>323491</xdr:colOff>
      <xdr:row>3</xdr:row>
      <xdr:rowOff>428394</xdr:rowOff>
    </xdr:from>
    <xdr:to>
      <xdr:col>8</xdr:col>
      <xdr:colOff>80874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231062" y="913630"/>
          <a:ext cx="11322170" cy="96953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2023 році</a:t>
          </a:r>
        </a:p>
      </xdr:txBody>
    </xdr:sp>
    <xdr:clientData/>
  </xdr:twoCellAnchor>
  <xdr:twoCellAnchor>
    <xdr:from>
      <xdr:col>0</xdr:col>
      <xdr:colOff>638175</xdr:colOff>
      <xdr:row>98</xdr:row>
      <xdr:rowOff>419099</xdr:rowOff>
    </xdr:from>
    <xdr:to>
      <xdr:col>10</xdr:col>
      <xdr:colOff>28575</xdr:colOff>
      <xdr:row>98</xdr:row>
      <xdr:rowOff>1114424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38175" y="9420224"/>
          <a:ext cx="1425892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Міський голова                                               Олександр МЕНЗУЛ</a:t>
          </a:r>
        </a:p>
      </xdr:txBody>
    </xdr:sp>
    <xdr:clientData/>
  </xdr:twoCellAnchor>
  <xdr:twoCellAnchor editAs="oneCell">
    <xdr:from>
      <xdr:col>6</xdr:col>
      <xdr:colOff>762001</xdr:colOff>
      <xdr:row>0</xdr:row>
      <xdr:rowOff>84667</xdr:rowOff>
    </xdr:from>
    <xdr:to>
      <xdr:col>9</xdr:col>
      <xdr:colOff>352426</xdr:colOff>
      <xdr:row>3</xdr:row>
      <xdr:rowOff>481542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0820401" y="84667"/>
          <a:ext cx="320040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5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09 лютого 2023 року № 1799-РР-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VIII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4"/>
  <sheetViews>
    <sheetView tabSelected="1" view="pageBreakPreview" zoomScale="85" zoomScaleNormal="100" zoomScaleSheetLayoutView="85" workbookViewId="0">
      <selection activeCell="J6" sqref="J6"/>
    </sheetView>
  </sheetViews>
  <sheetFormatPr defaultColWidth="9.140625" defaultRowHeight="12.75" x14ac:dyDescent="0.2"/>
  <cols>
    <col min="1" max="1" width="13.85546875" style="20" customWidth="1"/>
    <col min="2" max="2" width="72.140625" style="20" customWidth="1"/>
    <col min="3" max="3" width="24.140625" style="20" customWidth="1"/>
    <col min="4" max="4" width="24.7109375" style="20" customWidth="1"/>
    <col min="5" max="5" width="22" style="20" customWidth="1"/>
    <col min="6" max="6" width="16.7109375" style="20" customWidth="1"/>
    <col min="7" max="7" width="16.28515625" style="20" customWidth="1"/>
    <col min="8" max="16384" width="9.140625" style="20"/>
  </cols>
  <sheetData>
    <row r="1" spans="1:6" ht="26.25" x14ac:dyDescent="0.4">
      <c r="A1" s="21"/>
      <c r="B1" s="61"/>
      <c r="C1" s="543" t="s">
        <v>526</v>
      </c>
      <c r="D1" s="543"/>
      <c r="E1" s="543"/>
      <c r="F1" s="543"/>
    </row>
    <row r="2" spans="1:6" ht="26.25" x14ac:dyDescent="0.4">
      <c r="A2" s="21"/>
      <c r="B2" s="61"/>
      <c r="C2" s="543" t="s">
        <v>593</v>
      </c>
      <c r="D2" s="543"/>
      <c r="E2" s="543"/>
      <c r="F2" s="543"/>
    </row>
    <row r="3" spans="1:6" ht="26.25" x14ac:dyDescent="0.4">
      <c r="A3" s="21"/>
      <c r="B3" s="180"/>
      <c r="C3" s="551" t="s">
        <v>592</v>
      </c>
      <c r="D3" s="552"/>
      <c r="E3" s="552"/>
      <c r="F3" s="552"/>
    </row>
    <row r="4" spans="1:6" ht="48" customHeight="1" x14ac:dyDescent="0.35">
      <c r="A4" s="21"/>
      <c r="B4" s="21"/>
      <c r="C4" s="21"/>
      <c r="D4" s="21"/>
      <c r="E4" s="21"/>
      <c r="F4" s="21"/>
    </row>
    <row r="5" spans="1:6" ht="17.45" customHeight="1" x14ac:dyDescent="0.35">
      <c r="A5" s="21"/>
      <c r="B5" s="21"/>
      <c r="C5" s="21"/>
      <c r="D5" s="21"/>
      <c r="E5" s="21"/>
      <c r="F5" s="21"/>
    </row>
    <row r="6" spans="1:6" ht="38.450000000000003" customHeight="1" x14ac:dyDescent="0.2">
      <c r="A6" s="544" t="s">
        <v>545</v>
      </c>
      <c r="B6" s="544"/>
      <c r="C6" s="544"/>
      <c r="D6" s="544"/>
      <c r="E6" s="544"/>
      <c r="F6" s="544"/>
    </row>
    <row r="7" spans="1:6" ht="22.15" customHeight="1" x14ac:dyDescent="0.3">
      <c r="A7" s="553" t="s">
        <v>544</v>
      </c>
      <c r="B7" s="554"/>
      <c r="C7" s="555"/>
      <c r="D7" s="373"/>
      <c r="E7" s="373"/>
      <c r="F7" s="372"/>
    </row>
    <row r="8" spans="1:6" ht="23.45" customHeight="1" x14ac:dyDescent="0.2">
      <c r="A8" s="556" t="s">
        <v>337</v>
      </c>
      <c r="B8" s="557"/>
      <c r="C8" s="558"/>
      <c r="D8" s="374"/>
      <c r="E8" s="374"/>
      <c r="F8" s="372"/>
    </row>
    <row r="9" spans="1:6" ht="21" customHeight="1" x14ac:dyDescent="0.25">
      <c r="A9" s="62"/>
      <c r="B9" s="63"/>
      <c r="C9" s="63"/>
      <c r="D9" s="64"/>
      <c r="E9" s="64"/>
      <c r="F9" s="443" t="s">
        <v>0</v>
      </c>
    </row>
    <row r="10" spans="1:6" ht="56.25" customHeight="1" x14ac:dyDescent="0.2">
      <c r="A10" s="545" t="s">
        <v>62</v>
      </c>
      <c r="B10" s="547" t="s">
        <v>297</v>
      </c>
      <c r="C10" s="547" t="s">
        <v>281</v>
      </c>
      <c r="D10" s="547" t="s">
        <v>68</v>
      </c>
      <c r="E10" s="549" t="s">
        <v>69</v>
      </c>
      <c r="F10" s="550"/>
    </row>
    <row r="11" spans="1:6" ht="66" customHeight="1" x14ac:dyDescent="0.2">
      <c r="A11" s="546"/>
      <c r="B11" s="548"/>
      <c r="C11" s="548"/>
      <c r="D11" s="548"/>
      <c r="E11" s="451" t="s">
        <v>281</v>
      </c>
      <c r="F11" s="65" t="s">
        <v>78</v>
      </c>
    </row>
    <row r="12" spans="1:6" ht="17.25" customHeight="1" x14ac:dyDescent="0.2">
      <c r="A12" s="66">
        <v>1</v>
      </c>
      <c r="B12" s="67">
        <v>2</v>
      </c>
      <c r="C12" s="67" t="s">
        <v>61</v>
      </c>
      <c r="D12" s="68">
        <v>4</v>
      </c>
      <c r="E12" s="69">
        <v>5</v>
      </c>
      <c r="F12" s="66">
        <v>6</v>
      </c>
    </row>
    <row r="13" spans="1:6" ht="30" hidden="1" customHeight="1" x14ac:dyDescent="0.35">
      <c r="A13" s="70">
        <v>10000000</v>
      </c>
      <c r="B13" s="293" t="s">
        <v>79</v>
      </c>
      <c r="C13" s="346">
        <f>SUM(D13:E13)</f>
        <v>0</v>
      </c>
      <c r="D13" s="181">
        <f>SUM(D52,D34,D28,D14,D22)</f>
        <v>0</v>
      </c>
      <c r="E13" s="182">
        <f>SUM(E52)</f>
        <v>0</v>
      </c>
      <c r="F13" s="183"/>
    </row>
    <row r="14" spans="1:6" ht="50.45" hidden="1" customHeight="1" x14ac:dyDescent="0.4">
      <c r="A14" s="306">
        <v>11000000</v>
      </c>
      <c r="B14" s="307" t="s">
        <v>80</v>
      </c>
      <c r="C14" s="346">
        <f>SUM(D14)</f>
        <v>0</v>
      </c>
      <c r="D14" s="298">
        <f>SUM(D15,D20)</f>
        <v>0</v>
      </c>
      <c r="E14" s="347"/>
      <c r="F14" s="348"/>
    </row>
    <row r="15" spans="1:6" ht="30" hidden="1" customHeight="1" x14ac:dyDescent="0.4">
      <c r="A15" s="306">
        <v>11010000</v>
      </c>
      <c r="B15" s="307" t="s">
        <v>81</v>
      </c>
      <c r="C15" s="346">
        <f>SUM(D15)</f>
        <v>0</v>
      </c>
      <c r="D15" s="298">
        <f>SUM(D16:D19)</f>
        <v>0</v>
      </c>
      <c r="E15" s="347"/>
      <c r="F15" s="348"/>
    </row>
    <row r="16" spans="1:6" ht="78" hidden="1" customHeight="1" x14ac:dyDescent="0.4">
      <c r="A16" s="309">
        <v>11010100</v>
      </c>
      <c r="B16" s="312" t="s">
        <v>82</v>
      </c>
      <c r="C16" s="304">
        <f>SUM(D16)</f>
        <v>0</v>
      </c>
      <c r="D16" s="304"/>
      <c r="E16" s="347"/>
      <c r="F16" s="348"/>
    </row>
    <row r="17" spans="1:7" ht="128.44999999999999" hidden="1" customHeight="1" x14ac:dyDescent="0.4">
      <c r="A17" s="309">
        <v>11010200</v>
      </c>
      <c r="B17" s="312" t="s">
        <v>83</v>
      </c>
      <c r="C17" s="304">
        <f t="shared" ref="C17:C33" si="0">SUM(D17)</f>
        <v>0</v>
      </c>
      <c r="D17" s="304"/>
      <c r="E17" s="347"/>
      <c r="F17" s="348"/>
    </row>
    <row r="18" spans="1:7" ht="83.25" hidden="1" customHeight="1" x14ac:dyDescent="0.4">
      <c r="A18" s="309">
        <v>11010400</v>
      </c>
      <c r="B18" s="312" t="s">
        <v>84</v>
      </c>
      <c r="C18" s="304">
        <f t="shared" si="0"/>
        <v>0</v>
      </c>
      <c r="D18" s="304"/>
      <c r="E18" s="347"/>
      <c r="F18" s="348"/>
    </row>
    <row r="19" spans="1:7" ht="53.25" hidden="1" customHeight="1" x14ac:dyDescent="0.4">
      <c r="A19" s="309">
        <v>11010500</v>
      </c>
      <c r="B19" s="312" t="s">
        <v>85</v>
      </c>
      <c r="C19" s="304">
        <f t="shared" si="0"/>
        <v>0</v>
      </c>
      <c r="D19" s="304"/>
      <c r="E19" s="347"/>
      <c r="F19" s="348"/>
    </row>
    <row r="20" spans="1:7" ht="27.75" hidden="1" customHeight="1" x14ac:dyDescent="0.4">
      <c r="A20" s="330">
        <v>11020000</v>
      </c>
      <c r="B20" s="349" t="s">
        <v>86</v>
      </c>
      <c r="C20" s="299">
        <f>SUM(D20)</f>
        <v>0</v>
      </c>
      <c r="D20" s="299">
        <f>SUM(D21)</f>
        <v>0</v>
      </c>
      <c r="E20" s="347"/>
      <c r="F20" s="348"/>
    </row>
    <row r="21" spans="1:7" ht="52.5" hidden="1" customHeight="1" x14ac:dyDescent="0.4">
      <c r="A21" s="334">
        <v>11020200</v>
      </c>
      <c r="B21" s="350" t="s">
        <v>87</v>
      </c>
      <c r="C21" s="304">
        <f t="shared" si="0"/>
        <v>0</v>
      </c>
      <c r="D21" s="304"/>
      <c r="E21" s="347"/>
      <c r="F21" s="348"/>
    </row>
    <row r="22" spans="1:7" ht="52.5" hidden="1" customHeight="1" x14ac:dyDescent="0.4">
      <c r="A22" s="330">
        <v>13000000</v>
      </c>
      <c r="B22" s="351" t="s">
        <v>305</v>
      </c>
      <c r="C22" s="299">
        <f t="shared" ref="C22:C28" si="1">SUM(D22)</f>
        <v>0</v>
      </c>
      <c r="D22" s="299">
        <f>SUM(D23,D26)</f>
        <v>0</v>
      </c>
      <c r="E22" s="347"/>
      <c r="F22" s="348"/>
    </row>
    <row r="23" spans="1:7" ht="61.15" hidden="1" customHeight="1" x14ac:dyDescent="0.4">
      <c r="A23" s="330">
        <v>13010000</v>
      </c>
      <c r="B23" s="294" t="s">
        <v>306</v>
      </c>
      <c r="C23" s="299">
        <f t="shared" si="1"/>
        <v>0</v>
      </c>
      <c r="D23" s="299">
        <f>SUM(D24:D25)</f>
        <v>0</v>
      </c>
      <c r="E23" s="347"/>
      <c r="F23" s="348"/>
    </row>
    <row r="24" spans="1:7" ht="78.75" hidden="1" customHeight="1" x14ac:dyDescent="0.4">
      <c r="A24" s="334">
        <v>13010100</v>
      </c>
      <c r="B24" s="350" t="s">
        <v>307</v>
      </c>
      <c r="C24" s="304">
        <f t="shared" si="1"/>
        <v>0</v>
      </c>
      <c r="D24" s="304"/>
      <c r="E24" s="347"/>
      <c r="F24" s="348"/>
    </row>
    <row r="25" spans="1:7" ht="99.75" hidden="1" customHeight="1" x14ac:dyDescent="0.4">
      <c r="A25" s="334">
        <v>13010200</v>
      </c>
      <c r="B25" s="350" t="s">
        <v>308</v>
      </c>
      <c r="C25" s="304">
        <f t="shared" si="1"/>
        <v>0</v>
      </c>
      <c r="D25" s="304"/>
      <c r="E25" s="347"/>
      <c r="F25" s="348"/>
    </row>
    <row r="26" spans="1:7" ht="30" hidden="1" customHeight="1" x14ac:dyDescent="0.4">
      <c r="A26" s="330">
        <v>13030000</v>
      </c>
      <c r="B26" s="352" t="s">
        <v>372</v>
      </c>
      <c r="C26" s="299">
        <f t="shared" si="1"/>
        <v>0</v>
      </c>
      <c r="D26" s="299">
        <f>SUM(D27)</f>
        <v>0</v>
      </c>
      <c r="E26" s="347"/>
      <c r="F26" s="348"/>
    </row>
    <row r="27" spans="1:7" ht="52.9" hidden="1" customHeight="1" x14ac:dyDescent="0.4">
      <c r="A27" s="334">
        <v>13030100</v>
      </c>
      <c r="B27" s="350" t="s">
        <v>373</v>
      </c>
      <c r="C27" s="304">
        <f t="shared" si="1"/>
        <v>0</v>
      </c>
      <c r="D27" s="304"/>
      <c r="E27" s="347"/>
      <c r="F27" s="348"/>
    </row>
    <row r="28" spans="1:7" ht="30" hidden="1" customHeight="1" x14ac:dyDescent="0.4">
      <c r="A28" s="306">
        <v>14000000</v>
      </c>
      <c r="B28" s="323" t="s">
        <v>88</v>
      </c>
      <c r="C28" s="317">
        <f t="shared" si="1"/>
        <v>0</v>
      </c>
      <c r="D28" s="299">
        <f>SUM(D33,D29,D31)</f>
        <v>0</v>
      </c>
      <c r="E28" s="304"/>
      <c r="F28" s="301"/>
    </row>
    <row r="29" spans="1:7" ht="51.75" hidden="1" customHeight="1" x14ac:dyDescent="0.4">
      <c r="A29" s="309">
        <v>14020000</v>
      </c>
      <c r="B29" s="295" t="s">
        <v>249</v>
      </c>
      <c r="C29" s="304">
        <f>SUM(C30)</f>
        <v>0</v>
      </c>
      <c r="D29" s="304"/>
      <c r="E29" s="304"/>
      <c r="F29" s="301"/>
      <c r="G29" s="22"/>
    </row>
    <row r="30" spans="1:7" ht="30" hidden="1" customHeight="1" x14ac:dyDescent="0.4">
      <c r="A30" s="309">
        <v>14021900</v>
      </c>
      <c r="B30" s="312" t="s">
        <v>250</v>
      </c>
      <c r="C30" s="304">
        <f>SUM(D30)</f>
        <v>0</v>
      </c>
      <c r="D30" s="304"/>
      <c r="E30" s="304"/>
      <c r="F30" s="301"/>
    </row>
    <row r="31" spans="1:7" ht="49.5" hidden="1" customHeight="1" x14ac:dyDescent="0.4">
      <c r="A31" s="309">
        <v>14030000</v>
      </c>
      <c r="B31" s="345" t="s">
        <v>251</v>
      </c>
      <c r="C31" s="304">
        <f>SUM(C32)</f>
        <v>0</v>
      </c>
      <c r="D31" s="304"/>
      <c r="E31" s="304"/>
      <c r="F31" s="301"/>
    </row>
    <row r="32" spans="1:7" ht="30" hidden="1" customHeight="1" x14ac:dyDescent="0.4">
      <c r="A32" s="309">
        <v>14031900</v>
      </c>
      <c r="B32" s="312" t="s">
        <v>250</v>
      </c>
      <c r="C32" s="304">
        <f>SUM(D32)</f>
        <v>0</v>
      </c>
      <c r="D32" s="304"/>
      <c r="E32" s="304"/>
      <c r="F32" s="301"/>
    </row>
    <row r="33" spans="1:7" ht="52.15" hidden="1" customHeight="1" x14ac:dyDescent="0.4">
      <c r="A33" s="309">
        <v>14040000</v>
      </c>
      <c r="B33" s="312" t="s">
        <v>89</v>
      </c>
      <c r="C33" s="304">
        <f t="shared" si="0"/>
        <v>0</v>
      </c>
      <c r="D33" s="304"/>
      <c r="E33" s="304"/>
      <c r="F33" s="301"/>
    </row>
    <row r="34" spans="1:7" ht="27" hidden="1" customHeight="1" x14ac:dyDescent="0.35">
      <c r="A34" s="306">
        <v>18000000</v>
      </c>
      <c r="B34" s="307" t="s">
        <v>90</v>
      </c>
      <c r="C34" s="317">
        <f>SUM(D34)</f>
        <v>0</v>
      </c>
      <c r="D34" s="299">
        <f>SUM(D48,D45,D35)</f>
        <v>0</v>
      </c>
      <c r="E34" s="299"/>
      <c r="F34" s="308"/>
    </row>
    <row r="35" spans="1:7" ht="26.25" hidden="1" customHeight="1" x14ac:dyDescent="0.35">
      <c r="A35" s="306">
        <v>18010000</v>
      </c>
      <c r="B35" s="353" t="s">
        <v>91</v>
      </c>
      <c r="C35" s="317">
        <f>SUM(D35)</f>
        <v>0</v>
      </c>
      <c r="D35" s="299">
        <f>SUM(D36:D44)</f>
        <v>0</v>
      </c>
      <c r="E35" s="299"/>
      <c r="F35" s="308"/>
    </row>
    <row r="36" spans="1:7" ht="75.75" hidden="1" customHeight="1" x14ac:dyDescent="0.4">
      <c r="A36" s="309">
        <v>18010100</v>
      </c>
      <c r="B36" s="354" t="s">
        <v>92</v>
      </c>
      <c r="C36" s="304">
        <f t="shared" ref="C36:C51" si="2">SUM(D36)</f>
        <v>0</v>
      </c>
      <c r="D36" s="304"/>
      <c r="E36" s="304"/>
      <c r="F36" s="311"/>
      <c r="G36" s="172"/>
    </row>
    <row r="37" spans="1:7" ht="75" hidden="1" customHeight="1" x14ac:dyDescent="0.4">
      <c r="A37" s="309">
        <v>18010200</v>
      </c>
      <c r="B37" s="355" t="s">
        <v>93</v>
      </c>
      <c r="C37" s="304">
        <f t="shared" si="2"/>
        <v>0</v>
      </c>
      <c r="D37" s="304"/>
      <c r="E37" s="304"/>
      <c r="F37" s="311"/>
      <c r="G37" s="173"/>
    </row>
    <row r="38" spans="1:7" ht="81" hidden="1" customHeight="1" x14ac:dyDescent="0.4">
      <c r="A38" s="71">
        <v>18010300</v>
      </c>
      <c r="B38" s="354" t="s">
        <v>94</v>
      </c>
      <c r="C38" s="304">
        <f t="shared" si="2"/>
        <v>0</v>
      </c>
      <c r="D38" s="304"/>
      <c r="E38" s="304"/>
      <c r="F38" s="311"/>
      <c r="G38" s="173"/>
    </row>
    <row r="39" spans="1:7" ht="76.5" hidden="1" customHeight="1" x14ac:dyDescent="0.4">
      <c r="A39" s="309">
        <v>18010400</v>
      </c>
      <c r="B39" s="354" t="s">
        <v>95</v>
      </c>
      <c r="C39" s="304">
        <f t="shared" si="2"/>
        <v>0</v>
      </c>
      <c r="D39" s="304"/>
      <c r="E39" s="304"/>
      <c r="F39" s="311"/>
      <c r="G39" s="173"/>
    </row>
    <row r="40" spans="1:7" ht="30" hidden="1" customHeight="1" x14ac:dyDescent="0.4">
      <c r="A40" s="309">
        <v>18010500</v>
      </c>
      <c r="B40" s="318" t="s">
        <v>96</v>
      </c>
      <c r="C40" s="304">
        <f t="shared" si="2"/>
        <v>0</v>
      </c>
      <c r="D40" s="304"/>
      <c r="E40" s="300"/>
      <c r="F40" s="301"/>
      <c r="G40" s="172"/>
    </row>
    <row r="41" spans="1:7" ht="30" hidden="1" customHeight="1" x14ac:dyDescent="0.4">
      <c r="A41" s="309">
        <v>18010600</v>
      </c>
      <c r="B41" s="318" t="s">
        <v>97</v>
      </c>
      <c r="C41" s="304">
        <f t="shared" si="2"/>
        <v>0</v>
      </c>
      <c r="D41" s="304"/>
      <c r="E41" s="300"/>
      <c r="F41" s="301"/>
    </row>
    <row r="42" spans="1:7" ht="30" hidden="1" customHeight="1" x14ac:dyDescent="0.4">
      <c r="A42" s="309">
        <v>18010700</v>
      </c>
      <c r="B42" s="318" t="s">
        <v>98</v>
      </c>
      <c r="C42" s="304">
        <f t="shared" si="2"/>
        <v>0</v>
      </c>
      <c r="D42" s="304"/>
      <c r="E42" s="300"/>
      <c r="F42" s="301"/>
    </row>
    <row r="43" spans="1:7" ht="30" hidden="1" customHeight="1" x14ac:dyDescent="0.4">
      <c r="A43" s="309">
        <v>18010900</v>
      </c>
      <c r="B43" s="318" t="s">
        <v>99</v>
      </c>
      <c r="C43" s="304">
        <f t="shared" si="2"/>
        <v>0</v>
      </c>
      <c r="D43" s="304"/>
      <c r="E43" s="300"/>
      <c r="F43" s="301"/>
    </row>
    <row r="44" spans="1:7" ht="30" hidden="1" customHeight="1" x14ac:dyDescent="0.4">
      <c r="A44" s="309">
        <v>18011000</v>
      </c>
      <c r="B44" s="318" t="s">
        <v>100</v>
      </c>
      <c r="C44" s="304">
        <f t="shared" si="2"/>
        <v>0</v>
      </c>
      <c r="D44" s="304"/>
      <c r="E44" s="300"/>
      <c r="F44" s="301"/>
    </row>
    <row r="45" spans="1:7" ht="30" hidden="1" customHeight="1" x14ac:dyDescent="0.4">
      <c r="A45" s="296">
        <v>18030000</v>
      </c>
      <c r="B45" s="297" t="s">
        <v>527</v>
      </c>
      <c r="C45" s="298">
        <f>SUM(D45)</f>
        <v>0</v>
      </c>
      <c r="D45" s="299">
        <f>SUM(D46:D47)</f>
        <v>0</v>
      </c>
      <c r="E45" s="300"/>
      <c r="F45" s="301"/>
    </row>
    <row r="46" spans="1:7" ht="27" hidden="1" customHeight="1" x14ac:dyDescent="0.4">
      <c r="A46" s="302">
        <v>18030100</v>
      </c>
      <c r="B46" s="303" t="s">
        <v>101</v>
      </c>
      <c r="C46" s="304">
        <f t="shared" si="2"/>
        <v>0</v>
      </c>
      <c r="D46" s="304"/>
      <c r="E46" s="300"/>
      <c r="F46" s="301"/>
    </row>
    <row r="47" spans="1:7" ht="32.450000000000003" hidden="1" customHeight="1" x14ac:dyDescent="0.4">
      <c r="A47" s="72" t="s">
        <v>102</v>
      </c>
      <c r="B47" s="305" t="s">
        <v>103</v>
      </c>
      <c r="C47" s="304">
        <f t="shared" si="2"/>
        <v>0</v>
      </c>
      <c r="D47" s="304"/>
      <c r="E47" s="300"/>
      <c r="F47" s="301"/>
    </row>
    <row r="48" spans="1:7" ht="24.75" hidden="1" customHeight="1" x14ac:dyDescent="0.35">
      <c r="A48" s="306">
        <v>18050000</v>
      </c>
      <c r="B48" s="307" t="s">
        <v>104</v>
      </c>
      <c r="C48" s="298">
        <f>SUM(D48)</f>
        <v>0</v>
      </c>
      <c r="D48" s="299">
        <f>SUM(D49:D51)</f>
        <v>0</v>
      </c>
      <c r="E48" s="299"/>
      <c r="F48" s="308"/>
    </row>
    <row r="49" spans="1:7" ht="30" hidden="1" customHeight="1" x14ac:dyDescent="0.4">
      <c r="A49" s="309">
        <v>18050300</v>
      </c>
      <c r="B49" s="310" t="s">
        <v>105</v>
      </c>
      <c r="C49" s="304">
        <f t="shared" si="2"/>
        <v>0</v>
      </c>
      <c r="D49" s="304"/>
      <c r="E49" s="304"/>
      <c r="F49" s="311"/>
    </row>
    <row r="50" spans="1:7" ht="30" hidden="1" customHeight="1" x14ac:dyDescent="0.4">
      <c r="A50" s="309">
        <v>18050400</v>
      </c>
      <c r="B50" s="310" t="s">
        <v>106</v>
      </c>
      <c r="C50" s="304">
        <f t="shared" si="2"/>
        <v>0</v>
      </c>
      <c r="D50" s="304"/>
      <c r="E50" s="304"/>
      <c r="F50" s="311"/>
    </row>
    <row r="51" spans="1:7" ht="105.75" hidden="1" customHeight="1" x14ac:dyDescent="0.4">
      <c r="A51" s="309">
        <v>18050500</v>
      </c>
      <c r="B51" s="312" t="s">
        <v>374</v>
      </c>
      <c r="C51" s="304">
        <f t="shared" si="2"/>
        <v>0</v>
      </c>
      <c r="D51" s="304"/>
      <c r="E51" s="304"/>
      <c r="F51" s="311"/>
    </row>
    <row r="52" spans="1:7" ht="30" hidden="1" customHeight="1" x14ac:dyDescent="0.35">
      <c r="A52" s="306">
        <v>19000000</v>
      </c>
      <c r="B52" s="313" t="s">
        <v>107</v>
      </c>
      <c r="C52" s="298">
        <f>SUM(E52)</f>
        <v>0</v>
      </c>
      <c r="D52" s="299"/>
      <c r="E52" s="299">
        <f>SUM(E53)</f>
        <v>0</v>
      </c>
      <c r="F52" s="308"/>
    </row>
    <row r="53" spans="1:7" ht="27" hidden="1" customHeight="1" x14ac:dyDescent="0.35">
      <c r="A53" s="306">
        <v>19010000</v>
      </c>
      <c r="B53" s="313" t="s">
        <v>108</v>
      </c>
      <c r="C53" s="298">
        <f>SUM(E53)</f>
        <v>0</v>
      </c>
      <c r="D53" s="299"/>
      <c r="E53" s="299">
        <f>SUM(E54:E56)</f>
        <v>0</v>
      </c>
      <c r="F53" s="308"/>
    </row>
    <row r="54" spans="1:7" ht="103.15" hidden="1" customHeight="1" x14ac:dyDescent="0.4">
      <c r="A54" s="309">
        <v>19010100</v>
      </c>
      <c r="B54" s="314" t="s">
        <v>375</v>
      </c>
      <c r="C54" s="315">
        <f>SUM(E54)</f>
        <v>0</v>
      </c>
      <c r="D54" s="304"/>
      <c r="E54" s="304"/>
      <c r="F54" s="311"/>
    </row>
    <row r="55" spans="1:7" ht="55.15" hidden="1" customHeight="1" x14ac:dyDescent="0.4">
      <c r="A55" s="309">
        <v>19010200</v>
      </c>
      <c r="B55" s="312" t="s">
        <v>109</v>
      </c>
      <c r="C55" s="315">
        <f>SUM(E55)</f>
        <v>0</v>
      </c>
      <c r="D55" s="304"/>
      <c r="E55" s="304"/>
      <c r="F55" s="311"/>
    </row>
    <row r="56" spans="1:7" ht="82.15" hidden="1" customHeight="1" x14ac:dyDescent="0.4">
      <c r="A56" s="309">
        <v>19010300</v>
      </c>
      <c r="B56" s="316" t="s">
        <v>110</v>
      </c>
      <c r="C56" s="315">
        <f>SUM(E56)</f>
        <v>0</v>
      </c>
      <c r="D56" s="304"/>
      <c r="E56" s="304"/>
      <c r="F56" s="311"/>
    </row>
    <row r="57" spans="1:7" ht="30" hidden="1" customHeight="1" x14ac:dyDescent="0.4">
      <c r="A57" s="306">
        <v>20000000</v>
      </c>
      <c r="B57" s="307" t="s">
        <v>111</v>
      </c>
      <c r="C57" s="317">
        <f>SUM(D57,E57)</f>
        <v>0</v>
      </c>
      <c r="D57" s="299">
        <f>SUM(D74,D64,D58)</f>
        <v>0</v>
      </c>
      <c r="E57" s="299">
        <f>SUM(E74,E79)</f>
        <v>0</v>
      </c>
      <c r="F57" s="301"/>
      <c r="G57" s="172"/>
    </row>
    <row r="58" spans="1:7" ht="26.25" hidden="1" customHeight="1" x14ac:dyDescent="0.4">
      <c r="A58" s="306">
        <v>21000000</v>
      </c>
      <c r="B58" s="307" t="s">
        <v>112</v>
      </c>
      <c r="C58" s="317">
        <f t="shared" ref="C58:C65" si="3">SUM(D58)</f>
        <v>0</v>
      </c>
      <c r="D58" s="299">
        <f>SUM(D59,D61)</f>
        <v>0</v>
      </c>
      <c r="E58" s="300"/>
      <c r="F58" s="301"/>
    </row>
    <row r="59" spans="1:7" ht="124.15" hidden="1" customHeight="1" x14ac:dyDescent="0.4">
      <c r="A59" s="356">
        <v>21010000</v>
      </c>
      <c r="B59" s="357" t="s">
        <v>309</v>
      </c>
      <c r="C59" s="358">
        <f t="shared" si="3"/>
        <v>0</v>
      </c>
      <c r="D59" s="359">
        <f>SUM(D60)</f>
        <v>0</v>
      </c>
      <c r="E59" s="360"/>
      <c r="F59" s="361"/>
      <c r="G59" s="112"/>
    </row>
    <row r="60" spans="1:7" s="73" customFormat="1" ht="76.900000000000006" hidden="1" customHeight="1" x14ac:dyDescent="0.4">
      <c r="A60" s="309">
        <v>21010300</v>
      </c>
      <c r="B60" s="318" t="s">
        <v>113</v>
      </c>
      <c r="C60" s="304">
        <f>SUM(D60)</f>
        <v>0</v>
      </c>
      <c r="D60" s="304"/>
      <c r="E60" s="300"/>
      <c r="F60" s="301"/>
    </row>
    <row r="61" spans="1:7" ht="27.75" hidden="1" customHeight="1" x14ac:dyDescent="0.35">
      <c r="A61" s="306">
        <v>21080000</v>
      </c>
      <c r="B61" s="307" t="s">
        <v>114</v>
      </c>
      <c r="C61" s="317">
        <f t="shared" si="3"/>
        <v>0</v>
      </c>
      <c r="D61" s="299">
        <f>SUM(D62:D63)</f>
        <v>0</v>
      </c>
      <c r="E61" s="319"/>
      <c r="F61" s="320"/>
    </row>
    <row r="62" spans="1:7" ht="28.5" hidden="1" customHeight="1" x14ac:dyDescent="0.4">
      <c r="A62" s="309">
        <v>21081100</v>
      </c>
      <c r="B62" s="318" t="s">
        <v>115</v>
      </c>
      <c r="C62" s="304">
        <f>SUM(D62)</f>
        <v>0</v>
      </c>
      <c r="D62" s="304"/>
      <c r="E62" s="300"/>
      <c r="F62" s="301"/>
    </row>
    <row r="63" spans="1:7" ht="75.75" hidden="1" customHeight="1" x14ac:dyDescent="0.4">
      <c r="A63" s="309">
        <v>21081500</v>
      </c>
      <c r="B63" s="318" t="s">
        <v>310</v>
      </c>
      <c r="C63" s="304">
        <f>SUM(D63)</f>
        <v>0</v>
      </c>
      <c r="D63" s="304"/>
      <c r="E63" s="300"/>
      <c r="F63" s="301"/>
    </row>
    <row r="64" spans="1:7" ht="52.5" hidden="1" customHeight="1" x14ac:dyDescent="0.4">
      <c r="A64" s="306">
        <v>22000000</v>
      </c>
      <c r="B64" s="307" t="s">
        <v>116</v>
      </c>
      <c r="C64" s="317">
        <f t="shared" si="3"/>
        <v>0</v>
      </c>
      <c r="D64" s="299">
        <f>SUM(D71,D69,D65)</f>
        <v>0</v>
      </c>
      <c r="E64" s="300"/>
      <c r="F64" s="301"/>
    </row>
    <row r="65" spans="1:6" ht="30" hidden="1" customHeight="1" x14ac:dyDescent="0.4">
      <c r="A65" s="306">
        <v>22010000</v>
      </c>
      <c r="B65" s="307" t="s">
        <v>117</v>
      </c>
      <c r="C65" s="317">
        <f t="shared" si="3"/>
        <v>0</v>
      </c>
      <c r="D65" s="299">
        <f>SUM(D66:D68)</f>
        <v>0</v>
      </c>
      <c r="E65" s="300"/>
      <c r="F65" s="301"/>
    </row>
    <row r="66" spans="1:6" ht="76.5" hidden="1" customHeight="1" x14ac:dyDescent="0.4">
      <c r="A66" s="309">
        <v>22010300</v>
      </c>
      <c r="B66" s="321" t="s">
        <v>133</v>
      </c>
      <c r="C66" s="304">
        <f>SUM(D66)</f>
        <v>0</v>
      </c>
      <c r="D66" s="304"/>
      <c r="E66" s="300"/>
      <c r="F66" s="301"/>
    </row>
    <row r="67" spans="1:6" ht="28.5" hidden="1" customHeight="1" x14ac:dyDescent="0.4">
      <c r="A67" s="309">
        <v>22012500</v>
      </c>
      <c r="B67" s="318" t="s">
        <v>118</v>
      </c>
      <c r="C67" s="304">
        <f>SUM(D67)</f>
        <v>0</v>
      </c>
      <c r="D67" s="304"/>
      <c r="E67" s="300"/>
      <c r="F67" s="301"/>
    </row>
    <row r="68" spans="1:6" ht="54" hidden="1" customHeight="1" x14ac:dyDescent="0.4">
      <c r="A68" s="309">
        <v>22012600</v>
      </c>
      <c r="B68" s="322" t="s">
        <v>134</v>
      </c>
      <c r="C68" s="304">
        <f>SUM(D68)</f>
        <v>0</v>
      </c>
      <c r="D68" s="304"/>
      <c r="E68" s="300"/>
      <c r="F68" s="301"/>
    </row>
    <row r="69" spans="1:6" ht="77.45" hidden="1" customHeight="1" x14ac:dyDescent="0.35">
      <c r="A69" s="306">
        <v>22080000</v>
      </c>
      <c r="B69" s="323" t="s">
        <v>119</v>
      </c>
      <c r="C69" s="317">
        <f>SUM(D69)</f>
        <v>0</v>
      </c>
      <c r="D69" s="299">
        <f>SUM(D70)</f>
        <v>0</v>
      </c>
      <c r="E69" s="319"/>
      <c r="F69" s="320"/>
    </row>
    <row r="70" spans="1:6" ht="84" hidden="1" customHeight="1" x14ac:dyDescent="0.4">
      <c r="A70" s="309">
        <v>22080400</v>
      </c>
      <c r="B70" s="318" t="s">
        <v>120</v>
      </c>
      <c r="C70" s="304">
        <f>SUM(D70)</f>
        <v>0</v>
      </c>
      <c r="D70" s="304"/>
      <c r="E70" s="300"/>
      <c r="F70" s="301"/>
    </row>
    <row r="71" spans="1:6" ht="27" hidden="1" customHeight="1" x14ac:dyDescent="0.35">
      <c r="A71" s="306">
        <v>22090000</v>
      </c>
      <c r="B71" s="307" t="s">
        <v>121</v>
      </c>
      <c r="C71" s="317">
        <f t="shared" ref="C71:C76" si="4">SUM(D71)</f>
        <v>0</v>
      </c>
      <c r="D71" s="299">
        <f>SUM(D72:D73)</f>
        <v>0</v>
      </c>
      <c r="E71" s="319"/>
      <c r="F71" s="320"/>
    </row>
    <row r="72" spans="1:6" ht="73.5" hidden="1" customHeight="1" x14ac:dyDescent="0.4">
      <c r="A72" s="309">
        <v>22090100</v>
      </c>
      <c r="B72" s="318" t="s">
        <v>122</v>
      </c>
      <c r="C72" s="304">
        <f t="shared" si="4"/>
        <v>0</v>
      </c>
      <c r="D72" s="304"/>
      <c r="E72" s="300"/>
      <c r="F72" s="301"/>
    </row>
    <row r="73" spans="1:6" ht="75.75" hidden="1" customHeight="1" x14ac:dyDescent="0.4">
      <c r="A73" s="309">
        <v>22090400</v>
      </c>
      <c r="B73" s="318" t="s">
        <v>123</v>
      </c>
      <c r="C73" s="304">
        <f t="shared" si="4"/>
        <v>0</v>
      </c>
      <c r="D73" s="304"/>
      <c r="E73" s="300"/>
      <c r="F73" s="301"/>
    </row>
    <row r="74" spans="1:6" ht="25.5" hidden="1" customHeight="1" x14ac:dyDescent="0.35">
      <c r="A74" s="306">
        <v>24000000</v>
      </c>
      <c r="B74" s="307" t="s">
        <v>124</v>
      </c>
      <c r="C74" s="317">
        <f>SUM(D74:E74)</f>
        <v>0</v>
      </c>
      <c r="D74" s="299">
        <f>SUM(D75)</f>
        <v>0</v>
      </c>
      <c r="E74" s="299">
        <f>SUM(E75)</f>
        <v>0</v>
      </c>
      <c r="F74" s="320"/>
    </row>
    <row r="75" spans="1:6" ht="27.75" hidden="1" x14ac:dyDescent="0.4">
      <c r="A75" s="306">
        <v>24060000</v>
      </c>
      <c r="B75" s="307" t="s">
        <v>125</v>
      </c>
      <c r="C75" s="317">
        <f>SUM(D75:E75)</f>
        <v>0</v>
      </c>
      <c r="D75" s="299">
        <f>SUM(D76)</f>
        <v>0</v>
      </c>
      <c r="E75" s="299">
        <f>SUM(E77)</f>
        <v>0</v>
      </c>
      <c r="F75" s="301"/>
    </row>
    <row r="76" spans="1:6" ht="27.75" hidden="1" x14ac:dyDescent="0.4">
      <c r="A76" s="309">
        <v>24060300</v>
      </c>
      <c r="B76" s="318" t="s">
        <v>125</v>
      </c>
      <c r="C76" s="304">
        <f t="shared" si="4"/>
        <v>0</v>
      </c>
      <c r="D76" s="304"/>
      <c r="E76" s="300"/>
      <c r="F76" s="301" t="s">
        <v>126</v>
      </c>
    </row>
    <row r="77" spans="1:6" ht="79.5" hidden="1" customHeight="1" x14ac:dyDescent="0.4">
      <c r="A77" s="309">
        <v>24062100</v>
      </c>
      <c r="B77" s="324" t="s">
        <v>528</v>
      </c>
      <c r="C77" s="304">
        <f>SUM(E77)</f>
        <v>0</v>
      </c>
      <c r="D77" s="304"/>
      <c r="E77" s="304"/>
      <c r="F77" s="301"/>
    </row>
    <row r="78" spans="1:6" ht="52.5" hidden="1" customHeight="1" x14ac:dyDescent="0.4">
      <c r="A78" s="309">
        <v>24170000</v>
      </c>
      <c r="B78" s="325" t="s">
        <v>298</v>
      </c>
      <c r="C78" s="304">
        <f t="shared" ref="C78:C84" si="5">SUM(E78)</f>
        <v>0</v>
      </c>
      <c r="D78" s="304"/>
      <c r="E78" s="304">
        <f>SUM(F78)</f>
        <v>0</v>
      </c>
      <c r="F78" s="301"/>
    </row>
    <row r="79" spans="1:6" ht="28.5" hidden="1" customHeight="1" x14ac:dyDescent="0.4">
      <c r="A79" s="306">
        <v>25000000</v>
      </c>
      <c r="B79" s="307" t="s">
        <v>127</v>
      </c>
      <c r="C79" s="299">
        <f t="shared" si="5"/>
        <v>0</v>
      </c>
      <c r="D79" s="300"/>
      <c r="E79" s="299">
        <f>SUM(E80)</f>
        <v>0</v>
      </c>
      <c r="F79" s="301"/>
    </row>
    <row r="80" spans="1:6" ht="51" hidden="1" customHeight="1" x14ac:dyDescent="0.4">
      <c r="A80" s="306">
        <v>25010000</v>
      </c>
      <c r="B80" s="307" t="s">
        <v>128</v>
      </c>
      <c r="C80" s="299">
        <f t="shared" si="5"/>
        <v>0</v>
      </c>
      <c r="D80" s="326"/>
      <c r="E80" s="299">
        <f>SUM(E81:E84)</f>
        <v>0</v>
      </c>
      <c r="F80" s="301"/>
    </row>
    <row r="81" spans="1:7" ht="51" hidden="1" customHeight="1" x14ac:dyDescent="0.4">
      <c r="A81" s="309">
        <v>25010100</v>
      </c>
      <c r="B81" s="318" t="s">
        <v>129</v>
      </c>
      <c r="C81" s="304">
        <f t="shared" si="5"/>
        <v>0</v>
      </c>
      <c r="D81" s="326"/>
      <c r="E81" s="327"/>
      <c r="F81" s="328"/>
    </row>
    <row r="82" spans="1:7" ht="51" hidden="1" customHeight="1" x14ac:dyDescent="0.4">
      <c r="A82" s="309">
        <v>25010200</v>
      </c>
      <c r="B82" s="318" t="s">
        <v>135</v>
      </c>
      <c r="C82" s="304">
        <f t="shared" si="5"/>
        <v>0</v>
      </c>
      <c r="D82" s="326"/>
      <c r="E82" s="327"/>
      <c r="F82" s="328"/>
    </row>
    <row r="83" spans="1:7" ht="76.150000000000006" hidden="1" customHeight="1" x14ac:dyDescent="0.4">
      <c r="A83" s="309">
        <v>25010300</v>
      </c>
      <c r="B83" s="318" t="s">
        <v>376</v>
      </c>
      <c r="C83" s="304">
        <f t="shared" si="5"/>
        <v>0</v>
      </c>
      <c r="D83" s="326"/>
      <c r="E83" s="327"/>
      <c r="F83" s="328"/>
    </row>
    <row r="84" spans="1:7" ht="51" hidden="1" customHeight="1" x14ac:dyDescent="0.4">
      <c r="A84" s="309">
        <v>25010400</v>
      </c>
      <c r="B84" s="322" t="s">
        <v>130</v>
      </c>
      <c r="C84" s="304">
        <f t="shared" si="5"/>
        <v>0</v>
      </c>
      <c r="D84" s="329"/>
      <c r="E84" s="304"/>
      <c r="F84" s="311"/>
    </row>
    <row r="85" spans="1:7" ht="26.25" hidden="1" customHeight="1" x14ac:dyDescent="0.4">
      <c r="A85" s="330">
        <v>30000000</v>
      </c>
      <c r="B85" s="331" t="s">
        <v>136</v>
      </c>
      <c r="C85" s="299">
        <f>SUM(E85)</f>
        <v>0</v>
      </c>
      <c r="D85" s="329"/>
      <c r="E85" s="299">
        <f>SUM(F85)</f>
        <v>0</v>
      </c>
      <c r="F85" s="308">
        <f>SUM(F86)</f>
        <v>0</v>
      </c>
    </row>
    <row r="86" spans="1:7" ht="27" hidden="1" customHeight="1" x14ac:dyDescent="0.35">
      <c r="A86" s="330">
        <v>33000000</v>
      </c>
      <c r="B86" s="332" t="s">
        <v>137</v>
      </c>
      <c r="C86" s="299">
        <f>SUM(E86)</f>
        <v>0</v>
      </c>
      <c r="D86" s="333"/>
      <c r="E86" s="299">
        <f>SUM(F86)</f>
        <v>0</v>
      </c>
      <c r="F86" s="308">
        <f>SUM(F87)</f>
        <v>0</v>
      </c>
    </row>
    <row r="87" spans="1:7" ht="26.25" hidden="1" customHeight="1" x14ac:dyDescent="0.4">
      <c r="A87" s="334">
        <v>33010000</v>
      </c>
      <c r="B87" s="335" t="s">
        <v>138</v>
      </c>
      <c r="C87" s="304">
        <f>SUM(E87)</f>
        <v>0</v>
      </c>
      <c r="D87" s="329"/>
      <c r="E87" s="304"/>
      <c r="F87" s="311"/>
    </row>
    <row r="88" spans="1:7" ht="99" hidden="1" customHeight="1" x14ac:dyDescent="0.4">
      <c r="A88" s="309">
        <v>33010100</v>
      </c>
      <c r="B88" s="322" t="s">
        <v>139</v>
      </c>
      <c r="C88" s="304">
        <f>SUM(E88)</f>
        <v>0</v>
      </c>
      <c r="D88" s="329"/>
      <c r="E88" s="304"/>
      <c r="F88" s="311"/>
    </row>
    <row r="89" spans="1:7" ht="124.9" hidden="1" customHeight="1" x14ac:dyDescent="0.4">
      <c r="A89" s="309">
        <v>33010200</v>
      </c>
      <c r="B89" s="336" t="s">
        <v>529</v>
      </c>
      <c r="C89" s="304">
        <f>SUM(E89)</f>
        <v>0</v>
      </c>
      <c r="D89" s="329"/>
      <c r="E89" s="304"/>
      <c r="F89" s="311"/>
    </row>
    <row r="90" spans="1:7" ht="48.75" hidden="1" customHeight="1" x14ac:dyDescent="0.35">
      <c r="A90" s="309"/>
      <c r="B90" s="307" t="s">
        <v>299</v>
      </c>
      <c r="C90" s="299">
        <f>SUM(C13,C57,C85)</f>
        <v>0</v>
      </c>
      <c r="D90" s="299">
        <f>SUM(D13,D57)</f>
        <v>0</v>
      </c>
      <c r="E90" s="299">
        <f>SUM(E13,E57,E85)</f>
        <v>0</v>
      </c>
      <c r="F90" s="308">
        <f>SUM(F85)</f>
        <v>0</v>
      </c>
      <c r="G90" s="74"/>
    </row>
    <row r="91" spans="1:7" ht="36" customHeight="1" x14ac:dyDescent="0.35">
      <c r="A91" s="306">
        <v>40000000</v>
      </c>
      <c r="B91" s="444" t="s">
        <v>63</v>
      </c>
      <c r="C91" s="317">
        <f>SUM(D91)</f>
        <v>594400</v>
      </c>
      <c r="D91" s="337">
        <f>SUM(D92)</f>
        <v>594400</v>
      </c>
      <c r="E91" s="337"/>
      <c r="F91" s="338"/>
    </row>
    <row r="92" spans="1:7" ht="50.45" customHeight="1" x14ac:dyDescent="0.35">
      <c r="A92" s="306">
        <v>41000000</v>
      </c>
      <c r="B92" s="444" t="s">
        <v>64</v>
      </c>
      <c r="C92" s="317">
        <f>SUM(D92)</f>
        <v>594400</v>
      </c>
      <c r="D92" s="299">
        <f>SUM(D99,D97,D93)</f>
        <v>594400</v>
      </c>
      <c r="E92" s="337"/>
      <c r="F92" s="338"/>
    </row>
    <row r="93" spans="1:7" ht="32.25" hidden="1" customHeight="1" x14ac:dyDescent="0.35">
      <c r="A93" s="306">
        <v>41030000</v>
      </c>
      <c r="B93" s="444" t="s">
        <v>311</v>
      </c>
      <c r="C93" s="317">
        <f>SUM(D93)</f>
        <v>0</v>
      </c>
      <c r="D93" s="299">
        <f>SUM(D94:D96)</f>
        <v>0</v>
      </c>
      <c r="E93" s="337"/>
      <c r="F93" s="338"/>
    </row>
    <row r="94" spans="1:7" ht="49.5" hidden="1" customHeight="1" x14ac:dyDescent="0.4">
      <c r="A94" s="339">
        <v>41033900</v>
      </c>
      <c r="B94" s="445" t="s">
        <v>131</v>
      </c>
      <c r="C94" s="304">
        <f>SUM(D94)</f>
        <v>0</v>
      </c>
      <c r="D94" s="304"/>
      <c r="E94" s="315"/>
      <c r="F94" s="340"/>
    </row>
    <row r="95" spans="1:7" ht="51" hidden="1" customHeight="1" x14ac:dyDescent="0.4">
      <c r="A95" s="339">
        <v>41034200</v>
      </c>
      <c r="B95" s="445" t="s">
        <v>132</v>
      </c>
      <c r="C95" s="304">
        <f>SUM(D95)</f>
        <v>0</v>
      </c>
      <c r="D95" s="304"/>
      <c r="E95" s="315"/>
      <c r="F95" s="340"/>
    </row>
    <row r="96" spans="1:7" ht="106.5" hidden="1" customHeight="1" x14ac:dyDescent="0.4">
      <c r="A96" s="339">
        <v>41035100</v>
      </c>
      <c r="B96" s="446" t="s">
        <v>252</v>
      </c>
      <c r="C96" s="304">
        <f t="shared" ref="C96" si="6">SUM(D96)</f>
        <v>0</v>
      </c>
      <c r="D96" s="304"/>
      <c r="E96" s="300"/>
      <c r="F96" s="301"/>
    </row>
    <row r="97" spans="1:7" ht="34.9" hidden="1" customHeight="1" x14ac:dyDescent="0.4">
      <c r="A97" s="342">
        <v>41040000</v>
      </c>
      <c r="B97" s="447" t="s">
        <v>312</v>
      </c>
      <c r="C97" s="299">
        <f>SUM(D97)</f>
        <v>0</v>
      </c>
      <c r="D97" s="299">
        <f>SUM(D98)</f>
        <v>0</v>
      </c>
      <c r="E97" s="300"/>
      <c r="F97" s="301"/>
    </row>
    <row r="98" spans="1:7" ht="102.75" hidden="1" customHeight="1" x14ac:dyDescent="0.4">
      <c r="A98" s="339">
        <v>41040200</v>
      </c>
      <c r="B98" s="446" t="s">
        <v>313</v>
      </c>
      <c r="C98" s="304">
        <f>SUM(D98)</f>
        <v>0</v>
      </c>
      <c r="D98" s="304"/>
      <c r="E98" s="300"/>
      <c r="F98" s="301"/>
    </row>
    <row r="99" spans="1:7" ht="64.900000000000006" customHeight="1" x14ac:dyDescent="0.4">
      <c r="A99" s="343">
        <v>41050000</v>
      </c>
      <c r="B99" s="448" t="s">
        <v>255</v>
      </c>
      <c r="C99" s="299">
        <f t="shared" ref="C99:C100" si="7">SUM(D99)</f>
        <v>594400</v>
      </c>
      <c r="D99" s="299">
        <f>SUM(D100:D107)</f>
        <v>594400</v>
      </c>
      <c r="E99" s="326"/>
      <c r="F99" s="344"/>
    </row>
    <row r="100" spans="1:7" ht="84" hidden="1" customHeight="1" x14ac:dyDescent="0.4">
      <c r="A100" s="114">
        <v>41051000</v>
      </c>
      <c r="B100" s="445" t="s">
        <v>530</v>
      </c>
      <c r="C100" s="304">
        <f t="shared" si="7"/>
        <v>0</v>
      </c>
      <c r="D100" s="304"/>
      <c r="E100" s="326"/>
      <c r="F100" s="344"/>
    </row>
    <row r="101" spans="1:7" ht="105.75" hidden="1" customHeight="1" x14ac:dyDescent="0.4">
      <c r="A101" s="339">
        <v>41050200</v>
      </c>
      <c r="B101" s="445" t="s">
        <v>256</v>
      </c>
      <c r="C101" s="304">
        <f>SUM(D101)</f>
        <v>0</v>
      </c>
      <c r="D101" s="304"/>
      <c r="E101" s="326"/>
      <c r="F101" s="344"/>
    </row>
    <row r="102" spans="1:7" ht="332.25" hidden="1" customHeight="1" x14ac:dyDescent="0.4">
      <c r="A102" s="339">
        <v>41050300</v>
      </c>
      <c r="B102" s="445" t="s">
        <v>257</v>
      </c>
      <c r="C102" s="304">
        <f>SUM(D102)</f>
        <v>0</v>
      </c>
      <c r="D102" s="304"/>
      <c r="E102" s="326"/>
      <c r="F102" s="344"/>
    </row>
    <row r="103" spans="1:7" ht="79.5" hidden="1" customHeight="1" x14ac:dyDescent="0.4">
      <c r="A103" s="339">
        <v>41051000</v>
      </c>
      <c r="B103" s="445" t="s">
        <v>331</v>
      </c>
      <c r="C103" s="304">
        <f>SUM(D103)</f>
        <v>0</v>
      </c>
      <c r="D103" s="304"/>
      <c r="E103" s="362"/>
      <c r="F103" s="363"/>
    </row>
    <row r="104" spans="1:7" ht="137.44999999999999" customHeight="1" x14ac:dyDescent="0.4">
      <c r="A104" s="339">
        <v>41051200</v>
      </c>
      <c r="B104" s="449" t="s">
        <v>300</v>
      </c>
      <c r="C104" s="304">
        <f>SUM(D104)</f>
        <v>594400</v>
      </c>
      <c r="D104" s="304">
        <v>594400</v>
      </c>
      <c r="E104" s="362"/>
      <c r="F104" s="363"/>
    </row>
    <row r="105" spans="1:7" ht="80.25" hidden="1" customHeight="1" x14ac:dyDescent="0.4">
      <c r="A105" s="339">
        <v>41051500</v>
      </c>
      <c r="B105" s="312" t="s">
        <v>259</v>
      </c>
      <c r="C105" s="304">
        <f>SUM(D105)</f>
        <v>0</v>
      </c>
      <c r="D105" s="304"/>
      <c r="E105" s="326"/>
      <c r="F105" s="344"/>
    </row>
    <row r="106" spans="1:7" ht="2.4500000000000002" hidden="1" customHeight="1" x14ac:dyDescent="0.4">
      <c r="A106" s="339">
        <v>41052000</v>
      </c>
      <c r="B106" s="341" t="s">
        <v>258</v>
      </c>
      <c r="C106" s="304">
        <f t="shared" ref="C106:C107" si="8">SUM(D106)</f>
        <v>0</v>
      </c>
      <c r="D106" s="304"/>
      <c r="E106" s="304"/>
      <c r="F106" s="344"/>
    </row>
    <row r="107" spans="1:7" ht="1.1499999999999999" hidden="1" customHeight="1" x14ac:dyDescent="0.4">
      <c r="A107" s="364">
        <v>41053900</v>
      </c>
      <c r="B107" s="365" t="s">
        <v>260</v>
      </c>
      <c r="C107" s="304">
        <f t="shared" si="8"/>
        <v>0</v>
      </c>
      <c r="D107" s="366"/>
      <c r="E107" s="366"/>
      <c r="F107" s="363"/>
    </row>
    <row r="108" spans="1:7" ht="46.15" customHeight="1" x14ac:dyDescent="0.35">
      <c r="A108" s="367"/>
      <c r="B108" s="450" t="s">
        <v>301</v>
      </c>
      <c r="C108" s="368">
        <f>SUM(D108:E108)</f>
        <v>594400</v>
      </c>
      <c r="D108" s="368">
        <f>SUM(D90:D91)</f>
        <v>594400</v>
      </c>
      <c r="E108" s="378">
        <f>SUM(E90:E91)</f>
        <v>0</v>
      </c>
      <c r="F108" s="379">
        <f>SUM(F85)</f>
        <v>0</v>
      </c>
      <c r="G108" s="22"/>
    </row>
    <row r="109" spans="1:7" ht="90.6" customHeight="1" x14ac:dyDescent="0.35">
      <c r="A109" s="75"/>
      <c r="B109" s="76"/>
      <c r="C109" s="77"/>
      <c r="D109" s="78"/>
      <c r="E109" s="78"/>
      <c r="F109" s="23"/>
      <c r="G109" s="22"/>
    </row>
    <row r="110" spans="1:7" ht="71.25" customHeight="1" x14ac:dyDescent="0.5">
      <c r="A110" s="542" t="s">
        <v>539</v>
      </c>
      <c r="B110" s="542"/>
      <c r="C110" s="542"/>
      <c r="D110" s="542"/>
      <c r="E110" s="542"/>
      <c r="F110" s="542"/>
      <c r="G110" s="22"/>
    </row>
    <row r="111" spans="1:7" ht="33.75" customHeight="1" x14ac:dyDescent="0.35">
      <c r="A111" s="24"/>
      <c r="B111" s="25"/>
      <c r="C111" s="25"/>
      <c r="D111" s="26"/>
      <c r="E111" s="26"/>
      <c r="F111" s="26"/>
    </row>
    <row r="112" spans="1:7" ht="24.75" customHeight="1" x14ac:dyDescent="0.3">
      <c r="A112" s="27"/>
      <c r="B112" s="28"/>
      <c r="C112" s="28"/>
      <c r="D112" s="29"/>
      <c r="E112" s="29"/>
      <c r="F112" s="29"/>
    </row>
    <row r="113" spans="1:6" ht="23.25" x14ac:dyDescent="0.35">
      <c r="A113" s="30"/>
      <c r="B113" s="30"/>
      <c r="C113" s="30"/>
      <c r="D113" s="30"/>
      <c r="E113" s="30"/>
      <c r="F113" s="30"/>
    </row>
    <row r="114" spans="1:6" ht="23.25" x14ac:dyDescent="0.35">
      <c r="A114" s="31"/>
      <c r="B114" s="32"/>
      <c r="C114" s="32"/>
      <c r="D114" s="26"/>
      <c r="E114" s="26"/>
      <c r="F114" s="26"/>
    </row>
    <row r="115" spans="1:6" ht="21.75" customHeight="1" x14ac:dyDescent="0.35">
      <c r="A115" s="30"/>
      <c r="B115" s="30"/>
      <c r="C115" s="30"/>
      <c r="D115" s="30"/>
      <c r="E115" s="30"/>
      <c r="F115" s="30"/>
    </row>
    <row r="116" spans="1:6" ht="23.25" x14ac:dyDescent="0.35">
      <c r="A116" s="21"/>
      <c r="B116" s="21"/>
      <c r="C116" s="21"/>
      <c r="D116" s="21"/>
      <c r="E116" s="21"/>
      <c r="F116" s="21"/>
    </row>
    <row r="117" spans="1:6" ht="23.25" x14ac:dyDescent="0.35">
      <c r="A117" s="30"/>
      <c r="B117" s="30"/>
      <c r="C117" s="30"/>
      <c r="D117" s="30"/>
      <c r="E117" s="30"/>
      <c r="F117" s="30"/>
    </row>
    <row r="118" spans="1:6" ht="23.25" x14ac:dyDescent="0.35">
      <c r="A118" s="21"/>
      <c r="B118" s="21"/>
      <c r="C118" s="21"/>
      <c r="D118" s="21"/>
      <c r="E118" s="21"/>
      <c r="F118" s="21"/>
    </row>
    <row r="119" spans="1:6" ht="23.25" x14ac:dyDescent="0.35">
      <c r="A119" s="21"/>
      <c r="B119" s="21"/>
      <c r="C119" s="21"/>
      <c r="D119" s="21"/>
      <c r="E119" s="21"/>
      <c r="F119" s="21"/>
    </row>
    <row r="120" spans="1:6" ht="23.25" x14ac:dyDescent="0.35">
      <c r="A120" s="21"/>
      <c r="B120" s="21"/>
      <c r="C120" s="21"/>
      <c r="D120" s="21"/>
      <c r="E120" s="21"/>
      <c r="F120" s="21"/>
    </row>
    <row r="121" spans="1:6" ht="23.25" x14ac:dyDescent="0.35">
      <c r="A121" s="21"/>
      <c r="B121" s="21"/>
      <c r="C121" s="21"/>
      <c r="D121" s="21"/>
      <c r="E121" s="21"/>
      <c r="F121" s="21"/>
    </row>
    <row r="122" spans="1:6" ht="23.25" x14ac:dyDescent="0.35">
      <c r="A122" s="21"/>
      <c r="B122" s="21"/>
      <c r="C122" s="21"/>
      <c r="D122" s="21"/>
      <c r="E122" s="21"/>
      <c r="F122" s="21"/>
    </row>
    <row r="123" spans="1:6" ht="23.25" x14ac:dyDescent="0.35">
      <c r="A123" s="21"/>
      <c r="B123" s="21"/>
      <c r="C123" s="21"/>
      <c r="D123" s="21"/>
      <c r="E123" s="21"/>
      <c r="F123" s="21"/>
    </row>
    <row r="124" spans="1:6" ht="23.25" x14ac:dyDescent="0.35">
      <c r="A124" s="21"/>
      <c r="B124" s="21"/>
      <c r="C124" s="21"/>
      <c r="D124" s="21"/>
      <c r="E124" s="21"/>
      <c r="F124" s="21"/>
    </row>
    <row r="125" spans="1:6" ht="23.25" x14ac:dyDescent="0.35">
      <c r="A125" s="21"/>
      <c r="B125" s="21"/>
      <c r="C125" s="21"/>
      <c r="D125" s="21"/>
      <c r="E125" s="21"/>
      <c r="F125" s="21"/>
    </row>
    <row r="126" spans="1:6" ht="23.25" x14ac:dyDescent="0.35">
      <c r="A126" s="21"/>
      <c r="B126" s="21"/>
      <c r="C126" s="21"/>
      <c r="D126" s="21"/>
      <c r="E126" s="21"/>
      <c r="F126" s="21"/>
    </row>
    <row r="127" spans="1:6" ht="23.25" x14ac:dyDescent="0.35">
      <c r="A127" s="21"/>
      <c r="B127" s="21"/>
      <c r="C127" s="21"/>
      <c r="D127" s="21"/>
      <c r="E127" s="21"/>
      <c r="F127" s="21"/>
    </row>
    <row r="128" spans="1:6" ht="23.25" x14ac:dyDescent="0.35">
      <c r="A128" s="21"/>
      <c r="B128" s="21"/>
      <c r="C128" s="21"/>
      <c r="D128" s="21"/>
      <c r="E128" s="21"/>
      <c r="F128" s="21"/>
    </row>
    <row r="129" spans="1:6" ht="23.25" x14ac:dyDescent="0.35">
      <c r="A129" s="30"/>
      <c r="B129" s="30"/>
      <c r="C129" s="30"/>
      <c r="D129" s="30"/>
      <c r="E129" s="30"/>
      <c r="F129" s="30"/>
    </row>
    <row r="130" spans="1:6" ht="23.25" x14ac:dyDescent="0.35">
      <c r="A130" s="30"/>
      <c r="B130" s="30"/>
      <c r="C130" s="30"/>
      <c r="D130" s="30"/>
      <c r="E130" s="30"/>
      <c r="F130" s="30"/>
    </row>
    <row r="131" spans="1:6" ht="23.25" x14ac:dyDescent="0.35">
      <c r="A131" s="30"/>
      <c r="B131" s="30"/>
      <c r="C131" s="30"/>
      <c r="D131" s="30"/>
      <c r="E131" s="30"/>
      <c r="F131" s="30"/>
    </row>
    <row r="132" spans="1:6" ht="23.25" x14ac:dyDescent="0.35">
      <c r="A132" s="30"/>
      <c r="B132" s="30"/>
      <c r="C132" s="30"/>
      <c r="D132" s="30"/>
      <c r="E132" s="30"/>
      <c r="F132" s="30"/>
    </row>
    <row r="133" spans="1:6" ht="23.25" x14ac:dyDescent="0.35">
      <c r="A133" s="30"/>
      <c r="B133" s="30"/>
      <c r="C133" s="30"/>
      <c r="D133" s="30"/>
      <c r="E133" s="30"/>
      <c r="F133" s="30"/>
    </row>
    <row r="134" spans="1:6" ht="23.25" x14ac:dyDescent="0.35">
      <c r="A134" s="30"/>
      <c r="B134" s="30"/>
      <c r="C134" s="30"/>
      <c r="D134" s="30"/>
      <c r="E134" s="30"/>
      <c r="F134" s="30"/>
    </row>
    <row r="135" spans="1:6" ht="23.25" x14ac:dyDescent="0.35">
      <c r="A135" s="30"/>
      <c r="B135" s="30"/>
      <c r="C135" s="30"/>
      <c r="D135" s="30"/>
      <c r="E135" s="30"/>
      <c r="F135" s="30"/>
    </row>
    <row r="136" spans="1:6" ht="23.25" x14ac:dyDescent="0.35">
      <c r="A136" s="30"/>
      <c r="B136" s="30"/>
      <c r="C136" s="30"/>
      <c r="D136" s="30"/>
      <c r="E136" s="30"/>
      <c r="F136" s="30"/>
    </row>
    <row r="137" spans="1:6" ht="23.25" x14ac:dyDescent="0.35">
      <c r="A137" s="30"/>
      <c r="B137" s="30"/>
      <c r="C137" s="30"/>
      <c r="D137" s="30"/>
      <c r="E137" s="30"/>
      <c r="F137" s="30"/>
    </row>
    <row r="138" spans="1:6" ht="23.25" x14ac:dyDescent="0.35">
      <c r="A138" s="30"/>
      <c r="B138" s="30"/>
      <c r="C138" s="30"/>
      <c r="D138" s="30"/>
      <c r="E138" s="30"/>
      <c r="F138" s="30"/>
    </row>
    <row r="139" spans="1:6" ht="23.25" x14ac:dyDescent="0.35">
      <c r="A139" s="30"/>
      <c r="B139" s="30"/>
      <c r="C139" s="30"/>
      <c r="D139" s="30"/>
      <c r="E139" s="30"/>
      <c r="F139" s="30"/>
    </row>
    <row r="140" spans="1:6" ht="23.25" x14ac:dyDescent="0.35">
      <c r="A140" s="30"/>
      <c r="B140" s="30"/>
      <c r="C140" s="30"/>
      <c r="D140" s="30"/>
      <c r="E140" s="30"/>
      <c r="F140" s="30"/>
    </row>
    <row r="141" spans="1:6" ht="23.25" x14ac:dyDescent="0.35">
      <c r="A141" s="30"/>
      <c r="B141" s="30"/>
      <c r="C141" s="30"/>
      <c r="D141" s="30"/>
      <c r="E141" s="30"/>
      <c r="F141" s="30"/>
    </row>
    <row r="142" spans="1:6" ht="23.25" x14ac:dyDescent="0.35">
      <c r="A142" s="30"/>
      <c r="B142" s="30"/>
      <c r="C142" s="30"/>
      <c r="D142" s="30"/>
      <c r="E142" s="30"/>
      <c r="F142" s="30"/>
    </row>
    <row r="143" spans="1:6" ht="23.25" x14ac:dyDescent="0.35">
      <c r="A143" s="30"/>
      <c r="B143" s="30"/>
      <c r="C143" s="30"/>
      <c r="D143" s="30"/>
      <c r="E143" s="30"/>
      <c r="F143" s="30"/>
    </row>
    <row r="144" spans="1:6" ht="23.25" x14ac:dyDescent="0.35">
      <c r="A144" s="30"/>
      <c r="B144" s="30"/>
      <c r="C144" s="30"/>
      <c r="D144" s="30"/>
      <c r="E144" s="30"/>
      <c r="F144" s="30"/>
    </row>
    <row r="145" spans="1:6" ht="23.25" x14ac:dyDescent="0.35">
      <c r="A145" s="30"/>
      <c r="B145" s="30"/>
      <c r="C145" s="30"/>
      <c r="D145" s="30"/>
      <c r="E145" s="30"/>
      <c r="F145" s="30"/>
    </row>
    <row r="146" spans="1:6" ht="23.25" x14ac:dyDescent="0.35">
      <c r="A146" s="30"/>
      <c r="B146" s="30"/>
      <c r="C146" s="30"/>
      <c r="D146" s="30"/>
      <c r="E146" s="30"/>
      <c r="F146" s="30"/>
    </row>
    <row r="147" spans="1:6" ht="23.25" x14ac:dyDescent="0.35">
      <c r="A147" s="30"/>
      <c r="B147" s="30"/>
      <c r="C147" s="30"/>
      <c r="D147" s="30"/>
      <c r="E147" s="30"/>
      <c r="F147" s="30"/>
    </row>
    <row r="148" spans="1:6" ht="23.25" x14ac:dyDescent="0.35">
      <c r="A148" s="30"/>
      <c r="B148" s="30"/>
      <c r="C148" s="30"/>
      <c r="D148" s="30"/>
      <c r="E148" s="30"/>
      <c r="F148" s="30"/>
    </row>
    <row r="149" spans="1:6" ht="23.25" x14ac:dyDescent="0.35">
      <c r="A149" s="30"/>
      <c r="B149" s="30"/>
      <c r="C149" s="30"/>
      <c r="D149" s="30"/>
      <c r="E149" s="30"/>
      <c r="F149" s="30"/>
    </row>
    <row r="150" spans="1:6" ht="23.25" x14ac:dyDescent="0.35">
      <c r="A150" s="30"/>
      <c r="B150" s="30"/>
      <c r="C150" s="30"/>
      <c r="D150" s="30"/>
      <c r="E150" s="30"/>
      <c r="F150" s="30"/>
    </row>
    <row r="151" spans="1:6" ht="23.25" x14ac:dyDescent="0.35">
      <c r="A151" s="30"/>
      <c r="B151" s="30"/>
      <c r="C151" s="30"/>
      <c r="D151" s="30"/>
      <c r="E151" s="30"/>
      <c r="F151" s="30"/>
    </row>
    <row r="152" spans="1:6" ht="23.25" x14ac:dyDescent="0.35">
      <c r="A152" s="30"/>
      <c r="B152" s="30"/>
      <c r="C152" s="30"/>
      <c r="D152" s="30"/>
      <c r="E152" s="30"/>
      <c r="F152" s="30"/>
    </row>
    <row r="153" spans="1:6" ht="23.25" x14ac:dyDescent="0.35">
      <c r="A153" s="30"/>
      <c r="B153" s="30"/>
      <c r="C153" s="30"/>
      <c r="D153" s="30"/>
      <c r="E153" s="30"/>
      <c r="F153" s="30"/>
    </row>
    <row r="154" spans="1:6" ht="23.25" x14ac:dyDescent="0.35">
      <c r="A154" s="30"/>
      <c r="B154" s="30"/>
      <c r="C154" s="30"/>
      <c r="D154" s="30"/>
      <c r="E154" s="30"/>
      <c r="F154" s="30"/>
    </row>
  </sheetData>
  <mergeCells count="12">
    <mergeCell ref="A110:F110"/>
    <mergeCell ref="C1:F1"/>
    <mergeCell ref="C2:F2"/>
    <mergeCell ref="A6:F6"/>
    <mergeCell ref="A10:A11"/>
    <mergeCell ref="B10:B11"/>
    <mergeCell ref="C10:C11"/>
    <mergeCell ref="D10:D11"/>
    <mergeCell ref="E10:F10"/>
    <mergeCell ref="C3:F3"/>
    <mergeCell ref="A7:C7"/>
    <mergeCell ref="A8:C8"/>
  </mergeCells>
  <phoneticPr fontId="4" type="noConversion"/>
  <pageMargins left="1.1811023622047245" right="0.39370078740157483" top="0.78740157480314965" bottom="1.1811023622047245" header="0.51181102362204722" footer="0.51181102362204722"/>
  <pageSetup paperSize="9" scale="50" fitToHeight="3" orientation="portrait" r:id="rId1"/>
  <headerFooter differentFirst="1" alignWithMargins="0">
    <oddHeader>&amp;C&amp;P&amp;Rпродовження додатку 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view="pageBreakPreview" zoomScaleNormal="100" zoomScaleSheetLayoutView="100" workbookViewId="0">
      <selection activeCell="I35" sqref="I35"/>
    </sheetView>
  </sheetViews>
  <sheetFormatPr defaultColWidth="8" defaultRowHeight="12.75" x14ac:dyDescent="0.2"/>
  <cols>
    <col min="1" max="1" width="14.7109375" style="54" customWidth="1"/>
    <col min="2" max="2" width="32.28515625" style="48" customWidth="1"/>
    <col min="3" max="3" width="19.140625" style="48" customWidth="1"/>
    <col min="4" max="4" width="17.85546875" style="49" customWidth="1"/>
    <col min="5" max="5" width="17.28515625" style="49" customWidth="1"/>
    <col min="6" max="6" width="16" style="37" customWidth="1"/>
    <col min="7" max="8" width="8" style="37"/>
    <col min="9" max="9" width="12.140625" style="37" bestFit="1" customWidth="1"/>
    <col min="10" max="16384" width="8" style="37"/>
  </cols>
  <sheetData>
    <row r="1" spans="1:7" ht="16.5" customHeight="1" x14ac:dyDescent="0.3">
      <c r="A1" s="34"/>
      <c r="B1" s="35"/>
      <c r="C1" s="35"/>
      <c r="D1" s="36"/>
      <c r="E1" s="575"/>
      <c r="F1" s="575"/>
    </row>
    <row r="2" spans="1:7" ht="17.25" customHeight="1" x14ac:dyDescent="0.3">
      <c r="A2" s="34"/>
      <c r="B2" s="35"/>
      <c r="C2" s="35"/>
      <c r="D2" s="36"/>
      <c r="E2" s="576"/>
      <c r="F2" s="576"/>
    </row>
    <row r="3" spans="1:7" ht="18" customHeight="1" x14ac:dyDescent="0.3">
      <c r="A3" s="34"/>
      <c r="B3" s="35"/>
      <c r="C3" s="35"/>
      <c r="D3" s="36"/>
      <c r="E3" s="576"/>
      <c r="F3" s="576"/>
    </row>
    <row r="4" spans="1:7" ht="18" customHeight="1" x14ac:dyDescent="0.3">
      <c r="A4" s="34"/>
      <c r="B4" s="35"/>
      <c r="C4" s="35"/>
      <c r="D4" s="36"/>
      <c r="E4" s="191"/>
      <c r="F4" s="191"/>
    </row>
    <row r="5" spans="1:7" ht="23.45" customHeight="1" x14ac:dyDescent="0.25">
      <c r="A5" s="194"/>
      <c r="B5" s="35"/>
      <c r="C5" s="35"/>
      <c r="D5" s="36"/>
      <c r="E5" s="36"/>
      <c r="F5" s="36"/>
    </row>
    <row r="6" spans="1:7" ht="78.599999999999994" customHeight="1" x14ac:dyDescent="0.2">
      <c r="A6" s="577" t="s">
        <v>541</v>
      </c>
      <c r="B6" s="577"/>
      <c r="C6" s="577"/>
      <c r="D6" s="577"/>
      <c r="E6" s="577"/>
      <c r="F6" s="577"/>
    </row>
    <row r="7" spans="1:7" ht="18.600000000000001" customHeight="1" x14ac:dyDescent="0.25">
      <c r="A7" s="195" t="s">
        <v>544</v>
      </c>
      <c r="B7" s="204"/>
      <c r="C7" s="204"/>
      <c r="D7" s="204"/>
      <c r="E7" s="204"/>
      <c r="F7" s="204"/>
    </row>
    <row r="8" spans="1:7" ht="19.149999999999999" customHeight="1" x14ac:dyDescent="0.2">
      <c r="A8" s="199" t="s">
        <v>337</v>
      </c>
      <c r="B8" s="34"/>
      <c r="C8" s="34"/>
      <c r="D8" s="34"/>
      <c r="E8" s="34"/>
      <c r="F8" s="34"/>
    </row>
    <row r="9" spans="1:7" ht="30" customHeight="1" x14ac:dyDescent="0.25">
      <c r="A9" s="34"/>
      <c r="B9" s="35"/>
      <c r="C9" s="35"/>
      <c r="D9" s="38"/>
      <c r="E9" s="38"/>
      <c r="F9" s="198" t="s">
        <v>340</v>
      </c>
    </row>
    <row r="10" spans="1:7" ht="7.9" customHeight="1" x14ac:dyDescent="0.25">
      <c r="A10" s="34"/>
      <c r="B10" s="35"/>
      <c r="C10" s="35"/>
      <c r="D10" s="38"/>
      <c r="E10" s="38"/>
      <c r="F10" s="198"/>
    </row>
    <row r="11" spans="1:7" ht="39" customHeight="1" x14ac:dyDescent="0.2">
      <c r="A11" s="560" t="s">
        <v>28</v>
      </c>
      <c r="B11" s="562" t="s">
        <v>274</v>
      </c>
      <c r="C11" s="564" t="s">
        <v>275</v>
      </c>
      <c r="D11" s="566" t="s">
        <v>68</v>
      </c>
      <c r="E11" s="568" t="s">
        <v>69</v>
      </c>
      <c r="F11" s="569"/>
    </row>
    <row r="12" spans="1:7" ht="54" customHeight="1" x14ac:dyDescent="0.2">
      <c r="A12" s="561"/>
      <c r="B12" s="563"/>
      <c r="C12" s="565"/>
      <c r="D12" s="567"/>
      <c r="E12" s="192" t="s">
        <v>276</v>
      </c>
      <c r="F12" s="193" t="s">
        <v>416</v>
      </c>
    </row>
    <row r="13" spans="1:7" s="39" customFormat="1" ht="16.5" customHeight="1" x14ac:dyDescent="0.2">
      <c r="A13" s="196">
        <v>1</v>
      </c>
      <c r="B13" s="196">
        <v>2</v>
      </c>
      <c r="C13" s="197">
        <v>3</v>
      </c>
      <c r="D13" s="197">
        <v>4</v>
      </c>
      <c r="E13" s="197">
        <v>5</v>
      </c>
      <c r="F13" s="197">
        <v>6</v>
      </c>
    </row>
    <row r="14" spans="1:7" ht="28.5" customHeight="1" x14ac:dyDescent="0.25">
      <c r="A14" s="570" t="s">
        <v>277</v>
      </c>
      <c r="B14" s="571"/>
      <c r="C14" s="571"/>
      <c r="D14" s="571"/>
      <c r="E14" s="571"/>
      <c r="F14" s="572"/>
      <c r="G14" s="46"/>
    </row>
    <row r="15" spans="1:7" s="42" customFormat="1" ht="33.75" customHeight="1" x14ac:dyDescent="0.25">
      <c r="A15" s="89" t="s">
        <v>29</v>
      </c>
      <c r="B15" s="40" t="s">
        <v>30</v>
      </c>
      <c r="C15" s="522">
        <f t="shared" ref="C15:C35" si="0">SUM(D15:E15)</f>
        <v>75470807.370000005</v>
      </c>
      <c r="D15" s="522">
        <f>D16</f>
        <v>72663597.370000005</v>
      </c>
      <c r="E15" s="522">
        <f>E16</f>
        <v>2807210</v>
      </c>
      <c r="F15" s="522">
        <f>F16</f>
        <v>2807210</v>
      </c>
      <c r="G15" s="41"/>
    </row>
    <row r="16" spans="1:7" s="42" customFormat="1" ht="47.25" customHeight="1" x14ac:dyDescent="0.25">
      <c r="A16" s="89">
        <v>208000</v>
      </c>
      <c r="B16" s="40" t="s">
        <v>31</v>
      </c>
      <c r="C16" s="522">
        <f t="shared" si="0"/>
        <v>75470807.370000005</v>
      </c>
      <c r="D16" s="522">
        <f>D17+D18</f>
        <v>72663597.370000005</v>
      </c>
      <c r="E16" s="522">
        <f>E17+E18</f>
        <v>2807210</v>
      </c>
      <c r="F16" s="522">
        <f>F17+F18</f>
        <v>2807210</v>
      </c>
      <c r="G16" s="41"/>
    </row>
    <row r="17" spans="1:9" s="42" customFormat="1" ht="26.25" customHeight="1" x14ac:dyDescent="0.25">
      <c r="A17" s="90">
        <v>208100</v>
      </c>
      <c r="B17" s="43" t="s">
        <v>32</v>
      </c>
      <c r="C17" s="520">
        <f t="shared" si="0"/>
        <v>75470807.370000005</v>
      </c>
      <c r="D17" s="521">
        <v>75470807.370000005</v>
      </c>
      <c r="E17" s="520">
        <v>0</v>
      </c>
      <c r="F17" s="520">
        <v>0</v>
      </c>
      <c r="G17" s="41"/>
      <c r="I17" s="44"/>
    </row>
    <row r="18" spans="1:9" ht="66" customHeight="1" x14ac:dyDescent="0.25">
      <c r="A18" s="90" t="s">
        <v>33</v>
      </c>
      <c r="B18" s="45" t="s">
        <v>34</v>
      </c>
      <c r="C18" s="520">
        <f t="shared" si="0"/>
        <v>0</v>
      </c>
      <c r="D18" s="523">
        <v>-2807210</v>
      </c>
      <c r="E18" s="523">
        <v>2807210</v>
      </c>
      <c r="F18" s="523">
        <v>2807210</v>
      </c>
      <c r="G18" s="46"/>
    </row>
    <row r="19" spans="1:9" ht="24.75" hidden="1" customHeight="1" x14ac:dyDescent="0.25">
      <c r="A19" s="89" t="s">
        <v>1</v>
      </c>
      <c r="B19" s="40" t="s">
        <v>2</v>
      </c>
      <c r="C19" s="522">
        <f t="shared" ref="C19:C28" si="1">SUM(D19:E19)</f>
        <v>0</v>
      </c>
      <c r="D19" s="522">
        <f t="shared" ref="D19:F20" si="2">D20</f>
        <v>0</v>
      </c>
      <c r="E19" s="522">
        <f t="shared" si="2"/>
        <v>0</v>
      </c>
      <c r="F19" s="522">
        <f t="shared" si="2"/>
        <v>0</v>
      </c>
      <c r="G19" s="46"/>
    </row>
    <row r="20" spans="1:9" ht="34.5" hidden="1" customHeight="1" x14ac:dyDescent="0.25">
      <c r="A20" s="89">
        <v>301000</v>
      </c>
      <c r="B20" s="40" t="s">
        <v>3</v>
      </c>
      <c r="C20" s="522">
        <f t="shared" si="1"/>
        <v>0</v>
      </c>
      <c r="D20" s="522">
        <f t="shared" si="2"/>
        <v>0</v>
      </c>
      <c r="E20" s="522">
        <f>SUM(E21:E22)</f>
        <v>0</v>
      </c>
      <c r="F20" s="522">
        <f>SUM(F21:F22)</f>
        <v>0</v>
      </c>
      <c r="G20" s="46"/>
    </row>
    <row r="21" spans="1:9" ht="30" hidden="1" customHeight="1" x14ac:dyDescent="0.25">
      <c r="A21" s="90">
        <v>301100</v>
      </c>
      <c r="B21" s="43" t="s">
        <v>4</v>
      </c>
      <c r="C21" s="520">
        <f t="shared" si="1"/>
        <v>0</v>
      </c>
      <c r="D21" s="521">
        <v>0</v>
      </c>
      <c r="E21" s="520"/>
      <c r="F21" s="520"/>
      <c r="G21" s="46"/>
    </row>
    <row r="22" spans="1:9" ht="27.75" hidden="1" customHeight="1" x14ac:dyDescent="0.25">
      <c r="A22" s="90" t="s">
        <v>265</v>
      </c>
      <c r="B22" s="43" t="s">
        <v>266</v>
      </c>
      <c r="C22" s="520">
        <f t="shared" si="1"/>
        <v>0</v>
      </c>
      <c r="D22" s="521"/>
      <c r="E22" s="523"/>
      <c r="F22" s="523"/>
      <c r="G22" s="46"/>
    </row>
    <row r="23" spans="1:9" s="49" customFormat="1" ht="26.25" customHeight="1" x14ac:dyDescent="0.25">
      <c r="A23" s="89" t="s">
        <v>338</v>
      </c>
      <c r="B23" s="40" t="s">
        <v>278</v>
      </c>
      <c r="C23" s="522">
        <f>SUM(C15,C19)</f>
        <v>75470807.370000005</v>
      </c>
      <c r="D23" s="522">
        <f t="shared" ref="D23:F23" si="3">SUM(D15,D19)</f>
        <v>72663597.370000005</v>
      </c>
      <c r="E23" s="522">
        <f t="shared" si="3"/>
        <v>2807210</v>
      </c>
      <c r="F23" s="522">
        <f t="shared" si="3"/>
        <v>2807210</v>
      </c>
      <c r="G23" s="174"/>
    </row>
    <row r="24" spans="1:9" ht="28.5" customHeight="1" x14ac:dyDescent="0.25">
      <c r="A24" s="570" t="s">
        <v>279</v>
      </c>
      <c r="B24" s="571"/>
      <c r="C24" s="571"/>
      <c r="D24" s="571"/>
      <c r="E24" s="571"/>
      <c r="F24" s="572"/>
      <c r="G24" s="46"/>
    </row>
    <row r="25" spans="1:9" ht="35.25" hidden="1" customHeight="1" x14ac:dyDescent="0.25">
      <c r="A25" s="89" t="s">
        <v>5</v>
      </c>
      <c r="B25" s="40" t="s">
        <v>6</v>
      </c>
      <c r="C25" s="79">
        <f t="shared" si="1"/>
        <v>0</v>
      </c>
      <c r="D25" s="79">
        <f>D26</f>
        <v>0</v>
      </c>
      <c r="E25" s="79">
        <f>SUM(E26,E29)</f>
        <v>0</v>
      </c>
      <c r="F25" s="79">
        <f>SUM(F26,F29)</f>
        <v>0</v>
      </c>
      <c r="G25" s="46"/>
    </row>
    <row r="26" spans="1:9" ht="28.5" hidden="1" customHeight="1" x14ac:dyDescent="0.25">
      <c r="A26" s="89" t="s">
        <v>7</v>
      </c>
      <c r="B26" s="40" t="s">
        <v>8</v>
      </c>
      <c r="C26" s="79">
        <f t="shared" si="1"/>
        <v>0</v>
      </c>
      <c r="D26" s="79">
        <f>D27+D28</f>
        <v>0</v>
      </c>
      <c r="E26" s="79">
        <f>E27</f>
        <v>0</v>
      </c>
      <c r="F26" s="79">
        <f>F27</f>
        <v>0</v>
      </c>
      <c r="G26" s="46"/>
    </row>
    <row r="27" spans="1:9" ht="28.5" hidden="1" customHeight="1" x14ac:dyDescent="0.25">
      <c r="A27" s="90" t="s">
        <v>9</v>
      </c>
      <c r="B27" s="43" t="s">
        <v>10</v>
      </c>
      <c r="C27" s="81">
        <f t="shared" si="1"/>
        <v>0</v>
      </c>
      <c r="D27" s="80">
        <f>D21</f>
        <v>0</v>
      </c>
      <c r="E27" s="81"/>
      <c r="F27" s="81"/>
      <c r="G27" s="46"/>
    </row>
    <row r="28" spans="1:9" ht="34.5" hidden="1" customHeight="1" x14ac:dyDescent="0.25">
      <c r="A28" s="90" t="s">
        <v>11</v>
      </c>
      <c r="B28" s="47" t="s">
        <v>12</v>
      </c>
      <c r="C28" s="81">
        <f t="shared" si="1"/>
        <v>0</v>
      </c>
      <c r="D28" s="82">
        <v>0</v>
      </c>
      <c r="E28" s="82"/>
      <c r="F28" s="82"/>
      <c r="G28" s="46"/>
    </row>
    <row r="29" spans="1:9" ht="24.75" hidden="1" customHeight="1" x14ac:dyDescent="0.25">
      <c r="A29" s="89" t="s">
        <v>267</v>
      </c>
      <c r="B29" s="40" t="s">
        <v>268</v>
      </c>
      <c r="C29" s="79">
        <f t="shared" ref="C29:C31" si="4">SUM(D29:E29)</f>
        <v>0</v>
      </c>
      <c r="D29" s="115">
        <f t="shared" ref="D29:F30" si="5">SUM(D30)</f>
        <v>0</v>
      </c>
      <c r="E29" s="115">
        <f t="shared" si="5"/>
        <v>0</v>
      </c>
      <c r="F29" s="115">
        <f t="shared" si="5"/>
        <v>0</v>
      </c>
      <c r="G29" s="46"/>
    </row>
    <row r="30" spans="1:9" ht="26.25" hidden="1" customHeight="1" x14ac:dyDescent="0.25">
      <c r="A30" s="90" t="s">
        <v>269</v>
      </c>
      <c r="B30" s="47" t="s">
        <v>270</v>
      </c>
      <c r="C30" s="81">
        <f t="shared" si="4"/>
        <v>0</v>
      </c>
      <c r="D30" s="82">
        <f t="shared" si="5"/>
        <v>0</v>
      </c>
      <c r="E30" s="82"/>
      <c r="F30" s="82"/>
      <c r="G30" s="46"/>
    </row>
    <row r="31" spans="1:9" ht="29.25" hidden="1" customHeight="1" x14ac:dyDescent="0.25">
      <c r="A31" s="90" t="s">
        <v>271</v>
      </c>
      <c r="B31" s="47" t="s">
        <v>12</v>
      </c>
      <c r="C31" s="81">
        <f t="shared" si="4"/>
        <v>0</v>
      </c>
      <c r="D31" s="82"/>
      <c r="E31" s="82"/>
      <c r="F31" s="82"/>
      <c r="G31" s="46"/>
    </row>
    <row r="32" spans="1:9" ht="33.75" customHeight="1" x14ac:dyDescent="0.25">
      <c r="A32" s="89" t="s">
        <v>35</v>
      </c>
      <c r="B32" s="40" t="s">
        <v>36</v>
      </c>
      <c r="C32" s="522">
        <f t="shared" si="0"/>
        <v>75470807.370000005</v>
      </c>
      <c r="D32" s="522">
        <f>D33</f>
        <v>72663597.370000005</v>
      </c>
      <c r="E32" s="522">
        <f>E33</f>
        <v>2807210</v>
      </c>
      <c r="F32" s="522">
        <f>F33</f>
        <v>2807210</v>
      </c>
      <c r="G32" s="46"/>
    </row>
    <row r="33" spans="1:8" ht="33.75" customHeight="1" x14ac:dyDescent="0.25">
      <c r="A33" s="89" t="s">
        <v>37</v>
      </c>
      <c r="B33" s="40" t="s">
        <v>38</v>
      </c>
      <c r="C33" s="522">
        <f t="shared" si="0"/>
        <v>75470807.370000005</v>
      </c>
      <c r="D33" s="522">
        <f>D34+D35</f>
        <v>72663597.370000005</v>
      </c>
      <c r="E33" s="522">
        <f>E34+E35</f>
        <v>2807210</v>
      </c>
      <c r="F33" s="522">
        <f>F34+F35</f>
        <v>2807210</v>
      </c>
      <c r="G33" s="46"/>
    </row>
    <row r="34" spans="1:8" ht="27.75" customHeight="1" x14ac:dyDescent="0.25">
      <c r="A34" s="90" t="s">
        <v>39</v>
      </c>
      <c r="B34" s="47" t="s">
        <v>40</v>
      </c>
      <c r="C34" s="520">
        <f t="shared" si="0"/>
        <v>75470807.370000005</v>
      </c>
      <c r="D34" s="520">
        <f t="shared" ref="D34:F35" si="6">D17</f>
        <v>75470807.370000005</v>
      </c>
      <c r="E34" s="520">
        <f t="shared" si="6"/>
        <v>0</v>
      </c>
      <c r="F34" s="520">
        <f t="shared" si="6"/>
        <v>0</v>
      </c>
    </row>
    <row r="35" spans="1:8" ht="71.25" customHeight="1" x14ac:dyDescent="0.25">
      <c r="A35" s="90" t="s">
        <v>41</v>
      </c>
      <c r="B35" s="175" t="s">
        <v>302</v>
      </c>
      <c r="C35" s="520">
        <f t="shared" si="0"/>
        <v>0</v>
      </c>
      <c r="D35" s="520">
        <f t="shared" si="6"/>
        <v>-2807210</v>
      </c>
      <c r="E35" s="520">
        <f t="shared" si="6"/>
        <v>2807210</v>
      </c>
      <c r="F35" s="520">
        <f t="shared" si="6"/>
        <v>2807210</v>
      </c>
    </row>
    <row r="36" spans="1:8" ht="27.75" customHeight="1" x14ac:dyDescent="0.25">
      <c r="A36" s="79" t="s">
        <v>338</v>
      </c>
      <c r="B36" s="91" t="s">
        <v>278</v>
      </c>
      <c r="C36" s="522">
        <f>SUM(C25,C32)</f>
        <v>75470807.370000005</v>
      </c>
      <c r="D36" s="522">
        <f>SUM(D25,D32)</f>
        <v>72663597.370000005</v>
      </c>
      <c r="E36" s="522">
        <f>SUM(E25,E32)</f>
        <v>2807210</v>
      </c>
      <c r="F36" s="522">
        <f>SUM(F25,F32)</f>
        <v>2807210</v>
      </c>
      <c r="G36" s="559"/>
      <c r="H36" s="559"/>
    </row>
    <row r="37" spans="1:8" x14ac:dyDescent="0.2">
      <c r="A37" s="48"/>
    </row>
    <row r="38" spans="1:8" ht="15.75" x14ac:dyDescent="0.25">
      <c r="A38" s="48"/>
      <c r="D38" s="50"/>
      <c r="E38" s="50"/>
      <c r="F38" s="42"/>
    </row>
    <row r="39" spans="1:8" ht="53.25" customHeight="1" x14ac:dyDescent="0.3">
      <c r="A39" s="573" t="s">
        <v>564</v>
      </c>
      <c r="B39" s="573"/>
      <c r="C39" s="573"/>
      <c r="D39" s="573"/>
      <c r="E39" s="573"/>
      <c r="F39" s="574"/>
    </row>
    <row r="40" spans="1:8" ht="15" x14ac:dyDescent="0.2">
      <c r="A40" s="48"/>
      <c r="B40" s="51"/>
      <c r="C40" s="51"/>
      <c r="D40" s="52"/>
    </row>
    <row r="41" spans="1:8" ht="15" x14ac:dyDescent="0.2">
      <c r="A41" s="48"/>
      <c r="B41" s="51"/>
      <c r="C41" s="51"/>
      <c r="D41" s="52"/>
    </row>
    <row r="42" spans="1:8" ht="15" x14ac:dyDescent="0.2">
      <c r="A42" s="48"/>
      <c r="B42" s="51"/>
      <c r="C42" s="51"/>
      <c r="D42" s="52"/>
    </row>
    <row r="43" spans="1:8" ht="15" x14ac:dyDescent="0.2">
      <c r="A43" s="48"/>
      <c r="B43" s="51"/>
      <c r="C43" s="51"/>
      <c r="D43" s="52"/>
    </row>
    <row r="44" spans="1:8" x14ac:dyDescent="0.2">
      <c r="A44" s="48"/>
    </row>
    <row r="45" spans="1:8" x14ac:dyDescent="0.2">
      <c r="A45" s="48"/>
      <c r="D45" s="52"/>
      <c r="E45" s="52"/>
    </row>
    <row r="46" spans="1:8" x14ac:dyDescent="0.2">
      <c r="A46" s="48"/>
      <c r="D46" s="53"/>
    </row>
    <row r="47" spans="1:8" x14ac:dyDescent="0.2">
      <c r="A47" s="48"/>
    </row>
    <row r="48" spans="1:8" x14ac:dyDescent="0.2">
      <c r="A48" s="48"/>
      <c r="E48" s="52"/>
    </row>
    <row r="52" spans="4:4" x14ac:dyDescent="0.2">
      <c r="D52" s="52"/>
    </row>
  </sheetData>
  <mergeCells count="13">
    <mergeCell ref="A39:F39"/>
    <mergeCell ref="E1:F1"/>
    <mergeCell ref="E2:F2"/>
    <mergeCell ref="E3:F3"/>
    <mergeCell ref="A6:F6"/>
    <mergeCell ref="G36:H36"/>
    <mergeCell ref="A11:A12"/>
    <mergeCell ref="B11:B12"/>
    <mergeCell ref="C11:C12"/>
    <mergeCell ref="D11:D12"/>
    <mergeCell ref="E11:F11"/>
    <mergeCell ref="A14:F14"/>
    <mergeCell ref="A24:F24"/>
  </mergeCells>
  <phoneticPr fontId="4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284"/>
  <sheetViews>
    <sheetView showZeros="0" view="pageBreakPreview" zoomScale="81" zoomScaleNormal="100" zoomScaleSheetLayoutView="81" workbookViewId="0">
      <selection activeCell="K92" sqref="K92"/>
    </sheetView>
  </sheetViews>
  <sheetFormatPr defaultRowHeight="12.75" x14ac:dyDescent="0.2"/>
  <cols>
    <col min="1" max="1" width="12.7109375" customWidth="1"/>
    <col min="2" max="2" width="12.5703125" customWidth="1"/>
    <col min="3" max="3" width="12.42578125" style="19" customWidth="1"/>
    <col min="4" max="4" width="56.140625" style="5" customWidth="1"/>
    <col min="5" max="5" width="17.140625" style="150" customWidth="1"/>
    <col min="6" max="6" width="16.5703125" style="2" customWidth="1"/>
    <col min="7" max="7" width="11" customWidth="1"/>
    <col min="8" max="8" width="9.7109375" customWidth="1"/>
    <col min="9" max="9" width="16.28515625" customWidth="1"/>
    <col min="10" max="10" width="12.5703125" style="15" customWidth="1"/>
    <col min="11" max="11" width="12.7109375" style="15" customWidth="1"/>
    <col min="12" max="12" width="8.140625" customWidth="1"/>
    <col min="13" max="13" width="7" customWidth="1"/>
    <col min="14" max="14" width="7.5703125" customWidth="1"/>
    <col min="15" max="15" width="13.140625" customWidth="1"/>
    <col min="16" max="16" width="13.42578125" hidden="1" customWidth="1"/>
    <col min="17" max="17" width="13.7109375" hidden="1" customWidth="1"/>
    <col min="18" max="18" width="18.5703125" style="2" customWidth="1"/>
    <col min="20" max="20" width="13.7109375" hidden="1" customWidth="1"/>
    <col min="21" max="21" width="16.5703125" hidden="1" customWidth="1"/>
    <col min="22" max="22" width="9.140625" hidden="1" customWidth="1"/>
    <col min="23" max="23" width="18.28515625" hidden="1" customWidth="1"/>
  </cols>
  <sheetData>
    <row r="1" spans="1:20" x14ac:dyDescent="0.2">
      <c r="C1" s="14"/>
      <c r="D1" s="1"/>
    </row>
    <row r="2" spans="1:20" x14ac:dyDescent="0.2">
      <c r="C2" s="14"/>
      <c r="D2" s="1"/>
    </row>
    <row r="3" spans="1:20" ht="21" customHeight="1" x14ac:dyDescent="0.2">
      <c r="C3" s="14"/>
      <c r="D3" s="1"/>
    </row>
    <row r="4" spans="1:20" ht="56.25" customHeight="1" x14ac:dyDescent="0.25">
      <c r="C4" s="14"/>
      <c r="D4" s="9"/>
      <c r="E4" s="151"/>
      <c r="F4" s="10"/>
      <c r="G4" s="11"/>
      <c r="H4" s="11"/>
      <c r="I4" s="11"/>
      <c r="J4" s="16"/>
      <c r="K4" s="16"/>
      <c r="L4" s="11"/>
      <c r="M4" s="11"/>
      <c r="N4" s="12"/>
      <c r="O4" s="12"/>
      <c r="P4" s="12"/>
      <c r="Q4" s="12"/>
      <c r="R4" s="13"/>
    </row>
    <row r="5" spans="1:20" ht="19.5" customHeight="1" x14ac:dyDescent="0.3">
      <c r="A5" s="602" t="s">
        <v>544</v>
      </c>
      <c r="B5" s="555"/>
      <c r="C5" s="14"/>
      <c r="D5" s="9"/>
      <c r="E5" s="151"/>
      <c r="F5" s="10"/>
      <c r="G5" s="11"/>
      <c r="H5" s="11"/>
      <c r="I5" s="11"/>
      <c r="J5" s="16"/>
      <c r="K5" s="16"/>
      <c r="L5" s="11"/>
      <c r="M5" s="11"/>
      <c r="N5" s="12"/>
      <c r="O5" s="12"/>
      <c r="P5" s="12"/>
      <c r="Q5" s="12"/>
      <c r="R5" s="13"/>
    </row>
    <row r="6" spans="1:20" ht="18.75" customHeight="1" x14ac:dyDescent="0.25">
      <c r="A6" s="603" t="s">
        <v>337</v>
      </c>
      <c r="B6" s="604"/>
      <c r="C6" s="14"/>
      <c r="D6" s="9"/>
      <c r="E6" s="151"/>
      <c r="F6" s="10"/>
      <c r="G6" s="11"/>
      <c r="H6" s="11"/>
      <c r="I6" s="11"/>
      <c r="J6" s="16"/>
      <c r="K6" s="16"/>
      <c r="L6" s="11"/>
      <c r="M6" s="11"/>
      <c r="N6" s="12"/>
      <c r="O6" s="12"/>
      <c r="P6" s="12"/>
      <c r="Q6" s="12"/>
      <c r="R6" s="200" t="s">
        <v>339</v>
      </c>
    </row>
    <row r="7" spans="1:20" ht="10.15" customHeight="1" x14ac:dyDescent="0.25">
      <c r="C7" s="14"/>
      <c r="D7" s="9"/>
      <c r="E7" s="151"/>
      <c r="F7" s="10"/>
      <c r="G7" s="11"/>
      <c r="H7" s="11"/>
      <c r="I7" s="11"/>
      <c r="J7" s="16"/>
      <c r="K7" s="16"/>
      <c r="L7" s="11"/>
      <c r="M7" s="11"/>
      <c r="N7" s="12"/>
      <c r="O7" s="12"/>
      <c r="P7" s="12"/>
      <c r="Q7" s="12"/>
      <c r="R7" s="13"/>
    </row>
    <row r="8" spans="1:20" ht="23.25" customHeight="1" x14ac:dyDescent="0.2">
      <c r="A8" s="605" t="s">
        <v>417</v>
      </c>
      <c r="B8" s="610" t="s">
        <v>418</v>
      </c>
      <c r="C8" s="610" t="s">
        <v>280</v>
      </c>
      <c r="D8" s="607" t="s">
        <v>419</v>
      </c>
      <c r="E8" s="591" t="s">
        <v>68</v>
      </c>
      <c r="F8" s="592"/>
      <c r="G8" s="592"/>
      <c r="H8" s="592"/>
      <c r="I8" s="601"/>
      <c r="J8" s="591" t="s">
        <v>69</v>
      </c>
      <c r="K8" s="592"/>
      <c r="L8" s="592"/>
      <c r="M8" s="592"/>
      <c r="N8" s="592"/>
      <c r="O8" s="592"/>
      <c r="P8" s="592"/>
      <c r="Q8" s="593"/>
      <c r="R8" s="578" t="s">
        <v>71</v>
      </c>
    </row>
    <row r="9" spans="1:20" ht="19.5" customHeight="1" x14ac:dyDescent="0.2">
      <c r="A9" s="606"/>
      <c r="B9" s="611"/>
      <c r="C9" s="611"/>
      <c r="D9" s="608"/>
      <c r="E9" s="581" t="s">
        <v>281</v>
      </c>
      <c r="F9" s="589" t="s">
        <v>75</v>
      </c>
      <c r="G9" s="584" t="s">
        <v>72</v>
      </c>
      <c r="H9" s="585"/>
      <c r="I9" s="589" t="s">
        <v>76</v>
      </c>
      <c r="J9" s="586" t="s">
        <v>281</v>
      </c>
      <c r="K9" s="595" t="s">
        <v>282</v>
      </c>
      <c r="L9" s="589" t="s">
        <v>75</v>
      </c>
      <c r="M9" s="584" t="s">
        <v>72</v>
      </c>
      <c r="N9" s="585"/>
      <c r="O9" s="589" t="s">
        <v>76</v>
      </c>
      <c r="P9" s="597" t="s">
        <v>72</v>
      </c>
      <c r="Q9" s="598"/>
      <c r="R9" s="579"/>
    </row>
    <row r="10" spans="1:20" ht="12.75" customHeight="1" x14ac:dyDescent="0.2">
      <c r="A10" s="606"/>
      <c r="B10" s="611"/>
      <c r="C10" s="611"/>
      <c r="D10" s="608"/>
      <c r="E10" s="582"/>
      <c r="F10" s="590"/>
      <c r="G10" s="595" t="s">
        <v>24</v>
      </c>
      <c r="H10" s="595" t="s">
        <v>25</v>
      </c>
      <c r="I10" s="594"/>
      <c r="J10" s="587"/>
      <c r="K10" s="599"/>
      <c r="L10" s="590"/>
      <c r="M10" s="595" t="s">
        <v>26</v>
      </c>
      <c r="N10" s="595" t="s">
        <v>27</v>
      </c>
      <c r="O10" s="594"/>
      <c r="P10" s="595" t="s">
        <v>73</v>
      </c>
      <c r="Q10" s="117" t="s">
        <v>72</v>
      </c>
      <c r="R10" s="579"/>
    </row>
    <row r="11" spans="1:20" ht="77.25" customHeight="1" x14ac:dyDescent="0.2">
      <c r="A11" s="606"/>
      <c r="B11" s="612"/>
      <c r="C11" s="612"/>
      <c r="D11" s="609"/>
      <c r="E11" s="583"/>
      <c r="F11" s="590"/>
      <c r="G11" s="596"/>
      <c r="H11" s="596"/>
      <c r="I11" s="594"/>
      <c r="J11" s="588"/>
      <c r="K11" s="600"/>
      <c r="L11" s="590"/>
      <c r="M11" s="596"/>
      <c r="N11" s="596"/>
      <c r="O11" s="594"/>
      <c r="P11" s="596"/>
      <c r="Q11" s="118" t="s">
        <v>74</v>
      </c>
      <c r="R11" s="580"/>
    </row>
    <row r="12" spans="1:20" s="83" customFormat="1" ht="15.75" customHeight="1" x14ac:dyDescent="0.2">
      <c r="A12" s="201">
        <v>1</v>
      </c>
      <c r="B12" s="201" t="s">
        <v>67</v>
      </c>
      <c r="C12" s="202">
        <v>3</v>
      </c>
      <c r="D12" s="202">
        <v>4</v>
      </c>
      <c r="E12" s="202">
        <v>5</v>
      </c>
      <c r="F12" s="203">
        <v>6</v>
      </c>
      <c r="G12" s="203">
        <v>7</v>
      </c>
      <c r="H12" s="203">
        <v>8</v>
      </c>
      <c r="I12" s="202">
        <v>9</v>
      </c>
      <c r="J12" s="203">
        <v>10</v>
      </c>
      <c r="K12" s="203">
        <v>11</v>
      </c>
      <c r="L12" s="203">
        <v>12</v>
      </c>
      <c r="M12" s="203">
        <v>13</v>
      </c>
      <c r="N12" s="203">
        <v>14</v>
      </c>
      <c r="O12" s="203">
        <v>15</v>
      </c>
      <c r="P12" s="203">
        <v>15</v>
      </c>
      <c r="Q12" s="203">
        <v>15</v>
      </c>
      <c r="R12" s="202">
        <v>16</v>
      </c>
      <c r="T12" s="120"/>
    </row>
    <row r="13" spans="1:20" ht="29.25" customHeight="1" x14ac:dyDescent="0.3">
      <c r="A13" s="131" t="s">
        <v>157</v>
      </c>
      <c r="B13" s="131"/>
      <c r="C13" s="131"/>
      <c r="D13" s="383" t="s">
        <v>151</v>
      </c>
      <c r="E13" s="384">
        <f>SUM(E14)</f>
        <v>40391000</v>
      </c>
      <c r="F13" s="385">
        <f t="shared" ref="F13:R13" si="0">SUM(F14)</f>
        <v>40391000</v>
      </c>
      <c r="G13" s="385">
        <f t="shared" si="0"/>
        <v>0</v>
      </c>
      <c r="H13" s="385">
        <f t="shared" si="0"/>
        <v>0</v>
      </c>
      <c r="I13" s="385">
        <f t="shared" si="0"/>
        <v>0</v>
      </c>
      <c r="J13" s="385">
        <f t="shared" si="0"/>
        <v>781220</v>
      </c>
      <c r="K13" s="385">
        <f t="shared" si="0"/>
        <v>781220</v>
      </c>
      <c r="L13" s="385">
        <f t="shared" si="0"/>
        <v>0</v>
      </c>
      <c r="M13" s="385">
        <f t="shared" si="0"/>
        <v>0</v>
      </c>
      <c r="N13" s="385">
        <f t="shared" si="0"/>
        <v>0</v>
      </c>
      <c r="O13" s="385">
        <f t="shared" si="0"/>
        <v>781220</v>
      </c>
      <c r="P13" s="385">
        <f t="shared" si="0"/>
        <v>0</v>
      </c>
      <c r="Q13" s="385">
        <f t="shared" si="0"/>
        <v>0</v>
      </c>
      <c r="R13" s="385">
        <f t="shared" si="0"/>
        <v>41172220</v>
      </c>
      <c r="T13" s="100">
        <f t="shared" ref="T13:T14" si="1">SUM(E13,J13)</f>
        <v>41172220</v>
      </c>
    </row>
    <row r="14" spans="1:20" s="3" customFormat="1" ht="28.5" customHeight="1" x14ac:dyDescent="0.3">
      <c r="A14" s="131" t="s">
        <v>158</v>
      </c>
      <c r="B14" s="131"/>
      <c r="C14" s="131"/>
      <c r="D14" s="383" t="s">
        <v>151</v>
      </c>
      <c r="E14" s="384">
        <f>SUM(E15:E34)</f>
        <v>40391000</v>
      </c>
      <c r="F14" s="384">
        <f>SUM(F15:F34)</f>
        <v>40391000</v>
      </c>
      <c r="G14" s="384">
        <f t="shared" ref="G14:R14" si="2">SUM(G15:G34)</f>
        <v>0</v>
      </c>
      <c r="H14" s="384">
        <f t="shared" si="2"/>
        <v>0</v>
      </c>
      <c r="I14" s="384">
        <f t="shared" si="2"/>
        <v>0</v>
      </c>
      <c r="J14" s="384">
        <f t="shared" si="2"/>
        <v>781220</v>
      </c>
      <c r="K14" s="384">
        <f t="shared" si="2"/>
        <v>781220</v>
      </c>
      <c r="L14" s="384">
        <f t="shared" si="2"/>
        <v>0</v>
      </c>
      <c r="M14" s="384">
        <f t="shared" si="2"/>
        <v>0</v>
      </c>
      <c r="N14" s="384">
        <f t="shared" si="2"/>
        <v>0</v>
      </c>
      <c r="O14" s="384">
        <f t="shared" si="2"/>
        <v>781220</v>
      </c>
      <c r="P14" s="384">
        <f t="shared" si="2"/>
        <v>0</v>
      </c>
      <c r="Q14" s="384">
        <f t="shared" si="2"/>
        <v>0</v>
      </c>
      <c r="R14" s="384">
        <f t="shared" si="2"/>
        <v>41172220</v>
      </c>
      <c r="T14" s="100">
        <f t="shared" si="1"/>
        <v>41172220</v>
      </c>
    </row>
    <row r="15" spans="1:20" s="3" customFormat="1" ht="94.5" customHeight="1" x14ac:dyDescent="0.3">
      <c r="A15" s="33" t="s">
        <v>229</v>
      </c>
      <c r="B15" s="33" t="s">
        <v>156</v>
      </c>
      <c r="C15" s="33" t="s">
        <v>42</v>
      </c>
      <c r="D15" s="113" t="s">
        <v>155</v>
      </c>
      <c r="E15" s="93">
        <f t="shared" ref="E15:E34" si="3">SUM(F15,I15)</f>
        <v>-60000</v>
      </c>
      <c r="F15" s="386">
        <v>-60000</v>
      </c>
      <c r="G15" s="386"/>
      <c r="H15" s="386"/>
      <c r="I15" s="387"/>
      <c r="J15" s="388">
        <f t="shared" ref="J15:J34" si="4">SUM(L15,O15)</f>
        <v>60000</v>
      </c>
      <c r="K15" s="388">
        <v>60000</v>
      </c>
      <c r="L15" s="389"/>
      <c r="M15" s="389"/>
      <c r="N15" s="389"/>
      <c r="O15" s="388">
        <v>60000</v>
      </c>
      <c r="P15" s="386"/>
      <c r="Q15" s="386"/>
      <c r="R15" s="388">
        <f t="shared" ref="R15:R26" si="5">SUM(E15,J15)</f>
        <v>0</v>
      </c>
      <c r="T15" s="144"/>
    </row>
    <row r="16" spans="1:20" s="3" customFormat="1" ht="34.5" hidden="1" customHeight="1" x14ac:dyDescent="0.3">
      <c r="A16" s="33" t="s">
        <v>159</v>
      </c>
      <c r="B16" s="33" t="s">
        <v>154</v>
      </c>
      <c r="C16" s="33" t="s">
        <v>42</v>
      </c>
      <c r="D16" s="102" t="s">
        <v>393</v>
      </c>
      <c r="E16" s="93">
        <f t="shared" si="3"/>
        <v>0</v>
      </c>
      <c r="F16" s="93"/>
      <c r="G16" s="386"/>
      <c r="H16" s="386"/>
      <c r="I16" s="386"/>
      <c r="J16" s="388">
        <f t="shared" si="4"/>
        <v>0</v>
      </c>
      <c r="K16" s="390"/>
      <c r="L16" s="389"/>
      <c r="M16" s="389"/>
      <c r="N16" s="389"/>
      <c r="O16" s="390"/>
      <c r="P16" s="386"/>
      <c r="Q16" s="386"/>
      <c r="R16" s="388">
        <f t="shared" si="5"/>
        <v>0</v>
      </c>
      <c r="T16" s="144"/>
    </row>
    <row r="17" spans="1:20" s="3" customFormat="1" ht="24.75" hidden="1" customHeight="1" x14ac:dyDescent="0.3">
      <c r="A17" s="33" t="s">
        <v>314</v>
      </c>
      <c r="B17" s="33" t="s">
        <v>52</v>
      </c>
      <c r="C17" s="33" t="s">
        <v>53</v>
      </c>
      <c r="D17" s="102" t="s">
        <v>315</v>
      </c>
      <c r="E17" s="93">
        <f t="shared" si="3"/>
        <v>0</v>
      </c>
      <c r="F17" s="93"/>
      <c r="G17" s="386"/>
      <c r="H17" s="386"/>
      <c r="I17" s="386"/>
      <c r="J17" s="388">
        <f t="shared" si="4"/>
        <v>0</v>
      </c>
      <c r="K17" s="390"/>
      <c r="L17" s="389"/>
      <c r="M17" s="389"/>
      <c r="N17" s="389"/>
      <c r="O17" s="390"/>
      <c r="P17" s="386"/>
      <c r="Q17" s="386"/>
      <c r="R17" s="388">
        <f t="shared" si="5"/>
        <v>0</v>
      </c>
      <c r="T17" s="144"/>
    </row>
    <row r="18" spans="1:20" s="123" customFormat="1" ht="22.5" hidden="1" customHeight="1" x14ac:dyDescent="0.3">
      <c r="A18" s="391"/>
      <c r="B18" s="391"/>
      <c r="C18" s="391"/>
      <c r="D18" s="392" t="s">
        <v>261</v>
      </c>
      <c r="E18" s="93">
        <f t="shared" si="3"/>
        <v>0</v>
      </c>
      <c r="F18" s="393"/>
      <c r="G18" s="394"/>
      <c r="H18" s="394"/>
      <c r="I18" s="394"/>
      <c r="J18" s="388">
        <f t="shared" si="4"/>
        <v>0</v>
      </c>
      <c r="K18" s="393"/>
      <c r="L18" s="394"/>
      <c r="M18" s="394"/>
      <c r="N18" s="394"/>
      <c r="O18" s="393"/>
      <c r="P18" s="394"/>
      <c r="Q18" s="394"/>
      <c r="R18" s="395">
        <f t="shared" ref="R18" si="6">SUM(E18,J18)</f>
        <v>0</v>
      </c>
      <c r="T18" s="124"/>
    </row>
    <row r="19" spans="1:20" s="133" customFormat="1" ht="34.5" hidden="1" customHeight="1" x14ac:dyDescent="0.3">
      <c r="A19" s="33" t="s">
        <v>167</v>
      </c>
      <c r="B19" s="33" t="s">
        <v>140</v>
      </c>
      <c r="C19" s="33" t="s">
        <v>49</v>
      </c>
      <c r="D19" s="113" t="s">
        <v>14</v>
      </c>
      <c r="E19" s="93">
        <f t="shared" si="3"/>
        <v>0</v>
      </c>
      <c r="F19" s="94"/>
      <c r="G19" s="389"/>
      <c r="H19" s="389"/>
      <c r="I19" s="389"/>
      <c r="J19" s="388">
        <f t="shared" si="4"/>
        <v>0</v>
      </c>
      <c r="K19" s="390"/>
      <c r="L19" s="389"/>
      <c r="M19" s="389"/>
      <c r="N19" s="389"/>
      <c r="O19" s="390"/>
      <c r="P19" s="389"/>
      <c r="Q19" s="389"/>
      <c r="R19" s="388">
        <f t="shared" si="5"/>
        <v>0</v>
      </c>
    </row>
    <row r="20" spans="1:20" s="107" customFormat="1" ht="32.25" hidden="1" customHeight="1" x14ac:dyDescent="0.3">
      <c r="A20" s="396" t="s">
        <v>173</v>
      </c>
      <c r="B20" s="396" t="s">
        <v>174</v>
      </c>
      <c r="C20" s="109" t="s">
        <v>48</v>
      </c>
      <c r="D20" s="397" t="s">
        <v>175</v>
      </c>
      <c r="E20" s="93">
        <f t="shared" si="3"/>
        <v>0</v>
      </c>
      <c r="F20" s="93"/>
      <c r="G20" s="398"/>
      <c r="H20" s="398"/>
      <c r="I20" s="398"/>
      <c r="J20" s="388">
        <f t="shared" si="4"/>
        <v>0</v>
      </c>
      <c r="K20" s="390"/>
      <c r="L20" s="398"/>
      <c r="M20" s="398"/>
      <c r="N20" s="398"/>
      <c r="O20" s="390"/>
      <c r="P20" s="398"/>
      <c r="Q20" s="398"/>
      <c r="R20" s="94">
        <f t="shared" si="5"/>
        <v>0</v>
      </c>
      <c r="T20" s="145"/>
    </row>
    <row r="21" spans="1:20" s="248" customFormat="1" ht="30" hidden="1" customHeight="1" x14ac:dyDescent="0.3">
      <c r="A21" s="399" t="s">
        <v>288</v>
      </c>
      <c r="B21" s="399" t="s">
        <v>230</v>
      </c>
      <c r="C21" s="399" t="s">
        <v>285</v>
      </c>
      <c r="D21" s="400" t="s">
        <v>231</v>
      </c>
      <c r="E21" s="93">
        <f t="shared" si="3"/>
        <v>0</v>
      </c>
      <c r="F21" s="401"/>
      <c r="G21" s="402"/>
      <c r="H21" s="402"/>
      <c r="I21" s="402"/>
      <c r="J21" s="388">
        <f t="shared" si="4"/>
        <v>0</v>
      </c>
      <c r="K21" s="403"/>
      <c r="L21" s="404"/>
      <c r="M21" s="404"/>
      <c r="N21" s="404"/>
      <c r="O21" s="403"/>
      <c r="P21" s="404"/>
      <c r="Q21" s="404"/>
      <c r="R21" s="405">
        <f t="shared" ref="R21:R24" si="7">SUM(E21,J21)</f>
        <v>0</v>
      </c>
      <c r="T21" s="249"/>
    </row>
    <row r="22" spans="1:20" s="248" customFormat="1" ht="31.5" hidden="1" customHeight="1" x14ac:dyDescent="0.3">
      <c r="A22" s="399" t="s">
        <v>318</v>
      </c>
      <c r="B22" s="399" t="s">
        <v>320</v>
      </c>
      <c r="C22" s="399" t="s">
        <v>50</v>
      </c>
      <c r="D22" s="400" t="s">
        <v>322</v>
      </c>
      <c r="E22" s="93">
        <f t="shared" si="3"/>
        <v>0</v>
      </c>
      <c r="F22" s="401"/>
      <c r="G22" s="402"/>
      <c r="H22" s="402"/>
      <c r="I22" s="402"/>
      <c r="J22" s="388">
        <f t="shared" si="4"/>
        <v>0</v>
      </c>
      <c r="K22" s="403"/>
      <c r="L22" s="404"/>
      <c r="M22" s="404"/>
      <c r="N22" s="404"/>
      <c r="O22" s="403"/>
      <c r="P22" s="404"/>
      <c r="Q22" s="404"/>
      <c r="R22" s="405">
        <f t="shared" si="7"/>
        <v>0</v>
      </c>
      <c r="T22" s="249"/>
    </row>
    <row r="23" spans="1:20" s="248" customFormat="1" ht="30.75" hidden="1" customHeight="1" x14ac:dyDescent="0.3">
      <c r="A23" s="399" t="s">
        <v>319</v>
      </c>
      <c r="B23" s="399" t="s">
        <v>321</v>
      </c>
      <c r="C23" s="399" t="s">
        <v>50</v>
      </c>
      <c r="D23" s="400" t="s">
        <v>323</v>
      </c>
      <c r="E23" s="93">
        <f t="shared" si="3"/>
        <v>0</v>
      </c>
      <c r="F23" s="401"/>
      <c r="G23" s="402"/>
      <c r="H23" s="402"/>
      <c r="I23" s="402"/>
      <c r="J23" s="388">
        <f t="shared" si="4"/>
        <v>0</v>
      </c>
      <c r="K23" s="403"/>
      <c r="L23" s="404"/>
      <c r="M23" s="404"/>
      <c r="N23" s="404"/>
      <c r="O23" s="403"/>
      <c r="P23" s="404"/>
      <c r="Q23" s="404"/>
      <c r="R23" s="405">
        <f t="shared" si="7"/>
        <v>0</v>
      </c>
      <c r="T23" s="249"/>
    </row>
    <row r="24" spans="1:20" s="248" customFormat="1" ht="23.25" hidden="1" customHeight="1" x14ac:dyDescent="0.3">
      <c r="A24" s="399" t="s">
        <v>289</v>
      </c>
      <c r="B24" s="399" t="s">
        <v>290</v>
      </c>
      <c r="C24" s="399" t="s">
        <v>50</v>
      </c>
      <c r="D24" s="400" t="s">
        <v>291</v>
      </c>
      <c r="E24" s="93">
        <f t="shared" si="3"/>
        <v>0</v>
      </c>
      <c r="F24" s="401"/>
      <c r="G24" s="402"/>
      <c r="H24" s="402"/>
      <c r="I24" s="402"/>
      <c r="J24" s="388">
        <f t="shared" si="4"/>
        <v>0</v>
      </c>
      <c r="K24" s="403"/>
      <c r="L24" s="404"/>
      <c r="M24" s="404"/>
      <c r="N24" s="404"/>
      <c r="O24" s="403"/>
      <c r="P24" s="404"/>
      <c r="Q24" s="404"/>
      <c r="R24" s="405">
        <f t="shared" si="7"/>
        <v>0</v>
      </c>
      <c r="T24" s="249"/>
    </row>
    <row r="25" spans="1:20" s="121" customFormat="1" ht="33" hidden="1" customHeight="1" x14ac:dyDescent="0.3">
      <c r="A25" s="33" t="s">
        <v>349</v>
      </c>
      <c r="B25" s="33" t="s">
        <v>350</v>
      </c>
      <c r="C25" s="33" t="s">
        <v>352</v>
      </c>
      <c r="D25" s="102" t="s">
        <v>351</v>
      </c>
      <c r="E25" s="93">
        <f t="shared" si="3"/>
        <v>0</v>
      </c>
      <c r="F25" s="93"/>
      <c r="G25" s="93"/>
      <c r="H25" s="93"/>
      <c r="I25" s="93"/>
      <c r="J25" s="388">
        <f t="shared" si="4"/>
        <v>0</v>
      </c>
      <c r="K25" s="390"/>
      <c r="L25" s="390"/>
      <c r="M25" s="390"/>
      <c r="N25" s="390"/>
      <c r="O25" s="390"/>
      <c r="P25" s="406"/>
      <c r="Q25" s="406"/>
      <c r="R25" s="388">
        <f t="shared" ref="R25" si="8">SUM(E25,J25)</f>
        <v>0</v>
      </c>
      <c r="T25" s="122"/>
    </row>
    <row r="26" spans="1:20" s="121" customFormat="1" ht="29.25" hidden="1" customHeight="1" x14ac:dyDescent="0.3">
      <c r="A26" s="33" t="s">
        <v>178</v>
      </c>
      <c r="B26" s="33" t="s">
        <v>179</v>
      </c>
      <c r="C26" s="33" t="s">
        <v>66</v>
      </c>
      <c r="D26" s="102" t="s">
        <v>18</v>
      </c>
      <c r="E26" s="93">
        <f t="shared" si="3"/>
        <v>0</v>
      </c>
      <c r="F26" s="93"/>
      <c r="G26" s="93"/>
      <c r="H26" s="93"/>
      <c r="I26" s="93"/>
      <c r="J26" s="388">
        <f t="shared" si="4"/>
        <v>0</v>
      </c>
      <c r="K26" s="407"/>
      <c r="L26" s="406"/>
      <c r="M26" s="406"/>
      <c r="N26" s="406"/>
      <c r="O26" s="407"/>
      <c r="P26" s="406"/>
      <c r="Q26" s="406"/>
      <c r="R26" s="388">
        <f t="shared" si="5"/>
        <v>0</v>
      </c>
      <c r="T26" s="122"/>
    </row>
    <row r="27" spans="1:20" s="184" customFormat="1" ht="33.75" hidden="1" customHeight="1" x14ac:dyDescent="0.3">
      <c r="A27" s="396" t="s">
        <v>181</v>
      </c>
      <c r="B27" s="396" t="s">
        <v>182</v>
      </c>
      <c r="C27" s="396" t="s">
        <v>54</v>
      </c>
      <c r="D27" s="157" t="s">
        <v>180</v>
      </c>
      <c r="E27" s="93">
        <f t="shared" si="3"/>
        <v>0</v>
      </c>
      <c r="F27" s="94"/>
      <c r="G27" s="408"/>
      <c r="H27" s="408"/>
      <c r="I27" s="408"/>
      <c r="J27" s="388">
        <f t="shared" si="4"/>
        <v>0</v>
      </c>
      <c r="K27" s="390"/>
      <c r="L27" s="408"/>
      <c r="M27" s="408"/>
      <c r="N27" s="408"/>
      <c r="O27" s="390"/>
      <c r="P27" s="408"/>
      <c r="Q27" s="408"/>
      <c r="R27" s="388">
        <f t="shared" ref="R27:R28" si="9">SUM(E27,J27)</f>
        <v>0</v>
      </c>
      <c r="T27" s="185"/>
    </row>
    <row r="28" spans="1:20" s="83" customFormat="1" ht="30.75" hidden="1" customHeight="1" x14ac:dyDescent="0.3">
      <c r="A28" s="134" t="s">
        <v>183</v>
      </c>
      <c r="B28" s="33" t="s">
        <v>184</v>
      </c>
      <c r="C28" s="163" t="s">
        <v>185</v>
      </c>
      <c r="D28" s="164" t="s">
        <v>186</v>
      </c>
      <c r="E28" s="93">
        <f t="shared" si="3"/>
        <v>0</v>
      </c>
      <c r="F28" s="93"/>
      <c r="G28" s="409"/>
      <c r="H28" s="409"/>
      <c r="I28" s="409"/>
      <c r="J28" s="388">
        <f t="shared" si="4"/>
        <v>0</v>
      </c>
      <c r="K28" s="390"/>
      <c r="L28" s="409"/>
      <c r="M28" s="409"/>
      <c r="N28" s="409"/>
      <c r="O28" s="390"/>
      <c r="P28" s="409"/>
      <c r="Q28" s="409"/>
      <c r="R28" s="388">
        <f t="shared" si="9"/>
        <v>0</v>
      </c>
    </row>
    <row r="29" spans="1:20" s="83" customFormat="1" ht="30.75" hidden="1" customHeight="1" x14ac:dyDescent="0.3">
      <c r="A29" s="134" t="s">
        <v>474</v>
      </c>
      <c r="B29" s="33" t="s">
        <v>475</v>
      </c>
      <c r="C29" s="163" t="s">
        <v>479</v>
      </c>
      <c r="D29" s="164" t="s">
        <v>478</v>
      </c>
      <c r="E29" s="93">
        <f t="shared" si="3"/>
        <v>0</v>
      </c>
      <c r="F29" s="93"/>
      <c r="G29" s="409"/>
      <c r="H29" s="409"/>
      <c r="I29" s="409"/>
      <c r="J29" s="388">
        <f t="shared" si="4"/>
        <v>0</v>
      </c>
      <c r="K29" s="390"/>
      <c r="L29" s="409"/>
      <c r="M29" s="409"/>
      <c r="N29" s="409"/>
      <c r="O29" s="390"/>
      <c r="P29" s="409"/>
      <c r="Q29" s="409"/>
      <c r="R29" s="388">
        <f t="shared" ref="R29:R34" si="10">SUM(E29,J29)</f>
        <v>0</v>
      </c>
    </row>
    <row r="30" spans="1:20" s="83" customFormat="1" ht="30.75" hidden="1" customHeight="1" x14ac:dyDescent="0.3">
      <c r="A30" s="134" t="s">
        <v>482</v>
      </c>
      <c r="B30" s="33" t="s">
        <v>483</v>
      </c>
      <c r="C30" s="163" t="s">
        <v>479</v>
      </c>
      <c r="D30" s="164" t="s">
        <v>480</v>
      </c>
      <c r="E30" s="93">
        <f t="shared" si="3"/>
        <v>0</v>
      </c>
      <c r="F30" s="93"/>
      <c r="G30" s="409"/>
      <c r="H30" s="409"/>
      <c r="I30" s="409"/>
      <c r="J30" s="388">
        <f t="shared" si="4"/>
        <v>0</v>
      </c>
      <c r="K30" s="390"/>
      <c r="L30" s="409"/>
      <c r="M30" s="409"/>
      <c r="N30" s="409"/>
      <c r="O30" s="390"/>
      <c r="P30" s="409"/>
      <c r="Q30" s="409"/>
      <c r="R30" s="388">
        <f t="shared" ref="R30" si="11">SUM(E30,J30)</f>
        <v>0</v>
      </c>
    </row>
    <row r="31" spans="1:20" s="83" customFormat="1" ht="26.25" hidden="1" customHeight="1" x14ac:dyDescent="0.3">
      <c r="A31" s="163" t="s">
        <v>452</v>
      </c>
      <c r="B31" s="33" t="s">
        <v>453</v>
      </c>
      <c r="C31" s="163" t="s">
        <v>479</v>
      </c>
      <c r="D31" s="164" t="s">
        <v>454</v>
      </c>
      <c r="E31" s="93">
        <f t="shared" si="3"/>
        <v>0</v>
      </c>
      <c r="F31" s="93"/>
      <c r="G31" s="409"/>
      <c r="H31" s="409"/>
      <c r="I31" s="409"/>
      <c r="J31" s="388">
        <f t="shared" si="4"/>
        <v>0</v>
      </c>
      <c r="K31" s="390"/>
      <c r="L31" s="409"/>
      <c r="M31" s="409"/>
      <c r="N31" s="409"/>
      <c r="O31" s="390"/>
      <c r="P31" s="409"/>
      <c r="Q31" s="409"/>
      <c r="R31" s="388">
        <f t="shared" si="10"/>
        <v>0</v>
      </c>
    </row>
    <row r="32" spans="1:20" s="83" customFormat="1" ht="0.75" hidden="1" customHeight="1" x14ac:dyDescent="0.3">
      <c r="A32" s="33" t="s">
        <v>476</v>
      </c>
      <c r="B32" s="33" t="s">
        <v>477</v>
      </c>
      <c r="C32" s="33" t="s">
        <v>479</v>
      </c>
      <c r="D32" s="157" t="s">
        <v>481</v>
      </c>
      <c r="E32" s="93">
        <f t="shared" si="3"/>
        <v>0</v>
      </c>
      <c r="F32" s="93"/>
      <c r="G32" s="409"/>
      <c r="H32" s="409"/>
      <c r="I32" s="409"/>
      <c r="J32" s="388">
        <f t="shared" si="4"/>
        <v>0</v>
      </c>
      <c r="K32" s="390"/>
      <c r="L32" s="409"/>
      <c r="M32" s="409"/>
      <c r="N32" s="409"/>
      <c r="O32" s="390"/>
      <c r="P32" s="409"/>
      <c r="Q32" s="409"/>
      <c r="R32" s="388">
        <f t="shared" si="10"/>
        <v>0</v>
      </c>
    </row>
    <row r="33" spans="1:36" s="83" customFormat="1" ht="25.5" customHeight="1" x14ac:dyDescent="0.3">
      <c r="A33" s="33" t="s">
        <v>550</v>
      </c>
      <c r="B33" s="33" t="s">
        <v>553</v>
      </c>
      <c r="C33" s="33" t="s">
        <v>52</v>
      </c>
      <c r="D33" s="157" t="s">
        <v>260</v>
      </c>
      <c r="E33" s="93">
        <f t="shared" si="3"/>
        <v>40200000</v>
      </c>
      <c r="F33" s="93">
        <v>40200000</v>
      </c>
      <c r="G33" s="409"/>
      <c r="H33" s="409"/>
      <c r="I33" s="409"/>
      <c r="J33" s="388">
        <f t="shared" si="4"/>
        <v>0</v>
      </c>
      <c r="K33" s="390"/>
      <c r="L33" s="409"/>
      <c r="M33" s="409"/>
      <c r="N33" s="409"/>
      <c r="O33" s="390"/>
      <c r="P33" s="409"/>
      <c r="Q33" s="409"/>
      <c r="R33" s="388">
        <f t="shared" si="10"/>
        <v>40200000</v>
      </c>
    </row>
    <row r="34" spans="1:36" s="83" customFormat="1" ht="58.5" customHeight="1" x14ac:dyDescent="0.3">
      <c r="A34" s="33" t="s">
        <v>551</v>
      </c>
      <c r="B34" s="33" t="s">
        <v>552</v>
      </c>
      <c r="C34" s="33" t="s">
        <v>52</v>
      </c>
      <c r="D34" s="157" t="s">
        <v>554</v>
      </c>
      <c r="E34" s="93">
        <f t="shared" si="3"/>
        <v>251000</v>
      </c>
      <c r="F34" s="93">
        <v>251000</v>
      </c>
      <c r="G34" s="409"/>
      <c r="H34" s="409"/>
      <c r="I34" s="409"/>
      <c r="J34" s="388">
        <f t="shared" si="4"/>
        <v>721220</v>
      </c>
      <c r="K34" s="390">
        <v>721220</v>
      </c>
      <c r="L34" s="409"/>
      <c r="M34" s="409"/>
      <c r="N34" s="409"/>
      <c r="O34" s="390">
        <v>721220</v>
      </c>
      <c r="P34" s="409"/>
      <c r="Q34" s="409"/>
      <c r="R34" s="388">
        <f t="shared" si="10"/>
        <v>972220</v>
      </c>
    </row>
    <row r="35" spans="1:36" s="83" customFormat="1" ht="41.25" customHeight="1" x14ac:dyDescent="0.3">
      <c r="A35" s="131" t="s">
        <v>198</v>
      </c>
      <c r="B35" s="131"/>
      <c r="C35" s="131"/>
      <c r="D35" s="282" t="s">
        <v>152</v>
      </c>
      <c r="E35" s="142">
        <f>SUM(E36)</f>
        <v>594400</v>
      </c>
      <c r="F35" s="142">
        <f t="shared" ref="F35:R35" si="12">SUM(F36)</f>
        <v>594400</v>
      </c>
      <c r="G35" s="142">
        <f t="shared" si="12"/>
        <v>487213</v>
      </c>
      <c r="H35" s="142">
        <f t="shared" si="12"/>
        <v>0</v>
      </c>
      <c r="I35" s="142">
        <f t="shared" si="12"/>
        <v>0</v>
      </c>
      <c r="J35" s="142">
        <f t="shared" si="12"/>
        <v>1699990</v>
      </c>
      <c r="K35" s="142">
        <f t="shared" si="12"/>
        <v>1699990</v>
      </c>
      <c r="L35" s="142">
        <f t="shared" si="12"/>
        <v>0</v>
      </c>
      <c r="M35" s="142">
        <f t="shared" si="12"/>
        <v>0</v>
      </c>
      <c r="N35" s="142">
        <f t="shared" si="12"/>
        <v>0</v>
      </c>
      <c r="O35" s="142">
        <f t="shared" si="12"/>
        <v>1699990</v>
      </c>
      <c r="P35" s="142">
        <f t="shared" si="12"/>
        <v>0</v>
      </c>
      <c r="Q35" s="142">
        <f t="shared" si="12"/>
        <v>0</v>
      </c>
      <c r="R35" s="142">
        <f t="shared" si="12"/>
        <v>2294390</v>
      </c>
      <c r="T35" s="100">
        <f t="shared" ref="T35:T36" si="13">SUM(E35,J35)</f>
        <v>2294390</v>
      </c>
    </row>
    <row r="36" spans="1:36" s="3" customFormat="1" ht="40.5" customHeight="1" x14ac:dyDescent="0.3">
      <c r="A36" s="131" t="s">
        <v>197</v>
      </c>
      <c r="B36" s="131"/>
      <c r="C36" s="131"/>
      <c r="D36" s="282" t="s">
        <v>152</v>
      </c>
      <c r="E36" s="142">
        <f>SUM(E37,E38,E40,E41,E42,E43,E44,E45,E46,E48:E50)</f>
        <v>594400</v>
      </c>
      <c r="F36" s="142">
        <f t="shared" ref="F36:R36" si="14">SUM(F37,F38,F40,F41,F42,F43,F44,F45,F46,F48:F50)</f>
        <v>594400</v>
      </c>
      <c r="G36" s="142">
        <f t="shared" si="14"/>
        <v>487213</v>
      </c>
      <c r="H36" s="142">
        <f t="shared" si="14"/>
        <v>0</v>
      </c>
      <c r="I36" s="142">
        <f t="shared" si="14"/>
        <v>0</v>
      </c>
      <c r="J36" s="142">
        <f t="shared" si="14"/>
        <v>1699990</v>
      </c>
      <c r="K36" s="142">
        <f t="shared" si="14"/>
        <v>1699990</v>
      </c>
      <c r="L36" s="142">
        <f t="shared" si="14"/>
        <v>0</v>
      </c>
      <c r="M36" s="142">
        <f t="shared" si="14"/>
        <v>0</v>
      </c>
      <c r="N36" s="142">
        <f t="shared" si="14"/>
        <v>0</v>
      </c>
      <c r="O36" s="142">
        <f t="shared" si="14"/>
        <v>1699990</v>
      </c>
      <c r="P36" s="142">
        <f t="shared" si="14"/>
        <v>0</v>
      </c>
      <c r="Q36" s="142">
        <f t="shared" si="14"/>
        <v>0</v>
      </c>
      <c r="R36" s="142">
        <f t="shared" si="14"/>
        <v>2294390</v>
      </c>
      <c r="T36" s="100">
        <f t="shared" si="13"/>
        <v>2294390</v>
      </c>
    </row>
    <row r="37" spans="1:36" s="3" customFormat="1" ht="55.5" hidden="1" customHeight="1" x14ac:dyDescent="0.3">
      <c r="A37" s="33" t="s">
        <v>196</v>
      </c>
      <c r="B37" s="33" t="s">
        <v>154</v>
      </c>
      <c r="C37" s="33" t="s">
        <v>42</v>
      </c>
      <c r="D37" s="102" t="s">
        <v>393</v>
      </c>
      <c r="E37" s="93">
        <f t="shared" ref="E37:E50" si="15">SUM(F37,I37)</f>
        <v>0</v>
      </c>
      <c r="F37" s="94"/>
      <c r="G37" s="94"/>
      <c r="H37" s="389"/>
      <c r="I37" s="389"/>
      <c r="J37" s="388">
        <f t="shared" ref="J37:J50" si="16">SUM(L37,O37)</f>
        <v>0</v>
      </c>
      <c r="K37" s="388"/>
      <c r="L37" s="389"/>
      <c r="M37" s="389"/>
      <c r="N37" s="389"/>
      <c r="O37" s="388"/>
      <c r="P37" s="388"/>
      <c r="Q37" s="388"/>
      <c r="R37" s="388">
        <f>SUM(E37,J37)</f>
        <v>0</v>
      </c>
    </row>
    <row r="38" spans="1:36" s="83" customFormat="1" ht="24.75" hidden="1" customHeight="1" x14ac:dyDescent="0.3">
      <c r="A38" s="97" t="s">
        <v>237</v>
      </c>
      <c r="B38" s="97" t="s">
        <v>56</v>
      </c>
      <c r="C38" s="103" t="s">
        <v>43</v>
      </c>
      <c r="D38" s="113" t="s">
        <v>236</v>
      </c>
      <c r="E38" s="93">
        <f t="shared" si="15"/>
        <v>0</v>
      </c>
      <c r="F38" s="94"/>
      <c r="G38" s="94"/>
      <c r="H38" s="389"/>
      <c r="I38" s="389"/>
      <c r="J38" s="388">
        <f t="shared" ref="J38" si="17">SUM(L38,O38)</f>
        <v>0</v>
      </c>
      <c r="K38" s="388"/>
      <c r="L38" s="389"/>
      <c r="M38" s="389"/>
      <c r="N38" s="389"/>
      <c r="O38" s="388"/>
      <c r="P38" s="388"/>
      <c r="Q38" s="388"/>
      <c r="R38" s="388">
        <f t="shared" ref="R38:R50" si="18">SUM(E38,J38)</f>
        <v>0</v>
      </c>
    </row>
    <row r="39" spans="1:36" s="186" customFormat="1" ht="39" hidden="1" customHeight="1" x14ac:dyDescent="0.3">
      <c r="A39" s="410"/>
      <c r="B39" s="410"/>
      <c r="C39" s="411"/>
      <c r="D39" s="412" t="s">
        <v>296</v>
      </c>
      <c r="E39" s="93">
        <f t="shared" si="15"/>
        <v>0</v>
      </c>
      <c r="F39" s="413"/>
      <c r="G39" s="413"/>
      <c r="H39" s="408"/>
      <c r="I39" s="408"/>
      <c r="J39" s="413">
        <f t="shared" si="16"/>
        <v>0</v>
      </c>
      <c r="K39" s="414"/>
      <c r="L39" s="408"/>
      <c r="M39" s="408"/>
      <c r="N39" s="408"/>
      <c r="O39" s="414"/>
      <c r="P39" s="414"/>
      <c r="Q39" s="414"/>
      <c r="R39" s="415">
        <f t="shared" si="18"/>
        <v>0</v>
      </c>
    </row>
    <row r="40" spans="1:36" s="254" customFormat="1" ht="56.25" customHeight="1" x14ac:dyDescent="0.3">
      <c r="A40" s="97" t="s">
        <v>402</v>
      </c>
      <c r="B40" s="97" t="s">
        <v>403</v>
      </c>
      <c r="C40" s="103" t="s">
        <v>44</v>
      </c>
      <c r="D40" s="113" t="s">
        <v>546</v>
      </c>
      <c r="E40" s="93">
        <f t="shared" si="15"/>
        <v>0</v>
      </c>
      <c r="F40" s="93"/>
      <c r="G40" s="93"/>
      <c r="H40" s="93"/>
      <c r="I40" s="93"/>
      <c r="J40" s="93">
        <f t="shared" ref="J40:J46" si="19">SUM(L40,O40)</f>
        <v>1699990</v>
      </c>
      <c r="K40" s="94">
        <v>1699990</v>
      </c>
      <c r="L40" s="94"/>
      <c r="M40" s="94"/>
      <c r="N40" s="94"/>
      <c r="O40" s="94">
        <v>1699990</v>
      </c>
      <c r="P40" s="93"/>
      <c r="Q40" s="93"/>
      <c r="R40" s="93">
        <f t="shared" ref="R40:R46" si="20">SUM(E40,J40)</f>
        <v>1699990</v>
      </c>
      <c r="S40" s="253"/>
      <c r="T40" s="253"/>
      <c r="U40" s="253"/>
      <c r="V40" s="253"/>
      <c r="W40" s="253"/>
      <c r="X40" s="253"/>
      <c r="Y40" s="253"/>
      <c r="Z40" s="253"/>
      <c r="AA40" s="253"/>
      <c r="AB40" s="253"/>
      <c r="AC40" s="253"/>
      <c r="AD40" s="253"/>
      <c r="AE40" s="253"/>
      <c r="AF40" s="253"/>
      <c r="AG40" s="253"/>
      <c r="AH40" s="253"/>
      <c r="AI40" s="253"/>
      <c r="AJ40" s="253"/>
    </row>
    <row r="41" spans="1:36" s="253" customFormat="1" ht="56.25" hidden="1" customHeight="1" x14ac:dyDescent="0.3">
      <c r="A41" s="33" t="s">
        <v>400</v>
      </c>
      <c r="B41" s="33" t="s">
        <v>401</v>
      </c>
      <c r="C41" s="160" t="s">
        <v>44</v>
      </c>
      <c r="D41" s="113" t="s">
        <v>547</v>
      </c>
      <c r="E41" s="93">
        <f t="shared" si="15"/>
        <v>0</v>
      </c>
      <c r="F41" s="93"/>
      <c r="G41" s="93"/>
      <c r="H41" s="93"/>
      <c r="I41" s="93"/>
      <c r="J41" s="93">
        <f t="shared" si="19"/>
        <v>0</v>
      </c>
      <c r="K41" s="93"/>
      <c r="L41" s="93"/>
      <c r="M41" s="93"/>
      <c r="N41" s="93"/>
      <c r="O41" s="93"/>
      <c r="P41" s="93"/>
      <c r="Q41" s="93"/>
      <c r="R41" s="93">
        <f t="shared" si="20"/>
        <v>0</v>
      </c>
    </row>
    <row r="42" spans="1:36" s="177" customFormat="1" ht="54.75" hidden="1" customHeight="1" x14ac:dyDescent="0.3">
      <c r="A42" s="97" t="s">
        <v>238</v>
      </c>
      <c r="B42" s="97" t="s">
        <v>55</v>
      </c>
      <c r="C42" s="97" t="s">
        <v>45</v>
      </c>
      <c r="D42" s="271" t="s">
        <v>341</v>
      </c>
      <c r="E42" s="93">
        <f t="shared" si="15"/>
        <v>0</v>
      </c>
      <c r="F42" s="94"/>
      <c r="G42" s="94"/>
      <c r="H42" s="388"/>
      <c r="I42" s="388"/>
      <c r="J42" s="94">
        <f t="shared" si="19"/>
        <v>0</v>
      </c>
      <c r="K42" s="94"/>
      <c r="L42" s="388"/>
      <c r="M42" s="388"/>
      <c r="N42" s="388"/>
      <c r="O42" s="94"/>
      <c r="P42" s="388"/>
      <c r="Q42" s="388"/>
      <c r="R42" s="94">
        <f t="shared" si="20"/>
        <v>0</v>
      </c>
    </row>
    <row r="43" spans="1:36" s="83" customFormat="1" ht="39" hidden="1" customHeight="1" x14ac:dyDescent="0.3">
      <c r="A43" s="97" t="s">
        <v>406</v>
      </c>
      <c r="B43" s="97" t="s">
        <v>408</v>
      </c>
      <c r="C43" s="97" t="s">
        <v>46</v>
      </c>
      <c r="D43" s="113" t="s">
        <v>239</v>
      </c>
      <c r="E43" s="93">
        <f t="shared" si="15"/>
        <v>0</v>
      </c>
      <c r="F43" s="94"/>
      <c r="G43" s="94"/>
      <c r="H43" s="388"/>
      <c r="I43" s="388"/>
      <c r="J43" s="94">
        <f t="shared" si="19"/>
        <v>0</v>
      </c>
      <c r="K43" s="94"/>
      <c r="L43" s="388"/>
      <c r="M43" s="388"/>
      <c r="N43" s="388"/>
      <c r="O43" s="94"/>
      <c r="P43" s="388"/>
      <c r="Q43" s="388"/>
      <c r="R43" s="388">
        <f t="shared" si="20"/>
        <v>0</v>
      </c>
    </row>
    <row r="44" spans="1:36" s="83" customFormat="1" ht="21.75" hidden="1" customHeight="1" x14ac:dyDescent="0.3">
      <c r="A44" s="97" t="s">
        <v>407</v>
      </c>
      <c r="B44" s="97" t="s">
        <v>409</v>
      </c>
      <c r="C44" s="97" t="s">
        <v>46</v>
      </c>
      <c r="D44" s="113" t="s">
        <v>240</v>
      </c>
      <c r="E44" s="93">
        <f t="shared" si="15"/>
        <v>0</v>
      </c>
      <c r="F44" s="94"/>
      <c r="G44" s="94"/>
      <c r="H44" s="388"/>
      <c r="I44" s="388"/>
      <c r="J44" s="94">
        <f t="shared" si="19"/>
        <v>0</v>
      </c>
      <c r="K44" s="388"/>
      <c r="L44" s="388"/>
      <c r="M44" s="388"/>
      <c r="N44" s="388"/>
      <c r="O44" s="388"/>
      <c r="P44" s="388"/>
      <c r="Q44" s="388"/>
      <c r="R44" s="388">
        <f t="shared" si="20"/>
        <v>0</v>
      </c>
    </row>
    <row r="45" spans="1:36" s="83" customFormat="1" ht="39.75" hidden="1" customHeight="1" x14ac:dyDescent="0.3">
      <c r="A45" s="97" t="s">
        <v>413</v>
      </c>
      <c r="B45" s="97" t="s">
        <v>414</v>
      </c>
      <c r="C45" s="97" t="s">
        <v>46</v>
      </c>
      <c r="D45" s="271" t="s">
        <v>415</v>
      </c>
      <c r="E45" s="93">
        <f t="shared" si="15"/>
        <v>0</v>
      </c>
      <c r="F45" s="94"/>
      <c r="G45" s="94"/>
      <c r="H45" s="388"/>
      <c r="I45" s="388"/>
      <c r="J45" s="94">
        <f t="shared" si="19"/>
        <v>0</v>
      </c>
      <c r="K45" s="416"/>
      <c r="L45" s="388"/>
      <c r="M45" s="388"/>
      <c r="N45" s="388"/>
      <c r="O45" s="416"/>
      <c r="P45" s="388"/>
      <c r="Q45" s="388"/>
      <c r="R45" s="94">
        <f t="shared" si="20"/>
        <v>0</v>
      </c>
    </row>
    <row r="46" spans="1:36" s="83" customFormat="1" ht="39" hidden="1" customHeight="1" x14ac:dyDescent="0.3">
      <c r="A46" s="97" t="s">
        <v>485</v>
      </c>
      <c r="B46" s="97" t="s">
        <v>486</v>
      </c>
      <c r="C46" s="97" t="s">
        <v>46</v>
      </c>
      <c r="D46" s="271" t="s">
        <v>487</v>
      </c>
      <c r="E46" s="93">
        <f t="shared" si="15"/>
        <v>0</v>
      </c>
      <c r="F46" s="94"/>
      <c r="G46" s="94"/>
      <c r="H46" s="388"/>
      <c r="I46" s="388"/>
      <c r="J46" s="94">
        <f t="shared" si="19"/>
        <v>0</v>
      </c>
      <c r="K46" s="416"/>
      <c r="L46" s="388"/>
      <c r="M46" s="388"/>
      <c r="N46" s="388"/>
      <c r="O46" s="416"/>
      <c r="P46" s="388"/>
      <c r="Q46" s="388"/>
      <c r="R46" s="94">
        <f t="shared" si="20"/>
        <v>0</v>
      </c>
    </row>
    <row r="47" spans="1:36" s="186" customFormat="1" ht="47.25" hidden="1" customHeight="1" x14ac:dyDescent="0.35">
      <c r="A47" s="417"/>
      <c r="B47" s="417"/>
      <c r="C47" s="418"/>
      <c r="D47" s="419" t="s">
        <v>332</v>
      </c>
      <c r="E47" s="420">
        <f t="shared" si="15"/>
        <v>0</v>
      </c>
      <c r="F47" s="413"/>
      <c r="G47" s="413"/>
      <c r="H47" s="414"/>
      <c r="I47" s="414"/>
      <c r="J47" s="413"/>
      <c r="K47" s="421"/>
      <c r="L47" s="414"/>
      <c r="M47" s="414"/>
      <c r="N47" s="414"/>
      <c r="O47" s="421"/>
      <c r="P47" s="414"/>
      <c r="Q47" s="414"/>
      <c r="R47" s="413">
        <f t="shared" si="18"/>
        <v>0</v>
      </c>
    </row>
    <row r="48" spans="1:36" s="83" customFormat="1" ht="41.25" hidden="1" customHeight="1" x14ac:dyDescent="0.3">
      <c r="A48" s="97" t="s">
        <v>410</v>
      </c>
      <c r="B48" s="97" t="s">
        <v>411</v>
      </c>
      <c r="C48" s="103" t="s">
        <v>46</v>
      </c>
      <c r="D48" s="113" t="s">
        <v>412</v>
      </c>
      <c r="E48" s="93">
        <f t="shared" si="15"/>
        <v>0</v>
      </c>
      <c r="F48" s="94"/>
      <c r="G48" s="94"/>
      <c r="H48" s="388"/>
      <c r="I48" s="388"/>
      <c r="J48" s="94">
        <f t="shared" si="16"/>
        <v>0</v>
      </c>
      <c r="K48" s="94"/>
      <c r="L48" s="388"/>
      <c r="M48" s="388"/>
      <c r="N48" s="388"/>
      <c r="O48" s="94"/>
      <c r="P48" s="388"/>
      <c r="Q48" s="388"/>
      <c r="R48" s="94">
        <f t="shared" si="18"/>
        <v>0</v>
      </c>
    </row>
    <row r="49" spans="1:35" s="186" customFormat="1" ht="74.25" customHeight="1" x14ac:dyDescent="0.35">
      <c r="A49" s="453" t="s">
        <v>567</v>
      </c>
      <c r="B49" s="453" t="s">
        <v>566</v>
      </c>
      <c r="C49" s="453" t="s">
        <v>46</v>
      </c>
      <c r="D49" s="265" t="s">
        <v>565</v>
      </c>
      <c r="E49" s="93">
        <f t="shared" si="15"/>
        <v>594400</v>
      </c>
      <c r="F49" s="94">
        <v>594400</v>
      </c>
      <c r="G49" s="93">
        <v>487213</v>
      </c>
      <c r="H49" s="414"/>
      <c r="I49" s="414"/>
      <c r="J49" s="413">
        <f t="shared" si="16"/>
        <v>0</v>
      </c>
      <c r="K49" s="421"/>
      <c r="L49" s="414"/>
      <c r="M49" s="414"/>
      <c r="N49" s="414"/>
      <c r="O49" s="421"/>
      <c r="P49" s="414"/>
      <c r="Q49" s="414"/>
      <c r="R49" s="94">
        <f t="shared" si="18"/>
        <v>594400</v>
      </c>
    </row>
    <row r="50" spans="1:35" s="83" customFormat="1" ht="36.75" hidden="1" customHeight="1" x14ac:dyDescent="0.3">
      <c r="A50" s="97" t="s">
        <v>242</v>
      </c>
      <c r="B50" s="97" t="s">
        <v>243</v>
      </c>
      <c r="C50" s="103" t="s">
        <v>47</v>
      </c>
      <c r="D50" s="113" t="s">
        <v>241</v>
      </c>
      <c r="E50" s="93">
        <f t="shared" si="15"/>
        <v>0</v>
      </c>
      <c r="F50" s="94"/>
      <c r="G50" s="94"/>
      <c r="H50" s="388"/>
      <c r="I50" s="388"/>
      <c r="J50" s="388">
        <f t="shared" si="16"/>
        <v>0</v>
      </c>
      <c r="K50" s="388"/>
      <c r="L50" s="388"/>
      <c r="M50" s="388"/>
      <c r="N50" s="388"/>
      <c r="O50" s="388"/>
      <c r="P50" s="388"/>
      <c r="Q50" s="388"/>
      <c r="R50" s="388">
        <f t="shared" si="18"/>
        <v>0</v>
      </c>
    </row>
    <row r="51" spans="1:35" s="83" customFormat="1" ht="42.75" customHeight="1" x14ac:dyDescent="0.3">
      <c r="A51" s="131" t="s">
        <v>195</v>
      </c>
      <c r="B51" s="131"/>
      <c r="C51" s="131"/>
      <c r="D51" s="282" t="s">
        <v>484</v>
      </c>
      <c r="E51" s="142">
        <f>SUM(E52)</f>
        <v>1230000</v>
      </c>
      <c r="F51" s="422">
        <f t="shared" ref="F51:R51" si="21">SUM(F52)</f>
        <v>1230000</v>
      </c>
      <c r="G51" s="422">
        <f t="shared" si="21"/>
        <v>0</v>
      </c>
      <c r="H51" s="422">
        <f t="shared" si="21"/>
        <v>0</v>
      </c>
      <c r="I51" s="422">
        <f t="shared" si="21"/>
        <v>0</v>
      </c>
      <c r="J51" s="422">
        <f t="shared" si="21"/>
        <v>0</v>
      </c>
      <c r="K51" s="422">
        <f t="shared" si="21"/>
        <v>0</v>
      </c>
      <c r="L51" s="422">
        <f t="shared" si="21"/>
        <v>0</v>
      </c>
      <c r="M51" s="422">
        <f t="shared" si="21"/>
        <v>0</v>
      </c>
      <c r="N51" s="422">
        <f t="shared" si="21"/>
        <v>0</v>
      </c>
      <c r="O51" s="422">
        <f t="shared" si="21"/>
        <v>0</v>
      </c>
      <c r="P51" s="422">
        <f t="shared" si="21"/>
        <v>0</v>
      </c>
      <c r="Q51" s="422" t="e">
        <f t="shared" si="21"/>
        <v>#REF!</v>
      </c>
      <c r="R51" s="422">
        <f t="shared" si="21"/>
        <v>1230000</v>
      </c>
      <c r="T51" s="100">
        <f t="shared" ref="T51:T52" si="22">SUM(E51,J51)</f>
        <v>1230000</v>
      </c>
    </row>
    <row r="52" spans="1:35" s="3" customFormat="1" ht="41.25" customHeight="1" x14ac:dyDescent="0.3">
      <c r="A52" s="131" t="s">
        <v>194</v>
      </c>
      <c r="B52" s="131"/>
      <c r="C52" s="131"/>
      <c r="D52" s="282" t="s">
        <v>484</v>
      </c>
      <c r="E52" s="142">
        <f>SUM(E53:E76)</f>
        <v>1230000</v>
      </c>
      <c r="F52" s="142">
        <f t="shared" ref="F52:R52" si="23">SUM(F53:F76)</f>
        <v>1230000</v>
      </c>
      <c r="G52" s="142">
        <f t="shared" si="23"/>
        <v>0</v>
      </c>
      <c r="H52" s="142">
        <f t="shared" si="23"/>
        <v>0</v>
      </c>
      <c r="I52" s="142">
        <f t="shared" si="23"/>
        <v>0</v>
      </c>
      <c r="J52" s="142">
        <f t="shared" si="23"/>
        <v>0</v>
      </c>
      <c r="K52" s="142">
        <f t="shared" si="23"/>
        <v>0</v>
      </c>
      <c r="L52" s="142">
        <f t="shared" si="23"/>
        <v>0</v>
      </c>
      <c r="M52" s="142">
        <f t="shared" si="23"/>
        <v>0</v>
      </c>
      <c r="N52" s="142">
        <f t="shared" si="23"/>
        <v>0</v>
      </c>
      <c r="O52" s="142">
        <f t="shared" si="23"/>
        <v>0</v>
      </c>
      <c r="P52" s="142">
        <f t="shared" si="23"/>
        <v>0</v>
      </c>
      <c r="Q52" s="142" t="e">
        <f t="shared" si="23"/>
        <v>#REF!</v>
      </c>
      <c r="R52" s="142">
        <f t="shared" si="23"/>
        <v>1230000</v>
      </c>
      <c r="T52" s="100">
        <f t="shared" si="22"/>
        <v>1230000</v>
      </c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s="107" customFormat="1" ht="37.5" hidden="1" customHeight="1" x14ac:dyDescent="0.3">
      <c r="A53" s="33" t="s">
        <v>199</v>
      </c>
      <c r="B53" s="423" t="s">
        <v>154</v>
      </c>
      <c r="C53" s="423" t="s">
        <v>42</v>
      </c>
      <c r="D53" s="102" t="s">
        <v>393</v>
      </c>
      <c r="E53" s="93">
        <f t="shared" ref="E53:E76" si="24">SUM(F53,I53)</f>
        <v>0</v>
      </c>
      <c r="F53" s="424"/>
      <c r="G53" s="425"/>
      <c r="H53" s="425"/>
      <c r="I53" s="425"/>
      <c r="J53" s="426">
        <f t="shared" ref="J53:J61" si="25">SUM(L53,O53)</f>
        <v>0</v>
      </c>
      <c r="K53" s="426"/>
      <c r="L53" s="425"/>
      <c r="M53" s="425"/>
      <c r="N53" s="425"/>
      <c r="O53" s="425"/>
      <c r="P53" s="425"/>
      <c r="Q53" s="425"/>
      <c r="R53" s="426">
        <f t="shared" ref="R53:R61" si="26">SUM(E53,J53)</f>
        <v>0</v>
      </c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</row>
    <row r="54" spans="1:35" s="3" customFormat="1" ht="31.15" hidden="1" customHeight="1" x14ac:dyDescent="0.3">
      <c r="A54" s="33" t="s">
        <v>489</v>
      </c>
      <c r="B54" s="33" t="s">
        <v>348</v>
      </c>
      <c r="C54" s="33" t="s">
        <v>347</v>
      </c>
      <c r="D54" s="106" t="s">
        <v>346</v>
      </c>
      <c r="E54" s="93">
        <f t="shared" si="24"/>
        <v>0</v>
      </c>
      <c r="F54" s="93"/>
      <c r="G54" s="93"/>
      <c r="H54" s="93"/>
      <c r="I54" s="386"/>
      <c r="J54" s="390">
        <f t="shared" si="25"/>
        <v>0</v>
      </c>
      <c r="K54" s="390"/>
      <c r="L54" s="389"/>
      <c r="M54" s="389"/>
      <c r="N54" s="389"/>
      <c r="O54" s="390"/>
      <c r="P54" s="386"/>
      <c r="Q54" s="386"/>
      <c r="R54" s="388">
        <f t="shared" si="26"/>
        <v>0</v>
      </c>
      <c r="T54" s="144"/>
    </row>
    <row r="55" spans="1:35" s="3" customFormat="1" ht="45.75" hidden="1" customHeight="1" x14ac:dyDescent="0.3">
      <c r="A55" s="33" t="s">
        <v>488</v>
      </c>
      <c r="B55" s="33" t="s">
        <v>328</v>
      </c>
      <c r="C55" s="33" t="s">
        <v>327</v>
      </c>
      <c r="D55" s="102" t="s">
        <v>326</v>
      </c>
      <c r="E55" s="93">
        <f t="shared" si="24"/>
        <v>0</v>
      </c>
      <c r="F55" s="93"/>
      <c r="G55" s="386"/>
      <c r="H55" s="386"/>
      <c r="I55" s="386"/>
      <c r="J55" s="390">
        <f t="shared" si="25"/>
        <v>0</v>
      </c>
      <c r="K55" s="390"/>
      <c r="L55" s="389"/>
      <c r="M55" s="389"/>
      <c r="N55" s="389"/>
      <c r="O55" s="390"/>
      <c r="P55" s="386"/>
      <c r="Q55" s="386"/>
      <c r="R55" s="388">
        <f t="shared" si="26"/>
        <v>0</v>
      </c>
      <c r="T55" s="144"/>
    </row>
    <row r="56" spans="1:35" s="170" customFormat="1" ht="30.75" hidden="1" customHeight="1" x14ac:dyDescent="0.3">
      <c r="A56" s="417"/>
      <c r="B56" s="417"/>
      <c r="C56" s="417"/>
      <c r="D56" s="427" t="s">
        <v>216</v>
      </c>
      <c r="E56" s="93">
        <f t="shared" si="24"/>
        <v>0</v>
      </c>
      <c r="F56" s="420"/>
      <c r="G56" s="420"/>
      <c r="H56" s="420"/>
      <c r="I56" s="428"/>
      <c r="J56" s="415">
        <f t="shared" si="25"/>
        <v>0</v>
      </c>
      <c r="K56" s="415"/>
      <c r="L56" s="408"/>
      <c r="M56" s="408"/>
      <c r="N56" s="408"/>
      <c r="O56" s="415"/>
      <c r="P56" s="428"/>
      <c r="Q56" s="428"/>
      <c r="R56" s="414">
        <f t="shared" si="26"/>
        <v>0</v>
      </c>
      <c r="T56" s="171"/>
    </row>
    <row r="57" spans="1:35" s="148" customFormat="1" ht="36" hidden="1" customHeight="1" x14ac:dyDescent="0.3">
      <c r="A57" s="33" t="s">
        <v>490</v>
      </c>
      <c r="B57" s="33" t="s">
        <v>160</v>
      </c>
      <c r="C57" s="33" t="s">
        <v>77</v>
      </c>
      <c r="D57" s="102" t="s">
        <v>161</v>
      </c>
      <c r="E57" s="93">
        <f t="shared" si="24"/>
        <v>0</v>
      </c>
      <c r="F57" s="389"/>
      <c r="G57" s="389"/>
      <c r="H57" s="389"/>
      <c r="I57" s="389"/>
      <c r="J57" s="390">
        <f t="shared" si="25"/>
        <v>0</v>
      </c>
      <c r="K57" s="390"/>
      <c r="L57" s="389"/>
      <c r="M57" s="389"/>
      <c r="N57" s="389"/>
      <c r="O57" s="390"/>
      <c r="P57" s="389"/>
      <c r="Q57" s="389"/>
      <c r="R57" s="388">
        <f t="shared" si="26"/>
        <v>0</v>
      </c>
      <c r="T57" s="149"/>
    </row>
    <row r="58" spans="1:35" s="148" customFormat="1" ht="35.25" hidden="1" customHeight="1" x14ac:dyDescent="0.3">
      <c r="A58" s="33" t="s">
        <v>491</v>
      </c>
      <c r="B58" s="33" t="s">
        <v>162</v>
      </c>
      <c r="C58" s="33" t="s">
        <v>77</v>
      </c>
      <c r="D58" s="102" t="s">
        <v>163</v>
      </c>
      <c r="E58" s="93">
        <f t="shared" si="24"/>
        <v>0</v>
      </c>
      <c r="F58" s="93"/>
      <c r="G58" s="389"/>
      <c r="H58" s="389"/>
      <c r="I58" s="389"/>
      <c r="J58" s="93">
        <f t="shared" si="25"/>
        <v>0</v>
      </c>
      <c r="K58" s="93"/>
      <c r="L58" s="389"/>
      <c r="M58" s="389"/>
      <c r="N58" s="389"/>
      <c r="O58" s="93"/>
      <c r="P58" s="389"/>
      <c r="Q58" s="389"/>
      <c r="R58" s="388">
        <f t="shared" si="26"/>
        <v>0</v>
      </c>
      <c r="T58" s="149"/>
    </row>
    <row r="59" spans="1:35" s="176" customFormat="1" ht="42.75" hidden="1" customHeight="1" x14ac:dyDescent="0.3">
      <c r="A59" s="417"/>
      <c r="B59" s="417"/>
      <c r="C59" s="417"/>
      <c r="D59" s="427" t="s">
        <v>303</v>
      </c>
      <c r="E59" s="93">
        <f t="shared" si="24"/>
        <v>0</v>
      </c>
      <c r="F59" s="420"/>
      <c r="G59" s="408"/>
      <c r="H59" s="408"/>
      <c r="I59" s="408"/>
      <c r="J59" s="420">
        <f t="shared" si="25"/>
        <v>0</v>
      </c>
      <c r="K59" s="420"/>
      <c r="L59" s="408"/>
      <c r="M59" s="408"/>
      <c r="N59" s="408"/>
      <c r="O59" s="420"/>
      <c r="P59" s="408"/>
      <c r="Q59" s="408"/>
      <c r="R59" s="415">
        <f t="shared" si="26"/>
        <v>0</v>
      </c>
    </row>
    <row r="60" spans="1:35" s="148" customFormat="1" ht="30.75" hidden="1" customHeight="1" x14ac:dyDescent="0.3">
      <c r="A60" s="33" t="s">
        <v>492</v>
      </c>
      <c r="B60" s="33" t="s">
        <v>164</v>
      </c>
      <c r="C60" s="33" t="s">
        <v>77</v>
      </c>
      <c r="D60" s="106" t="s">
        <v>13</v>
      </c>
      <c r="E60" s="93">
        <f t="shared" si="24"/>
        <v>0</v>
      </c>
      <c r="F60" s="93"/>
      <c r="G60" s="93"/>
      <c r="H60" s="93"/>
      <c r="I60" s="386"/>
      <c r="J60" s="390">
        <f t="shared" si="25"/>
        <v>0</v>
      </c>
      <c r="K60" s="390"/>
      <c r="L60" s="389"/>
      <c r="M60" s="389"/>
      <c r="N60" s="389"/>
      <c r="O60" s="390"/>
      <c r="P60" s="386"/>
      <c r="Q60" s="386"/>
      <c r="R60" s="388">
        <f t="shared" si="26"/>
        <v>0</v>
      </c>
      <c r="T60" s="149"/>
    </row>
    <row r="61" spans="1:35" s="107" customFormat="1" ht="25.5" hidden="1" customHeight="1" x14ac:dyDescent="0.3">
      <c r="A61" s="33" t="s">
        <v>493</v>
      </c>
      <c r="B61" s="33" t="s">
        <v>166</v>
      </c>
      <c r="C61" s="33" t="s">
        <v>77</v>
      </c>
      <c r="D61" s="106" t="s">
        <v>165</v>
      </c>
      <c r="E61" s="93">
        <f t="shared" si="24"/>
        <v>0</v>
      </c>
      <c r="F61" s="93"/>
      <c r="G61" s="93"/>
      <c r="H61" s="93"/>
      <c r="I61" s="386"/>
      <c r="J61" s="390">
        <f t="shared" si="25"/>
        <v>0</v>
      </c>
      <c r="K61" s="390"/>
      <c r="L61" s="389"/>
      <c r="M61" s="389"/>
      <c r="N61" s="389"/>
      <c r="O61" s="390"/>
      <c r="P61" s="386"/>
      <c r="Q61" s="386"/>
      <c r="R61" s="388">
        <f t="shared" si="26"/>
        <v>0</v>
      </c>
      <c r="T61" s="145"/>
    </row>
    <row r="62" spans="1:35" s="107" customFormat="1" ht="34.5" hidden="1" customHeight="1" x14ac:dyDescent="0.3">
      <c r="A62" s="104" t="s">
        <v>201</v>
      </c>
      <c r="B62" s="104" t="s">
        <v>200</v>
      </c>
      <c r="C62" s="103" t="s">
        <v>20</v>
      </c>
      <c r="D62" s="113" t="s">
        <v>206</v>
      </c>
      <c r="E62" s="93">
        <f t="shared" si="24"/>
        <v>0</v>
      </c>
      <c r="F62" s="389"/>
      <c r="G62" s="389"/>
      <c r="H62" s="389"/>
      <c r="I62" s="389"/>
      <c r="J62" s="426">
        <f t="shared" ref="J62:J65" si="27">SUM(L62,O62)</f>
        <v>0</v>
      </c>
      <c r="K62" s="426"/>
      <c r="L62" s="425"/>
      <c r="M62" s="425"/>
      <c r="N62" s="425"/>
      <c r="O62" s="425"/>
      <c r="P62" s="425"/>
      <c r="Q62" s="425"/>
      <c r="R62" s="426">
        <f t="shared" ref="R62:R64" si="28">SUM(E62,J62)</f>
        <v>0</v>
      </c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</row>
    <row r="63" spans="1:35" s="107" customFormat="1" ht="34.5" hidden="1" customHeight="1" x14ac:dyDescent="0.3">
      <c r="A63" s="104" t="s">
        <v>204</v>
      </c>
      <c r="B63" s="375" t="s">
        <v>203</v>
      </c>
      <c r="C63" s="376" t="s">
        <v>55</v>
      </c>
      <c r="D63" s="113" t="s">
        <v>207</v>
      </c>
      <c r="E63" s="93">
        <f t="shared" si="24"/>
        <v>0</v>
      </c>
      <c r="F63" s="429"/>
      <c r="G63" s="429"/>
      <c r="H63" s="429"/>
      <c r="I63" s="429"/>
      <c r="J63" s="426">
        <f t="shared" si="27"/>
        <v>0</v>
      </c>
      <c r="K63" s="426"/>
      <c r="L63" s="425"/>
      <c r="M63" s="425"/>
      <c r="N63" s="425"/>
      <c r="O63" s="425"/>
      <c r="P63" s="425"/>
      <c r="Q63" s="425"/>
      <c r="R63" s="426">
        <f t="shared" si="28"/>
        <v>0</v>
      </c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  <c r="AI63" s="125"/>
    </row>
    <row r="64" spans="1:35" s="107" customFormat="1" ht="49.5" hidden="1" customHeight="1" x14ac:dyDescent="0.3">
      <c r="A64" s="104" t="s">
        <v>205</v>
      </c>
      <c r="B64" s="104" t="s">
        <v>202</v>
      </c>
      <c r="C64" s="103" t="s">
        <v>55</v>
      </c>
      <c r="D64" s="377" t="s">
        <v>21</v>
      </c>
      <c r="E64" s="93">
        <f t="shared" si="24"/>
        <v>0</v>
      </c>
      <c r="F64" s="429"/>
      <c r="G64" s="429"/>
      <c r="H64" s="429"/>
      <c r="I64" s="429"/>
      <c r="J64" s="426">
        <f t="shared" si="27"/>
        <v>0</v>
      </c>
      <c r="K64" s="426"/>
      <c r="L64" s="425"/>
      <c r="M64" s="425"/>
      <c r="N64" s="425"/>
      <c r="O64" s="425"/>
      <c r="P64" s="425"/>
      <c r="Q64" s="425"/>
      <c r="R64" s="426">
        <f t="shared" si="28"/>
        <v>0</v>
      </c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</row>
    <row r="65" spans="1:124" s="107" customFormat="1" ht="35.25" hidden="1" customHeight="1" x14ac:dyDescent="0.3">
      <c r="A65" s="104" t="s">
        <v>494</v>
      </c>
      <c r="B65" s="104" t="s">
        <v>495</v>
      </c>
      <c r="C65" s="103" t="s">
        <v>55</v>
      </c>
      <c r="D65" s="377" t="s">
        <v>470</v>
      </c>
      <c r="E65" s="93">
        <f t="shared" si="24"/>
        <v>0</v>
      </c>
      <c r="F65" s="424"/>
      <c r="G65" s="425"/>
      <c r="H65" s="425"/>
      <c r="I65" s="425"/>
      <c r="J65" s="426">
        <f t="shared" si="27"/>
        <v>0</v>
      </c>
      <c r="K65" s="426"/>
      <c r="L65" s="425"/>
      <c r="M65" s="425"/>
      <c r="N65" s="425"/>
      <c r="O65" s="425"/>
      <c r="P65" s="425"/>
      <c r="Q65" s="425"/>
      <c r="R65" s="426">
        <f t="shared" ref="R65" si="29">SUM(E65,J65)</f>
        <v>0</v>
      </c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</row>
    <row r="66" spans="1:124" s="107" customFormat="1" ht="62.25" hidden="1" customHeight="1" x14ac:dyDescent="0.3">
      <c r="A66" s="104" t="s">
        <v>208</v>
      </c>
      <c r="B66" s="104" t="s">
        <v>148</v>
      </c>
      <c r="C66" s="103" t="s">
        <v>57</v>
      </c>
      <c r="D66" s="113" t="s">
        <v>19</v>
      </c>
      <c r="E66" s="93">
        <f t="shared" si="24"/>
        <v>0</v>
      </c>
      <c r="F66" s="94"/>
      <c r="G66" s="389"/>
      <c r="H66" s="389"/>
      <c r="I66" s="389"/>
      <c r="J66" s="388">
        <f t="shared" ref="J66:J71" si="30">SUM(L66,O66)</f>
        <v>0</v>
      </c>
      <c r="K66" s="388"/>
      <c r="L66" s="386"/>
      <c r="M66" s="389"/>
      <c r="N66" s="389"/>
      <c r="O66" s="386"/>
      <c r="P66" s="430"/>
      <c r="Q66" s="429"/>
      <c r="R66" s="426">
        <f t="shared" ref="R66:R67" si="31">SUM(E66,J66)</f>
        <v>0</v>
      </c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5"/>
      <c r="AG66" s="125"/>
      <c r="AH66" s="125"/>
      <c r="AI66" s="125"/>
    </row>
    <row r="67" spans="1:124" s="107" customFormat="1" ht="33.75" hidden="1" customHeight="1" x14ac:dyDescent="0.3">
      <c r="A67" s="104" t="s">
        <v>210</v>
      </c>
      <c r="B67" s="104" t="s">
        <v>149</v>
      </c>
      <c r="C67" s="97" t="s">
        <v>56</v>
      </c>
      <c r="D67" s="113" t="s">
        <v>209</v>
      </c>
      <c r="E67" s="93">
        <f t="shared" si="24"/>
        <v>0</v>
      </c>
      <c r="F67" s="94"/>
      <c r="G67" s="94"/>
      <c r="H67" s="94"/>
      <c r="I67" s="94"/>
      <c r="J67" s="388">
        <f t="shared" si="30"/>
        <v>0</v>
      </c>
      <c r="K67" s="388"/>
      <c r="L67" s="94"/>
      <c r="M67" s="94"/>
      <c r="N67" s="94"/>
      <c r="O67" s="388"/>
      <c r="P67" s="94"/>
      <c r="Q67" s="94" t="e">
        <f>SUM(#REF!)</f>
        <v>#REF!</v>
      </c>
      <c r="R67" s="388">
        <f t="shared" si="31"/>
        <v>0</v>
      </c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F67" s="125"/>
      <c r="AG67" s="125"/>
      <c r="AH67" s="125"/>
      <c r="AI67" s="125"/>
    </row>
    <row r="68" spans="1:124" s="107" customFormat="1" ht="33.75" hidden="1" customHeight="1" x14ac:dyDescent="0.3">
      <c r="A68" s="33" t="s">
        <v>496</v>
      </c>
      <c r="B68" s="33" t="s">
        <v>169</v>
      </c>
      <c r="C68" s="33" t="s">
        <v>49</v>
      </c>
      <c r="D68" s="157" t="s">
        <v>542</v>
      </c>
      <c r="E68" s="93">
        <f t="shared" si="24"/>
        <v>0</v>
      </c>
      <c r="F68" s="94"/>
      <c r="G68" s="94"/>
      <c r="H68" s="94"/>
      <c r="I68" s="94"/>
      <c r="J68" s="390">
        <f t="shared" si="30"/>
        <v>0</v>
      </c>
      <c r="K68" s="390"/>
      <c r="L68" s="94"/>
      <c r="M68" s="94"/>
      <c r="N68" s="94"/>
      <c r="O68" s="390"/>
      <c r="P68" s="94"/>
      <c r="Q68" s="94"/>
      <c r="R68" s="388">
        <f>SUM(E68,J68)</f>
        <v>0</v>
      </c>
      <c r="T68" s="125"/>
      <c r="U68" s="125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  <c r="AG68" s="125"/>
      <c r="AH68" s="125"/>
      <c r="AI68" s="125"/>
    </row>
    <row r="69" spans="1:124" s="107" customFormat="1" ht="61.5" hidden="1" customHeight="1" x14ac:dyDescent="0.3">
      <c r="A69" s="160" t="s">
        <v>497</v>
      </c>
      <c r="B69" s="215">
        <v>3124</v>
      </c>
      <c r="C69" s="431">
        <v>1040</v>
      </c>
      <c r="D69" s="432" t="s">
        <v>498</v>
      </c>
      <c r="E69" s="93">
        <f t="shared" si="24"/>
        <v>0</v>
      </c>
      <c r="F69" s="424"/>
      <c r="G69" s="425"/>
      <c r="H69" s="425"/>
      <c r="I69" s="425"/>
      <c r="J69" s="426">
        <f t="shared" si="30"/>
        <v>0</v>
      </c>
      <c r="K69" s="426"/>
      <c r="L69" s="425"/>
      <c r="M69" s="425"/>
      <c r="N69" s="425"/>
      <c r="O69" s="426"/>
      <c r="P69" s="425"/>
      <c r="Q69" s="425"/>
      <c r="R69" s="426">
        <f>SUM(E69,J69)</f>
        <v>0</v>
      </c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25"/>
      <c r="AE69" s="125"/>
      <c r="AF69" s="125"/>
      <c r="AG69" s="125"/>
      <c r="AH69" s="125"/>
      <c r="AI69" s="125"/>
    </row>
    <row r="70" spans="1:124" s="146" customFormat="1" ht="29.25" hidden="1" customHeight="1" x14ac:dyDescent="0.3">
      <c r="A70" s="33" t="s">
        <v>499</v>
      </c>
      <c r="B70" s="33" t="s">
        <v>141</v>
      </c>
      <c r="C70" s="33" t="s">
        <v>49</v>
      </c>
      <c r="D70" s="157" t="s">
        <v>172</v>
      </c>
      <c r="E70" s="93">
        <f t="shared" si="24"/>
        <v>0</v>
      </c>
      <c r="F70" s="94"/>
      <c r="G70" s="94"/>
      <c r="H70" s="94"/>
      <c r="I70" s="94"/>
      <c r="J70" s="93">
        <f t="shared" si="30"/>
        <v>0</v>
      </c>
      <c r="K70" s="93"/>
      <c r="L70" s="94"/>
      <c r="M70" s="94"/>
      <c r="N70" s="94"/>
      <c r="O70" s="93"/>
      <c r="P70" s="94"/>
      <c r="Q70" s="94"/>
      <c r="R70" s="94">
        <f>SUM(E70,J70)</f>
        <v>0</v>
      </c>
      <c r="T70" s="147"/>
    </row>
    <row r="71" spans="1:124" s="107" customFormat="1" ht="27.75" hidden="1" customHeight="1" x14ac:dyDescent="0.3">
      <c r="A71" s="33" t="s">
        <v>500</v>
      </c>
      <c r="B71" s="33" t="s">
        <v>170</v>
      </c>
      <c r="C71" s="33" t="s">
        <v>49</v>
      </c>
      <c r="D71" s="157" t="s">
        <v>171</v>
      </c>
      <c r="E71" s="93">
        <f t="shared" si="24"/>
        <v>0</v>
      </c>
      <c r="F71" s="94"/>
      <c r="G71" s="389"/>
      <c r="H71" s="388"/>
      <c r="I71" s="388"/>
      <c r="J71" s="390">
        <f t="shared" si="30"/>
        <v>0</v>
      </c>
      <c r="K71" s="390"/>
      <c r="L71" s="389"/>
      <c r="M71" s="389"/>
      <c r="N71" s="389"/>
      <c r="O71" s="390"/>
      <c r="P71" s="389"/>
      <c r="Q71" s="389"/>
      <c r="R71" s="94">
        <f>SUM(E71,J71)</f>
        <v>0</v>
      </c>
      <c r="T71" s="145"/>
    </row>
    <row r="72" spans="1:124" s="107" customFormat="1" ht="78" hidden="1" customHeight="1" x14ac:dyDescent="0.3">
      <c r="A72" s="111" t="s">
        <v>212</v>
      </c>
      <c r="B72" s="111" t="s">
        <v>143</v>
      </c>
      <c r="C72" s="97" t="s">
        <v>56</v>
      </c>
      <c r="D72" s="105" t="s">
        <v>211</v>
      </c>
      <c r="E72" s="93">
        <f t="shared" si="24"/>
        <v>0</v>
      </c>
      <c r="F72" s="93"/>
      <c r="G72" s="433"/>
      <c r="H72" s="433"/>
      <c r="I72" s="433"/>
      <c r="J72" s="388">
        <f t="shared" ref="J72" si="32">SUM(L72,O72)</f>
        <v>0</v>
      </c>
      <c r="K72" s="388"/>
      <c r="L72" s="433"/>
      <c r="M72" s="433"/>
      <c r="N72" s="433"/>
      <c r="O72" s="388"/>
      <c r="P72" s="433"/>
      <c r="Q72" s="433"/>
      <c r="R72" s="390">
        <f>SUM(J72,E72)</f>
        <v>0</v>
      </c>
      <c r="T72" s="125"/>
      <c r="U72" s="125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  <c r="AG72" s="125"/>
      <c r="AH72" s="125"/>
      <c r="AI72" s="125"/>
    </row>
    <row r="73" spans="1:124" s="107" customFormat="1" ht="48" hidden="1" customHeight="1" x14ac:dyDescent="0.3">
      <c r="A73" s="111" t="s">
        <v>213</v>
      </c>
      <c r="B73" s="111" t="s">
        <v>214</v>
      </c>
      <c r="C73" s="97" t="s">
        <v>20</v>
      </c>
      <c r="D73" s="105" t="s">
        <v>394</v>
      </c>
      <c r="E73" s="93">
        <f t="shared" si="24"/>
        <v>0</v>
      </c>
      <c r="F73" s="93"/>
      <c r="G73" s="433"/>
      <c r="H73" s="433"/>
      <c r="I73" s="433"/>
      <c r="J73" s="388">
        <f t="shared" ref="J73" si="33">SUM(L73,O73)</f>
        <v>0</v>
      </c>
      <c r="K73" s="388"/>
      <c r="L73" s="433"/>
      <c r="M73" s="433"/>
      <c r="N73" s="433"/>
      <c r="O73" s="388"/>
      <c r="P73" s="433"/>
      <c r="Q73" s="433"/>
      <c r="R73" s="390">
        <f>SUM(J73,E73)</f>
        <v>0</v>
      </c>
      <c r="T73" s="125"/>
      <c r="U73" s="125"/>
      <c r="V73" s="125"/>
      <c r="W73" s="125"/>
      <c r="X73" s="125"/>
      <c r="Y73" s="125"/>
      <c r="Z73" s="125"/>
      <c r="AA73" s="125"/>
      <c r="AB73" s="125"/>
      <c r="AC73" s="125"/>
      <c r="AD73" s="125"/>
      <c r="AE73" s="125"/>
      <c r="AF73" s="125"/>
      <c r="AG73" s="125"/>
      <c r="AH73" s="125"/>
      <c r="AI73" s="125"/>
    </row>
    <row r="74" spans="1:124" s="107" customFormat="1" ht="44.25" customHeight="1" x14ac:dyDescent="0.3">
      <c r="A74" s="104" t="s">
        <v>215</v>
      </c>
      <c r="B74" s="104" t="s">
        <v>174</v>
      </c>
      <c r="C74" s="97" t="s">
        <v>48</v>
      </c>
      <c r="D74" s="105" t="s">
        <v>175</v>
      </c>
      <c r="E74" s="93">
        <f t="shared" si="24"/>
        <v>1230000</v>
      </c>
      <c r="F74" s="94">
        <v>1230000</v>
      </c>
      <c r="G74" s="389"/>
      <c r="H74" s="389"/>
      <c r="I74" s="389"/>
      <c r="J74" s="388">
        <f t="shared" ref="J74:J76" si="34">SUM(L74,O74)</f>
        <v>0</v>
      </c>
      <c r="K74" s="388"/>
      <c r="L74" s="389"/>
      <c r="M74" s="389"/>
      <c r="N74" s="389"/>
      <c r="O74" s="388"/>
      <c r="P74" s="389"/>
      <c r="Q74" s="389"/>
      <c r="R74" s="388">
        <f>SUM(E74,J74)</f>
        <v>1230000</v>
      </c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5"/>
    </row>
    <row r="75" spans="1:124" s="252" customFormat="1" ht="31.5" hidden="1" customHeight="1" x14ac:dyDescent="0.3">
      <c r="A75" s="370" t="s">
        <v>501</v>
      </c>
      <c r="B75" s="370" t="s">
        <v>324</v>
      </c>
      <c r="C75" s="371" t="s">
        <v>285</v>
      </c>
      <c r="D75" s="105" t="s">
        <v>325</v>
      </c>
      <c r="E75" s="93">
        <f t="shared" si="24"/>
        <v>0</v>
      </c>
      <c r="F75" s="424"/>
      <c r="G75" s="425"/>
      <c r="H75" s="425"/>
      <c r="I75" s="425"/>
      <c r="J75" s="426">
        <f t="shared" si="34"/>
        <v>0</v>
      </c>
      <c r="K75" s="426"/>
      <c r="L75" s="425"/>
      <c r="M75" s="425"/>
      <c r="N75" s="425"/>
      <c r="O75" s="426"/>
      <c r="P75" s="425"/>
      <c r="Q75" s="425"/>
      <c r="R75" s="426">
        <f>SUM(E75,J75)</f>
        <v>0</v>
      </c>
      <c r="S75" s="250"/>
      <c r="T75" s="250"/>
      <c r="U75" s="250"/>
      <c r="V75" s="250"/>
      <c r="W75" s="250"/>
      <c r="X75" s="250"/>
      <c r="Y75" s="250"/>
      <c r="Z75" s="250"/>
      <c r="AA75" s="250"/>
      <c r="AB75" s="250"/>
      <c r="AC75" s="250"/>
      <c r="AD75" s="250"/>
      <c r="AE75" s="250"/>
      <c r="AF75" s="250"/>
      <c r="AG75" s="250"/>
      <c r="AH75" s="250"/>
      <c r="AI75" s="250"/>
      <c r="AJ75" s="250"/>
      <c r="AK75" s="250"/>
      <c r="AL75" s="250"/>
      <c r="AM75" s="250"/>
      <c r="AN75" s="250"/>
      <c r="AO75" s="250"/>
      <c r="AP75" s="250"/>
      <c r="AQ75" s="251"/>
      <c r="AR75" s="251"/>
      <c r="AS75" s="251"/>
      <c r="AT75" s="251"/>
      <c r="AU75" s="251"/>
      <c r="AV75" s="251"/>
      <c r="AW75" s="251"/>
      <c r="AX75" s="251"/>
      <c r="AY75" s="251"/>
      <c r="AZ75" s="251"/>
      <c r="BA75" s="251"/>
      <c r="BB75" s="251"/>
      <c r="BC75" s="251"/>
      <c r="BD75" s="251"/>
      <c r="BE75" s="251"/>
      <c r="BF75" s="251"/>
      <c r="BG75" s="251"/>
      <c r="BH75" s="251"/>
      <c r="BI75" s="251"/>
      <c r="BJ75" s="251"/>
      <c r="BK75" s="251"/>
      <c r="BL75" s="251"/>
      <c r="BM75" s="251"/>
      <c r="BN75" s="251"/>
      <c r="BO75" s="251"/>
      <c r="BP75" s="251"/>
      <c r="BQ75" s="251"/>
      <c r="BR75" s="251"/>
      <c r="BS75" s="251"/>
      <c r="BT75" s="251"/>
      <c r="BU75" s="251"/>
      <c r="BV75" s="251"/>
      <c r="BW75" s="251"/>
      <c r="BX75" s="251"/>
      <c r="BY75" s="251"/>
      <c r="BZ75" s="251"/>
      <c r="CA75" s="251"/>
      <c r="CB75" s="251"/>
      <c r="CC75" s="251"/>
      <c r="CD75" s="251"/>
      <c r="CE75" s="251"/>
      <c r="CF75" s="251"/>
      <c r="CG75" s="251"/>
      <c r="CH75" s="251"/>
      <c r="CI75" s="251"/>
      <c r="CJ75" s="251"/>
      <c r="CK75" s="251"/>
      <c r="CL75" s="251"/>
      <c r="CM75" s="251"/>
      <c r="CN75" s="251"/>
      <c r="CO75" s="251"/>
      <c r="CP75" s="251"/>
      <c r="CQ75" s="251"/>
      <c r="CR75" s="251"/>
      <c r="CS75" s="251"/>
      <c r="CT75" s="251"/>
      <c r="CU75" s="251"/>
      <c r="CV75" s="251"/>
      <c r="CW75" s="251"/>
      <c r="CX75" s="251"/>
      <c r="CY75" s="251"/>
      <c r="CZ75" s="251"/>
      <c r="DA75" s="251"/>
      <c r="DB75" s="251"/>
      <c r="DC75" s="251"/>
      <c r="DD75" s="251"/>
      <c r="DE75" s="251"/>
      <c r="DF75" s="251"/>
      <c r="DG75" s="251"/>
      <c r="DH75" s="251"/>
      <c r="DI75" s="251"/>
      <c r="DJ75" s="251"/>
      <c r="DK75" s="251"/>
      <c r="DL75" s="251"/>
      <c r="DM75" s="251"/>
      <c r="DN75" s="251"/>
      <c r="DO75" s="251"/>
      <c r="DP75" s="251"/>
      <c r="DQ75" s="251"/>
      <c r="DR75" s="251"/>
      <c r="DS75" s="251"/>
      <c r="DT75" s="251"/>
    </row>
    <row r="76" spans="1:124" s="4" customFormat="1" ht="27.75" hidden="1" customHeight="1" x14ac:dyDescent="0.3">
      <c r="A76" s="33" t="s">
        <v>548</v>
      </c>
      <c r="B76" s="33" t="s">
        <v>477</v>
      </c>
      <c r="C76" s="33" t="s">
        <v>479</v>
      </c>
      <c r="D76" s="157" t="s">
        <v>481</v>
      </c>
      <c r="E76" s="93">
        <f t="shared" si="24"/>
        <v>0</v>
      </c>
      <c r="F76" s="424"/>
      <c r="G76" s="425"/>
      <c r="H76" s="425"/>
      <c r="I76" s="425"/>
      <c r="J76" s="388">
        <f t="shared" si="34"/>
        <v>0</v>
      </c>
      <c r="K76" s="426"/>
      <c r="L76" s="425"/>
      <c r="M76" s="425"/>
      <c r="N76" s="425"/>
      <c r="O76" s="426"/>
      <c r="P76" s="425"/>
      <c r="Q76" s="425"/>
      <c r="R76" s="388">
        <f t="shared" ref="R76" si="35">SUM(E76,J76)</f>
        <v>0</v>
      </c>
      <c r="S76" s="380"/>
      <c r="T76" s="380"/>
      <c r="U76" s="380"/>
      <c r="V76" s="380"/>
      <c r="W76" s="380"/>
      <c r="X76" s="380"/>
      <c r="Y76" s="380"/>
      <c r="Z76" s="380"/>
      <c r="AA76" s="380"/>
      <c r="AB76" s="380"/>
      <c r="AC76" s="380"/>
      <c r="AD76" s="380"/>
      <c r="AE76" s="380"/>
      <c r="AF76" s="380"/>
      <c r="AG76" s="380"/>
      <c r="AH76" s="380"/>
      <c r="AI76" s="380"/>
      <c r="AJ76" s="380"/>
      <c r="AK76" s="380"/>
      <c r="AL76" s="380"/>
      <c r="AM76" s="380"/>
      <c r="AN76" s="380"/>
      <c r="AO76" s="380"/>
      <c r="AP76" s="380"/>
    </row>
    <row r="77" spans="1:124" s="3" customFormat="1" ht="36.75" hidden="1" customHeight="1" x14ac:dyDescent="0.3">
      <c r="A77" s="131" t="s">
        <v>22</v>
      </c>
      <c r="B77" s="131"/>
      <c r="C77" s="131"/>
      <c r="D77" s="143" t="s">
        <v>456</v>
      </c>
      <c r="E77" s="142">
        <f>SUM(E78)</f>
        <v>0</v>
      </c>
      <c r="F77" s="422">
        <f t="shared" ref="F77:R77" si="36">SUM(F78)</f>
        <v>0</v>
      </c>
      <c r="G77" s="422">
        <f t="shared" si="36"/>
        <v>0</v>
      </c>
      <c r="H77" s="422">
        <f t="shared" si="36"/>
        <v>0</v>
      </c>
      <c r="I77" s="422">
        <f t="shared" si="36"/>
        <v>0</v>
      </c>
      <c r="J77" s="422">
        <f t="shared" si="36"/>
        <v>0</v>
      </c>
      <c r="K77" s="422">
        <f t="shared" si="36"/>
        <v>0</v>
      </c>
      <c r="L77" s="422">
        <f t="shared" si="36"/>
        <v>0</v>
      </c>
      <c r="M77" s="422">
        <f t="shared" si="36"/>
        <v>0</v>
      </c>
      <c r="N77" s="422">
        <f t="shared" si="36"/>
        <v>0</v>
      </c>
      <c r="O77" s="422">
        <f t="shared" si="36"/>
        <v>0</v>
      </c>
      <c r="P77" s="422">
        <f t="shared" si="36"/>
        <v>0</v>
      </c>
      <c r="Q77" s="422">
        <f t="shared" si="36"/>
        <v>0</v>
      </c>
      <c r="R77" s="422">
        <f t="shared" si="36"/>
        <v>0</v>
      </c>
      <c r="S77" s="4"/>
      <c r="T77" s="100">
        <f t="shared" ref="T77:T78" si="37">SUM(E77,J77)</f>
        <v>0</v>
      </c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</row>
    <row r="78" spans="1:124" s="3" customFormat="1" ht="37.5" hidden="1" customHeight="1" x14ac:dyDescent="0.3">
      <c r="A78" s="131" t="s">
        <v>23</v>
      </c>
      <c r="B78" s="131"/>
      <c r="C78" s="131"/>
      <c r="D78" s="143" t="s">
        <v>456</v>
      </c>
      <c r="E78" s="142">
        <f>SUM(E79:E89)</f>
        <v>0</v>
      </c>
      <c r="F78" s="142">
        <f t="shared" ref="F78:R78" si="38">SUM(F79:F89)</f>
        <v>0</v>
      </c>
      <c r="G78" s="142">
        <f t="shared" si="38"/>
        <v>0</v>
      </c>
      <c r="H78" s="142">
        <f t="shared" si="38"/>
        <v>0</v>
      </c>
      <c r="I78" s="142">
        <f t="shared" si="38"/>
        <v>0</v>
      </c>
      <c r="J78" s="142">
        <f t="shared" si="38"/>
        <v>0</v>
      </c>
      <c r="K78" s="142">
        <f t="shared" si="38"/>
        <v>0</v>
      </c>
      <c r="L78" s="142">
        <f t="shared" si="38"/>
        <v>0</v>
      </c>
      <c r="M78" s="142">
        <f t="shared" si="38"/>
        <v>0</v>
      </c>
      <c r="N78" s="142">
        <f t="shared" si="38"/>
        <v>0</v>
      </c>
      <c r="O78" s="142">
        <f t="shared" si="38"/>
        <v>0</v>
      </c>
      <c r="P78" s="142">
        <f t="shared" si="38"/>
        <v>0</v>
      </c>
      <c r="Q78" s="142">
        <f t="shared" si="38"/>
        <v>0</v>
      </c>
      <c r="R78" s="142">
        <f t="shared" si="38"/>
        <v>0</v>
      </c>
      <c r="T78" s="100">
        <f t="shared" si="37"/>
        <v>0</v>
      </c>
    </row>
    <row r="79" spans="1:124" s="3" customFormat="1" ht="35.25" hidden="1" customHeight="1" x14ac:dyDescent="0.3">
      <c r="A79" s="33" t="s">
        <v>219</v>
      </c>
      <c r="B79" s="33" t="s">
        <v>154</v>
      </c>
      <c r="C79" s="33" t="s">
        <v>42</v>
      </c>
      <c r="D79" s="102" t="s">
        <v>393</v>
      </c>
      <c r="E79" s="93">
        <f t="shared" ref="E79:E89" si="39">SUM(F79,I79)</f>
        <v>0</v>
      </c>
      <c r="F79" s="93"/>
      <c r="G79" s="93"/>
      <c r="H79" s="389"/>
      <c r="I79" s="389"/>
      <c r="J79" s="390">
        <f t="shared" ref="J79:J85" si="40">SUM(L79,O79)</f>
        <v>0</v>
      </c>
      <c r="K79" s="389"/>
      <c r="L79" s="389"/>
      <c r="M79" s="389"/>
      <c r="N79" s="389"/>
      <c r="O79" s="389"/>
      <c r="P79" s="389"/>
      <c r="Q79" s="386"/>
      <c r="R79" s="388">
        <f>SUM(J79,E79)</f>
        <v>0</v>
      </c>
    </row>
    <row r="80" spans="1:124" s="121" customFormat="1" ht="27" hidden="1" customHeight="1" x14ac:dyDescent="0.3">
      <c r="A80" s="97" t="s">
        <v>398</v>
      </c>
      <c r="B80" s="97" t="s">
        <v>399</v>
      </c>
      <c r="C80" s="97" t="s">
        <v>45</v>
      </c>
      <c r="D80" s="271" t="s">
        <v>502</v>
      </c>
      <c r="E80" s="93">
        <f t="shared" si="39"/>
        <v>0</v>
      </c>
      <c r="F80" s="93"/>
      <c r="G80" s="93"/>
      <c r="H80" s="388"/>
      <c r="I80" s="434"/>
      <c r="J80" s="93">
        <f>SUM(L80,O80)</f>
        <v>0</v>
      </c>
      <c r="K80" s="94"/>
      <c r="L80" s="94"/>
      <c r="M80" s="94"/>
      <c r="N80" s="94"/>
      <c r="O80" s="94"/>
      <c r="P80" s="94"/>
      <c r="Q80" s="94"/>
      <c r="R80" s="94">
        <f>SUM(J80,E80)</f>
        <v>0</v>
      </c>
    </row>
    <row r="81" spans="1:36" s="107" customFormat="1" ht="27.75" hidden="1" customHeight="1" x14ac:dyDescent="0.3">
      <c r="A81" s="33" t="s">
        <v>503</v>
      </c>
      <c r="B81" s="33" t="s">
        <v>170</v>
      </c>
      <c r="C81" s="33" t="s">
        <v>49</v>
      </c>
      <c r="D81" s="157" t="s">
        <v>171</v>
      </c>
      <c r="E81" s="93">
        <f t="shared" si="39"/>
        <v>0</v>
      </c>
      <c r="F81" s="94"/>
      <c r="G81" s="94"/>
      <c r="H81" s="388"/>
      <c r="I81" s="388"/>
      <c r="J81" s="390">
        <f>SUM(L81,O81)</f>
        <v>0</v>
      </c>
      <c r="K81" s="390"/>
      <c r="L81" s="389"/>
      <c r="M81" s="389"/>
      <c r="N81" s="389"/>
      <c r="O81" s="390"/>
      <c r="P81" s="389"/>
      <c r="Q81" s="389"/>
      <c r="R81" s="94">
        <f>SUM(E81,J81)</f>
        <v>0</v>
      </c>
      <c r="T81" s="145"/>
    </row>
    <row r="82" spans="1:36" s="3" customFormat="1" ht="60.75" hidden="1" customHeight="1" x14ac:dyDescent="0.3">
      <c r="A82" s="97" t="s">
        <v>504</v>
      </c>
      <c r="B82" s="33" t="s">
        <v>142</v>
      </c>
      <c r="C82" s="97" t="s">
        <v>49</v>
      </c>
      <c r="D82" s="126" t="s">
        <v>15</v>
      </c>
      <c r="E82" s="93">
        <f t="shared" si="39"/>
        <v>0</v>
      </c>
      <c r="F82" s="94"/>
      <c r="G82" s="94"/>
      <c r="H82" s="388"/>
      <c r="I82" s="388"/>
      <c r="J82" s="390">
        <f>SUM(L82,O82)</f>
        <v>0</v>
      </c>
      <c r="K82" s="390"/>
      <c r="L82" s="389"/>
      <c r="M82" s="389"/>
      <c r="N82" s="389"/>
      <c r="O82" s="390"/>
      <c r="P82" s="389"/>
      <c r="Q82" s="389"/>
      <c r="R82" s="388">
        <f>SUM(E82,J82)</f>
        <v>0</v>
      </c>
      <c r="T82" s="144"/>
    </row>
    <row r="83" spans="1:36" s="83" customFormat="1" ht="24" hidden="1" customHeight="1" x14ac:dyDescent="0.3">
      <c r="A83" s="97" t="s">
        <v>218</v>
      </c>
      <c r="B83" s="97" t="s">
        <v>220</v>
      </c>
      <c r="C83" s="97" t="s">
        <v>58</v>
      </c>
      <c r="D83" s="271" t="s">
        <v>217</v>
      </c>
      <c r="E83" s="93">
        <f t="shared" si="39"/>
        <v>0</v>
      </c>
      <c r="F83" s="93"/>
      <c r="G83" s="93"/>
      <c r="H83" s="388"/>
      <c r="I83" s="388"/>
      <c r="J83" s="390">
        <f t="shared" si="40"/>
        <v>0</v>
      </c>
      <c r="K83" s="388"/>
      <c r="L83" s="388"/>
      <c r="M83" s="388"/>
      <c r="N83" s="388"/>
      <c r="O83" s="388"/>
      <c r="P83" s="388"/>
      <c r="Q83" s="388"/>
      <c r="R83" s="388">
        <f t="shared" ref="R83:R85" si="41">SUM(J83,E83)</f>
        <v>0</v>
      </c>
    </row>
    <row r="84" spans="1:36" s="83" customFormat="1" ht="33.75" hidden="1" customHeight="1" x14ac:dyDescent="0.3">
      <c r="A84" s="97" t="s">
        <v>221</v>
      </c>
      <c r="B84" s="97" t="s">
        <v>150</v>
      </c>
      <c r="C84" s="97" t="s">
        <v>59</v>
      </c>
      <c r="D84" s="106" t="s">
        <v>222</v>
      </c>
      <c r="E84" s="93">
        <f t="shared" si="39"/>
        <v>0</v>
      </c>
      <c r="F84" s="93"/>
      <c r="G84" s="93"/>
      <c r="H84" s="388"/>
      <c r="I84" s="388"/>
      <c r="J84" s="390">
        <f t="shared" si="40"/>
        <v>0</v>
      </c>
      <c r="K84" s="388"/>
      <c r="L84" s="388"/>
      <c r="M84" s="388"/>
      <c r="N84" s="388"/>
      <c r="O84" s="388"/>
      <c r="P84" s="388"/>
      <c r="Q84" s="388"/>
      <c r="R84" s="388">
        <f t="shared" si="41"/>
        <v>0</v>
      </c>
    </row>
    <row r="85" spans="1:36" s="83" customFormat="1" ht="33.75" hidden="1" customHeight="1" x14ac:dyDescent="0.3">
      <c r="A85" s="134" t="s">
        <v>223</v>
      </c>
      <c r="B85" s="134" t="s">
        <v>224</v>
      </c>
      <c r="C85" s="134" t="s">
        <v>60</v>
      </c>
      <c r="D85" s="140" t="s">
        <v>225</v>
      </c>
      <c r="E85" s="93">
        <f t="shared" si="39"/>
        <v>0</v>
      </c>
      <c r="F85" s="93"/>
      <c r="G85" s="390"/>
      <c r="H85" s="390"/>
      <c r="I85" s="390"/>
      <c r="J85" s="390">
        <f t="shared" si="40"/>
        <v>0</v>
      </c>
      <c r="K85" s="390"/>
      <c r="L85" s="390"/>
      <c r="M85" s="390"/>
      <c r="N85" s="390"/>
      <c r="O85" s="390"/>
      <c r="P85" s="390"/>
      <c r="Q85" s="388"/>
      <c r="R85" s="388">
        <f t="shared" si="41"/>
        <v>0</v>
      </c>
    </row>
    <row r="86" spans="1:36" s="83" customFormat="1" ht="25.5" hidden="1" customHeight="1" x14ac:dyDescent="0.3">
      <c r="A86" s="134" t="s">
        <v>227</v>
      </c>
      <c r="B86" s="134" t="s">
        <v>228</v>
      </c>
      <c r="C86" s="134" t="s">
        <v>60</v>
      </c>
      <c r="D86" s="141" t="s">
        <v>226</v>
      </c>
      <c r="E86" s="93">
        <f t="shared" si="39"/>
        <v>0</v>
      </c>
      <c r="F86" s="93"/>
      <c r="G86" s="388"/>
      <c r="H86" s="388"/>
      <c r="I86" s="388"/>
      <c r="J86" s="390">
        <f t="shared" ref="J86" si="42">SUM(L86,O86)</f>
        <v>0</v>
      </c>
      <c r="K86" s="390"/>
      <c r="L86" s="388"/>
      <c r="M86" s="388"/>
      <c r="N86" s="388"/>
      <c r="O86" s="390"/>
      <c r="P86" s="388"/>
      <c r="Q86" s="388"/>
      <c r="R86" s="388">
        <f t="shared" ref="R86" si="43">SUM(J86,E86)</f>
        <v>0</v>
      </c>
    </row>
    <row r="87" spans="1:36" s="107" customFormat="1" ht="36.75" hidden="1" customHeight="1" x14ac:dyDescent="0.3">
      <c r="A87" s="134" t="s">
        <v>505</v>
      </c>
      <c r="B87" s="33" t="s">
        <v>144</v>
      </c>
      <c r="C87" s="272" t="s">
        <v>47</v>
      </c>
      <c r="D87" s="113" t="s">
        <v>17</v>
      </c>
      <c r="E87" s="93">
        <f t="shared" si="39"/>
        <v>0</v>
      </c>
      <c r="F87" s="93"/>
      <c r="G87" s="433"/>
      <c r="H87" s="433"/>
      <c r="I87" s="433"/>
      <c r="J87" s="390">
        <f>SUM(L87,O87)</f>
        <v>0</v>
      </c>
      <c r="K87" s="390"/>
      <c r="L87" s="433"/>
      <c r="M87" s="433"/>
      <c r="N87" s="433"/>
      <c r="O87" s="390"/>
      <c r="P87" s="433"/>
      <c r="Q87" s="433"/>
      <c r="R87" s="388">
        <f>SUM(E87,J87)</f>
        <v>0</v>
      </c>
      <c r="T87" s="145"/>
    </row>
    <row r="88" spans="1:36" s="107" customFormat="1" ht="33" hidden="1" customHeight="1" x14ac:dyDescent="0.3">
      <c r="A88" s="33" t="s">
        <v>506</v>
      </c>
      <c r="B88" s="33" t="s">
        <v>145</v>
      </c>
      <c r="C88" s="160" t="s">
        <v>47</v>
      </c>
      <c r="D88" s="113" t="s">
        <v>16</v>
      </c>
      <c r="E88" s="93">
        <f t="shared" si="39"/>
        <v>0</v>
      </c>
      <c r="F88" s="94"/>
      <c r="G88" s="389"/>
      <c r="H88" s="389"/>
      <c r="I88" s="389"/>
      <c r="J88" s="390">
        <f>SUM(L88,O88)</f>
        <v>0</v>
      </c>
      <c r="K88" s="390"/>
      <c r="L88" s="398"/>
      <c r="M88" s="398"/>
      <c r="N88" s="398"/>
      <c r="O88" s="390"/>
      <c r="P88" s="398"/>
      <c r="Q88" s="398"/>
      <c r="R88" s="388">
        <f>SUM(E88,J88)</f>
        <v>0</v>
      </c>
      <c r="T88" s="145"/>
    </row>
    <row r="89" spans="1:36" s="107" customFormat="1" ht="44.25" hidden="1" customHeight="1" x14ac:dyDescent="0.3">
      <c r="A89" s="33" t="s">
        <v>507</v>
      </c>
      <c r="B89" s="33" t="s">
        <v>316</v>
      </c>
      <c r="C89" s="160" t="s">
        <v>47</v>
      </c>
      <c r="D89" s="113" t="s">
        <v>317</v>
      </c>
      <c r="E89" s="93">
        <f t="shared" si="39"/>
        <v>0</v>
      </c>
      <c r="F89" s="94"/>
      <c r="G89" s="389"/>
      <c r="H89" s="389"/>
      <c r="I89" s="389"/>
      <c r="J89" s="390">
        <f>SUM(L89,O89)</f>
        <v>0</v>
      </c>
      <c r="K89" s="390"/>
      <c r="L89" s="398"/>
      <c r="M89" s="398"/>
      <c r="N89" s="398"/>
      <c r="O89" s="390"/>
      <c r="P89" s="398"/>
      <c r="Q89" s="398"/>
      <c r="R89" s="388">
        <f>SUM(E89,J89)</f>
        <v>0</v>
      </c>
      <c r="T89" s="145"/>
    </row>
    <row r="90" spans="1:36" s="127" customFormat="1" ht="58.5" customHeight="1" x14ac:dyDescent="0.3">
      <c r="A90" s="131" t="s">
        <v>420</v>
      </c>
      <c r="B90" s="261"/>
      <c r="C90" s="261"/>
      <c r="D90" s="143" t="s">
        <v>421</v>
      </c>
      <c r="E90" s="518">
        <f>SUM(E91)</f>
        <v>10894857.370000001</v>
      </c>
      <c r="F90" s="518">
        <f t="shared" ref="F90:Q90" si="44">SUM(F91)</f>
        <v>9117938</v>
      </c>
      <c r="G90" s="518">
        <f t="shared" si="44"/>
        <v>0</v>
      </c>
      <c r="H90" s="518">
        <f t="shared" si="44"/>
        <v>0</v>
      </c>
      <c r="I90" s="518">
        <f t="shared" si="44"/>
        <v>1776919.37</v>
      </c>
      <c r="J90" s="142">
        <f t="shared" si="44"/>
        <v>326000</v>
      </c>
      <c r="K90" s="142">
        <f t="shared" si="44"/>
        <v>326000</v>
      </c>
      <c r="L90" s="142">
        <f t="shared" si="44"/>
        <v>0</v>
      </c>
      <c r="M90" s="142">
        <f t="shared" si="44"/>
        <v>0</v>
      </c>
      <c r="N90" s="142">
        <f t="shared" si="44"/>
        <v>0</v>
      </c>
      <c r="O90" s="142">
        <f t="shared" si="44"/>
        <v>326000</v>
      </c>
      <c r="P90" s="518">
        <f t="shared" si="44"/>
        <v>0</v>
      </c>
      <c r="Q90" s="518">
        <f t="shared" si="44"/>
        <v>0</v>
      </c>
      <c r="R90" s="518">
        <f>SUM(J90,E90)</f>
        <v>11220857.370000001</v>
      </c>
      <c r="T90" s="100">
        <f t="shared" ref="T90:T91" si="45">SUM(E90,J90)</f>
        <v>11220857.370000001</v>
      </c>
    </row>
    <row r="91" spans="1:36" s="127" customFormat="1" ht="59.25" customHeight="1" x14ac:dyDescent="0.3">
      <c r="A91" s="131" t="s">
        <v>422</v>
      </c>
      <c r="B91" s="261"/>
      <c r="C91" s="261"/>
      <c r="D91" s="143" t="s">
        <v>421</v>
      </c>
      <c r="E91" s="518">
        <f>SUM(E92:E107)</f>
        <v>10894857.370000001</v>
      </c>
      <c r="F91" s="518">
        <f t="shared" ref="F91:R91" si="46">SUM(F92:F107)</f>
        <v>9117938</v>
      </c>
      <c r="G91" s="518">
        <f t="shared" si="46"/>
        <v>0</v>
      </c>
      <c r="H91" s="518">
        <f t="shared" si="46"/>
        <v>0</v>
      </c>
      <c r="I91" s="518">
        <f t="shared" si="46"/>
        <v>1776919.37</v>
      </c>
      <c r="J91" s="142">
        <f t="shared" si="46"/>
        <v>326000</v>
      </c>
      <c r="K91" s="142">
        <f t="shared" si="46"/>
        <v>326000</v>
      </c>
      <c r="L91" s="142">
        <f t="shared" si="46"/>
        <v>0</v>
      </c>
      <c r="M91" s="142">
        <f t="shared" si="46"/>
        <v>0</v>
      </c>
      <c r="N91" s="142">
        <f t="shared" si="46"/>
        <v>0</v>
      </c>
      <c r="O91" s="142">
        <f t="shared" si="46"/>
        <v>326000</v>
      </c>
      <c r="P91" s="518">
        <f t="shared" si="46"/>
        <v>0</v>
      </c>
      <c r="Q91" s="518">
        <f t="shared" si="46"/>
        <v>0</v>
      </c>
      <c r="R91" s="518">
        <f t="shared" si="46"/>
        <v>11220857.370000001</v>
      </c>
      <c r="T91" s="100">
        <f t="shared" si="45"/>
        <v>11220857.370000001</v>
      </c>
    </row>
    <row r="92" spans="1:36" s="127" customFormat="1" ht="58.5" customHeight="1" x14ac:dyDescent="0.3">
      <c r="A92" s="97" t="s">
        <v>423</v>
      </c>
      <c r="B92" s="97" t="s">
        <v>154</v>
      </c>
      <c r="C92" s="33" t="s">
        <v>42</v>
      </c>
      <c r="D92" s="209" t="s">
        <v>405</v>
      </c>
      <c r="E92" s="515">
        <f t="shared" ref="E92:E98" si="47">SUM(F92,I92)</f>
        <v>2562467</v>
      </c>
      <c r="F92" s="516">
        <v>2562467</v>
      </c>
      <c r="G92" s="516"/>
      <c r="H92" s="516"/>
      <c r="I92" s="516"/>
      <c r="J92" s="516">
        <f t="shared" ref="J92:J100" si="48">SUM(K92)</f>
        <v>0</v>
      </c>
      <c r="K92" s="516"/>
      <c r="L92" s="516"/>
      <c r="M92" s="516"/>
      <c r="N92" s="516"/>
      <c r="O92" s="516"/>
      <c r="P92" s="516"/>
      <c r="Q92" s="516"/>
      <c r="R92" s="517">
        <f>SUM(J92,E92)</f>
        <v>2562467</v>
      </c>
    </row>
    <row r="93" spans="1:36" s="254" customFormat="1" ht="54.75" customHeight="1" x14ac:dyDescent="0.3">
      <c r="A93" s="97" t="s">
        <v>508</v>
      </c>
      <c r="B93" s="97" t="s">
        <v>403</v>
      </c>
      <c r="C93" s="103" t="s">
        <v>44</v>
      </c>
      <c r="D93" s="113" t="s">
        <v>546</v>
      </c>
      <c r="E93" s="515">
        <f t="shared" si="47"/>
        <v>3236401</v>
      </c>
      <c r="F93" s="515">
        <v>3236401</v>
      </c>
      <c r="G93" s="515"/>
      <c r="H93" s="535"/>
      <c r="I93" s="535"/>
      <c r="J93" s="515">
        <f>SUM(L93,O93)</f>
        <v>0</v>
      </c>
      <c r="K93" s="517"/>
      <c r="L93" s="517"/>
      <c r="M93" s="517"/>
      <c r="N93" s="517"/>
      <c r="O93" s="517"/>
      <c r="P93" s="535"/>
      <c r="Q93" s="535"/>
      <c r="R93" s="535">
        <f>SUM(E93,J93)</f>
        <v>3236401</v>
      </c>
      <c r="S93" s="253"/>
      <c r="T93" s="253"/>
      <c r="U93" s="253"/>
      <c r="V93" s="253"/>
      <c r="W93" s="253"/>
      <c r="X93" s="253"/>
      <c r="Y93" s="253"/>
      <c r="Z93" s="253"/>
      <c r="AA93" s="253"/>
      <c r="AB93" s="253"/>
      <c r="AC93" s="253"/>
      <c r="AD93" s="253"/>
      <c r="AE93" s="253"/>
      <c r="AF93" s="253"/>
      <c r="AG93" s="253"/>
      <c r="AH93" s="253"/>
      <c r="AI93" s="253"/>
      <c r="AJ93" s="253"/>
    </row>
    <row r="94" spans="1:36" s="127" customFormat="1" ht="30.75" hidden="1" customHeight="1" x14ac:dyDescent="0.3">
      <c r="A94" s="97" t="s">
        <v>473</v>
      </c>
      <c r="B94" s="97" t="s">
        <v>230</v>
      </c>
      <c r="C94" s="33" t="s">
        <v>285</v>
      </c>
      <c r="D94" s="209" t="s">
        <v>231</v>
      </c>
      <c r="E94" s="515">
        <f t="shared" si="47"/>
        <v>0</v>
      </c>
      <c r="F94" s="516"/>
      <c r="G94" s="516"/>
      <c r="H94" s="516"/>
      <c r="I94" s="516"/>
      <c r="J94" s="516">
        <f t="shared" si="48"/>
        <v>0</v>
      </c>
      <c r="K94" s="516"/>
      <c r="L94" s="516"/>
      <c r="M94" s="516"/>
      <c r="N94" s="516"/>
      <c r="O94" s="516"/>
      <c r="P94" s="516"/>
      <c r="Q94" s="516"/>
      <c r="R94" s="517">
        <f>SUM(E94,J94)</f>
        <v>0</v>
      </c>
    </row>
    <row r="95" spans="1:36" s="127" customFormat="1" ht="41.25" customHeight="1" x14ac:dyDescent="0.3">
      <c r="A95" s="97" t="s">
        <v>571</v>
      </c>
      <c r="B95" s="97" t="s">
        <v>321</v>
      </c>
      <c r="C95" s="33" t="s">
        <v>50</v>
      </c>
      <c r="D95" s="209" t="s">
        <v>323</v>
      </c>
      <c r="E95" s="515">
        <f t="shared" si="47"/>
        <v>1776919.37</v>
      </c>
      <c r="F95" s="516"/>
      <c r="G95" s="516"/>
      <c r="H95" s="516"/>
      <c r="I95" s="516">
        <v>1776919.37</v>
      </c>
      <c r="J95" s="516">
        <f t="shared" ref="J95:J97" si="49">SUM(K95)</f>
        <v>0</v>
      </c>
      <c r="K95" s="516"/>
      <c r="L95" s="516"/>
      <c r="M95" s="516"/>
      <c r="N95" s="516"/>
      <c r="O95" s="516"/>
      <c r="P95" s="516"/>
      <c r="Q95" s="516"/>
      <c r="R95" s="517">
        <f>SUM(E95,J95)</f>
        <v>1776919.37</v>
      </c>
    </row>
    <row r="96" spans="1:36" s="127" customFormat="1" ht="30" hidden="1" customHeight="1" x14ac:dyDescent="0.3">
      <c r="A96" s="97" t="s">
        <v>509</v>
      </c>
      <c r="B96" s="97" t="s">
        <v>272</v>
      </c>
      <c r="C96" s="33" t="s">
        <v>50</v>
      </c>
      <c r="D96" s="209" t="s">
        <v>511</v>
      </c>
      <c r="E96" s="515">
        <f t="shared" si="47"/>
        <v>0</v>
      </c>
      <c r="F96" s="516"/>
      <c r="G96" s="516"/>
      <c r="H96" s="516"/>
      <c r="I96" s="516"/>
      <c r="J96" s="516">
        <f t="shared" si="49"/>
        <v>0</v>
      </c>
      <c r="K96" s="516"/>
      <c r="L96" s="516"/>
      <c r="M96" s="516"/>
      <c r="N96" s="516"/>
      <c r="O96" s="516"/>
      <c r="P96" s="516"/>
      <c r="Q96" s="516"/>
      <c r="R96" s="517">
        <f t="shared" ref="R96:R97" si="50">SUM(E96,J96)</f>
        <v>0</v>
      </c>
    </row>
    <row r="97" spans="1:42" s="127" customFormat="1" ht="30" hidden="1" customHeight="1" x14ac:dyDescent="0.3">
      <c r="A97" s="97" t="s">
        <v>510</v>
      </c>
      <c r="B97" s="97" t="s">
        <v>329</v>
      </c>
      <c r="C97" s="33" t="s">
        <v>50</v>
      </c>
      <c r="D97" s="209" t="s">
        <v>330</v>
      </c>
      <c r="E97" s="515">
        <f t="shared" si="47"/>
        <v>0</v>
      </c>
      <c r="F97" s="516"/>
      <c r="G97" s="516"/>
      <c r="H97" s="516"/>
      <c r="I97" s="516"/>
      <c r="J97" s="516">
        <f t="shared" si="49"/>
        <v>0</v>
      </c>
      <c r="K97" s="516"/>
      <c r="L97" s="516"/>
      <c r="M97" s="516"/>
      <c r="N97" s="516"/>
      <c r="O97" s="516"/>
      <c r="P97" s="516"/>
      <c r="Q97" s="516"/>
      <c r="R97" s="517">
        <f t="shared" si="50"/>
        <v>0</v>
      </c>
    </row>
    <row r="98" spans="1:42" s="127" customFormat="1" ht="48" hidden="1" customHeight="1" x14ac:dyDescent="0.3">
      <c r="A98" s="97" t="s">
        <v>426</v>
      </c>
      <c r="B98" s="97" t="s">
        <v>287</v>
      </c>
      <c r="C98" s="33" t="s">
        <v>50</v>
      </c>
      <c r="D98" s="209" t="s">
        <v>286</v>
      </c>
      <c r="E98" s="515">
        <f t="shared" si="47"/>
        <v>0</v>
      </c>
      <c r="F98" s="516"/>
      <c r="G98" s="516"/>
      <c r="H98" s="516"/>
      <c r="I98" s="516"/>
      <c r="J98" s="516">
        <f t="shared" si="48"/>
        <v>0</v>
      </c>
      <c r="K98" s="516"/>
      <c r="L98" s="516"/>
      <c r="M98" s="516"/>
      <c r="N98" s="516"/>
      <c r="O98" s="516"/>
      <c r="P98" s="516"/>
      <c r="Q98" s="516"/>
      <c r="R98" s="517">
        <f>SUM(E98,J98)</f>
        <v>0</v>
      </c>
    </row>
    <row r="99" spans="1:42" s="3" customFormat="1" ht="25.5" hidden="1" customHeight="1" x14ac:dyDescent="0.3">
      <c r="A99" s="33" t="s">
        <v>512</v>
      </c>
      <c r="B99" s="33" t="s">
        <v>176</v>
      </c>
      <c r="C99" s="33" t="s">
        <v>50</v>
      </c>
      <c r="D99" s="161" t="s">
        <v>177</v>
      </c>
      <c r="E99" s="515">
        <f>SUM(F99,I99)</f>
        <v>0</v>
      </c>
      <c r="F99" s="515"/>
      <c r="G99" s="536"/>
      <c r="H99" s="536"/>
      <c r="I99" s="515"/>
      <c r="J99" s="535">
        <f>SUM(L99,O99)</f>
        <v>0</v>
      </c>
      <c r="K99" s="535"/>
      <c r="L99" s="536"/>
      <c r="M99" s="536"/>
      <c r="N99" s="536"/>
      <c r="O99" s="535"/>
      <c r="P99" s="536"/>
      <c r="Q99" s="536"/>
      <c r="R99" s="516">
        <f>SUM(E99,J99)</f>
        <v>0</v>
      </c>
      <c r="T99" s="144"/>
    </row>
    <row r="100" spans="1:42" s="127" customFormat="1" ht="39" hidden="1" customHeight="1" x14ac:dyDescent="0.3">
      <c r="A100" s="97" t="s">
        <v>427</v>
      </c>
      <c r="B100" s="97" t="s">
        <v>428</v>
      </c>
      <c r="C100" s="33" t="s">
        <v>429</v>
      </c>
      <c r="D100" s="209" t="s">
        <v>430</v>
      </c>
      <c r="E100" s="517">
        <f t="shared" ref="E100" si="51">SUM(F100)</f>
        <v>0</v>
      </c>
      <c r="F100" s="516"/>
      <c r="G100" s="516"/>
      <c r="H100" s="516"/>
      <c r="I100" s="516"/>
      <c r="J100" s="516">
        <f t="shared" si="48"/>
        <v>0</v>
      </c>
      <c r="K100" s="516"/>
      <c r="L100" s="516"/>
      <c r="M100" s="516"/>
      <c r="N100" s="516"/>
      <c r="O100" s="516"/>
      <c r="P100" s="516"/>
      <c r="Q100" s="516"/>
      <c r="R100" s="517">
        <f>SUM(E100,J100)</f>
        <v>0</v>
      </c>
    </row>
    <row r="101" spans="1:42" s="127" customFormat="1" ht="34.5" hidden="1" customHeight="1" x14ac:dyDescent="0.3">
      <c r="A101" s="97" t="s">
        <v>431</v>
      </c>
      <c r="B101" s="97" t="s">
        <v>146</v>
      </c>
      <c r="C101" s="33" t="s">
        <v>233</v>
      </c>
      <c r="D101" s="209" t="s">
        <v>232</v>
      </c>
      <c r="E101" s="515">
        <f t="shared" ref="E101:E107" si="52">SUM(F101,I101)</f>
        <v>0</v>
      </c>
      <c r="F101" s="516"/>
      <c r="G101" s="516"/>
      <c r="H101" s="516"/>
      <c r="I101" s="516"/>
      <c r="J101" s="516">
        <f>SUM(K101)</f>
        <v>0</v>
      </c>
      <c r="K101" s="516"/>
      <c r="L101" s="516"/>
      <c r="M101" s="516"/>
      <c r="N101" s="516"/>
      <c r="O101" s="516"/>
      <c r="P101" s="516"/>
      <c r="Q101" s="516"/>
      <c r="R101" s="517">
        <f t="shared" ref="R101:R104" si="53">SUM(E101,J101)</f>
        <v>0</v>
      </c>
    </row>
    <row r="102" spans="1:42" s="127" customFormat="1" ht="41.25" hidden="1" customHeight="1" x14ac:dyDescent="0.3">
      <c r="A102" s="97" t="s">
        <v>432</v>
      </c>
      <c r="B102" s="97" t="s">
        <v>295</v>
      </c>
      <c r="C102" s="33" t="s">
        <v>233</v>
      </c>
      <c r="D102" s="209" t="s">
        <v>433</v>
      </c>
      <c r="E102" s="515">
        <f t="shared" si="52"/>
        <v>0</v>
      </c>
      <c r="F102" s="516"/>
      <c r="G102" s="516"/>
      <c r="H102" s="516"/>
      <c r="I102" s="516"/>
      <c r="J102" s="516">
        <f t="shared" ref="J102:J105" si="54">SUM(K102)</f>
        <v>0</v>
      </c>
      <c r="K102" s="516"/>
      <c r="L102" s="516"/>
      <c r="M102" s="516"/>
      <c r="N102" s="516"/>
      <c r="O102" s="516"/>
      <c r="P102" s="516"/>
      <c r="Q102" s="516"/>
      <c r="R102" s="517">
        <f t="shared" si="53"/>
        <v>0</v>
      </c>
    </row>
    <row r="103" spans="1:42" s="227" customFormat="1" ht="33.75" hidden="1" customHeight="1" x14ac:dyDescent="0.3">
      <c r="A103" s="410"/>
      <c r="B103" s="410"/>
      <c r="C103" s="417"/>
      <c r="D103" s="435" t="s">
        <v>434</v>
      </c>
      <c r="E103" s="515">
        <f t="shared" si="52"/>
        <v>0</v>
      </c>
      <c r="F103" s="537"/>
      <c r="G103" s="537"/>
      <c r="H103" s="537"/>
      <c r="I103" s="537"/>
      <c r="J103" s="537">
        <f t="shared" si="54"/>
        <v>0</v>
      </c>
      <c r="K103" s="537"/>
      <c r="L103" s="537"/>
      <c r="M103" s="537"/>
      <c r="N103" s="537"/>
      <c r="O103" s="537"/>
      <c r="P103" s="537"/>
      <c r="Q103" s="537"/>
      <c r="R103" s="538">
        <f t="shared" si="53"/>
        <v>0</v>
      </c>
    </row>
    <row r="104" spans="1:42" s="127" customFormat="1" ht="31.5" hidden="1" customHeight="1" x14ac:dyDescent="0.3">
      <c r="A104" s="97" t="s">
        <v>435</v>
      </c>
      <c r="B104" s="97" t="s">
        <v>436</v>
      </c>
      <c r="C104" s="33" t="s">
        <v>233</v>
      </c>
      <c r="D104" s="436" t="s">
        <v>437</v>
      </c>
      <c r="E104" s="515">
        <f t="shared" si="52"/>
        <v>0</v>
      </c>
      <c r="F104" s="517"/>
      <c r="G104" s="517"/>
      <c r="H104" s="517"/>
      <c r="I104" s="517"/>
      <c r="J104" s="517">
        <f t="shared" si="54"/>
        <v>0</v>
      </c>
      <c r="K104" s="517"/>
      <c r="L104" s="517"/>
      <c r="M104" s="517"/>
      <c r="N104" s="517"/>
      <c r="O104" s="517"/>
      <c r="P104" s="517"/>
      <c r="Q104" s="517"/>
      <c r="R104" s="517">
        <f t="shared" si="53"/>
        <v>0</v>
      </c>
    </row>
    <row r="105" spans="1:42" s="127" customFormat="1" ht="15" hidden="1" customHeight="1" x14ac:dyDescent="0.3">
      <c r="A105" s="97" t="s">
        <v>438</v>
      </c>
      <c r="B105" s="97" t="s">
        <v>235</v>
      </c>
      <c r="C105" s="33" t="s">
        <v>51</v>
      </c>
      <c r="D105" s="209" t="s">
        <v>234</v>
      </c>
      <c r="E105" s="515">
        <f t="shared" si="52"/>
        <v>0</v>
      </c>
      <c r="F105" s="516"/>
      <c r="G105" s="516"/>
      <c r="H105" s="516"/>
      <c r="I105" s="516"/>
      <c r="J105" s="516">
        <f t="shared" si="54"/>
        <v>0</v>
      </c>
      <c r="K105" s="516"/>
      <c r="L105" s="516"/>
      <c r="M105" s="516"/>
      <c r="N105" s="516"/>
      <c r="O105" s="516"/>
      <c r="P105" s="516"/>
      <c r="Q105" s="516"/>
      <c r="R105" s="517">
        <f>SUM(E105,J105)</f>
        <v>0</v>
      </c>
    </row>
    <row r="106" spans="1:42" s="4" customFormat="1" ht="31.5" customHeight="1" x14ac:dyDescent="0.3">
      <c r="A106" s="33" t="s">
        <v>549</v>
      </c>
      <c r="B106" s="33" t="s">
        <v>477</v>
      </c>
      <c r="C106" s="33" t="s">
        <v>479</v>
      </c>
      <c r="D106" s="157" t="s">
        <v>481</v>
      </c>
      <c r="E106" s="515">
        <f t="shared" si="52"/>
        <v>3319070</v>
      </c>
      <c r="F106" s="539">
        <v>3319070</v>
      </c>
      <c r="G106" s="540"/>
      <c r="H106" s="540"/>
      <c r="I106" s="540"/>
      <c r="J106" s="516">
        <f t="shared" ref="J106" si="55">SUM(L106,O106)</f>
        <v>326000</v>
      </c>
      <c r="K106" s="541">
        <v>326000</v>
      </c>
      <c r="L106" s="540"/>
      <c r="M106" s="540"/>
      <c r="N106" s="540"/>
      <c r="O106" s="541">
        <v>326000</v>
      </c>
      <c r="P106" s="540"/>
      <c r="Q106" s="540"/>
      <c r="R106" s="516">
        <f t="shared" ref="R106" si="56">SUM(E106,J106)</f>
        <v>3645070</v>
      </c>
      <c r="S106" s="380"/>
      <c r="T106" s="380"/>
      <c r="U106" s="380"/>
      <c r="V106" s="380"/>
      <c r="W106" s="380"/>
      <c r="X106" s="380"/>
      <c r="Y106" s="380"/>
      <c r="Z106" s="380"/>
      <c r="AA106" s="380"/>
      <c r="AB106" s="380"/>
      <c r="AC106" s="380"/>
      <c r="AD106" s="380"/>
      <c r="AE106" s="380"/>
      <c r="AF106" s="380"/>
      <c r="AG106" s="380"/>
      <c r="AH106" s="380"/>
      <c r="AI106" s="380"/>
      <c r="AJ106" s="380"/>
      <c r="AK106" s="380"/>
      <c r="AL106" s="380"/>
      <c r="AM106" s="380"/>
      <c r="AN106" s="380"/>
      <c r="AO106" s="380"/>
      <c r="AP106" s="380"/>
    </row>
    <row r="107" spans="1:42" s="3" customFormat="1" ht="24.75" hidden="1" customHeight="1" x14ac:dyDescent="0.3">
      <c r="A107" s="33" t="s">
        <v>472</v>
      </c>
      <c r="B107" s="33" t="s">
        <v>292</v>
      </c>
      <c r="C107" s="33" t="s">
        <v>65</v>
      </c>
      <c r="D107" s="102" t="s">
        <v>293</v>
      </c>
      <c r="E107" s="93">
        <f t="shared" si="52"/>
        <v>0</v>
      </c>
      <c r="F107" s="94"/>
      <c r="G107" s="389"/>
      <c r="H107" s="389"/>
      <c r="I107" s="389"/>
      <c r="J107" s="390">
        <f>SUM(L107,O107)</f>
        <v>0</v>
      </c>
      <c r="K107" s="390"/>
      <c r="L107" s="389"/>
      <c r="M107" s="389"/>
      <c r="N107" s="389"/>
      <c r="O107" s="390"/>
      <c r="P107" s="389"/>
      <c r="Q107" s="389"/>
      <c r="R107" s="388">
        <f>SUM(E107,J107)</f>
        <v>0</v>
      </c>
      <c r="T107" s="144"/>
    </row>
    <row r="108" spans="1:42" s="127" customFormat="1" ht="36" hidden="1" customHeight="1" x14ac:dyDescent="0.3">
      <c r="A108" s="131" t="s">
        <v>439</v>
      </c>
      <c r="B108" s="261"/>
      <c r="C108" s="261"/>
      <c r="D108" s="143" t="s">
        <v>440</v>
      </c>
      <c r="E108" s="142">
        <f>SUM(E109)</f>
        <v>0</v>
      </c>
      <c r="F108" s="142">
        <f t="shared" ref="F108:Q108" si="57">SUM(F109)</f>
        <v>0</v>
      </c>
      <c r="G108" s="142">
        <f t="shared" si="57"/>
        <v>0</v>
      </c>
      <c r="H108" s="142">
        <f t="shared" si="57"/>
        <v>0</v>
      </c>
      <c r="I108" s="142">
        <f t="shared" si="57"/>
        <v>0</v>
      </c>
      <c r="J108" s="142">
        <f t="shared" si="57"/>
        <v>0</v>
      </c>
      <c r="K108" s="142">
        <f t="shared" si="57"/>
        <v>0</v>
      </c>
      <c r="L108" s="142">
        <f t="shared" si="57"/>
        <v>0</v>
      </c>
      <c r="M108" s="142">
        <f t="shared" si="57"/>
        <v>0</v>
      </c>
      <c r="N108" s="142">
        <f t="shared" si="57"/>
        <v>0</v>
      </c>
      <c r="O108" s="142">
        <f t="shared" si="57"/>
        <v>0</v>
      </c>
      <c r="P108" s="142">
        <f t="shared" si="57"/>
        <v>0</v>
      </c>
      <c r="Q108" s="142">
        <f t="shared" si="57"/>
        <v>0</v>
      </c>
      <c r="R108" s="142">
        <f t="shared" ref="R108:R115" si="58">SUM(J108,E108)</f>
        <v>0</v>
      </c>
      <c r="T108" s="100">
        <f t="shared" ref="T108:T109" si="59">SUM(E108,J108)</f>
        <v>0</v>
      </c>
    </row>
    <row r="109" spans="1:42" s="127" customFormat="1" ht="39" hidden="1" customHeight="1" x14ac:dyDescent="0.3">
      <c r="A109" s="131" t="s">
        <v>441</v>
      </c>
      <c r="B109" s="261"/>
      <c r="C109" s="261"/>
      <c r="D109" s="143" t="s">
        <v>440</v>
      </c>
      <c r="E109" s="142">
        <f>SUM(E110:E112)</f>
        <v>0</v>
      </c>
      <c r="F109" s="142">
        <f t="shared" ref="F109:R109" si="60">SUM(F110:F112)</f>
        <v>0</v>
      </c>
      <c r="G109" s="142">
        <f t="shared" si="60"/>
        <v>0</v>
      </c>
      <c r="H109" s="142">
        <f t="shared" si="60"/>
        <v>0</v>
      </c>
      <c r="I109" s="142">
        <f t="shared" si="60"/>
        <v>0</v>
      </c>
      <c r="J109" s="142">
        <f t="shared" si="60"/>
        <v>0</v>
      </c>
      <c r="K109" s="142">
        <f t="shared" si="60"/>
        <v>0</v>
      </c>
      <c r="L109" s="142">
        <f t="shared" si="60"/>
        <v>0</v>
      </c>
      <c r="M109" s="142">
        <f t="shared" si="60"/>
        <v>0</v>
      </c>
      <c r="N109" s="142">
        <f t="shared" si="60"/>
        <v>0</v>
      </c>
      <c r="O109" s="142">
        <f t="shared" si="60"/>
        <v>0</v>
      </c>
      <c r="P109" s="142">
        <f t="shared" si="60"/>
        <v>0</v>
      </c>
      <c r="Q109" s="142">
        <f t="shared" si="60"/>
        <v>0</v>
      </c>
      <c r="R109" s="142">
        <f t="shared" si="60"/>
        <v>0</v>
      </c>
      <c r="T109" s="100">
        <f t="shared" si="59"/>
        <v>0</v>
      </c>
    </row>
    <row r="110" spans="1:42" s="127" customFormat="1" ht="33" hidden="1" customHeight="1" x14ac:dyDescent="0.3">
      <c r="A110" s="97" t="s">
        <v>442</v>
      </c>
      <c r="B110" s="97" t="s">
        <v>154</v>
      </c>
      <c r="C110" s="33" t="s">
        <v>42</v>
      </c>
      <c r="D110" s="265" t="s">
        <v>405</v>
      </c>
      <c r="E110" s="94">
        <f>SUM(F110,I110)</f>
        <v>0</v>
      </c>
      <c r="F110" s="388"/>
      <c r="G110" s="388"/>
      <c r="H110" s="388"/>
      <c r="I110" s="388"/>
      <c r="J110" s="93">
        <f>SUM(L110,O110)</f>
        <v>0</v>
      </c>
      <c r="K110" s="388"/>
      <c r="L110" s="388"/>
      <c r="M110" s="388"/>
      <c r="N110" s="388"/>
      <c r="O110" s="388"/>
      <c r="P110" s="388"/>
      <c r="Q110" s="388"/>
      <c r="R110" s="94">
        <f t="shared" si="58"/>
        <v>0</v>
      </c>
    </row>
    <row r="111" spans="1:42" s="127" customFormat="1" ht="34.5" hidden="1" customHeight="1" x14ac:dyDescent="0.3">
      <c r="A111" s="97" t="s">
        <v>443</v>
      </c>
      <c r="B111" s="97" t="s">
        <v>254</v>
      </c>
      <c r="C111" s="33" t="s">
        <v>233</v>
      </c>
      <c r="D111" s="209" t="s">
        <v>253</v>
      </c>
      <c r="E111" s="94">
        <f t="shared" ref="E111:E112" si="61">SUM(F111,I111)</f>
        <v>0</v>
      </c>
      <c r="F111" s="388"/>
      <c r="G111" s="388"/>
      <c r="H111" s="388"/>
      <c r="I111" s="388"/>
      <c r="J111" s="93">
        <f>SUM(L111,O111)</f>
        <v>0</v>
      </c>
      <c r="K111" s="388"/>
      <c r="L111" s="388"/>
      <c r="M111" s="388"/>
      <c r="N111" s="388"/>
      <c r="O111" s="388"/>
      <c r="P111" s="388"/>
      <c r="Q111" s="388"/>
      <c r="R111" s="94">
        <f t="shared" ref="R111" si="62">SUM(J111,E111)</f>
        <v>0</v>
      </c>
    </row>
    <row r="112" spans="1:42" s="127" customFormat="1" ht="36.75" hidden="1" customHeight="1" x14ac:dyDescent="0.3">
      <c r="A112" s="97" t="s">
        <v>513</v>
      </c>
      <c r="B112" s="97" t="s">
        <v>514</v>
      </c>
      <c r="C112" s="33" t="s">
        <v>233</v>
      </c>
      <c r="D112" s="209" t="s">
        <v>515</v>
      </c>
      <c r="E112" s="94">
        <f t="shared" si="61"/>
        <v>0</v>
      </c>
      <c r="F112" s="388"/>
      <c r="G112" s="388"/>
      <c r="H112" s="388"/>
      <c r="I112" s="388"/>
      <c r="J112" s="93">
        <f>SUM(L112,O112)</f>
        <v>0</v>
      </c>
      <c r="K112" s="388"/>
      <c r="L112" s="388"/>
      <c r="M112" s="388"/>
      <c r="N112" s="388"/>
      <c r="O112" s="388"/>
      <c r="P112" s="388"/>
      <c r="Q112" s="388"/>
      <c r="R112" s="94">
        <f t="shared" si="58"/>
        <v>0</v>
      </c>
    </row>
    <row r="113" spans="1:222" s="127" customFormat="1" ht="47.25" hidden="1" customHeight="1" x14ac:dyDescent="0.3">
      <c r="A113" s="131" t="s">
        <v>444</v>
      </c>
      <c r="B113" s="261"/>
      <c r="C113" s="261"/>
      <c r="D113" s="143" t="s">
        <v>445</v>
      </c>
      <c r="E113" s="142">
        <f>SUM(E114)</f>
        <v>0</v>
      </c>
      <c r="F113" s="142">
        <f t="shared" ref="F113:Q114" si="63">SUM(F114)</f>
        <v>0</v>
      </c>
      <c r="G113" s="142">
        <f t="shared" si="63"/>
        <v>0</v>
      </c>
      <c r="H113" s="142">
        <f t="shared" si="63"/>
        <v>0</v>
      </c>
      <c r="I113" s="142">
        <f t="shared" si="63"/>
        <v>0</v>
      </c>
      <c r="J113" s="142">
        <f t="shared" si="63"/>
        <v>0</v>
      </c>
      <c r="K113" s="142">
        <f t="shared" si="63"/>
        <v>0</v>
      </c>
      <c r="L113" s="142">
        <f t="shared" si="63"/>
        <v>0</v>
      </c>
      <c r="M113" s="142">
        <f t="shared" si="63"/>
        <v>0</v>
      </c>
      <c r="N113" s="142">
        <f t="shared" si="63"/>
        <v>0</v>
      </c>
      <c r="O113" s="142">
        <f t="shared" si="63"/>
        <v>0</v>
      </c>
      <c r="P113" s="142">
        <f t="shared" si="63"/>
        <v>0</v>
      </c>
      <c r="Q113" s="142">
        <f t="shared" si="63"/>
        <v>0</v>
      </c>
      <c r="R113" s="142">
        <f t="shared" si="58"/>
        <v>0</v>
      </c>
      <c r="T113" s="100">
        <f t="shared" ref="T113:T114" si="64">SUM(E113,J113)</f>
        <v>0</v>
      </c>
    </row>
    <row r="114" spans="1:222" s="127" customFormat="1" ht="45.75" hidden="1" customHeight="1" x14ac:dyDescent="0.3">
      <c r="A114" s="131" t="s">
        <v>446</v>
      </c>
      <c r="B114" s="261"/>
      <c r="C114" s="261"/>
      <c r="D114" s="143" t="s">
        <v>445</v>
      </c>
      <c r="E114" s="142">
        <f>SUM(E115)</f>
        <v>0</v>
      </c>
      <c r="F114" s="142">
        <f t="shared" si="63"/>
        <v>0</v>
      </c>
      <c r="G114" s="142">
        <f t="shared" si="63"/>
        <v>0</v>
      </c>
      <c r="H114" s="142">
        <f t="shared" si="63"/>
        <v>0</v>
      </c>
      <c r="I114" s="142">
        <f t="shared" si="63"/>
        <v>0</v>
      </c>
      <c r="J114" s="142">
        <f t="shared" si="63"/>
        <v>0</v>
      </c>
      <c r="K114" s="142">
        <f t="shared" si="63"/>
        <v>0</v>
      </c>
      <c r="L114" s="142">
        <f t="shared" si="63"/>
        <v>0</v>
      </c>
      <c r="M114" s="142">
        <f t="shared" si="63"/>
        <v>0</v>
      </c>
      <c r="N114" s="142">
        <f t="shared" si="63"/>
        <v>0</v>
      </c>
      <c r="O114" s="142">
        <f t="shared" si="63"/>
        <v>0</v>
      </c>
      <c r="P114" s="142">
        <f t="shared" si="63"/>
        <v>0</v>
      </c>
      <c r="Q114" s="142">
        <f t="shared" si="63"/>
        <v>0</v>
      </c>
      <c r="R114" s="142">
        <f t="shared" si="58"/>
        <v>0</v>
      </c>
      <c r="T114" s="100">
        <f t="shared" si="64"/>
        <v>0</v>
      </c>
    </row>
    <row r="115" spans="1:222" s="127" customFormat="1" ht="36.75" hidden="1" customHeight="1" x14ac:dyDescent="0.3">
      <c r="A115" s="97" t="s">
        <v>447</v>
      </c>
      <c r="B115" s="97" t="s">
        <v>154</v>
      </c>
      <c r="C115" s="97" t="s">
        <v>42</v>
      </c>
      <c r="D115" s="265" t="s">
        <v>405</v>
      </c>
      <c r="E115" s="94">
        <f>SUM(F115,I115)</f>
        <v>0</v>
      </c>
      <c r="F115" s="388"/>
      <c r="G115" s="388"/>
      <c r="H115" s="388"/>
      <c r="I115" s="388"/>
      <c r="J115" s="93">
        <f>SUM(L115,O115)</f>
        <v>0</v>
      </c>
      <c r="K115" s="388"/>
      <c r="L115" s="388"/>
      <c r="M115" s="388"/>
      <c r="N115" s="388"/>
      <c r="O115" s="388"/>
      <c r="P115" s="388"/>
      <c r="Q115" s="388"/>
      <c r="R115" s="94">
        <f t="shared" si="58"/>
        <v>0</v>
      </c>
    </row>
    <row r="116" spans="1:222" s="127" customFormat="1" ht="41.25" customHeight="1" x14ac:dyDescent="0.3">
      <c r="A116" s="131" t="s">
        <v>188</v>
      </c>
      <c r="B116" s="131"/>
      <c r="C116" s="131"/>
      <c r="D116" s="282" t="s">
        <v>153</v>
      </c>
      <c r="E116" s="142">
        <f>SUM(E117)</f>
        <v>20147740</v>
      </c>
      <c r="F116" s="142">
        <f t="shared" ref="F116:R116" si="65">SUM(F117)</f>
        <v>0</v>
      </c>
      <c r="G116" s="142">
        <f t="shared" si="65"/>
        <v>0</v>
      </c>
      <c r="H116" s="142">
        <f t="shared" si="65"/>
        <v>0</v>
      </c>
      <c r="I116" s="142">
        <f t="shared" si="65"/>
        <v>0</v>
      </c>
      <c r="J116" s="142">
        <f t="shared" si="65"/>
        <v>0</v>
      </c>
      <c r="K116" s="142">
        <f t="shared" si="65"/>
        <v>0</v>
      </c>
      <c r="L116" s="142">
        <f t="shared" si="65"/>
        <v>0</v>
      </c>
      <c r="M116" s="142">
        <f t="shared" si="65"/>
        <v>0</v>
      </c>
      <c r="N116" s="142">
        <f t="shared" si="65"/>
        <v>0</v>
      </c>
      <c r="O116" s="142">
        <f t="shared" si="65"/>
        <v>0</v>
      </c>
      <c r="P116" s="142">
        <f t="shared" si="65"/>
        <v>0</v>
      </c>
      <c r="Q116" s="142">
        <f t="shared" si="65"/>
        <v>0</v>
      </c>
      <c r="R116" s="142">
        <f t="shared" si="65"/>
        <v>20147740</v>
      </c>
      <c r="U116" s="100">
        <v>0</v>
      </c>
    </row>
    <row r="117" spans="1:222" s="127" customFormat="1" ht="40.5" customHeight="1" x14ac:dyDescent="0.3">
      <c r="A117" s="131" t="s">
        <v>189</v>
      </c>
      <c r="B117" s="131"/>
      <c r="C117" s="131"/>
      <c r="D117" s="282" t="s">
        <v>153</v>
      </c>
      <c r="E117" s="142">
        <f>SUM(E118:E122)</f>
        <v>20147740</v>
      </c>
      <c r="F117" s="142">
        <f t="shared" ref="F117:R117" si="66">SUM(F118:F122)</f>
        <v>0</v>
      </c>
      <c r="G117" s="142">
        <f t="shared" si="66"/>
        <v>0</v>
      </c>
      <c r="H117" s="142">
        <f t="shared" si="66"/>
        <v>0</v>
      </c>
      <c r="I117" s="142">
        <f t="shared" si="66"/>
        <v>0</v>
      </c>
      <c r="J117" s="142">
        <f t="shared" si="66"/>
        <v>0</v>
      </c>
      <c r="K117" s="142">
        <f t="shared" si="66"/>
        <v>0</v>
      </c>
      <c r="L117" s="142">
        <f t="shared" si="66"/>
        <v>0</v>
      </c>
      <c r="M117" s="142">
        <f t="shared" si="66"/>
        <v>0</v>
      </c>
      <c r="N117" s="142">
        <f t="shared" si="66"/>
        <v>0</v>
      </c>
      <c r="O117" s="142">
        <f t="shared" si="66"/>
        <v>0</v>
      </c>
      <c r="P117" s="142">
        <f t="shared" si="66"/>
        <v>0</v>
      </c>
      <c r="Q117" s="142">
        <f t="shared" si="66"/>
        <v>0</v>
      </c>
      <c r="R117" s="142">
        <f t="shared" si="66"/>
        <v>20147740</v>
      </c>
      <c r="U117" s="100">
        <v>0</v>
      </c>
    </row>
    <row r="118" spans="1:222" s="127" customFormat="1" ht="36" hidden="1" customHeight="1" x14ac:dyDescent="0.3">
      <c r="A118" s="33" t="s">
        <v>187</v>
      </c>
      <c r="B118" s="33" t="s">
        <v>154</v>
      </c>
      <c r="C118" s="33" t="s">
        <v>42</v>
      </c>
      <c r="D118" s="102" t="s">
        <v>393</v>
      </c>
      <c r="E118" s="388">
        <f>SUM(F118,I118)</f>
        <v>0</v>
      </c>
      <c r="F118" s="437"/>
      <c r="G118" s="426"/>
      <c r="H118" s="426"/>
      <c r="I118" s="426"/>
      <c r="J118" s="94">
        <f t="shared" ref="J118:J120" si="67">SUM(L118,O118)</f>
        <v>0</v>
      </c>
      <c r="K118" s="424"/>
      <c r="L118" s="426"/>
      <c r="M118" s="426"/>
      <c r="N118" s="426"/>
      <c r="O118" s="426"/>
      <c r="P118" s="426"/>
      <c r="Q118" s="426"/>
      <c r="R118" s="416">
        <f>SUM(E118,J118)</f>
        <v>0</v>
      </c>
    </row>
    <row r="119" spans="1:222" s="154" customFormat="1" ht="26.25" hidden="1" customHeight="1" x14ac:dyDescent="0.3">
      <c r="A119" s="438" t="s">
        <v>190</v>
      </c>
      <c r="B119" s="438" t="s">
        <v>191</v>
      </c>
      <c r="C119" s="438" t="s">
        <v>53</v>
      </c>
      <c r="D119" s="271" t="s">
        <v>192</v>
      </c>
      <c r="E119" s="388"/>
      <c r="F119" s="390"/>
      <c r="G119" s="388"/>
      <c r="H119" s="388"/>
      <c r="I119" s="388"/>
      <c r="J119" s="94">
        <f t="shared" si="67"/>
        <v>0</v>
      </c>
      <c r="K119" s="416"/>
      <c r="L119" s="388"/>
      <c r="M119" s="388"/>
      <c r="N119" s="388"/>
      <c r="O119" s="388"/>
      <c r="P119" s="388"/>
      <c r="Q119" s="388"/>
      <c r="R119" s="416">
        <f t="shared" ref="R119:R120" si="68">SUM(E119,J119)</f>
        <v>0</v>
      </c>
      <c r="S119" s="228"/>
      <c r="T119" s="228"/>
      <c r="U119" s="228"/>
      <c r="V119" s="228"/>
      <c r="W119" s="228"/>
      <c r="X119" s="228"/>
      <c r="Y119" s="228"/>
      <c r="Z119" s="228"/>
      <c r="AA119" s="228"/>
      <c r="AB119" s="228"/>
      <c r="AC119" s="228"/>
      <c r="AD119" s="228"/>
      <c r="AE119" s="228"/>
      <c r="AF119" s="228"/>
      <c r="AG119" s="228"/>
      <c r="AH119" s="228"/>
      <c r="AI119" s="228"/>
      <c r="AJ119" s="228"/>
      <c r="AK119" s="228"/>
      <c r="AL119" s="228"/>
      <c r="AM119" s="228"/>
      <c r="AN119" s="228"/>
      <c r="AO119" s="228"/>
      <c r="AP119" s="228"/>
      <c r="AQ119" s="228"/>
      <c r="AR119" s="228"/>
      <c r="AS119" s="228"/>
      <c r="AT119" s="228"/>
      <c r="AU119" s="228"/>
      <c r="AV119" s="228"/>
      <c r="AW119" s="228"/>
      <c r="AX119" s="228"/>
      <c r="AY119" s="228"/>
      <c r="AZ119" s="228"/>
      <c r="BA119" s="228"/>
      <c r="BB119" s="228"/>
      <c r="BC119" s="228"/>
      <c r="BD119" s="228"/>
      <c r="BE119" s="228"/>
      <c r="BF119" s="228"/>
      <c r="BG119" s="228"/>
      <c r="BH119" s="228"/>
      <c r="BI119" s="228"/>
      <c r="BJ119" s="228"/>
      <c r="BK119" s="228"/>
      <c r="BL119" s="228"/>
      <c r="BM119" s="228"/>
      <c r="BN119" s="228"/>
      <c r="BO119" s="228"/>
      <c r="BP119" s="228"/>
      <c r="BQ119" s="228"/>
      <c r="BR119" s="228"/>
      <c r="BS119" s="228"/>
      <c r="BT119" s="228"/>
      <c r="BU119" s="228"/>
      <c r="BV119" s="228"/>
      <c r="BW119" s="228"/>
      <c r="BX119" s="228"/>
      <c r="BY119" s="228"/>
      <c r="BZ119" s="228"/>
      <c r="CA119" s="228"/>
      <c r="CB119" s="228"/>
      <c r="CC119" s="228"/>
      <c r="CD119" s="228"/>
      <c r="CE119" s="228"/>
      <c r="CF119" s="228"/>
      <c r="CG119" s="228"/>
      <c r="CH119" s="228"/>
      <c r="CI119" s="228"/>
      <c r="CJ119" s="228"/>
      <c r="CK119" s="228"/>
      <c r="CL119" s="228"/>
      <c r="CM119" s="228"/>
      <c r="CN119" s="228"/>
      <c r="CO119" s="228"/>
      <c r="CP119" s="228"/>
      <c r="CQ119" s="228"/>
      <c r="CR119" s="228"/>
      <c r="CS119" s="228"/>
      <c r="CT119" s="228"/>
      <c r="CU119" s="228"/>
      <c r="CV119" s="228"/>
      <c r="CW119" s="228"/>
      <c r="CX119" s="228"/>
      <c r="CY119" s="228"/>
      <c r="CZ119" s="228"/>
      <c r="DA119" s="228"/>
      <c r="DB119" s="228"/>
      <c r="DC119" s="228"/>
      <c r="DD119" s="228"/>
      <c r="DE119" s="228"/>
      <c r="DF119" s="228"/>
      <c r="DG119" s="228"/>
      <c r="DH119" s="228"/>
      <c r="DI119" s="228"/>
      <c r="DJ119" s="228"/>
      <c r="DK119" s="228"/>
      <c r="DL119" s="228"/>
      <c r="DM119" s="228"/>
      <c r="DN119" s="228"/>
      <c r="DO119" s="228"/>
      <c r="DP119" s="228"/>
      <c r="DQ119" s="228"/>
      <c r="DR119" s="228"/>
      <c r="DS119" s="228"/>
      <c r="DT119" s="228"/>
      <c r="DU119" s="228"/>
      <c r="DV119" s="228"/>
      <c r="DW119" s="228"/>
      <c r="DX119" s="228"/>
      <c r="DY119" s="228"/>
      <c r="DZ119" s="228"/>
      <c r="EA119" s="228"/>
      <c r="EB119" s="228"/>
      <c r="EC119" s="228"/>
      <c r="ED119" s="228"/>
      <c r="EE119" s="228"/>
      <c r="EF119" s="228"/>
      <c r="EG119" s="228"/>
      <c r="EH119" s="228"/>
      <c r="EI119" s="228"/>
      <c r="EJ119" s="228"/>
      <c r="EK119" s="228"/>
      <c r="EL119" s="228"/>
      <c r="EM119" s="228"/>
      <c r="EN119" s="228"/>
      <c r="EO119" s="228"/>
      <c r="EP119" s="228"/>
      <c r="EQ119" s="228"/>
      <c r="ER119" s="228"/>
      <c r="ES119" s="228"/>
      <c r="ET119" s="228"/>
      <c r="EU119" s="228"/>
      <c r="EV119" s="228"/>
      <c r="EW119" s="228"/>
      <c r="EX119" s="228"/>
      <c r="EY119" s="228"/>
      <c r="EZ119" s="228"/>
      <c r="FA119" s="228"/>
      <c r="FB119" s="228"/>
      <c r="FC119" s="228"/>
      <c r="FD119" s="228"/>
      <c r="FE119" s="228"/>
      <c r="FF119" s="228"/>
      <c r="FG119" s="228"/>
      <c r="FH119" s="228"/>
      <c r="FI119" s="228"/>
      <c r="FJ119" s="228"/>
      <c r="FK119" s="228"/>
      <c r="FL119" s="228"/>
      <c r="FM119" s="228"/>
      <c r="FN119" s="228"/>
      <c r="FO119" s="228"/>
      <c r="FP119" s="228"/>
      <c r="FQ119" s="228"/>
      <c r="FR119" s="228"/>
      <c r="FS119" s="228"/>
      <c r="FT119" s="228"/>
      <c r="FU119" s="228"/>
      <c r="FV119" s="228"/>
      <c r="FW119" s="228"/>
      <c r="FX119" s="228"/>
      <c r="FY119" s="228"/>
      <c r="FZ119" s="228"/>
      <c r="GA119" s="228"/>
      <c r="GB119" s="228"/>
      <c r="GC119" s="228"/>
      <c r="GD119" s="228"/>
      <c r="GE119" s="228"/>
      <c r="GF119" s="228"/>
      <c r="GG119" s="228"/>
      <c r="GH119" s="228"/>
      <c r="GI119" s="228"/>
      <c r="GJ119" s="228"/>
      <c r="GK119" s="228"/>
      <c r="GL119" s="228"/>
      <c r="GM119" s="228"/>
      <c r="GN119" s="228"/>
      <c r="GO119" s="228"/>
      <c r="GP119" s="228"/>
      <c r="GQ119" s="228"/>
      <c r="GR119" s="228"/>
      <c r="GS119" s="228"/>
      <c r="GT119" s="228"/>
      <c r="GU119" s="228"/>
      <c r="GV119" s="228"/>
      <c r="GW119" s="228"/>
      <c r="GX119" s="228"/>
      <c r="GY119" s="228"/>
      <c r="GZ119" s="228"/>
      <c r="HA119" s="228"/>
      <c r="HB119" s="228"/>
      <c r="HC119" s="228"/>
      <c r="HD119" s="228"/>
      <c r="HE119" s="228"/>
      <c r="HF119" s="228"/>
      <c r="HG119" s="228"/>
      <c r="HH119" s="228"/>
      <c r="HI119" s="228"/>
      <c r="HJ119" s="228"/>
      <c r="HK119" s="228"/>
      <c r="HL119" s="228"/>
      <c r="HM119" s="228"/>
      <c r="HN119" s="228"/>
    </row>
    <row r="120" spans="1:222" s="154" customFormat="1" ht="22.5" hidden="1" customHeight="1" x14ac:dyDescent="0.3">
      <c r="A120" s="97" t="s">
        <v>273</v>
      </c>
      <c r="B120" s="97" t="s">
        <v>262</v>
      </c>
      <c r="C120" s="97" t="s">
        <v>263</v>
      </c>
      <c r="D120" s="102" t="s">
        <v>264</v>
      </c>
      <c r="E120" s="388">
        <f>SUM(F120,I120)</f>
        <v>0</v>
      </c>
      <c r="F120" s="390"/>
      <c r="G120" s="388"/>
      <c r="H120" s="388"/>
      <c r="I120" s="388"/>
      <c r="J120" s="94">
        <f t="shared" si="67"/>
        <v>0</v>
      </c>
      <c r="K120" s="416"/>
      <c r="L120" s="388"/>
      <c r="M120" s="388"/>
      <c r="N120" s="388"/>
      <c r="O120" s="388"/>
      <c r="P120" s="388"/>
      <c r="Q120" s="388"/>
      <c r="R120" s="416">
        <f t="shared" si="68"/>
        <v>0</v>
      </c>
      <c r="S120" s="228"/>
      <c r="T120" s="228"/>
      <c r="U120" s="228"/>
      <c r="V120" s="228"/>
      <c r="W120" s="228"/>
      <c r="X120" s="228"/>
      <c r="Y120" s="228"/>
      <c r="Z120" s="228"/>
      <c r="AA120" s="228"/>
      <c r="AB120" s="228"/>
      <c r="AC120" s="228"/>
      <c r="AD120" s="228"/>
      <c r="AE120" s="228"/>
      <c r="AF120" s="228"/>
      <c r="AG120" s="228"/>
      <c r="AH120" s="228"/>
      <c r="AI120" s="228"/>
      <c r="AJ120" s="228"/>
      <c r="AK120" s="228"/>
      <c r="AL120" s="228"/>
      <c r="AM120" s="228"/>
      <c r="AN120" s="228"/>
      <c r="AO120" s="228"/>
      <c r="AP120" s="228"/>
      <c r="AQ120" s="228"/>
      <c r="AR120" s="228"/>
      <c r="AS120" s="228"/>
      <c r="AT120" s="228"/>
      <c r="AU120" s="228"/>
      <c r="AV120" s="228"/>
      <c r="AW120" s="228"/>
      <c r="AX120" s="228"/>
      <c r="AY120" s="228"/>
      <c r="AZ120" s="228"/>
      <c r="BA120" s="228"/>
      <c r="BB120" s="228"/>
      <c r="BC120" s="228"/>
      <c r="BD120" s="228"/>
      <c r="BE120" s="228"/>
      <c r="BF120" s="228"/>
      <c r="BG120" s="228"/>
      <c r="BH120" s="228"/>
      <c r="BI120" s="228"/>
      <c r="BJ120" s="228"/>
      <c r="BK120" s="228"/>
      <c r="BL120" s="228"/>
      <c r="BM120" s="228"/>
      <c r="BN120" s="228"/>
      <c r="BO120" s="228"/>
      <c r="BP120" s="228"/>
      <c r="BQ120" s="228"/>
      <c r="BR120" s="228"/>
      <c r="BS120" s="228"/>
      <c r="BT120" s="228"/>
      <c r="BU120" s="228"/>
      <c r="BV120" s="228"/>
      <c r="BW120" s="228"/>
      <c r="BX120" s="228"/>
      <c r="BY120" s="228"/>
      <c r="BZ120" s="228"/>
      <c r="CA120" s="228"/>
      <c r="CB120" s="228"/>
      <c r="CC120" s="228"/>
      <c r="CD120" s="228"/>
      <c r="CE120" s="228"/>
      <c r="CF120" s="228"/>
      <c r="CG120" s="228"/>
      <c r="CH120" s="228"/>
      <c r="CI120" s="228"/>
      <c r="CJ120" s="228"/>
      <c r="CK120" s="228"/>
      <c r="CL120" s="228"/>
      <c r="CM120" s="228"/>
      <c r="CN120" s="228"/>
      <c r="CO120" s="228"/>
      <c r="CP120" s="228"/>
      <c r="CQ120" s="228"/>
      <c r="CR120" s="228"/>
      <c r="CS120" s="228"/>
      <c r="CT120" s="228"/>
      <c r="CU120" s="228"/>
      <c r="CV120" s="228"/>
      <c r="CW120" s="228"/>
      <c r="CX120" s="228"/>
      <c r="CY120" s="228"/>
      <c r="CZ120" s="228"/>
      <c r="DA120" s="228"/>
      <c r="DB120" s="228"/>
      <c r="DC120" s="228"/>
      <c r="DD120" s="228"/>
      <c r="DE120" s="228"/>
      <c r="DF120" s="228"/>
      <c r="DG120" s="228"/>
      <c r="DH120" s="228"/>
      <c r="DI120" s="228"/>
      <c r="DJ120" s="228"/>
      <c r="DK120" s="228"/>
      <c r="DL120" s="228"/>
      <c r="DM120" s="228"/>
      <c r="DN120" s="228"/>
      <c r="DO120" s="228"/>
      <c r="DP120" s="228"/>
      <c r="DQ120" s="228"/>
      <c r="DR120" s="228"/>
      <c r="DS120" s="228"/>
      <c r="DT120" s="228"/>
      <c r="DU120" s="228"/>
      <c r="DV120" s="228"/>
      <c r="DW120" s="228"/>
      <c r="DX120" s="228"/>
      <c r="DY120" s="228"/>
      <c r="DZ120" s="228"/>
      <c r="EA120" s="228"/>
      <c r="EB120" s="228"/>
      <c r="EC120" s="228"/>
      <c r="ED120" s="228"/>
      <c r="EE120" s="228"/>
      <c r="EF120" s="228"/>
      <c r="EG120" s="228"/>
      <c r="EH120" s="228"/>
      <c r="EI120" s="228"/>
      <c r="EJ120" s="228"/>
      <c r="EK120" s="228"/>
      <c r="EL120" s="228"/>
      <c r="EM120" s="228"/>
      <c r="EN120" s="228"/>
      <c r="EO120" s="228"/>
      <c r="EP120" s="228"/>
      <c r="EQ120" s="228"/>
      <c r="ER120" s="228"/>
      <c r="ES120" s="228"/>
      <c r="ET120" s="228"/>
      <c r="EU120" s="228"/>
      <c r="EV120" s="228"/>
      <c r="EW120" s="228"/>
      <c r="EX120" s="228"/>
      <c r="EY120" s="228"/>
      <c r="EZ120" s="228"/>
      <c r="FA120" s="228"/>
      <c r="FB120" s="228"/>
      <c r="FC120" s="228"/>
      <c r="FD120" s="228"/>
      <c r="FE120" s="228"/>
      <c r="FF120" s="228"/>
      <c r="FG120" s="228"/>
      <c r="FH120" s="228"/>
      <c r="FI120" s="228"/>
      <c r="FJ120" s="228"/>
      <c r="FK120" s="228"/>
      <c r="FL120" s="228"/>
      <c r="FM120" s="228"/>
      <c r="FN120" s="228"/>
      <c r="FO120" s="228"/>
      <c r="FP120" s="228"/>
      <c r="FQ120" s="228"/>
      <c r="FR120" s="228"/>
      <c r="FS120" s="228"/>
      <c r="FT120" s="228"/>
      <c r="FU120" s="228"/>
      <c r="FV120" s="228"/>
      <c r="FW120" s="228"/>
      <c r="FX120" s="228"/>
      <c r="FY120" s="228"/>
      <c r="FZ120" s="228"/>
      <c r="GA120" s="228"/>
      <c r="GB120" s="228"/>
      <c r="GC120" s="228"/>
      <c r="GD120" s="228"/>
      <c r="GE120" s="228"/>
      <c r="GF120" s="228"/>
      <c r="GG120" s="228"/>
      <c r="GH120" s="228"/>
      <c r="GI120" s="228"/>
      <c r="GJ120" s="228"/>
      <c r="GK120" s="228"/>
      <c r="GL120" s="228"/>
      <c r="GM120" s="228"/>
      <c r="GN120" s="228"/>
      <c r="GO120" s="228"/>
      <c r="GP120" s="228"/>
      <c r="GQ120" s="228"/>
      <c r="GR120" s="228"/>
      <c r="GS120" s="228"/>
      <c r="GT120" s="228"/>
      <c r="GU120" s="228"/>
      <c r="GV120" s="228"/>
      <c r="GW120" s="228"/>
      <c r="GX120" s="228"/>
      <c r="GY120" s="228"/>
      <c r="GZ120" s="228"/>
      <c r="HA120" s="228"/>
      <c r="HB120" s="228"/>
      <c r="HC120" s="228"/>
      <c r="HD120" s="228"/>
      <c r="HE120" s="228"/>
      <c r="HF120" s="228"/>
      <c r="HG120" s="228"/>
      <c r="HH120" s="228"/>
      <c r="HI120" s="228"/>
      <c r="HJ120" s="228"/>
      <c r="HK120" s="228"/>
      <c r="HL120" s="228"/>
      <c r="HM120" s="228"/>
      <c r="HN120" s="228"/>
    </row>
    <row r="121" spans="1:222" s="127" customFormat="1" ht="27" customHeight="1" x14ac:dyDescent="0.3">
      <c r="A121" s="438" t="s">
        <v>395</v>
      </c>
      <c r="B121" s="97" t="s">
        <v>396</v>
      </c>
      <c r="C121" s="97" t="s">
        <v>53</v>
      </c>
      <c r="D121" s="102" t="s">
        <v>397</v>
      </c>
      <c r="E121" s="390">
        <v>20147740</v>
      </c>
      <c r="F121" s="390"/>
      <c r="G121" s="388"/>
      <c r="H121" s="388"/>
      <c r="I121" s="388"/>
      <c r="J121" s="94">
        <f t="shared" ref="J121" si="69">SUM(L121,O121)</f>
        <v>0</v>
      </c>
      <c r="K121" s="416"/>
      <c r="L121" s="388"/>
      <c r="M121" s="388"/>
      <c r="N121" s="388"/>
      <c r="O121" s="388"/>
      <c r="P121" s="388"/>
      <c r="Q121" s="388"/>
      <c r="R121" s="94">
        <f t="shared" ref="R121" si="70">SUM(E121,J121)</f>
        <v>20147740</v>
      </c>
    </row>
    <row r="122" spans="1:222" s="127" customFormat="1" ht="21.75" hidden="1" customHeight="1" x14ac:dyDescent="0.3">
      <c r="A122" s="97" t="s">
        <v>193</v>
      </c>
      <c r="B122" s="97" t="s">
        <v>147</v>
      </c>
      <c r="C122" s="97" t="s">
        <v>52</v>
      </c>
      <c r="D122" s="271" t="s">
        <v>70</v>
      </c>
      <c r="E122" s="388">
        <f>SUM(F122,I122)</f>
        <v>0</v>
      </c>
      <c r="F122" s="388"/>
      <c r="G122" s="414"/>
      <c r="H122" s="414"/>
      <c r="I122" s="414"/>
      <c r="J122" s="94">
        <f>SUM(L122,O122)</f>
        <v>0</v>
      </c>
      <c r="K122" s="416"/>
      <c r="L122" s="414"/>
      <c r="M122" s="414"/>
      <c r="N122" s="414"/>
      <c r="O122" s="414"/>
      <c r="P122" s="414"/>
      <c r="Q122" s="414"/>
      <c r="R122" s="416">
        <f>SUM(E122,J122)</f>
        <v>0</v>
      </c>
    </row>
    <row r="123" spans="1:222" s="208" customFormat="1" ht="34.5" customHeight="1" x14ac:dyDescent="0.3">
      <c r="A123" s="439" t="s">
        <v>338</v>
      </c>
      <c r="B123" s="439" t="s">
        <v>338</v>
      </c>
      <c r="C123" s="439" t="s">
        <v>338</v>
      </c>
      <c r="D123" s="440" t="s">
        <v>535</v>
      </c>
      <c r="E123" s="519">
        <f t="shared" ref="E123:R123" si="71">SUM(E14,E36,E52,E78,E91,E109,E114,E117)</f>
        <v>73257997.370000005</v>
      </c>
      <c r="F123" s="441">
        <f t="shared" si="71"/>
        <v>51333338</v>
      </c>
      <c r="G123" s="441">
        <f t="shared" si="71"/>
        <v>487213</v>
      </c>
      <c r="H123" s="519">
        <f t="shared" si="71"/>
        <v>0</v>
      </c>
      <c r="I123" s="519">
        <f t="shared" si="71"/>
        <v>1776919.37</v>
      </c>
      <c r="J123" s="441">
        <f t="shared" si="71"/>
        <v>2807210</v>
      </c>
      <c r="K123" s="441">
        <f t="shared" si="71"/>
        <v>2807210</v>
      </c>
      <c r="L123" s="441">
        <f t="shared" si="71"/>
        <v>0</v>
      </c>
      <c r="M123" s="441">
        <f t="shared" si="71"/>
        <v>0</v>
      </c>
      <c r="N123" s="441">
        <f t="shared" si="71"/>
        <v>0</v>
      </c>
      <c r="O123" s="441">
        <f t="shared" si="71"/>
        <v>2807210</v>
      </c>
      <c r="P123" s="441">
        <f t="shared" si="71"/>
        <v>0</v>
      </c>
      <c r="Q123" s="441" t="e">
        <f t="shared" si="71"/>
        <v>#REF!</v>
      </c>
      <c r="R123" s="519">
        <f t="shared" si="71"/>
        <v>76065207.370000005</v>
      </c>
      <c r="T123" s="255">
        <f>SUM(E123,J123)</f>
        <v>76065207.370000005</v>
      </c>
      <c r="U123" s="256">
        <f>SUM(E123,J123)</f>
        <v>76065207.370000005</v>
      </c>
    </row>
    <row r="124" spans="1:222" x14ac:dyDescent="0.2">
      <c r="C124" s="17"/>
      <c r="D124" s="101"/>
      <c r="E124" s="152"/>
      <c r="F124" s="6"/>
      <c r="G124" s="7"/>
      <c r="H124" s="7"/>
      <c r="I124" s="7"/>
      <c r="J124" s="18"/>
      <c r="K124" s="18"/>
      <c r="L124" s="7"/>
      <c r="M124" s="7"/>
      <c r="N124" s="7"/>
      <c r="O124" s="7"/>
      <c r="P124" s="7"/>
      <c r="Q124" s="7"/>
      <c r="R124" s="6"/>
    </row>
    <row r="125" spans="1:222" ht="6.75" customHeight="1" x14ac:dyDescent="0.2">
      <c r="C125" s="17"/>
      <c r="D125" s="101"/>
      <c r="M125" s="7"/>
      <c r="O125" s="7"/>
      <c r="P125" s="7"/>
      <c r="Q125" s="7"/>
      <c r="R125" s="6"/>
    </row>
    <row r="126" spans="1:222" ht="52.5" customHeight="1" x14ac:dyDescent="0.2">
      <c r="C126" s="8"/>
      <c r="D126" s="101"/>
      <c r="Q126" s="7"/>
      <c r="R126" s="6"/>
    </row>
    <row r="127" spans="1:222" x14ac:dyDescent="0.2">
      <c r="C127" s="17"/>
      <c r="D127" s="101"/>
      <c r="O127" s="7"/>
      <c r="P127" s="7"/>
    </row>
    <row r="128" spans="1:222" x14ac:dyDescent="0.2">
      <c r="C128" s="17"/>
      <c r="D128" s="101"/>
    </row>
    <row r="129" spans="3:18" ht="21" hidden="1" customHeight="1" x14ac:dyDescent="0.2">
      <c r="C129" s="17"/>
      <c r="D129" s="101"/>
    </row>
    <row r="130" spans="3:18" s="127" customFormat="1" ht="23.25" hidden="1" customHeight="1" x14ac:dyDescent="0.2">
      <c r="C130" s="137"/>
      <c r="D130" s="138" t="s">
        <v>244</v>
      </c>
      <c r="E130" s="139" t="e">
        <f>SUM(E15:E16,#REF!,E37,E53,E79,E118)</f>
        <v>#REF!</v>
      </c>
      <c r="F130" s="139" t="e">
        <f>SUM(F15:F16,#REF!,F37,F53,F79,F118)</f>
        <v>#REF!</v>
      </c>
      <c r="G130" s="139" t="e">
        <f>SUM(G15:G16,#REF!,G37,G53,G79,G118)</f>
        <v>#REF!</v>
      </c>
      <c r="H130" s="139" t="e">
        <f>SUM(H15:H16,#REF!,H37,H53,H79,H118)</f>
        <v>#REF!</v>
      </c>
      <c r="I130" s="139" t="e">
        <f>SUM(I15:I16,#REF!,I37,I53,I79,I118)</f>
        <v>#REF!</v>
      </c>
      <c r="J130" s="139" t="e">
        <f>SUM(J15:J16,#REF!,J37,J53,J79,J118)</f>
        <v>#REF!</v>
      </c>
      <c r="K130" s="139" t="e">
        <f>SUM(K15:K16,#REF!,K37,K53,K79,K118)</f>
        <v>#REF!</v>
      </c>
      <c r="L130" s="139" t="e">
        <f>SUM(L15:L16,#REF!,L37,L53,L79,L118)</f>
        <v>#REF!</v>
      </c>
      <c r="M130" s="139" t="e">
        <f>SUM(M15:M16,#REF!,M37,M53,M79,M118)</f>
        <v>#REF!</v>
      </c>
      <c r="N130" s="139" t="e">
        <f>SUM(N15:N16,#REF!,N37,N53,N79,N118)</f>
        <v>#REF!</v>
      </c>
      <c r="O130" s="139" t="e">
        <f>SUM(O15:O16,#REF!,O37,O53,O79,O118)</f>
        <v>#REF!</v>
      </c>
      <c r="P130" s="139" t="e">
        <f>SUM(P15:P16,#REF!,P37,P53,P79,P118)</f>
        <v>#REF!</v>
      </c>
      <c r="Q130" s="139" t="e">
        <f>SUM(Q15:Q16,#REF!,Q37,Q53,Q79,Q118)</f>
        <v>#REF!</v>
      </c>
      <c r="R130" s="139" t="e">
        <f>SUM(R15:R16,#REF!,R37,R53,R79,R118)</f>
        <v>#REF!</v>
      </c>
    </row>
    <row r="131" spans="3:18" hidden="1" x14ac:dyDescent="0.2">
      <c r="C131" s="17"/>
      <c r="D131" s="101" t="s">
        <v>246</v>
      </c>
      <c r="E131" s="85" t="e">
        <f>SUM(E38,#REF!,#REF!,E42,#REF!,E48,E43,E44,E80)</f>
        <v>#REF!</v>
      </c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</row>
    <row r="132" spans="3:18" hidden="1" x14ac:dyDescent="0.2">
      <c r="C132" s="17"/>
      <c r="D132" s="101" t="s">
        <v>245</v>
      </c>
      <c r="E132" s="153">
        <f>SUM(E83:E86)</f>
        <v>0</v>
      </c>
      <c r="F132" s="84"/>
      <c r="G132" s="86"/>
      <c r="H132" s="86"/>
      <c r="I132" s="86"/>
      <c r="J132" s="87"/>
      <c r="K132" s="87"/>
      <c r="L132" s="86"/>
      <c r="M132" s="86"/>
      <c r="N132" s="86"/>
      <c r="O132" s="86"/>
      <c r="P132" s="86"/>
      <c r="Q132" s="86"/>
      <c r="R132" s="84"/>
    </row>
    <row r="133" spans="3:18" hidden="1" x14ac:dyDescent="0.2">
      <c r="C133" s="17"/>
      <c r="D133" s="101" t="s">
        <v>247</v>
      </c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</row>
    <row r="134" spans="3:18" ht="12.75" hidden="1" customHeight="1" x14ac:dyDescent="0.2">
      <c r="C134" s="17"/>
      <c r="D134" s="101" t="s">
        <v>248</v>
      </c>
      <c r="E134" s="153"/>
      <c r="F134" s="84"/>
      <c r="G134" s="86"/>
      <c r="H134" s="86"/>
      <c r="I134" s="86"/>
      <c r="J134" s="87"/>
      <c r="K134" s="87"/>
      <c r="L134" s="86"/>
      <c r="M134" s="86"/>
      <c r="N134" s="86"/>
      <c r="O134" s="86"/>
      <c r="P134" s="86"/>
      <c r="Q134" s="86"/>
      <c r="R134" s="84"/>
    </row>
    <row r="135" spans="3:18" hidden="1" x14ac:dyDescent="0.2">
      <c r="C135" s="17"/>
      <c r="D135" s="101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</row>
    <row r="136" spans="3:18" hidden="1" x14ac:dyDescent="0.2">
      <c r="C136" s="17"/>
      <c r="D136" s="101"/>
      <c r="E136" s="153"/>
      <c r="F136" s="84"/>
      <c r="G136" s="86"/>
      <c r="H136" s="86"/>
      <c r="I136" s="86"/>
      <c r="J136" s="87"/>
      <c r="K136" s="87"/>
      <c r="L136" s="86"/>
      <c r="M136" s="86"/>
      <c r="N136" s="86"/>
      <c r="O136" s="86"/>
      <c r="P136" s="86"/>
      <c r="Q136" s="86"/>
      <c r="R136" s="84"/>
    </row>
    <row r="137" spans="3:18" ht="15.75" hidden="1" customHeight="1" x14ac:dyDescent="0.2">
      <c r="C137" s="17"/>
      <c r="D137" s="101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</row>
    <row r="138" spans="3:18" ht="12.75" hidden="1" customHeight="1" x14ac:dyDescent="0.2">
      <c r="C138" s="17"/>
      <c r="E138" s="153"/>
      <c r="F138" s="84"/>
      <c r="G138" s="86"/>
      <c r="H138" s="86"/>
      <c r="I138" s="86"/>
      <c r="J138" s="87"/>
      <c r="K138" s="87"/>
      <c r="L138" s="86"/>
      <c r="M138" s="86"/>
      <c r="N138" s="86"/>
      <c r="O138" s="86"/>
      <c r="P138" s="86"/>
      <c r="Q138" s="86"/>
      <c r="R138" s="84"/>
    </row>
    <row r="139" spans="3:18" hidden="1" x14ac:dyDescent="0.2">
      <c r="C139" s="17"/>
      <c r="E139" s="85"/>
      <c r="F139" s="88" t="e">
        <f t="shared" ref="F139:R139" si="72">SUM(F130:F137)</f>
        <v>#REF!</v>
      </c>
      <c r="G139" s="88" t="e">
        <f t="shared" si="72"/>
        <v>#REF!</v>
      </c>
      <c r="H139" s="88" t="e">
        <f t="shared" si="72"/>
        <v>#REF!</v>
      </c>
      <c r="I139" s="88" t="e">
        <f t="shared" si="72"/>
        <v>#REF!</v>
      </c>
      <c r="J139" s="88" t="e">
        <f t="shared" si="72"/>
        <v>#REF!</v>
      </c>
      <c r="K139" s="88"/>
      <c r="L139" s="88" t="e">
        <f t="shared" si="72"/>
        <v>#REF!</v>
      </c>
      <c r="M139" s="88" t="e">
        <f t="shared" si="72"/>
        <v>#REF!</v>
      </c>
      <c r="N139" s="88" t="e">
        <f t="shared" si="72"/>
        <v>#REF!</v>
      </c>
      <c r="O139" s="88" t="e">
        <f t="shared" si="72"/>
        <v>#REF!</v>
      </c>
      <c r="P139" s="88" t="e">
        <f t="shared" si="72"/>
        <v>#REF!</v>
      </c>
      <c r="Q139" s="88" t="e">
        <f t="shared" si="72"/>
        <v>#REF!</v>
      </c>
      <c r="R139" s="88" t="e">
        <f t="shared" si="72"/>
        <v>#REF!</v>
      </c>
    </row>
    <row r="140" spans="3:18" x14ac:dyDescent="0.2">
      <c r="C140" s="17"/>
    </row>
    <row r="141" spans="3:18" ht="14.25" customHeight="1" x14ac:dyDescent="0.2">
      <c r="C141" s="17"/>
    </row>
    <row r="142" spans="3:18" x14ac:dyDescent="0.2">
      <c r="C142" s="17"/>
    </row>
    <row r="143" spans="3:18" ht="12.75" customHeight="1" x14ac:dyDescent="0.2">
      <c r="C143" s="17"/>
    </row>
    <row r="144" spans="3:18" x14ac:dyDescent="0.2">
      <c r="C144" s="17"/>
    </row>
    <row r="145" spans="3:3" x14ac:dyDescent="0.2">
      <c r="C145" s="17"/>
    </row>
    <row r="146" spans="3:3" x14ac:dyDescent="0.2">
      <c r="C146" s="17"/>
    </row>
    <row r="147" spans="3:3" ht="12.75" customHeight="1" x14ac:dyDescent="0.2">
      <c r="C147" s="17"/>
    </row>
    <row r="148" spans="3:3" x14ac:dyDescent="0.2">
      <c r="C148" s="17"/>
    </row>
    <row r="149" spans="3:3" x14ac:dyDescent="0.2">
      <c r="C149" s="17"/>
    </row>
    <row r="150" spans="3:3" x14ac:dyDescent="0.2">
      <c r="C150" s="17"/>
    </row>
    <row r="151" spans="3:3" ht="12.75" customHeight="1" x14ac:dyDescent="0.2">
      <c r="C151" s="17"/>
    </row>
    <row r="152" spans="3:3" x14ac:dyDescent="0.2">
      <c r="C152" s="17"/>
    </row>
    <row r="153" spans="3:3" x14ac:dyDescent="0.2">
      <c r="C153" s="17"/>
    </row>
    <row r="154" spans="3:3" x14ac:dyDescent="0.2">
      <c r="C154" s="17"/>
    </row>
    <row r="155" spans="3:3" ht="12.75" customHeight="1" x14ac:dyDescent="0.2">
      <c r="C155" s="17"/>
    </row>
    <row r="156" spans="3:3" x14ac:dyDescent="0.2">
      <c r="C156" s="17"/>
    </row>
    <row r="157" spans="3:3" x14ac:dyDescent="0.2">
      <c r="C157" s="17"/>
    </row>
    <row r="158" spans="3:3" x14ac:dyDescent="0.2">
      <c r="C158" s="17"/>
    </row>
    <row r="159" spans="3:3" ht="12.75" customHeight="1" x14ac:dyDescent="0.2">
      <c r="C159" s="17"/>
    </row>
    <row r="160" spans="3:3" x14ac:dyDescent="0.2">
      <c r="C160" s="17"/>
    </row>
    <row r="161" spans="3:3" x14ac:dyDescent="0.2">
      <c r="C161" s="17"/>
    </row>
    <row r="162" spans="3:3" x14ac:dyDescent="0.2">
      <c r="C162" s="17"/>
    </row>
    <row r="163" spans="3:3" ht="12.75" customHeight="1" x14ac:dyDescent="0.2">
      <c r="C163" s="17"/>
    </row>
    <row r="164" spans="3:3" x14ac:dyDescent="0.2">
      <c r="C164" s="17"/>
    </row>
    <row r="165" spans="3:3" x14ac:dyDescent="0.2">
      <c r="C165" s="17"/>
    </row>
    <row r="166" spans="3:3" x14ac:dyDescent="0.2">
      <c r="C166" s="17"/>
    </row>
    <row r="167" spans="3:3" ht="12.75" customHeight="1" x14ac:dyDescent="0.2">
      <c r="C167" s="17"/>
    </row>
    <row r="168" spans="3:3" x14ac:dyDescent="0.2">
      <c r="C168" s="17"/>
    </row>
    <row r="169" spans="3:3" x14ac:dyDescent="0.2">
      <c r="C169" s="17"/>
    </row>
    <row r="170" spans="3:3" x14ac:dyDescent="0.2">
      <c r="C170" s="17"/>
    </row>
    <row r="171" spans="3:3" ht="12.75" customHeight="1" x14ac:dyDescent="0.2">
      <c r="C171" s="17"/>
    </row>
    <row r="172" spans="3:3" x14ac:dyDescent="0.2">
      <c r="C172" s="17"/>
    </row>
    <row r="173" spans="3:3" x14ac:dyDescent="0.2">
      <c r="C173" s="17"/>
    </row>
    <row r="174" spans="3:3" x14ac:dyDescent="0.2">
      <c r="C174" s="17"/>
    </row>
    <row r="175" spans="3:3" ht="12.75" customHeight="1" x14ac:dyDescent="0.2">
      <c r="C175" s="17"/>
    </row>
    <row r="176" spans="3:3" x14ac:dyDescent="0.2">
      <c r="C176" s="17"/>
    </row>
    <row r="177" spans="3:3" x14ac:dyDescent="0.2">
      <c r="C177" s="17"/>
    </row>
    <row r="178" spans="3:3" x14ac:dyDescent="0.2">
      <c r="C178" s="17"/>
    </row>
    <row r="179" spans="3:3" ht="12.75" customHeight="1" x14ac:dyDescent="0.2">
      <c r="C179" s="17"/>
    </row>
    <row r="180" spans="3:3" x14ac:dyDescent="0.2">
      <c r="C180" s="17"/>
    </row>
    <row r="181" spans="3:3" x14ac:dyDescent="0.2">
      <c r="C181" s="17"/>
    </row>
    <row r="182" spans="3:3" x14ac:dyDescent="0.2">
      <c r="C182" s="17"/>
    </row>
    <row r="183" spans="3:3" ht="12.75" customHeight="1" x14ac:dyDescent="0.2">
      <c r="C183" s="17"/>
    </row>
    <row r="184" spans="3:3" x14ac:dyDescent="0.2">
      <c r="C184" s="17"/>
    </row>
    <row r="185" spans="3:3" x14ac:dyDescent="0.2">
      <c r="C185" s="17"/>
    </row>
    <row r="186" spans="3:3" x14ac:dyDescent="0.2">
      <c r="C186" s="17"/>
    </row>
    <row r="187" spans="3:3" ht="12.75" customHeight="1" x14ac:dyDescent="0.2">
      <c r="C187" s="17"/>
    </row>
    <row r="188" spans="3:3" x14ac:dyDescent="0.2">
      <c r="C188" s="17"/>
    </row>
    <row r="189" spans="3:3" x14ac:dyDescent="0.2">
      <c r="C189" s="17"/>
    </row>
    <row r="190" spans="3:3" x14ac:dyDescent="0.2">
      <c r="C190" s="17"/>
    </row>
    <row r="191" spans="3:3" ht="12.75" customHeight="1" x14ac:dyDescent="0.2">
      <c r="C191" s="17"/>
    </row>
    <row r="192" spans="3:3" x14ac:dyDescent="0.2">
      <c r="C192" s="17"/>
    </row>
    <row r="193" spans="3:3" x14ac:dyDescent="0.2">
      <c r="C193" s="17"/>
    </row>
    <row r="194" spans="3:3" x14ac:dyDescent="0.2">
      <c r="C194" s="17"/>
    </row>
    <row r="195" spans="3:3" ht="12.75" customHeight="1" x14ac:dyDescent="0.2">
      <c r="C195" s="17"/>
    </row>
    <row r="196" spans="3:3" x14ac:dyDescent="0.2">
      <c r="C196" s="17"/>
    </row>
    <row r="197" spans="3:3" x14ac:dyDescent="0.2">
      <c r="C197" s="17"/>
    </row>
    <row r="198" spans="3:3" x14ac:dyDescent="0.2">
      <c r="C198" s="17"/>
    </row>
    <row r="199" spans="3:3" ht="12.75" customHeight="1" x14ac:dyDescent="0.2">
      <c r="C199" s="17"/>
    </row>
    <row r="200" spans="3:3" x14ac:dyDescent="0.2">
      <c r="C200" s="17"/>
    </row>
    <row r="201" spans="3:3" x14ac:dyDescent="0.2">
      <c r="C201" s="17"/>
    </row>
    <row r="202" spans="3:3" x14ac:dyDescent="0.2">
      <c r="C202" s="17"/>
    </row>
    <row r="203" spans="3:3" ht="12.75" customHeight="1" x14ac:dyDescent="0.2">
      <c r="C203" s="17"/>
    </row>
    <row r="204" spans="3:3" x14ac:dyDescent="0.2">
      <c r="C204" s="17"/>
    </row>
    <row r="205" spans="3:3" x14ac:dyDescent="0.2">
      <c r="C205" s="17"/>
    </row>
    <row r="206" spans="3:3" x14ac:dyDescent="0.2">
      <c r="C206" s="17"/>
    </row>
    <row r="207" spans="3:3" ht="12.75" customHeight="1" x14ac:dyDescent="0.2">
      <c r="C207" s="17"/>
    </row>
    <row r="208" spans="3:3" x14ac:dyDescent="0.2">
      <c r="C208" s="17"/>
    </row>
    <row r="209" spans="3:3" x14ac:dyDescent="0.2">
      <c r="C209" s="17"/>
    </row>
    <row r="210" spans="3:3" x14ac:dyDescent="0.2">
      <c r="C210" s="17"/>
    </row>
    <row r="211" spans="3:3" ht="12.75" customHeight="1" x14ac:dyDescent="0.2">
      <c r="C211" s="17"/>
    </row>
    <row r="212" spans="3:3" x14ac:dyDescent="0.2">
      <c r="C212" s="17"/>
    </row>
    <row r="213" spans="3:3" x14ac:dyDescent="0.2">
      <c r="C213" s="17"/>
    </row>
    <row r="214" spans="3:3" x14ac:dyDescent="0.2">
      <c r="C214" s="17"/>
    </row>
    <row r="215" spans="3:3" ht="12.75" customHeight="1" x14ac:dyDescent="0.2">
      <c r="C215" s="17"/>
    </row>
    <row r="216" spans="3:3" x14ac:dyDescent="0.2">
      <c r="C216" s="17"/>
    </row>
    <row r="217" spans="3:3" x14ac:dyDescent="0.2">
      <c r="C217" s="17"/>
    </row>
    <row r="218" spans="3:3" x14ac:dyDescent="0.2">
      <c r="C218" s="17"/>
    </row>
    <row r="219" spans="3:3" ht="12.75" customHeight="1" x14ac:dyDescent="0.2">
      <c r="C219" s="17"/>
    </row>
    <row r="220" spans="3:3" x14ac:dyDescent="0.2">
      <c r="C220" s="17"/>
    </row>
    <row r="221" spans="3:3" x14ac:dyDescent="0.2">
      <c r="C221" s="17"/>
    </row>
    <row r="222" spans="3:3" x14ac:dyDescent="0.2">
      <c r="C222" s="17"/>
    </row>
    <row r="223" spans="3:3" ht="12.75" customHeight="1" x14ac:dyDescent="0.2">
      <c r="C223" s="17"/>
    </row>
    <row r="224" spans="3:3" x14ac:dyDescent="0.2">
      <c r="C224" s="17"/>
    </row>
    <row r="225" spans="3:3" x14ac:dyDescent="0.2">
      <c r="C225" s="17"/>
    </row>
    <row r="226" spans="3:3" x14ac:dyDescent="0.2">
      <c r="C226" s="17"/>
    </row>
    <row r="227" spans="3:3" ht="12.75" customHeight="1" x14ac:dyDescent="0.2">
      <c r="C227" s="17"/>
    </row>
    <row r="228" spans="3:3" x14ac:dyDescent="0.2">
      <c r="C228" s="17"/>
    </row>
    <row r="229" spans="3:3" x14ac:dyDescent="0.2">
      <c r="C229" s="17"/>
    </row>
    <row r="230" spans="3:3" x14ac:dyDescent="0.2">
      <c r="C230" s="17"/>
    </row>
    <row r="231" spans="3:3" ht="12.75" customHeight="1" x14ac:dyDescent="0.2">
      <c r="C231" s="17"/>
    </row>
    <row r="232" spans="3:3" x14ac:dyDescent="0.2">
      <c r="C232" s="17"/>
    </row>
    <row r="233" spans="3:3" x14ac:dyDescent="0.2">
      <c r="C233" s="17"/>
    </row>
    <row r="234" spans="3:3" x14ac:dyDescent="0.2">
      <c r="C234" s="17"/>
    </row>
    <row r="235" spans="3:3" ht="12.75" customHeight="1" x14ac:dyDescent="0.2">
      <c r="C235" s="17"/>
    </row>
    <row r="236" spans="3:3" x14ac:dyDescent="0.2">
      <c r="C236" s="17"/>
    </row>
    <row r="237" spans="3:3" x14ac:dyDescent="0.2">
      <c r="C237" s="17"/>
    </row>
    <row r="238" spans="3:3" x14ac:dyDescent="0.2">
      <c r="C238" s="17"/>
    </row>
    <row r="239" spans="3:3" ht="12.75" customHeight="1" x14ac:dyDescent="0.2">
      <c r="C239" s="17"/>
    </row>
    <row r="240" spans="3:3" x14ac:dyDescent="0.2">
      <c r="C240" s="17"/>
    </row>
    <row r="241" spans="3:3" x14ac:dyDescent="0.2">
      <c r="C241" s="17"/>
    </row>
    <row r="242" spans="3:3" x14ac:dyDescent="0.2">
      <c r="C242" s="17"/>
    </row>
    <row r="243" spans="3:3" ht="12.75" customHeight="1" x14ac:dyDescent="0.2">
      <c r="C243" s="17"/>
    </row>
    <row r="244" spans="3:3" x14ac:dyDescent="0.2">
      <c r="C244" s="17"/>
    </row>
    <row r="245" spans="3:3" x14ac:dyDescent="0.2">
      <c r="C245" s="17"/>
    </row>
    <row r="246" spans="3:3" x14ac:dyDescent="0.2">
      <c r="C246" s="17"/>
    </row>
    <row r="247" spans="3:3" ht="12.75" customHeight="1" x14ac:dyDescent="0.2">
      <c r="C247" s="17"/>
    </row>
    <row r="248" spans="3:3" x14ac:dyDescent="0.2">
      <c r="C248" s="17"/>
    </row>
    <row r="249" spans="3:3" x14ac:dyDescent="0.2">
      <c r="C249" s="17"/>
    </row>
    <row r="250" spans="3:3" x14ac:dyDescent="0.2">
      <c r="C250" s="17"/>
    </row>
    <row r="251" spans="3:3" ht="12.75" customHeight="1" x14ac:dyDescent="0.2">
      <c r="C251" s="17"/>
    </row>
    <row r="252" spans="3:3" x14ac:dyDescent="0.2">
      <c r="C252" s="17"/>
    </row>
    <row r="253" spans="3:3" x14ac:dyDescent="0.2">
      <c r="C253" s="17"/>
    </row>
    <row r="254" spans="3:3" x14ac:dyDescent="0.2">
      <c r="C254" s="17"/>
    </row>
    <row r="255" spans="3:3" ht="12.75" customHeight="1" x14ac:dyDescent="0.2">
      <c r="C255" s="17"/>
    </row>
    <row r="256" spans="3:3" x14ac:dyDescent="0.2">
      <c r="C256" s="17"/>
    </row>
    <row r="257" spans="3:3" x14ac:dyDescent="0.2">
      <c r="C257" s="17"/>
    </row>
    <row r="258" spans="3:3" x14ac:dyDescent="0.2">
      <c r="C258" s="17"/>
    </row>
    <row r="259" spans="3:3" ht="12.75" customHeight="1" x14ac:dyDescent="0.2">
      <c r="C259" s="17"/>
    </row>
    <row r="260" spans="3:3" x14ac:dyDescent="0.2">
      <c r="C260" s="17"/>
    </row>
    <row r="261" spans="3:3" x14ac:dyDescent="0.2">
      <c r="C261" s="17"/>
    </row>
    <row r="262" spans="3:3" x14ac:dyDescent="0.2">
      <c r="C262" s="17"/>
    </row>
    <row r="263" spans="3:3" ht="12.75" customHeight="1" x14ac:dyDescent="0.2">
      <c r="C263" s="17"/>
    </row>
    <row r="264" spans="3:3" x14ac:dyDescent="0.2">
      <c r="C264" s="17"/>
    </row>
    <row r="265" spans="3:3" x14ac:dyDescent="0.2">
      <c r="C265" s="17"/>
    </row>
    <row r="266" spans="3:3" x14ac:dyDescent="0.2">
      <c r="C266" s="17"/>
    </row>
    <row r="267" spans="3:3" ht="12.75" customHeight="1" x14ac:dyDescent="0.2">
      <c r="C267" s="17"/>
    </row>
    <row r="268" spans="3:3" x14ac:dyDescent="0.2">
      <c r="C268" s="17"/>
    </row>
    <row r="269" spans="3:3" x14ac:dyDescent="0.2">
      <c r="C269" s="17"/>
    </row>
    <row r="270" spans="3:3" x14ac:dyDescent="0.2">
      <c r="C270" s="17"/>
    </row>
    <row r="271" spans="3:3" ht="12.75" customHeight="1" x14ac:dyDescent="0.2">
      <c r="C271" s="17"/>
    </row>
    <row r="272" spans="3:3" x14ac:dyDescent="0.2">
      <c r="C272" s="17"/>
    </row>
    <row r="273" spans="3:3" x14ac:dyDescent="0.2">
      <c r="C273" s="17"/>
    </row>
    <row r="274" spans="3:3" x14ac:dyDescent="0.2">
      <c r="C274" s="17"/>
    </row>
    <row r="275" spans="3:3" ht="12.75" customHeight="1" x14ac:dyDescent="0.2">
      <c r="C275" s="17"/>
    </row>
    <row r="276" spans="3:3" x14ac:dyDescent="0.2">
      <c r="C276" s="17"/>
    </row>
    <row r="277" spans="3:3" x14ac:dyDescent="0.2">
      <c r="C277" s="17"/>
    </row>
    <row r="278" spans="3:3" x14ac:dyDescent="0.2">
      <c r="C278" s="17"/>
    </row>
    <row r="279" spans="3:3" ht="12.75" customHeight="1" x14ac:dyDescent="0.2">
      <c r="C279" s="17"/>
    </row>
    <row r="280" spans="3:3" x14ac:dyDescent="0.2">
      <c r="C280" s="17"/>
    </row>
    <row r="281" spans="3:3" x14ac:dyDescent="0.2">
      <c r="C281" s="17"/>
    </row>
    <row r="282" spans="3:3" x14ac:dyDescent="0.2">
      <c r="C282" s="17"/>
    </row>
    <row r="283" spans="3:3" ht="12.75" customHeight="1" x14ac:dyDescent="0.2">
      <c r="C283" s="17"/>
    </row>
    <row r="284" spans="3:3" x14ac:dyDescent="0.2">
      <c r="C284" s="17"/>
    </row>
  </sheetData>
  <mergeCells count="24">
    <mergeCell ref="G10:G11"/>
    <mergeCell ref="H10:H11"/>
    <mergeCell ref="A5:B5"/>
    <mergeCell ref="A6:B6"/>
    <mergeCell ref="A8:A11"/>
    <mergeCell ref="D8:D11"/>
    <mergeCell ref="C8:C11"/>
    <mergeCell ref="B8:B11"/>
    <mergeCell ref="R8:R11"/>
    <mergeCell ref="E9:E11"/>
    <mergeCell ref="G9:H9"/>
    <mergeCell ref="J9:J11"/>
    <mergeCell ref="L9:L11"/>
    <mergeCell ref="J8:Q8"/>
    <mergeCell ref="F9:F11"/>
    <mergeCell ref="I9:I11"/>
    <mergeCell ref="P10:P11"/>
    <mergeCell ref="P9:Q9"/>
    <mergeCell ref="O9:O11"/>
    <mergeCell ref="M10:M11"/>
    <mergeCell ref="N10:N11"/>
    <mergeCell ref="M9:N9"/>
    <mergeCell ref="K9:K11"/>
    <mergeCell ref="E8:I8"/>
  </mergeCells>
  <phoneticPr fontId="4" type="noConversion"/>
  <pageMargins left="0.19685039370078741" right="0.19685039370078741" top="0.98425196850393704" bottom="0.59055118110236227" header="0" footer="0"/>
  <pageSetup paperSize="9" scale="60" fitToHeight="6" orientation="landscape" r:id="rId1"/>
  <headerFooter differentFirst="1" alignWithMargins="0">
    <oddHeader>&amp;C&amp;P&amp;RПродовження додатку 3</oddHeader>
  </headerFooter>
  <rowBreaks count="1" manualBreakCount="1">
    <brk id="51" max="1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9"/>
  <sheetViews>
    <sheetView view="pageBreakPreview" zoomScaleNormal="100" zoomScaleSheetLayoutView="100" workbookViewId="0">
      <selection activeCell="B16" sqref="B16:C16"/>
    </sheetView>
  </sheetViews>
  <sheetFormatPr defaultRowHeight="12.75" x14ac:dyDescent="0.2"/>
  <cols>
    <col min="1" max="1" width="19.42578125" customWidth="1"/>
    <col min="2" max="2" width="17.7109375" customWidth="1"/>
    <col min="3" max="3" width="75.5703125" customWidth="1"/>
    <col min="4" max="4" width="15.28515625" customWidth="1"/>
    <col min="5" max="5" width="8.85546875" hidden="1" customWidth="1"/>
    <col min="6" max="6" width="16.28515625" customWidth="1"/>
  </cols>
  <sheetData>
    <row r="1" spans="1:30" ht="5.45" customHeight="1" x14ac:dyDescent="0.2"/>
    <row r="2" spans="1:30" ht="18.75" x14ac:dyDescent="0.3">
      <c r="C2" s="659" t="s">
        <v>534</v>
      </c>
      <c r="D2" s="659"/>
    </row>
    <row r="3" spans="1:30" ht="18.75" x14ac:dyDescent="0.3">
      <c r="C3" s="659" t="s">
        <v>533</v>
      </c>
      <c r="D3" s="659"/>
    </row>
    <row r="4" spans="1:30" ht="18.75" x14ac:dyDescent="0.3">
      <c r="C4" s="95" t="s">
        <v>594</v>
      </c>
      <c r="D4" s="95"/>
    </row>
    <row r="5" spans="1:30" ht="18.75" x14ac:dyDescent="0.3">
      <c r="C5" s="95"/>
      <c r="D5" s="95"/>
    </row>
    <row r="6" spans="1:30" ht="18.75" x14ac:dyDescent="0.3">
      <c r="C6" s="95"/>
      <c r="D6" s="95"/>
    </row>
    <row r="8" spans="1:30" ht="25.9" customHeight="1" x14ac:dyDescent="0.3">
      <c r="B8" s="660" t="s">
        <v>543</v>
      </c>
      <c r="C8" s="660"/>
    </row>
    <row r="9" spans="1:30" ht="19.149999999999999" customHeight="1" x14ac:dyDescent="0.3">
      <c r="B9" s="661">
        <v>1753200000</v>
      </c>
      <c r="C9" s="662"/>
    </row>
    <row r="10" spans="1:30" ht="21.75" customHeight="1" x14ac:dyDescent="0.3">
      <c r="C10" s="382" t="s">
        <v>563</v>
      </c>
    </row>
    <row r="11" spans="1:30" ht="30.6" customHeight="1" x14ac:dyDescent="0.3">
      <c r="A11" s="663" t="s">
        <v>377</v>
      </c>
      <c r="B11" s="663"/>
      <c r="C11" s="663"/>
      <c r="D11" s="663"/>
    </row>
    <row r="12" spans="1:30" ht="3.6" customHeight="1" x14ac:dyDescent="0.2"/>
    <row r="13" spans="1:30" x14ac:dyDescent="0.2">
      <c r="D13" s="223" t="s">
        <v>378</v>
      </c>
    </row>
    <row r="14" spans="1:30" ht="13.15" customHeight="1" x14ac:dyDescent="0.2">
      <c r="A14" s="651" t="s">
        <v>379</v>
      </c>
      <c r="B14" s="653" t="s">
        <v>380</v>
      </c>
      <c r="C14" s="654"/>
      <c r="D14" s="657" t="s">
        <v>281</v>
      </c>
      <c r="E14" s="508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</row>
    <row r="15" spans="1:30" ht="69.75" customHeight="1" x14ac:dyDescent="0.2">
      <c r="A15" s="652"/>
      <c r="B15" s="655"/>
      <c r="C15" s="656"/>
      <c r="D15" s="658"/>
      <c r="E15" s="509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</row>
    <row r="16" spans="1:30" ht="13.9" customHeight="1" x14ac:dyDescent="0.2">
      <c r="A16" s="456">
        <v>1</v>
      </c>
      <c r="B16" s="643">
        <v>2</v>
      </c>
      <c r="C16" s="644"/>
      <c r="D16" s="459">
        <v>3</v>
      </c>
      <c r="E16" s="509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</row>
    <row r="17" spans="1:30" ht="27" customHeight="1" x14ac:dyDescent="0.3">
      <c r="A17" s="648" t="s">
        <v>531</v>
      </c>
      <c r="B17" s="649"/>
      <c r="C17" s="649"/>
      <c r="D17" s="649"/>
      <c r="E17" s="650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</row>
    <row r="18" spans="1:30" ht="18.75" hidden="1" x14ac:dyDescent="0.3">
      <c r="A18" s="381">
        <v>41030000</v>
      </c>
      <c r="B18" s="621" t="s">
        <v>311</v>
      </c>
      <c r="C18" s="622"/>
      <c r="D18" s="442">
        <f>SUM(D19)</f>
        <v>0</v>
      </c>
      <c r="E18" s="509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</row>
    <row r="19" spans="1:30" ht="22.15" hidden="1" customHeight="1" x14ac:dyDescent="0.3">
      <c r="A19" s="381">
        <v>41033900</v>
      </c>
      <c r="B19" s="613" t="s">
        <v>131</v>
      </c>
      <c r="C19" s="614"/>
      <c r="D19" s="442"/>
      <c r="E19" s="509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</row>
    <row r="20" spans="1:30" ht="21.6" hidden="1" customHeight="1" x14ac:dyDescent="0.3">
      <c r="A20" s="381">
        <v>9900000000</v>
      </c>
      <c r="B20" s="613" t="s">
        <v>381</v>
      </c>
      <c r="C20" s="614"/>
      <c r="D20" s="442"/>
      <c r="E20" s="509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</row>
    <row r="21" spans="1:30" ht="27.75" customHeight="1" x14ac:dyDescent="0.3">
      <c r="A21" s="381">
        <v>41050000</v>
      </c>
      <c r="B21" s="613" t="s">
        <v>255</v>
      </c>
      <c r="C21" s="645"/>
      <c r="D21" s="442">
        <v>594400</v>
      </c>
      <c r="E21" s="509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</row>
    <row r="22" spans="1:30" ht="63" customHeight="1" x14ac:dyDescent="0.3">
      <c r="A22" s="381">
        <v>41051200</v>
      </c>
      <c r="B22" s="646" t="s">
        <v>300</v>
      </c>
      <c r="C22" s="647"/>
      <c r="D22" s="442">
        <v>594400</v>
      </c>
      <c r="E22" s="509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</row>
    <row r="23" spans="1:30" ht="22.15" customHeight="1" x14ac:dyDescent="0.3">
      <c r="A23" s="381">
        <v>1710000000</v>
      </c>
      <c r="B23" s="613" t="s">
        <v>382</v>
      </c>
      <c r="C23" s="614"/>
      <c r="D23" s="369">
        <v>594400</v>
      </c>
      <c r="E23" s="509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</row>
    <row r="24" spans="1:30" ht="30.6" customHeight="1" x14ac:dyDescent="0.3">
      <c r="A24" s="615" t="s">
        <v>532</v>
      </c>
      <c r="B24" s="616"/>
      <c r="C24" s="617"/>
      <c r="D24" s="618"/>
      <c r="E24" s="509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</row>
    <row r="25" spans="1:30" ht="21.6" customHeight="1" x14ac:dyDescent="0.2">
      <c r="A25" s="510"/>
      <c r="B25" s="619"/>
      <c r="C25" s="620"/>
      <c r="D25" s="473"/>
      <c r="E25" s="509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</row>
    <row r="26" spans="1:30" ht="20.25" x14ac:dyDescent="0.3">
      <c r="A26" s="511" t="s">
        <v>383</v>
      </c>
      <c r="B26" s="621" t="s">
        <v>538</v>
      </c>
      <c r="C26" s="622"/>
      <c r="D26" s="481">
        <f>SUM(D19,D21)</f>
        <v>594400</v>
      </c>
      <c r="E26" s="509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</row>
    <row r="27" spans="1:30" ht="20.25" x14ac:dyDescent="0.3">
      <c r="A27" s="511" t="s">
        <v>383</v>
      </c>
      <c r="B27" s="613" t="s">
        <v>384</v>
      </c>
      <c r="C27" s="614"/>
      <c r="D27" s="442">
        <f>SUM(D26)</f>
        <v>594400</v>
      </c>
      <c r="E27" s="509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</row>
    <row r="28" spans="1:30" ht="20.25" x14ac:dyDescent="0.3">
      <c r="A28" s="512" t="s">
        <v>383</v>
      </c>
      <c r="B28" s="624" t="s">
        <v>385</v>
      </c>
      <c r="C28" s="625"/>
      <c r="D28" s="513"/>
      <c r="E28" s="514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</row>
    <row r="29" spans="1:30" ht="10.15" customHeight="1" x14ac:dyDescent="0.3">
      <c r="A29" s="218"/>
      <c r="B29" s="218"/>
      <c r="C29" s="219"/>
      <c r="D29" s="220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</row>
    <row r="30" spans="1:30" ht="20.25" x14ac:dyDescent="0.3">
      <c r="A30" s="218"/>
      <c r="B30" s="218"/>
      <c r="C30" s="219"/>
      <c r="D30" s="220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</row>
    <row r="31" spans="1:30" ht="20.25" x14ac:dyDescent="0.3">
      <c r="A31" s="626" t="s">
        <v>386</v>
      </c>
      <c r="B31" s="627"/>
      <c r="C31" s="627"/>
      <c r="D31" s="62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</row>
    <row r="32" spans="1:30" ht="6" customHeight="1" x14ac:dyDescent="0.2"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</row>
    <row r="33" spans="1:30" ht="19.899999999999999" customHeight="1" x14ac:dyDescent="0.2">
      <c r="D33" t="s">
        <v>378</v>
      </c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</row>
    <row r="34" spans="1:30" ht="21" customHeight="1" x14ac:dyDescent="0.2">
      <c r="A34" s="628" t="s">
        <v>387</v>
      </c>
      <c r="B34" s="630" t="s">
        <v>388</v>
      </c>
      <c r="C34" s="630" t="s">
        <v>389</v>
      </c>
      <c r="D34" s="633" t="s">
        <v>281</v>
      </c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</row>
    <row r="35" spans="1:30" ht="97.15" customHeight="1" x14ac:dyDescent="0.2">
      <c r="A35" s="629"/>
      <c r="B35" s="631"/>
      <c r="C35" s="632"/>
      <c r="D35" s="634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</row>
    <row r="36" spans="1:30" ht="12" customHeight="1" x14ac:dyDescent="0.2">
      <c r="A36" s="456">
        <v>1</v>
      </c>
      <c r="B36" s="457">
        <v>2</v>
      </c>
      <c r="C36" s="458">
        <v>3</v>
      </c>
      <c r="D36" s="459">
        <v>4</v>
      </c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</row>
    <row r="37" spans="1:30" ht="23.25" customHeight="1" x14ac:dyDescent="0.3">
      <c r="A37" s="639" t="s">
        <v>390</v>
      </c>
      <c r="B37" s="640"/>
      <c r="C37" s="641"/>
      <c r="D37" s="642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</row>
    <row r="38" spans="1:30" ht="19.5" hidden="1" x14ac:dyDescent="0.3">
      <c r="A38" s="460">
        <v>3719110</v>
      </c>
      <c r="B38" s="461">
        <v>9110</v>
      </c>
      <c r="C38" s="462" t="s">
        <v>70</v>
      </c>
      <c r="D38" s="454">
        <f>SUM(D39)</f>
        <v>0</v>
      </c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</row>
    <row r="39" spans="1:30" ht="19.5" hidden="1" x14ac:dyDescent="0.3">
      <c r="A39" s="486"/>
      <c r="B39" s="490"/>
      <c r="C39" s="463" t="s">
        <v>381</v>
      </c>
      <c r="D39" s="454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</row>
    <row r="40" spans="1:30" ht="30" customHeight="1" x14ac:dyDescent="0.3">
      <c r="A40" s="499" t="s">
        <v>550</v>
      </c>
      <c r="B40" s="500" t="s">
        <v>553</v>
      </c>
      <c r="C40" s="501" t="s">
        <v>555</v>
      </c>
      <c r="D40" s="502">
        <f>SUM(D42,D46,D48,D50,D52,D54,D56)</f>
        <v>40200000</v>
      </c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</row>
    <row r="41" spans="1:30" ht="30" customHeight="1" x14ac:dyDescent="0.3">
      <c r="A41" s="466" t="s">
        <v>568</v>
      </c>
      <c r="B41" s="496"/>
      <c r="C41" s="465" t="s">
        <v>382</v>
      </c>
      <c r="D41" s="487">
        <f>SUM(D42)</f>
        <v>35500000</v>
      </c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</row>
    <row r="42" spans="1:30" ht="41.25" customHeight="1" x14ac:dyDescent="0.3">
      <c r="A42" s="637" t="s">
        <v>589</v>
      </c>
      <c r="B42" s="638"/>
      <c r="C42" s="638"/>
      <c r="D42" s="488">
        <v>35500000</v>
      </c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</row>
    <row r="43" spans="1:30" s="96" customFormat="1" ht="22.5" hidden="1" customHeight="1" x14ac:dyDescent="0.3">
      <c r="A43" s="491" t="s">
        <v>557</v>
      </c>
      <c r="B43" s="492"/>
      <c r="C43" s="492" t="s">
        <v>556</v>
      </c>
      <c r="D43" s="452"/>
      <c r="E43" s="493"/>
      <c r="F43" s="493"/>
      <c r="G43" s="493"/>
      <c r="H43" s="493"/>
      <c r="I43" s="493"/>
      <c r="J43" s="493"/>
      <c r="K43" s="493"/>
      <c r="L43" s="493"/>
      <c r="M43" s="493"/>
      <c r="N43" s="493"/>
      <c r="O43" s="493"/>
      <c r="P43" s="493"/>
      <c r="Q43" s="493"/>
      <c r="R43" s="493"/>
      <c r="S43" s="493"/>
      <c r="T43" s="493"/>
      <c r="U43" s="493"/>
      <c r="V43" s="493"/>
      <c r="W43" s="493"/>
      <c r="X43" s="493"/>
      <c r="Y43" s="493"/>
      <c r="Z43" s="493"/>
      <c r="AA43" s="493"/>
      <c r="AB43" s="493"/>
      <c r="AC43" s="493"/>
      <c r="AD43" s="493"/>
    </row>
    <row r="44" spans="1:30" s="96" customFormat="1" ht="44.25" hidden="1" customHeight="1" x14ac:dyDescent="0.3">
      <c r="A44" s="635" t="s">
        <v>562</v>
      </c>
      <c r="B44" s="636"/>
      <c r="C44" s="636"/>
      <c r="D44" s="452"/>
      <c r="E44" s="493"/>
      <c r="F44" s="493"/>
      <c r="G44" s="493"/>
      <c r="H44" s="493"/>
      <c r="I44" s="493"/>
      <c r="J44" s="493"/>
      <c r="K44" s="493"/>
      <c r="L44" s="493"/>
      <c r="M44" s="493"/>
      <c r="N44" s="493"/>
      <c r="O44" s="493"/>
      <c r="P44" s="493"/>
      <c r="Q44" s="493"/>
      <c r="R44" s="493"/>
      <c r="S44" s="493"/>
      <c r="T44" s="493"/>
      <c r="U44" s="493"/>
      <c r="V44" s="493"/>
      <c r="W44" s="493"/>
      <c r="X44" s="493"/>
      <c r="Y44" s="493"/>
      <c r="Z44" s="493"/>
      <c r="AA44" s="493"/>
      <c r="AB44" s="493"/>
      <c r="AC44" s="493"/>
      <c r="AD44" s="493"/>
    </row>
    <row r="45" spans="1:30" ht="27.75" customHeight="1" x14ac:dyDescent="0.3">
      <c r="A45" s="495" t="s">
        <v>578</v>
      </c>
      <c r="B45" s="497"/>
      <c r="C45" s="507" t="s">
        <v>574</v>
      </c>
      <c r="D45" s="494">
        <v>1000000</v>
      </c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</row>
    <row r="46" spans="1:30" ht="42" customHeight="1" x14ac:dyDescent="0.3">
      <c r="A46" s="637" t="s">
        <v>575</v>
      </c>
      <c r="B46" s="638"/>
      <c r="C46" s="638"/>
      <c r="D46" s="455">
        <v>1000000</v>
      </c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</row>
    <row r="47" spans="1:30" ht="26.25" customHeight="1" x14ac:dyDescent="0.3">
      <c r="A47" s="495" t="s">
        <v>579</v>
      </c>
      <c r="B47" s="497"/>
      <c r="C47" s="507" t="s">
        <v>576</v>
      </c>
      <c r="D47" s="494">
        <v>500000</v>
      </c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</row>
    <row r="48" spans="1:30" ht="42" customHeight="1" x14ac:dyDescent="0.3">
      <c r="A48" s="637" t="s">
        <v>577</v>
      </c>
      <c r="B48" s="638"/>
      <c r="C48" s="638"/>
      <c r="D48" s="455">
        <v>500000</v>
      </c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</row>
    <row r="49" spans="1:30" ht="26.25" customHeight="1" x14ac:dyDescent="0.3">
      <c r="A49" s="495" t="s">
        <v>580</v>
      </c>
      <c r="B49" s="497"/>
      <c r="C49" s="507" t="s">
        <v>581</v>
      </c>
      <c r="D49" s="494">
        <v>500000</v>
      </c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</row>
    <row r="50" spans="1:30" ht="42" customHeight="1" x14ac:dyDescent="0.3">
      <c r="A50" s="637" t="s">
        <v>590</v>
      </c>
      <c r="B50" s="638"/>
      <c r="C50" s="638"/>
      <c r="D50" s="455">
        <v>500000</v>
      </c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</row>
    <row r="51" spans="1:30" ht="29.25" customHeight="1" x14ac:dyDescent="0.3">
      <c r="A51" s="495" t="s">
        <v>582</v>
      </c>
      <c r="B51" s="497"/>
      <c r="C51" s="506" t="s">
        <v>583</v>
      </c>
      <c r="D51" s="494">
        <v>500000</v>
      </c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</row>
    <row r="52" spans="1:30" ht="129.75" customHeight="1" x14ac:dyDescent="0.3">
      <c r="A52" s="667" t="s">
        <v>584</v>
      </c>
      <c r="B52" s="668"/>
      <c r="C52" s="669"/>
      <c r="D52" s="455">
        <v>500000</v>
      </c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</row>
    <row r="53" spans="1:30" ht="28.5" customHeight="1" x14ac:dyDescent="0.3">
      <c r="A53" s="498">
        <v>1751000000</v>
      </c>
      <c r="B53" s="497"/>
      <c r="C53" s="507" t="s">
        <v>585</v>
      </c>
      <c r="D53" s="494">
        <v>700000</v>
      </c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</row>
    <row r="54" spans="1:30" ht="58.5" customHeight="1" x14ac:dyDescent="0.3">
      <c r="A54" s="637" t="s">
        <v>586</v>
      </c>
      <c r="B54" s="638"/>
      <c r="C54" s="638"/>
      <c r="D54" s="455">
        <v>700000</v>
      </c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</row>
    <row r="55" spans="1:30" ht="32.25" customHeight="1" x14ac:dyDescent="0.3">
      <c r="A55" s="498">
        <v>1755700000</v>
      </c>
      <c r="B55" s="497"/>
      <c r="C55" s="507" t="s">
        <v>587</v>
      </c>
      <c r="D55" s="494">
        <v>1500000</v>
      </c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</row>
    <row r="56" spans="1:30" ht="39" customHeight="1" x14ac:dyDescent="0.3">
      <c r="A56" s="637" t="s">
        <v>588</v>
      </c>
      <c r="B56" s="638"/>
      <c r="C56" s="638"/>
      <c r="D56" s="455">
        <v>1500000</v>
      </c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</row>
    <row r="57" spans="1:30" ht="51.75" customHeight="1" x14ac:dyDescent="0.3">
      <c r="A57" s="503" t="s">
        <v>551</v>
      </c>
      <c r="B57" s="504" t="s">
        <v>552</v>
      </c>
      <c r="C57" s="505" t="s">
        <v>554</v>
      </c>
      <c r="D57" s="502">
        <f>SUM(D59:D65)</f>
        <v>251000</v>
      </c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</row>
    <row r="58" spans="1:30" ht="26.25" customHeight="1" x14ac:dyDescent="0.3">
      <c r="A58" s="381">
        <v>9900000000</v>
      </c>
      <c r="B58" s="464"/>
      <c r="C58" s="468" t="s">
        <v>381</v>
      </c>
      <c r="D58" s="487">
        <f>SUM(D59:D65)</f>
        <v>251000</v>
      </c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</row>
    <row r="59" spans="1:30" ht="75.75" customHeight="1" x14ac:dyDescent="0.3">
      <c r="A59" s="637" t="s">
        <v>570</v>
      </c>
      <c r="B59" s="638"/>
      <c r="C59" s="638"/>
      <c r="D59" s="488">
        <v>100000</v>
      </c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</row>
    <row r="60" spans="1:30" ht="60" hidden="1" customHeight="1" x14ac:dyDescent="0.3">
      <c r="A60" s="635" t="s">
        <v>558</v>
      </c>
      <c r="B60" s="636"/>
      <c r="C60" s="636"/>
      <c r="D60" s="469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</row>
    <row r="61" spans="1:30" ht="60.75" hidden="1" customHeight="1" x14ac:dyDescent="0.3">
      <c r="A61" s="635" t="s">
        <v>559</v>
      </c>
      <c r="B61" s="636"/>
      <c r="C61" s="636"/>
      <c r="D61" s="455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</row>
    <row r="62" spans="1:30" ht="31.5" hidden="1" customHeight="1" x14ac:dyDescent="0.3">
      <c r="A62" s="635" t="s">
        <v>560</v>
      </c>
      <c r="B62" s="636"/>
      <c r="C62" s="636"/>
      <c r="D62" s="455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</row>
    <row r="63" spans="1:30" ht="51" customHeight="1" x14ac:dyDescent="0.3">
      <c r="A63" s="664" t="s">
        <v>561</v>
      </c>
      <c r="B63" s="665"/>
      <c r="C63" s="666"/>
      <c r="D63" s="455">
        <v>-1000000</v>
      </c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</row>
    <row r="64" spans="1:30" ht="58.5" customHeight="1" x14ac:dyDescent="0.3">
      <c r="A64" s="637" t="s">
        <v>569</v>
      </c>
      <c r="B64" s="638"/>
      <c r="C64" s="638"/>
      <c r="D64" s="470">
        <v>1000000</v>
      </c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</row>
    <row r="65" spans="1:30" ht="41.25" customHeight="1" x14ac:dyDescent="0.3">
      <c r="A65" s="637" t="s">
        <v>591</v>
      </c>
      <c r="B65" s="638"/>
      <c r="C65" s="638"/>
      <c r="D65" s="470">
        <v>151000</v>
      </c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</row>
    <row r="66" spans="1:30" ht="18.75" x14ac:dyDescent="0.3">
      <c r="A66" s="471"/>
      <c r="B66" s="472"/>
      <c r="C66" s="467"/>
      <c r="D66" s="473"/>
      <c r="E66" s="217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</row>
    <row r="67" spans="1:30" ht="19.5" x14ac:dyDescent="0.3">
      <c r="A67" s="670" t="s">
        <v>391</v>
      </c>
      <c r="B67" s="671"/>
      <c r="C67" s="671"/>
      <c r="D67" s="672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</row>
    <row r="68" spans="1:30" ht="54.75" customHeight="1" x14ac:dyDescent="0.3">
      <c r="A68" s="503" t="s">
        <v>551</v>
      </c>
      <c r="B68" s="504" t="s">
        <v>552</v>
      </c>
      <c r="C68" s="505" t="s">
        <v>554</v>
      </c>
      <c r="D68" s="502">
        <f>SUM(D69)</f>
        <v>721220</v>
      </c>
      <c r="E68" s="217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</row>
    <row r="69" spans="1:30" ht="27" customHeight="1" x14ac:dyDescent="0.3">
      <c r="A69" s="381">
        <v>9900000000</v>
      </c>
      <c r="B69" s="464"/>
      <c r="C69" s="468" t="s">
        <v>381</v>
      </c>
      <c r="D69" s="487">
        <f>SUM(D70:D71)</f>
        <v>721220</v>
      </c>
      <c r="E69" s="217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</row>
    <row r="70" spans="1:30" ht="72" customHeight="1" x14ac:dyDescent="0.3">
      <c r="A70" s="637" t="s">
        <v>572</v>
      </c>
      <c r="B70" s="638"/>
      <c r="C70" s="638"/>
      <c r="D70" s="488">
        <v>622220</v>
      </c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</row>
    <row r="71" spans="1:30" ht="30" customHeight="1" x14ac:dyDescent="0.3">
      <c r="A71" s="637" t="s">
        <v>573</v>
      </c>
      <c r="B71" s="638"/>
      <c r="C71" s="638"/>
      <c r="D71" s="489">
        <v>99000</v>
      </c>
      <c r="E71" s="217"/>
      <c r="F71" s="217"/>
      <c r="G71" s="217"/>
      <c r="H71" s="217"/>
      <c r="I71" s="217"/>
      <c r="J71" s="217"/>
      <c r="K71" s="217"/>
      <c r="L71" s="217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</row>
    <row r="72" spans="1:30" ht="21.75" customHeight="1" x14ac:dyDescent="0.3">
      <c r="A72" s="475"/>
      <c r="B72" s="474"/>
      <c r="C72" s="476"/>
      <c r="D72" s="477"/>
      <c r="E72" s="217"/>
      <c r="F72" s="217"/>
      <c r="G72" s="217"/>
      <c r="H72" s="217"/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</row>
    <row r="73" spans="1:30" ht="20.25" x14ac:dyDescent="0.3">
      <c r="A73" s="478" t="s">
        <v>383</v>
      </c>
      <c r="B73" s="479" t="s">
        <v>383</v>
      </c>
      <c r="C73" s="480" t="s">
        <v>538</v>
      </c>
      <c r="D73" s="481">
        <f>SUM(D74:D75)</f>
        <v>41172220</v>
      </c>
      <c r="F73" s="99"/>
    </row>
    <row r="74" spans="1:30" ht="20.25" x14ac:dyDescent="0.3">
      <c r="A74" s="478" t="s">
        <v>383</v>
      </c>
      <c r="B74" s="479" t="s">
        <v>383</v>
      </c>
      <c r="C74" s="467" t="s">
        <v>384</v>
      </c>
      <c r="D74" s="442">
        <f>SUM(D40,D57)</f>
        <v>40451000</v>
      </c>
    </row>
    <row r="75" spans="1:30" ht="20.25" x14ac:dyDescent="0.3">
      <c r="A75" s="482" t="s">
        <v>383</v>
      </c>
      <c r="B75" s="483" t="s">
        <v>383</v>
      </c>
      <c r="C75" s="484" t="s">
        <v>385</v>
      </c>
      <c r="D75" s="485">
        <f>SUM(D68)</f>
        <v>721220</v>
      </c>
    </row>
    <row r="76" spans="1:30" ht="20.25" x14ac:dyDescent="0.3">
      <c r="A76" s="218"/>
      <c r="B76" s="218"/>
      <c r="C76" s="219"/>
      <c r="D76" s="220"/>
    </row>
    <row r="77" spans="1:30" ht="20.25" x14ac:dyDescent="0.3">
      <c r="A77" s="218"/>
      <c r="B77" s="218"/>
      <c r="C77" s="219"/>
      <c r="D77" s="220"/>
    </row>
    <row r="78" spans="1:30" ht="20.25" x14ac:dyDescent="0.3">
      <c r="A78" s="218"/>
      <c r="B78" s="218"/>
      <c r="C78" s="219"/>
      <c r="D78" s="220"/>
    </row>
    <row r="79" spans="1:30" ht="20.25" x14ac:dyDescent="0.3">
      <c r="A79" s="623" t="s">
        <v>540</v>
      </c>
      <c r="B79" s="623"/>
      <c r="C79" s="623"/>
      <c r="D79" s="623"/>
      <c r="E79" s="623"/>
      <c r="F79" s="623"/>
      <c r="G79" s="221"/>
      <c r="H79" s="221"/>
    </row>
  </sheetData>
  <mergeCells count="46">
    <mergeCell ref="A70:C70"/>
    <mergeCell ref="A63:C63"/>
    <mergeCell ref="A71:C71"/>
    <mergeCell ref="A46:C46"/>
    <mergeCell ref="A48:C48"/>
    <mergeCell ref="A50:C50"/>
    <mergeCell ref="A52:C52"/>
    <mergeCell ref="A67:D67"/>
    <mergeCell ref="A54:C54"/>
    <mergeCell ref="A56:C56"/>
    <mergeCell ref="A14:A15"/>
    <mergeCell ref="B14:C15"/>
    <mergeCell ref="D14:D15"/>
    <mergeCell ref="C2:D2"/>
    <mergeCell ref="C3:D3"/>
    <mergeCell ref="B8:C8"/>
    <mergeCell ref="B9:C9"/>
    <mergeCell ref="A11:D11"/>
    <mergeCell ref="B16:C16"/>
    <mergeCell ref="B19:C19"/>
    <mergeCell ref="B20:C20"/>
    <mergeCell ref="B21:C21"/>
    <mergeCell ref="B22:C22"/>
    <mergeCell ref="B18:C18"/>
    <mergeCell ref="A17:E17"/>
    <mergeCell ref="A79:F79"/>
    <mergeCell ref="B28:C28"/>
    <mergeCell ref="A31:D31"/>
    <mergeCell ref="A34:A35"/>
    <mergeCell ref="B34:B35"/>
    <mergeCell ref="C34:C35"/>
    <mergeCell ref="D34:D35"/>
    <mergeCell ref="A44:C44"/>
    <mergeCell ref="A60:C60"/>
    <mergeCell ref="A62:C62"/>
    <mergeCell ref="A64:C64"/>
    <mergeCell ref="A61:C61"/>
    <mergeCell ref="A42:C42"/>
    <mergeCell ref="A59:C59"/>
    <mergeCell ref="A65:C65"/>
    <mergeCell ref="A37:D37"/>
    <mergeCell ref="B27:C27"/>
    <mergeCell ref="B23:C23"/>
    <mergeCell ref="A24:D24"/>
    <mergeCell ref="B25:C25"/>
    <mergeCell ref="B26:C26"/>
  </mergeCells>
  <pageMargins left="1.1811023622047245" right="0.39370078740157483" top="0.78740157480314965" bottom="0.78740157480314965" header="0.31496062992125984" footer="0.31496062992125984"/>
  <pageSetup paperSize="9" scale="67" orientation="portrait" verticalDpi="4294967295" r:id="rId1"/>
  <headerFooter differentFirst="1">
    <oddHeader>&amp;C&amp;P&amp;RПродовження додатку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00"/>
  <sheetViews>
    <sheetView showZeros="0" view="pageBreakPreview" zoomScale="87" zoomScaleNormal="112" zoomScaleSheetLayoutView="87" workbookViewId="0">
      <selection activeCell="G29" sqref="G29"/>
    </sheetView>
  </sheetViews>
  <sheetFormatPr defaultColWidth="9.140625" defaultRowHeight="12.75" x14ac:dyDescent="0.2"/>
  <cols>
    <col min="1" max="1" width="13.5703125" style="20" customWidth="1"/>
    <col min="2" max="2" width="11.85546875" style="20" customWidth="1"/>
    <col min="3" max="3" width="10.85546875" style="20" customWidth="1"/>
    <col min="4" max="4" width="43.140625" style="20" customWidth="1"/>
    <col min="5" max="5" width="45.7109375" style="20" customWidth="1"/>
    <col min="6" max="6" width="25.7109375" style="211" customWidth="1"/>
    <col min="7" max="7" width="17.5703125" style="165" customWidth="1"/>
    <col min="8" max="8" width="18.5703125" style="229" customWidth="1"/>
    <col min="9" max="10" width="18" style="20" customWidth="1"/>
    <col min="12" max="12" width="21.42578125" style="20" hidden="1" customWidth="1"/>
    <col min="13" max="13" width="16" style="20" customWidth="1"/>
    <col min="14" max="16384" width="9.140625" style="20"/>
  </cols>
  <sheetData>
    <row r="4" spans="1:13" ht="57" customHeight="1" x14ac:dyDescent="0.2"/>
    <row r="5" spans="1:13" ht="16.350000000000001" customHeight="1" x14ac:dyDescent="0.3">
      <c r="D5" s="675"/>
      <c r="E5" s="675"/>
      <c r="F5" s="675"/>
      <c r="G5" s="675"/>
      <c r="H5" s="675"/>
      <c r="I5" s="675"/>
    </row>
    <row r="6" spans="1:13" ht="18.75" x14ac:dyDescent="0.3">
      <c r="D6" s="676"/>
      <c r="E6" s="676"/>
      <c r="F6" s="676"/>
      <c r="G6" s="676"/>
      <c r="H6" s="676"/>
      <c r="I6" s="676"/>
      <c r="J6" s="676"/>
    </row>
    <row r="7" spans="1:13" ht="16.899999999999999" customHeight="1" x14ac:dyDescent="0.3">
      <c r="D7" s="225"/>
      <c r="E7" s="225"/>
      <c r="F7" s="212"/>
      <c r="G7" s="224"/>
      <c r="H7" s="225"/>
      <c r="I7" s="225"/>
      <c r="J7" s="225"/>
    </row>
    <row r="8" spans="1:13" ht="27" customHeight="1" x14ac:dyDescent="0.3">
      <c r="A8" s="230" t="s">
        <v>544</v>
      </c>
      <c r="D8" s="225"/>
      <c r="E8" s="225"/>
      <c r="F8" s="212"/>
      <c r="G8" s="224"/>
      <c r="H8" s="225"/>
      <c r="I8" s="225"/>
      <c r="J8" s="225"/>
    </row>
    <row r="9" spans="1:13" ht="17.45" customHeight="1" x14ac:dyDescent="0.3">
      <c r="A9" s="231" t="s">
        <v>337</v>
      </c>
      <c r="D9" s="225"/>
      <c r="E9" s="225"/>
      <c r="F9" s="212"/>
      <c r="G9" s="224"/>
      <c r="H9" s="225"/>
      <c r="I9" s="225"/>
      <c r="J9" s="222" t="s">
        <v>339</v>
      </c>
    </row>
    <row r="10" spans="1:13" ht="9.6" customHeight="1" x14ac:dyDescent="0.3">
      <c r="E10" s="55"/>
      <c r="F10" s="212"/>
      <c r="G10" s="224"/>
      <c r="H10" s="56"/>
    </row>
    <row r="11" spans="1:13" s="116" customFormat="1" ht="27" customHeight="1" x14ac:dyDescent="0.2">
      <c r="A11" s="677" t="s">
        <v>417</v>
      </c>
      <c r="B11" s="677" t="s">
        <v>418</v>
      </c>
      <c r="C11" s="677" t="s">
        <v>280</v>
      </c>
      <c r="D11" s="678" t="s">
        <v>419</v>
      </c>
      <c r="E11" s="679" t="s">
        <v>283</v>
      </c>
      <c r="F11" s="679" t="s">
        <v>284</v>
      </c>
      <c r="G11" s="680" t="s">
        <v>281</v>
      </c>
      <c r="H11" s="681" t="s">
        <v>68</v>
      </c>
      <c r="I11" s="673" t="s">
        <v>69</v>
      </c>
      <c r="J11" s="674"/>
    </row>
    <row r="12" spans="1:13" s="116" customFormat="1" ht="104.25" customHeight="1" x14ac:dyDescent="0.2">
      <c r="A12" s="609"/>
      <c r="B12" s="609"/>
      <c r="C12" s="609"/>
      <c r="D12" s="609"/>
      <c r="E12" s="609"/>
      <c r="F12" s="600"/>
      <c r="G12" s="609"/>
      <c r="H12" s="609"/>
      <c r="I12" s="226" t="s">
        <v>276</v>
      </c>
      <c r="J12" s="119" t="s">
        <v>282</v>
      </c>
    </row>
    <row r="13" spans="1:13" s="207" customFormat="1" ht="15.75" customHeight="1" x14ac:dyDescent="0.2">
      <c r="A13" s="205">
        <v>1</v>
      </c>
      <c r="B13" s="205">
        <v>2</v>
      </c>
      <c r="C13" s="205">
        <v>3</v>
      </c>
      <c r="D13" s="205">
        <v>4</v>
      </c>
      <c r="E13" s="206">
        <v>5</v>
      </c>
      <c r="F13" s="206">
        <v>6</v>
      </c>
      <c r="G13" s="206">
        <v>7</v>
      </c>
      <c r="H13" s="206">
        <v>8</v>
      </c>
      <c r="I13" s="205">
        <v>9</v>
      </c>
      <c r="J13" s="206">
        <v>10</v>
      </c>
    </row>
    <row r="14" spans="1:13" ht="48" customHeight="1" x14ac:dyDescent="0.3">
      <c r="A14" s="178" t="s">
        <v>157</v>
      </c>
      <c r="B14" s="178"/>
      <c r="C14" s="178"/>
      <c r="D14" s="179" t="s">
        <v>151</v>
      </c>
      <c r="E14" s="277"/>
      <c r="F14" s="278"/>
      <c r="G14" s="524">
        <f>SUM(G15)</f>
        <v>40922220</v>
      </c>
      <c r="H14" s="524">
        <f t="shared" ref="H14:J14" si="0">SUM(H15)</f>
        <v>40300000</v>
      </c>
      <c r="I14" s="524">
        <f t="shared" si="0"/>
        <v>622220</v>
      </c>
      <c r="J14" s="524">
        <f t="shared" si="0"/>
        <v>622220</v>
      </c>
      <c r="K14" s="83"/>
      <c r="M14" s="99"/>
    </row>
    <row r="15" spans="1:13" ht="47.25" customHeight="1" x14ac:dyDescent="0.3">
      <c r="A15" s="178" t="s">
        <v>158</v>
      </c>
      <c r="B15" s="178"/>
      <c r="C15" s="178"/>
      <c r="D15" s="179" t="s">
        <v>151</v>
      </c>
      <c r="E15" s="277"/>
      <c r="F15" s="278"/>
      <c r="G15" s="524">
        <f>SUM(G16:G30)</f>
        <v>40922220</v>
      </c>
      <c r="H15" s="524">
        <f t="shared" ref="H15:J15" si="1">SUM(H16:H30)</f>
        <v>40300000</v>
      </c>
      <c r="I15" s="524">
        <f t="shared" si="1"/>
        <v>622220</v>
      </c>
      <c r="J15" s="524">
        <f t="shared" si="1"/>
        <v>622220</v>
      </c>
      <c r="K15" s="83"/>
      <c r="L15" s="216">
        <f>SUM(H14:I14)</f>
        <v>40922220</v>
      </c>
    </row>
    <row r="16" spans="1:13" s="187" customFormat="1" ht="115.5" hidden="1" customHeight="1" x14ac:dyDescent="0.3">
      <c r="A16" s="33" t="s">
        <v>314</v>
      </c>
      <c r="B16" s="33" t="s">
        <v>52</v>
      </c>
      <c r="C16" s="33" t="s">
        <v>53</v>
      </c>
      <c r="D16" s="102" t="s">
        <v>315</v>
      </c>
      <c r="E16" s="210" t="s">
        <v>354</v>
      </c>
      <c r="F16" s="215" t="s">
        <v>353</v>
      </c>
      <c r="G16" s="517">
        <f t="shared" ref="G16:G30" si="2">SUM(H16:I16)</f>
        <v>0</v>
      </c>
      <c r="H16" s="527"/>
      <c r="I16" s="527"/>
      <c r="J16" s="527"/>
      <c r="L16" s="188"/>
    </row>
    <row r="17" spans="1:12" s="187" customFormat="1" ht="71.25" hidden="1" customHeight="1" x14ac:dyDescent="0.3">
      <c r="A17" s="33" t="s">
        <v>314</v>
      </c>
      <c r="B17" s="33" t="s">
        <v>52</v>
      </c>
      <c r="C17" s="33" t="s">
        <v>53</v>
      </c>
      <c r="D17" s="102" t="s">
        <v>315</v>
      </c>
      <c r="E17" s="210" t="s">
        <v>522</v>
      </c>
      <c r="F17" s="215" t="s">
        <v>523</v>
      </c>
      <c r="G17" s="517">
        <f t="shared" si="2"/>
        <v>0</v>
      </c>
      <c r="H17" s="527"/>
      <c r="I17" s="527"/>
      <c r="J17" s="527"/>
      <c r="L17" s="188"/>
    </row>
    <row r="18" spans="1:12" s="187" customFormat="1" ht="39" hidden="1" customHeight="1" x14ac:dyDescent="0.3">
      <c r="A18" s="33" t="s">
        <v>314</v>
      </c>
      <c r="B18" s="33" t="s">
        <v>52</v>
      </c>
      <c r="C18" s="33" t="s">
        <v>53</v>
      </c>
      <c r="D18" s="102" t="s">
        <v>315</v>
      </c>
      <c r="E18" s="210" t="s">
        <v>455</v>
      </c>
      <c r="F18" s="215" t="s">
        <v>370</v>
      </c>
      <c r="G18" s="517">
        <f t="shared" ref="G18" si="3">SUM(H18:I18)</f>
        <v>0</v>
      </c>
      <c r="H18" s="527"/>
      <c r="I18" s="527"/>
      <c r="J18" s="527"/>
      <c r="L18" s="188"/>
    </row>
    <row r="19" spans="1:12" s="187" customFormat="1" ht="54" hidden="1" customHeight="1" x14ac:dyDescent="0.3">
      <c r="A19" s="33" t="s">
        <v>314</v>
      </c>
      <c r="B19" s="33" t="s">
        <v>52</v>
      </c>
      <c r="C19" s="33" t="s">
        <v>53</v>
      </c>
      <c r="D19" s="102" t="s">
        <v>315</v>
      </c>
      <c r="E19" s="210" t="s">
        <v>524</v>
      </c>
      <c r="F19" s="215" t="s">
        <v>525</v>
      </c>
      <c r="G19" s="517">
        <f t="shared" si="2"/>
        <v>0</v>
      </c>
      <c r="H19" s="527"/>
      <c r="I19" s="527"/>
      <c r="J19" s="527"/>
      <c r="L19" s="188"/>
    </row>
    <row r="20" spans="1:12" s="187" customFormat="1" ht="57" hidden="1" customHeight="1" x14ac:dyDescent="0.3">
      <c r="A20" s="33" t="s">
        <v>314</v>
      </c>
      <c r="B20" s="33" t="s">
        <v>52</v>
      </c>
      <c r="C20" s="33" t="s">
        <v>53</v>
      </c>
      <c r="D20" s="102" t="s">
        <v>315</v>
      </c>
      <c r="E20" s="209" t="s">
        <v>517</v>
      </c>
      <c r="F20" s="136" t="s">
        <v>516</v>
      </c>
      <c r="G20" s="517">
        <f t="shared" si="2"/>
        <v>0</v>
      </c>
      <c r="H20" s="527"/>
      <c r="I20" s="527"/>
      <c r="J20" s="527"/>
      <c r="L20" s="188"/>
    </row>
    <row r="21" spans="1:12" s="187" customFormat="1" ht="75.75" hidden="1" customHeight="1" x14ac:dyDescent="0.3">
      <c r="A21" s="109" t="s">
        <v>167</v>
      </c>
      <c r="B21" s="109" t="s">
        <v>140</v>
      </c>
      <c r="C21" s="109" t="s">
        <v>49</v>
      </c>
      <c r="D21" s="292" t="s">
        <v>14</v>
      </c>
      <c r="E21" s="210" t="s">
        <v>357</v>
      </c>
      <c r="F21" s="215" t="s">
        <v>355</v>
      </c>
      <c r="G21" s="517">
        <f t="shared" ref="G21" si="4">SUM(H21:I21)</f>
        <v>0</v>
      </c>
      <c r="H21" s="527"/>
      <c r="I21" s="527"/>
      <c r="J21" s="527"/>
      <c r="L21" s="188"/>
    </row>
    <row r="22" spans="1:12" s="83" customFormat="1" ht="42" hidden="1" customHeight="1" x14ac:dyDescent="0.3">
      <c r="A22" s="33" t="s">
        <v>349</v>
      </c>
      <c r="B22" s="33" t="s">
        <v>350</v>
      </c>
      <c r="C22" s="33" t="s">
        <v>352</v>
      </c>
      <c r="D22" s="102" t="s">
        <v>351</v>
      </c>
      <c r="E22" s="209" t="s">
        <v>392</v>
      </c>
      <c r="F22" s="215" t="s">
        <v>369</v>
      </c>
      <c r="G22" s="517">
        <f t="shared" si="2"/>
        <v>0</v>
      </c>
      <c r="H22" s="517"/>
      <c r="I22" s="529"/>
      <c r="J22" s="529"/>
    </row>
    <row r="23" spans="1:12" s="98" customFormat="1" ht="78.75" hidden="1" customHeight="1" x14ac:dyDescent="0.3">
      <c r="A23" s="110" t="s">
        <v>181</v>
      </c>
      <c r="B23" s="110" t="s">
        <v>182</v>
      </c>
      <c r="C23" s="110" t="s">
        <v>54</v>
      </c>
      <c r="D23" s="129" t="s">
        <v>180</v>
      </c>
      <c r="E23" s="108" t="s">
        <v>448</v>
      </c>
      <c r="F23" s="166" t="s">
        <v>449</v>
      </c>
      <c r="G23" s="233">
        <f t="shared" si="2"/>
        <v>0</v>
      </c>
      <c r="H23" s="531"/>
      <c r="I23" s="234"/>
      <c r="J23" s="532"/>
    </row>
    <row r="24" spans="1:12" ht="69.75" hidden="1" customHeight="1" x14ac:dyDescent="0.3">
      <c r="A24" s="109" t="s">
        <v>183</v>
      </c>
      <c r="B24" s="109" t="s">
        <v>184</v>
      </c>
      <c r="C24" s="274" t="s">
        <v>185</v>
      </c>
      <c r="D24" s="275" t="s">
        <v>186</v>
      </c>
      <c r="E24" s="209" t="s">
        <v>450</v>
      </c>
      <c r="F24" s="136" t="s">
        <v>451</v>
      </c>
      <c r="G24" s="517">
        <f t="shared" si="2"/>
        <v>0</v>
      </c>
      <c r="H24" s="515"/>
      <c r="I24" s="529"/>
      <c r="J24" s="529"/>
      <c r="K24" s="20"/>
    </row>
    <row r="25" spans="1:12" ht="39.75" hidden="1" customHeight="1" x14ac:dyDescent="0.3">
      <c r="A25" s="134" t="s">
        <v>474</v>
      </c>
      <c r="B25" s="33" t="s">
        <v>475</v>
      </c>
      <c r="C25" s="163" t="s">
        <v>479</v>
      </c>
      <c r="D25" s="164" t="s">
        <v>478</v>
      </c>
      <c r="E25" s="210" t="s">
        <v>455</v>
      </c>
      <c r="F25" s="215" t="s">
        <v>370</v>
      </c>
      <c r="G25" s="517">
        <f t="shared" ref="G25:G26" si="5">SUM(H25:I25)</f>
        <v>0</v>
      </c>
      <c r="H25" s="515"/>
      <c r="I25" s="529"/>
      <c r="J25" s="529"/>
      <c r="K25" s="20"/>
    </row>
    <row r="26" spans="1:12" ht="78" hidden="1" customHeight="1" x14ac:dyDescent="0.3">
      <c r="A26" s="134" t="s">
        <v>482</v>
      </c>
      <c r="B26" s="33" t="s">
        <v>483</v>
      </c>
      <c r="C26" s="163" t="s">
        <v>479</v>
      </c>
      <c r="D26" s="164" t="s">
        <v>480</v>
      </c>
      <c r="E26" s="210" t="s">
        <v>522</v>
      </c>
      <c r="F26" s="215" t="s">
        <v>523</v>
      </c>
      <c r="G26" s="517">
        <f t="shared" si="5"/>
        <v>0</v>
      </c>
      <c r="H26" s="515"/>
      <c r="I26" s="529"/>
      <c r="J26" s="529"/>
      <c r="K26" s="20"/>
    </row>
    <row r="27" spans="1:12" ht="42.75" hidden="1" customHeight="1" x14ac:dyDescent="0.3">
      <c r="A27" s="134" t="s">
        <v>452</v>
      </c>
      <c r="B27" s="33" t="s">
        <v>453</v>
      </c>
      <c r="C27" s="163"/>
      <c r="D27" s="275" t="s">
        <v>454</v>
      </c>
      <c r="E27" s="210" t="s">
        <v>455</v>
      </c>
      <c r="F27" s="215" t="s">
        <v>370</v>
      </c>
      <c r="G27" s="517">
        <f t="shared" si="2"/>
        <v>0</v>
      </c>
      <c r="H27" s="515"/>
      <c r="I27" s="529"/>
      <c r="J27" s="533"/>
      <c r="K27" s="20"/>
    </row>
    <row r="28" spans="1:12" s="276" customFormat="1" ht="75" hidden="1" customHeight="1" x14ac:dyDescent="0.35">
      <c r="A28" s="33" t="s">
        <v>476</v>
      </c>
      <c r="B28" s="33" t="s">
        <v>477</v>
      </c>
      <c r="C28" s="33" t="s">
        <v>479</v>
      </c>
      <c r="D28" s="157" t="s">
        <v>481</v>
      </c>
      <c r="E28" s="210" t="s">
        <v>522</v>
      </c>
      <c r="F28" s="215" t="s">
        <v>523</v>
      </c>
      <c r="G28" s="517">
        <f t="shared" si="2"/>
        <v>0</v>
      </c>
      <c r="H28" s="515"/>
      <c r="I28" s="529"/>
      <c r="J28" s="529"/>
    </row>
    <row r="29" spans="1:12" s="276" customFormat="1" ht="75" customHeight="1" x14ac:dyDescent="0.35">
      <c r="A29" s="33" t="s">
        <v>550</v>
      </c>
      <c r="B29" s="33" t="s">
        <v>553</v>
      </c>
      <c r="C29" s="33" t="s">
        <v>52</v>
      </c>
      <c r="D29" s="157" t="s">
        <v>260</v>
      </c>
      <c r="E29" s="210" t="s">
        <v>522</v>
      </c>
      <c r="F29" s="215" t="s">
        <v>523</v>
      </c>
      <c r="G29" s="517">
        <f t="shared" si="2"/>
        <v>40200000</v>
      </c>
      <c r="H29" s="515">
        <v>40200000</v>
      </c>
      <c r="I29" s="529"/>
      <c r="J29" s="529"/>
    </row>
    <row r="30" spans="1:12" s="276" customFormat="1" ht="75" customHeight="1" x14ac:dyDescent="0.35">
      <c r="A30" s="33" t="s">
        <v>551</v>
      </c>
      <c r="B30" s="33" t="s">
        <v>552</v>
      </c>
      <c r="C30" s="33" t="s">
        <v>52</v>
      </c>
      <c r="D30" s="157" t="s">
        <v>554</v>
      </c>
      <c r="E30" s="210" t="s">
        <v>522</v>
      </c>
      <c r="F30" s="215" t="s">
        <v>523</v>
      </c>
      <c r="G30" s="517">
        <f t="shared" si="2"/>
        <v>722220</v>
      </c>
      <c r="H30" s="515">
        <v>100000</v>
      </c>
      <c r="I30" s="529">
        <v>622220</v>
      </c>
      <c r="J30" s="529">
        <v>622220</v>
      </c>
    </row>
    <row r="31" spans="1:12" s="83" customFormat="1" ht="47.25" hidden="1" customHeight="1" x14ac:dyDescent="0.3">
      <c r="A31" s="131" t="s">
        <v>198</v>
      </c>
      <c r="B31" s="281"/>
      <c r="C31" s="281"/>
      <c r="D31" s="282" t="s">
        <v>152</v>
      </c>
      <c r="E31" s="283"/>
      <c r="F31" s="284"/>
      <c r="G31" s="524">
        <f>SUM(G32)</f>
        <v>0</v>
      </c>
      <c r="H31" s="524">
        <f t="shared" ref="H31:J31" si="6">SUM(H32)</f>
        <v>0</v>
      </c>
      <c r="I31" s="524">
        <f t="shared" si="6"/>
        <v>0</v>
      </c>
      <c r="J31" s="524">
        <f t="shared" si="6"/>
        <v>0</v>
      </c>
    </row>
    <row r="32" spans="1:12" s="83" customFormat="1" ht="45.75" hidden="1" customHeight="1" x14ac:dyDescent="0.3">
      <c r="A32" s="131" t="s">
        <v>197</v>
      </c>
      <c r="B32" s="281"/>
      <c r="C32" s="281"/>
      <c r="D32" s="282" t="s">
        <v>152</v>
      </c>
      <c r="E32" s="283"/>
      <c r="F32" s="284"/>
      <c r="G32" s="524">
        <f>SUM(G33:G35)</f>
        <v>0</v>
      </c>
      <c r="H32" s="524">
        <f t="shared" ref="H32:J32" si="7">SUM(H33:H35)</f>
        <v>0</v>
      </c>
      <c r="I32" s="524">
        <f t="shared" si="7"/>
        <v>0</v>
      </c>
      <c r="J32" s="524">
        <f t="shared" si="7"/>
        <v>0</v>
      </c>
      <c r="L32" s="92">
        <f>SUM(H32:I32)</f>
        <v>0</v>
      </c>
    </row>
    <row r="33" spans="1:12" s="83" customFormat="1" ht="77.25" hidden="1" customHeight="1" x14ac:dyDescent="0.3">
      <c r="A33" s="158" t="s">
        <v>402</v>
      </c>
      <c r="B33" s="158" t="s">
        <v>403</v>
      </c>
      <c r="C33" s="279" t="s">
        <v>44</v>
      </c>
      <c r="D33" s="113" t="s">
        <v>404</v>
      </c>
      <c r="E33" s="210" t="s">
        <v>333</v>
      </c>
      <c r="F33" s="136" t="s">
        <v>334</v>
      </c>
      <c r="G33" s="515">
        <f t="shared" ref="G33" si="8">SUM(H33:I33)</f>
        <v>0</v>
      </c>
      <c r="H33" s="515"/>
      <c r="I33" s="527"/>
      <c r="J33" s="534"/>
      <c r="L33" s="280"/>
    </row>
    <row r="34" spans="1:12" s="83" customFormat="1" ht="75" hidden="1" customHeight="1" x14ac:dyDescent="0.3">
      <c r="A34" s="97" t="s">
        <v>407</v>
      </c>
      <c r="B34" s="97" t="s">
        <v>409</v>
      </c>
      <c r="C34" s="97" t="s">
        <v>46</v>
      </c>
      <c r="D34" s="113" t="s">
        <v>240</v>
      </c>
      <c r="E34" s="209" t="s">
        <v>359</v>
      </c>
      <c r="F34" s="215" t="s">
        <v>360</v>
      </c>
      <c r="G34" s="517">
        <f>SUM(H34:I34)</f>
        <v>0</v>
      </c>
      <c r="H34" s="515"/>
      <c r="I34" s="527"/>
      <c r="J34" s="534"/>
      <c r="L34" s="120"/>
    </row>
    <row r="35" spans="1:12" ht="57" hidden="1" customHeight="1" x14ac:dyDescent="0.3">
      <c r="A35" s="97" t="s">
        <v>407</v>
      </c>
      <c r="B35" s="97" t="s">
        <v>409</v>
      </c>
      <c r="C35" s="97" t="s">
        <v>46</v>
      </c>
      <c r="D35" s="113" t="s">
        <v>240</v>
      </c>
      <c r="E35" s="209" t="s">
        <v>517</v>
      </c>
      <c r="F35" s="136" t="s">
        <v>516</v>
      </c>
      <c r="G35" s="517">
        <f>SUM(H35:I35)</f>
        <v>0</v>
      </c>
      <c r="H35" s="529"/>
      <c r="I35" s="529"/>
      <c r="J35" s="529"/>
      <c r="K35" s="20"/>
    </row>
    <row r="36" spans="1:12" s="95" customFormat="1" ht="57.75" customHeight="1" x14ac:dyDescent="0.3">
      <c r="A36" s="131" t="s">
        <v>195</v>
      </c>
      <c r="B36" s="270"/>
      <c r="C36" s="270"/>
      <c r="D36" s="143" t="s">
        <v>469</v>
      </c>
      <c r="E36" s="262"/>
      <c r="F36" s="263"/>
      <c r="G36" s="518">
        <f>SUM(G37)</f>
        <v>1230000</v>
      </c>
      <c r="H36" s="518">
        <f t="shared" ref="H36:J36" si="9">SUM(H37)</f>
        <v>1230000</v>
      </c>
      <c r="I36" s="518">
        <f t="shared" si="9"/>
        <v>0</v>
      </c>
      <c r="J36" s="518">
        <f t="shared" si="9"/>
        <v>0</v>
      </c>
    </row>
    <row r="37" spans="1:12" s="95" customFormat="1" ht="60.75" customHeight="1" x14ac:dyDescent="0.3">
      <c r="A37" s="131" t="s">
        <v>194</v>
      </c>
      <c r="B37" s="270"/>
      <c r="C37" s="270"/>
      <c r="D37" s="143" t="s">
        <v>469</v>
      </c>
      <c r="E37" s="262"/>
      <c r="F37" s="263"/>
      <c r="G37" s="518">
        <f>SUM(G38:G53)</f>
        <v>1230000</v>
      </c>
      <c r="H37" s="518">
        <f t="shared" ref="H37:J37" si="10">SUM(H38:H53)</f>
        <v>1230000</v>
      </c>
      <c r="I37" s="518">
        <f t="shared" si="10"/>
        <v>0</v>
      </c>
      <c r="J37" s="518">
        <f t="shared" si="10"/>
        <v>0</v>
      </c>
      <c r="L37" s="264">
        <f>SUM(H36:I36)</f>
        <v>1230000</v>
      </c>
    </row>
    <row r="38" spans="1:12" s="190" customFormat="1" ht="45" hidden="1" customHeight="1" x14ac:dyDescent="0.3">
      <c r="A38" s="33" t="s">
        <v>489</v>
      </c>
      <c r="B38" s="33" t="s">
        <v>348</v>
      </c>
      <c r="C38" s="33" t="s">
        <v>347</v>
      </c>
      <c r="D38" s="106" t="s">
        <v>346</v>
      </c>
      <c r="E38" s="210" t="s">
        <v>518</v>
      </c>
      <c r="F38" s="136" t="s">
        <v>519</v>
      </c>
      <c r="G38" s="94">
        <f t="shared" ref="G38:G43" si="11">SUM(H38:I38)</f>
        <v>0</v>
      </c>
      <c r="H38" s="93"/>
      <c r="I38" s="93"/>
      <c r="J38" s="93"/>
      <c r="L38" s="268"/>
    </row>
    <row r="39" spans="1:12" s="242" customFormat="1" ht="75" hidden="1" customHeight="1" x14ac:dyDescent="0.3">
      <c r="A39" s="33" t="s">
        <v>488</v>
      </c>
      <c r="B39" s="33" t="s">
        <v>328</v>
      </c>
      <c r="C39" s="33" t="s">
        <v>327</v>
      </c>
      <c r="D39" s="155" t="s">
        <v>326</v>
      </c>
      <c r="E39" s="210" t="s">
        <v>518</v>
      </c>
      <c r="F39" s="136" t="s">
        <v>519</v>
      </c>
      <c r="G39" s="94">
        <f t="shared" si="11"/>
        <v>0</v>
      </c>
      <c r="H39" s="93"/>
      <c r="I39" s="266"/>
      <c r="J39" s="266"/>
      <c r="L39" s="267"/>
    </row>
    <row r="40" spans="1:12" s="242" customFormat="1" ht="43.5" hidden="1" customHeight="1" x14ac:dyDescent="0.3">
      <c r="A40" s="33" t="s">
        <v>490</v>
      </c>
      <c r="B40" s="33" t="s">
        <v>160</v>
      </c>
      <c r="C40" s="33" t="s">
        <v>77</v>
      </c>
      <c r="D40" s="102" t="s">
        <v>161</v>
      </c>
      <c r="E40" s="210" t="s">
        <v>518</v>
      </c>
      <c r="F40" s="136" t="s">
        <v>519</v>
      </c>
      <c r="G40" s="94">
        <f t="shared" si="11"/>
        <v>0</v>
      </c>
      <c r="H40" s="93"/>
      <c r="I40" s="266"/>
      <c r="J40" s="266"/>
      <c r="L40" s="267"/>
    </row>
    <row r="41" spans="1:12" s="242" customFormat="1" ht="60.75" hidden="1" customHeight="1" x14ac:dyDescent="0.3">
      <c r="A41" s="33" t="s">
        <v>491</v>
      </c>
      <c r="B41" s="33" t="s">
        <v>162</v>
      </c>
      <c r="C41" s="33" t="s">
        <v>77</v>
      </c>
      <c r="D41" s="102" t="s">
        <v>163</v>
      </c>
      <c r="E41" s="210" t="s">
        <v>518</v>
      </c>
      <c r="F41" s="136" t="s">
        <v>519</v>
      </c>
      <c r="G41" s="94">
        <f t="shared" si="11"/>
        <v>0</v>
      </c>
      <c r="H41" s="93"/>
      <c r="I41" s="266"/>
      <c r="J41" s="266"/>
      <c r="L41" s="267"/>
    </row>
    <row r="42" spans="1:12" s="242" customFormat="1" ht="41.25" hidden="1" customHeight="1" x14ac:dyDescent="0.3">
      <c r="A42" s="33" t="s">
        <v>492</v>
      </c>
      <c r="B42" s="33" t="s">
        <v>164</v>
      </c>
      <c r="C42" s="33" t="s">
        <v>77</v>
      </c>
      <c r="D42" s="106" t="s">
        <v>13</v>
      </c>
      <c r="E42" s="210" t="s">
        <v>518</v>
      </c>
      <c r="F42" s="136" t="s">
        <v>519</v>
      </c>
      <c r="G42" s="94">
        <f t="shared" si="11"/>
        <v>0</v>
      </c>
      <c r="H42" s="93"/>
      <c r="I42" s="266"/>
      <c r="J42" s="266"/>
      <c r="L42" s="267"/>
    </row>
    <row r="43" spans="1:12" s="242" customFormat="1" ht="39" hidden="1" customHeight="1" x14ac:dyDescent="0.3">
      <c r="A43" s="33" t="s">
        <v>493</v>
      </c>
      <c r="B43" s="33" t="s">
        <v>166</v>
      </c>
      <c r="C43" s="33" t="s">
        <v>77</v>
      </c>
      <c r="D43" s="106" t="s">
        <v>165</v>
      </c>
      <c r="E43" s="210" t="s">
        <v>518</v>
      </c>
      <c r="F43" s="136" t="s">
        <v>519</v>
      </c>
      <c r="G43" s="94">
        <f t="shared" si="11"/>
        <v>0</v>
      </c>
      <c r="H43" s="93"/>
      <c r="I43" s="266"/>
      <c r="J43" s="266"/>
      <c r="L43" s="267"/>
    </row>
    <row r="44" spans="1:12" s="190" customFormat="1" ht="76.5" hidden="1" customHeight="1" x14ac:dyDescent="0.3">
      <c r="A44" s="104" t="s">
        <v>201</v>
      </c>
      <c r="B44" s="215">
        <v>3031</v>
      </c>
      <c r="C44" s="215">
        <v>1030</v>
      </c>
      <c r="D44" s="113" t="s">
        <v>206</v>
      </c>
      <c r="E44" s="209" t="s">
        <v>342</v>
      </c>
      <c r="F44" s="136" t="s">
        <v>344</v>
      </c>
      <c r="G44" s="94">
        <f t="shared" ref="G44:G51" si="12">SUM(H44:I44)</f>
        <v>0</v>
      </c>
      <c r="H44" s="93"/>
      <c r="I44" s="93"/>
      <c r="J44" s="93"/>
      <c r="L44" s="189"/>
    </row>
    <row r="45" spans="1:12" ht="77.25" hidden="1" customHeight="1" x14ac:dyDescent="0.3">
      <c r="A45" s="104" t="s">
        <v>204</v>
      </c>
      <c r="B45" s="375" t="s">
        <v>203</v>
      </c>
      <c r="C45" s="376" t="s">
        <v>55</v>
      </c>
      <c r="D45" s="113" t="s">
        <v>207</v>
      </c>
      <c r="E45" s="209" t="s">
        <v>342</v>
      </c>
      <c r="F45" s="136" t="s">
        <v>344</v>
      </c>
      <c r="G45" s="94">
        <f t="shared" si="12"/>
        <v>0</v>
      </c>
      <c r="H45" s="93"/>
      <c r="I45" s="60"/>
      <c r="J45" s="60"/>
      <c r="K45" s="20"/>
      <c r="L45" s="95"/>
    </row>
    <row r="46" spans="1:12" s="162" customFormat="1" ht="72" hidden="1" customHeight="1" x14ac:dyDescent="0.3">
      <c r="A46" s="104" t="s">
        <v>205</v>
      </c>
      <c r="B46" s="104" t="s">
        <v>202</v>
      </c>
      <c r="C46" s="103" t="s">
        <v>55</v>
      </c>
      <c r="D46" s="377" t="s">
        <v>21</v>
      </c>
      <c r="E46" s="209" t="s">
        <v>342</v>
      </c>
      <c r="F46" s="136" t="s">
        <v>344</v>
      </c>
      <c r="G46" s="94">
        <f t="shared" si="12"/>
        <v>0</v>
      </c>
      <c r="H46" s="93"/>
      <c r="I46" s="60"/>
      <c r="J46" s="60"/>
      <c r="L46" s="269"/>
    </row>
    <row r="47" spans="1:12" s="162" customFormat="1" ht="72" hidden="1" customHeight="1" x14ac:dyDescent="0.3">
      <c r="A47" s="104" t="s">
        <v>494</v>
      </c>
      <c r="B47" s="104" t="s">
        <v>495</v>
      </c>
      <c r="C47" s="103" t="s">
        <v>55</v>
      </c>
      <c r="D47" s="113" t="s">
        <v>470</v>
      </c>
      <c r="E47" s="209" t="s">
        <v>342</v>
      </c>
      <c r="F47" s="136" t="s">
        <v>344</v>
      </c>
      <c r="G47" s="94">
        <f t="shared" ref="G47:G49" si="13">SUM(H47:I47)</f>
        <v>0</v>
      </c>
      <c r="H47" s="93"/>
      <c r="I47" s="60"/>
      <c r="J47" s="60"/>
      <c r="L47" s="269"/>
    </row>
    <row r="48" spans="1:12" s="162" customFormat="1" ht="72" hidden="1" customHeight="1" x14ac:dyDescent="0.3">
      <c r="A48" s="33" t="s">
        <v>496</v>
      </c>
      <c r="B48" s="33" t="s">
        <v>169</v>
      </c>
      <c r="C48" s="33" t="s">
        <v>49</v>
      </c>
      <c r="D48" s="157" t="s">
        <v>168</v>
      </c>
      <c r="E48" s="210" t="s">
        <v>357</v>
      </c>
      <c r="F48" s="215" t="s">
        <v>355</v>
      </c>
      <c r="G48" s="94">
        <f t="shared" ref="G48" si="14">SUM(H48:I48)</f>
        <v>0</v>
      </c>
      <c r="H48" s="93"/>
      <c r="I48" s="60"/>
      <c r="J48" s="60"/>
      <c r="L48" s="269"/>
    </row>
    <row r="49" spans="1:12" s="162" customFormat="1" ht="72" hidden="1" customHeight="1" x14ac:dyDescent="0.3">
      <c r="A49" s="33" t="s">
        <v>500</v>
      </c>
      <c r="B49" s="33" t="s">
        <v>170</v>
      </c>
      <c r="C49" s="33" t="s">
        <v>49</v>
      </c>
      <c r="D49" s="157" t="s">
        <v>171</v>
      </c>
      <c r="E49" s="210" t="s">
        <v>357</v>
      </c>
      <c r="F49" s="215" t="s">
        <v>355</v>
      </c>
      <c r="G49" s="94">
        <f t="shared" si="13"/>
        <v>0</v>
      </c>
      <c r="H49" s="93"/>
      <c r="I49" s="60"/>
      <c r="J49" s="60"/>
      <c r="L49" s="269"/>
    </row>
    <row r="50" spans="1:12" s="162" customFormat="1" ht="79.5" hidden="1" customHeight="1" x14ac:dyDescent="0.3">
      <c r="A50" s="104" t="s">
        <v>213</v>
      </c>
      <c r="B50" s="111" t="s">
        <v>214</v>
      </c>
      <c r="C50" s="97" t="s">
        <v>20</v>
      </c>
      <c r="D50" s="105" t="s">
        <v>471</v>
      </c>
      <c r="E50" s="209" t="s">
        <v>342</v>
      </c>
      <c r="F50" s="136" t="s">
        <v>344</v>
      </c>
      <c r="G50" s="94">
        <f t="shared" si="12"/>
        <v>0</v>
      </c>
      <c r="H50" s="93"/>
      <c r="I50" s="60"/>
      <c r="J50" s="60"/>
      <c r="L50" s="269"/>
    </row>
    <row r="51" spans="1:12" ht="70.900000000000006" customHeight="1" x14ac:dyDescent="0.3">
      <c r="A51" s="97" t="s">
        <v>215</v>
      </c>
      <c r="B51" s="104" t="s">
        <v>174</v>
      </c>
      <c r="C51" s="97" t="s">
        <v>48</v>
      </c>
      <c r="D51" s="105" t="s">
        <v>175</v>
      </c>
      <c r="E51" s="209" t="s">
        <v>342</v>
      </c>
      <c r="F51" s="136" t="s">
        <v>344</v>
      </c>
      <c r="G51" s="517">
        <f t="shared" si="12"/>
        <v>1230000</v>
      </c>
      <c r="H51" s="529">
        <v>1230000</v>
      </c>
      <c r="I51" s="529"/>
      <c r="J51" s="529"/>
      <c r="K51" s="20"/>
      <c r="L51" s="95"/>
    </row>
    <row r="52" spans="1:12" ht="112.5" hidden="1" customHeight="1" x14ac:dyDescent="0.3">
      <c r="A52" s="370" t="s">
        <v>501</v>
      </c>
      <c r="B52" s="370" t="s">
        <v>324</v>
      </c>
      <c r="C52" s="371" t="s">
        <v>285</v>
      </c>
      <c r="D52" s="105" t="s">
        <v>325</v>
      </c>
      <c r="E52" s="210" t="s">
        <v>536</v>
      </c>
      <c r="F52" s="136" t="s">
        <v>537</v>
      </c>
      <c r="G52" s="94">
        <f t="shared" ref="G52:G53" si="15">SUM(H52:I52)</f>
        <v>0</v>
      </c>
      <c r="H52" s="60"/>
      <c r="I52" s="60"/>
      <c r="J52" s="60"/>
      <c r="K52" s="20"/>
      <c r="L52" s="95"/>
    </row>
    <row r="53" spans="1:12" ht="74.25" hidden="1" customHeight="1" x14ac:dyDescent="0.3">
      <c r="A53" s="370" t="s">
        <v>548</v>
      </c>
      <c r="B53" s="33" t="s">
        <v>477</v>
      </c>
      <c r="C53" s="33" t="s">
        <v>479</v>
      </c>
      <c r="D53" s="157" t="s">
        <v>481</v>
      </c>
      <c r="E53" s="210" t="s">
        <v>522</v>
      </c>
      <c r="F53" s="215" t="s">
        <v>523</v>
      </c>
      <c r="G53" s="94">
        <f t="shared" si="15"/>
        <v>0</v>
      </c>
      <c r="H53" s="93"/>
      <c r="I53" s="60"/>
      <c r="J53" s="60"/>
      <c r="K53" s="20"/>
      <c r="L53" s="95"/>
    </row>
    <row r="54" spans="1:12" s="83" customFormat="1" ht="54" hidden="1" customHeight="1" x14ac:dyDescent="0.3">
      <c r="A54" s="131" t="s">
        <v>22</v>
      </c>
      <c r="B54" s="261"/>
      <c r="C54" s="261"/>
      <c r="D54" s="143" t="s">
        <v>456</v>
      </c>
      <c r="E54" s="262"/>
      <c r="F54" s="263"/>
      <c r="G54" s="142">
        <f t="shared" ref="G54:G87" si="16">SUM(H54:I54)</f>
        <v>0</v>
      </c>
      <c r="H54" s="132">
        <f>SUM(H55)</f>
        <v>0</v>
      </c>
      <c r="I54" s="132">
        <f t="shared" ref="I54:J54" si="17">SUM(I55)</f>
        <v>0</v>
      </c>
      <c r="J54" s="132">
        <f t="shared" si="17"/>
        <v>0</v>
      </c>
    </row>
    <row r="55" spans="1:12" s="83" customFormat="1" ht="57" hidden="1" customHeight="1" x14ac:dyDescent="0.3">
      <c r="A55" s="131" t="s">
        <v>23</v>
      </c>
      <c r="B55" s="261"/>
      <c r="C55" s="261"/>
      <c r="D55" s="143" t="s">
        <v>456</v>
      </c>
      <c r="E55" s="262"/>
      <c r="F55" s="263"/>
      <c r="G55" s="132">
        <f>SUM(G56:G67)</f>
        <v>0</v>
      </c>
      <c r="H55" s="132">
        <f t="shared" ref="H55:J55" si="18">SUM(H56:H67)</f>
        <v>0</v>
      </c>
      <c r="I55" s="132">
        <f t="shared" si="18"/>
        <v>0</v>
      </c>
      <c r="J55" s="132">
        <f t="shared" si="18"/>
        <v>0</v>
      </c>
      <c r="L55" s="273">
        <f>SUM(H55:I55)</f>
        <v>0</v>
      </c>
    </row>
    <row r="56" spans="1:12" s="96" customFormat="1" ht="64.5" hidden="1" customHeight="1" x14ac:dyDescent="0.3">
      <c r="A56" s="97" t="s">
        <v>398</v>
      </c>
      <c r="B56" s="97" t="s">
        <v>399</v>
      </c>
      <c r="C56" s="97" t="s">
        <v>45</v>
      </c>
      <c r="D56" s="271" t="s">
        <v>502</v>
      </c>
      <c r="E56" s="209" t="s">
        <v>517</v>
      </c>
      <c r="F56" s="136" t="s">
        <v>516</v>
      </c>
      <c r="G56" s="94">
        <f>SUM(H56:I56)</f>
        <v>0</v>
      </c>
      <c r="H56" s="169"/>
      <c r="I56" s="169"/>
      <c r="J56" s="169"/>
      <c r="L56" s="243"/>
    </row>
    <row r="57" spans="1:12" s="83" customFormat="1" ht="82.5" hidden="1" customHeight="1" x14ac:dyDescent="0.3">
      <c r="A57" s="97" t="s">
        <v>503</v>
      </c>
      <c r="B57" s="97" t="s">
        <v>170</v>
      </c>
      <c r="C57" s="97" t="s">
        <v>49</v>
      </c>
      <c r="D57" s="271" t="s">
        <v>171</v>
      </c>
      <c r="E57" s="210" t="s">
        <v>457</v>
      </c>
      <c r="F57" s="215" t="s">
        <v>355</v>
      </c>
      <c r="G57" s="94">
        <f t="shared" ref="G57:G58" si="19">SUM(H57:I57)</f>
        <v>0</v>
      </c>
      <c r="H57" s="169"/>
      <c r="I57" s="291"/>
      <c r="J57" s="291"/>
      <c r="L57" s="92"/>
    </row>
    <row r="58" spans="1:12" s="96" customFormat="1" ht="72.599999999999994" hidden="1" customHeight="1" x14ac:dyDescent="0.3">
      <c r="A58" s="237" t="s">
        <v>520</v>
      </c>
      <c r="B58" s="237" t="s">
        <v>174</v>
      </c>
      <c r="C58" s="237" t="s">
        <v>48</v>
      </c>
      <c r="D58" s="244" t="s">
        <v>175</v>
      </c>
      <c r="E58" s="130" t="s">
        <v>457</v>
      </c>
      <c r="F58" s="166" t="s">
        <v>355</v>
      </c>
      <c r="G58" s="128">
        <f t="shared" si="19"/>
        <v>0</v>
      </c>
      <c r="H58" s="245"/>
      <c r="I58" s="260"/>
      <c r="J58" s="260"/>
    </row>
    <row r="59" spans="1:12" ht="117.75" hidden="1" customHeight="1" x14ac:dyDescent="0.3">
      <c r="A59" s="158" t="s">
        <v>504</v>
      </c>
      <c r="B59" s="109" t="s">
        <v>142</v>
      </c>
      <c r="C59" s="158" t="s">
        <v>49</v>
      </c>
      <c r="D59" s="126" t="s">
        <v>15</v>
      </c>
      <c r="E59" s="210" t="s">
        <v>358</v>
      </c>
      <c r="F59" s="215" t="s">
        <v>356</v>
      </c>
      <c r="G59" s="94">
        <f>SUM(H59:I59)</f>
        <v>0</v>
      </c>
      <c r="H59" s="94"/>
      <c r="I59" s="60"/>
      <c r="J59" s="290"/>
      <c r="K59" s="20"/>
    </row>
    <row r="60" spans="1:12" ht="59.25" hidden="1" customHeight="1" x14ac:dyDescent="0.3">
      <c r="A60" s="97" t="s">
        <v>218</v>
      </c>
      <c r="B60" s="97" t="s">
        <v>220</v>
      </c>
      <c r="C60" s="97" t="s">
        <v>58</v>
      </c>
      <c r="D60" s="271" t="s">
        <v>217</v>
      </c>
      <c r="E60" s="209" t="s">
        <v>517</v>
      </c>
      <c r="F60" s="136" t="s">
        <v>516</v>
      </c>
      <c r="G60" s="94">
        <f>SUM(H60:I60)</f>
        <v>0</v>
      </c>
      <c r="H60" s="94"/>
      <c r="I60" s="60"/>
      <c r="J60" s="60"/>
      <c r="K60" s="20"/>
    </row>
    <row r="61" spans="1:12" s="83" customFormat="1" ht="57.75" hidden="1" customHeight="1" x14ac:dyDescent="0.3">
      <c r="A61" s="134" t="s">
        <v>223</v>
      </c>
      <c r="B61" s="134" t="s">
        <v>224</v>
      </c>
      <c r="C61" s="134" t="s">
        <v>60</v>
      </c>
      <c r="D61" s="140" t="s">
        <v>225</v>
      </c>
      <c r="E61" s="209" t="s">
        <v>343</v>
      </c>
      <c r="F61" s="136" t="s">
        <v>371</v>
      </c>
      <c r="G61" s="94">
        <f>SUM(H61:I61)</f>
        <v>0</v>
      </c>
      <c r="H61" s="60"/>
      <c r="I61" s="60"/>
      <c r="J61" s="60"/>
    </row>
    <row r="62" spans="1:12" s="83" customFormat="1" ht="47.25" hidden="1" customHeight="1" x14ac:dyDescent="0.3">
      <c r="A62" s="134" t="s">
        <v>227</v>
      </c>
      <c r="B62" s="134" t="s">
        <v>228</v>
      </c>
      <c r="C62" s="134" t="s">
        <v>60</v>
      </c>
      <c r="D62" s="141" t="s">
        <v>226</v>
      </c>
      <c r="E62" s="209" t="s">
        <v>343</v>
      </c>
      <c r="F62" s="136" t="s">
        <v>371</v>
      </c>
      <c r="G62" s="94">
        <f>SUM(H62:I62)</f>
        <v>0</v>
      </c>
      <c r="H62" s="60"/>
      <c r="I62" s="60"/>
      <c r="J62" s="60"/>
    </row>
    <row r="63" spans="1:12" s="83" customFormat="1" ht="57" hidden="1" customHeight="1" x14ac:dyDescent="0.3">
      <c r="A63" s="134" t="s">
        <v>505</v>
      </c>
      <c r="B63" s="33" t="s">
        <v>144</v>
      </c>
      <c r="C63" s="272" t="s">
        <v>47</v>
      </c>
      <c r="D63" s="113" t="s">
        <v>17</v>
      </c>
      <c r="E63" s="209" t="s">
        <v>517</v>
      </c>
      <c r="F63" s="136" t="s">
        <v>516</v>
      </c>
      <c r="G63" s="94">
        <f>SUM(H63:I63)</f>
        <v>0</v>
      </c>
      <c r="H63" s="60"/>
      <c r="I63" s="60"/>
      <c r="J63" s="60"/>
    </row>
    <row r="64" spans="1:12" s="83" customFormat="1" ht="71.25" hidden="1" customHeight="1" x14ac:dyDescent="0.3">
      <c r="A64" s="134" t="s">
        <v>505</v>
      </c>
      <c r="B64" s="33" t="s">
        <v>144</v>
      </c>
      <c r="C64" s="272" t="s">
        <v>47</v>
      </c>
      <c r="D64" s="113" t="s">
        <v>17</v>
      </c>
      <c r="E64" s="209" t="s">
        <v>359</v>
      </c>
      <c r="F64" s="136" t="s">
        <v>521</v>
      </c>
      <c r="G64" s="94">
        <f t="shared" ref="G64:G66" si="20">SUM(H64:I64)</f>
        <v>0</v>
      </c>
      <c r="H64" s="60"/>
      <c r="I64" s="60"/>
      <c r="J64" s="60"/>
    </row>
    <row r="65" spans="1:12" s="83" customFormat="1" ht="70.5" hidden="1" customHeight="1" x14ac:dyDescent="0.3">
      <c r="A65" s="33" t="s">
        <v>506</v>
      </c>
      <c r="B65" s="33" t="s">
        <v>145</v>
      </c>
      <c r="C65" s="160" t="s">
        <v>47</v>
      </c>
      <c r="D65" s="113" t="s">
        <v>16</v>
      </c>
      <c r="E65" s="209" t="s">
        <v>359</v>
      </c>
      <c r="F65" s="136" t="s">
        <v>521</v>
      </c>
      <c r="G65" s="94">
        <f t="shared" si="20"/>
        <v>0</v>
      </c>
      <c r="H65" s="60"/>
      <c r="I65" s="60"/>
      <c r="J65" s="60"/>
    </row>
    <row r="66" spans="1:12" ht="75" hidden="1" customHeight="1" x14ac:dyDescent="0.3">
      <c r="A66" s="33" t="s">
        <v>507</v>
      </c>
      <c r="B66" s="33" t="s">
        <v>316</v>
      </c>
      <c r="C66" s="160" t="s">
        <v>47</v>
      </c>
      <c r="D66" s="113" t="s">
        <v>317</v>
      </c>
      <c r="E66" s="209" t="s">
        <v>359</v>
      </c>
      <c r="F66" s="136" t="s">
        <v>521</v>
      </c>
      <c r="G66" s="94">
        <f t="shared" si="20"/>
        <v>0</v>
      </c>
      <c r="H66" s="94"/>
      <c r="I66" s="60"/>
      <c r="J66" s="290"/>
      <c r="K66" s="20"/>
    </row>
    <row r="67" spans="1:12" s="96" customFormat="1" ht="57.75" hidden="1" customHeight="1" x14ac:dyDescent="0.3">
      <c r="A67" s="235" t="s">
        <v>458</v>
      </c>
      <c r="B67" s="235" t="s">
        <v>459</v>
      </c>
      <c r="C67" s="235" t="s">
        <v>233</v>
      </c>
      <c r="D67" s="238" t="s">
        <v>460</v>
      </c>
      <c r="E67" s="108" t="s">
        <v>343</v>
      </c>
      <c r="F67" s="135" t="s">
        <v>371</v>
      </c>
      <c r="G67" s="233">
        <f t="shared" si="16"/>
        <v>0</v>
      </c>
      <c r="H67" s="234"/>
      <c r="I67" s="234"/>
      <c r="J67" s="234"/>
    </row>
    <row r="68" spans="1:12" s="83" customFormat="1" ht="77.25" customHeight="1" x14ac:dyDescent="0.3">
      <c r="A68" s="131" t="s">
        <v>420</v>
      </c>
      <c r="B68" s="261"/>
      <c r="C68" s="261"/>
      <c r="D68" s="143" t="s">
        <v>421</v>
      </c>
      <c r="E68" s="262"/>
      <c r="F68" s="263"/>
      <c r="G68" s="518">
        <f t="shared" si="16"/>
        <v>5421989.3700000001</v>
      </c>
      <c r="H68" s="524">
        <f>SUM(H69)</f>
        <v>5095989.37</v>
      </c>
      <c r="I68" s="524">
        <f t="shared" ref="I68:J68" si="21">SUM(I69)</f>
        <v>326000</v>
      </c>
      <c r="J68" s="524">
        <f t="shared" si="21"/>
        <v>326000</v>
      </c>
    </row>
    <row r="69" spans="1:12" s="83" customFormat="1" ht="79.5" customHeight="1" x14ac:dyDescent="0.3">
      <c r="A69" s="131" t="s">
        <v>422</v>
      </c>
      <c r="B69" s="261"/>
      <c r="C69" s="261"/>
      <c r="D69" s="143" t="s">
        <v>421</v>
      </c>
      <c r="E69" s="262"/>
      <c r="F69" s="263"/>
      <c r="G69" s="518">
        <f t="shared" ref="G69:H69" si="22">SUM(G70:G91)</f>
        <v>5421989.3700000001</v>
      </c>
      <c r="H69" s="518">
        <f t="shared" si="22"/>
        <v>5095989.37</v>
      </c>
      <c r="I69" s="518">
        <f>SUM(I70:I91)</f>
        <v>326000</v>
      </c>
      <c r="J69" s="518">
        <f>SUM(J70:J91)</f>
        <v>326000</v>
      </c>
      <c r="L69" s="92">
        <f>SUM(H69:I69)</f>
        <v>5421989.3700000001</v>
      </c>
    </row>
    <row r="70" spans="1:12" s="258" customFormat="1" ht="127.5" hidden="1" customHeight="1" x14ac:dyDescent="0.3">
      <c r="A70" s="33" t="s">
        <v>508</v>
      </c>
      <c r="B70" s="33" t="s">
        <v>403</v>
      </c>
      <c r="C70" s="160" t="s">
        <v>44</v>
      </c>
      <c r="D70" s="257" t="s">
        <v>404</v>
      </c>
      <c r="E70" s="210" t="s">
        <v>336</v>
      </c>
      <c r="F70" s="136" t="s">
        <v>335</v>
      </c>
      <c r="G70" s="517">
        <f t="shared" ref="G70:G73" si="23">SUM(H70:I70)</f>
        <v>0</v>
      </c>
      <c r="H70" s="525"/>
      <c r="I70" s="515"/>
      <c r="J70" s="515"/>
      <c r="L70" s="259"/>
    </row>
    <row r="71" spans="1:12" s="96" customFormat="1" ht="138.75" hidden="1" customHeight="1" x14ac:dyDescent="0.3">
      <c r="A71" s="237" t="s">
        <v>461</v>
      </c>
      <c r="B71" s="237" t="s">
        <v>424</v>
      </c>
      <c r="C71" s="232" t="s">
        <v>47</v>
      </c>
      <c r="D71" s="108" t="s">
        <v>425</v>
      </c>
      <c r="E71" s="130" t="s">
        <v>336</v>
      </c>
      <c r="F71" s="135" t="s">
        <v>335</v>
      </c>
      <c r="G71" s="233">
        <f t="shared" si="16"/>
        <v>0</v>
      </c>
      <c r="H71" s="526"/>
      <c r="I71" s="526"/>
      <c r="J71" s="526"/>
    </row>
    <row r="72" spans="1:12" s="83" customFormat="1" ht="76.5" hidden="1" customHeight="1" x14ac:dyDescent="0.3">
      <c r="A72" s="97" t="s">
        <v>473</v>
      </c>
      <c r="B72" s="97" t="s">
        <v>230</v>
      </c>
      <c r="C72" s="33" t="s">
        <v>285</v>
      </c>
      <c r="D72" s="209" t="s">
        <v>231</v>
      </c>
      <c r="E72" s="209" t="s">
        <v>365</v>
      </c>
      <c r="F72" s="136" t="s">
        <v>366</v>
      </c>
      <c r="G72" s="517">
        <f t="shared" si="23"/>
        <v>0</v>
      </c>
      <c r="H72" s="527"/>
      <c r="I72" s="527"/>
      <c r="J72" s="527"/>
    </row>
    <row r="73" spans="1:12" s="83" customFormat="1" ht="76.5" customHeight="1" x14ac:dyDescent="0.3">
      <c r="A73" s="97" t="s">
        <v>571</v>
      </c>
      <c r="B73" s="97" t="s">
        <v>321</v>
      </c>
      <c r="C73" s="33" t="s">
        <v>50</v>
      </c>
      <c r="D73" s="209" t="s">
        <v>323</v>
      </c>
      <c r="E73" s="210" t="s">
        <v>361</v>
      </c>
      <c r="F73" s="136" t="s">
        <v>462</v>
      </c>
      <c r="G73" s="517">
        <f t="shared" si="23"/>
        <v>1776919.37</v>
      </c>
      <c r="H73" s="527">
        <v>1776919.37</v>
      </c>
      <c r="I73" s="527"/>
      <c r="J73" s="527"/>
    </row>
    <row r="74" spans="1:12" s="96" customFormat="1" ht="131.25" hidden="1" customHeight="1" x14ac:dyDescent="0.3">
      <c r="A74" s="97" t="s">
        <v>509</v>
      </c>
      <c r="B74" s="97" t="s">
        <v>272</v>
      </c>
      <c r="C74" s="33" t="s">
        <v>50</v>
      </c>
      <c r="D74" s="209" t="s">
        <v>511</v>
      </c>
      <c r="E74" s="210" t="s">
        <v>336</v>
      </c>
      <c r="F74" s="136" t="s">
        <v>335</v>
      </c>
      <c r="G74" s="517">
        <f t="shared" ref="G74:G75" si="24">SUM(H74:I74)</f>
        <v>0</v>
      </c>
      <c r="H74" s="526"/>
      <c r="I74" s="527"/>
      <c r="J74" s="527"/>
    </row>
    <row r="75" spans="1:12" s="83" customFormat="1" ht="75.75" hidden="1" customHeight="1" x14ac:dyDescent="0.3">
      <c r="A75" s="97" t="s">
        <v>510</v>
      </c>
      <c r="B75" s="97" t="s">
        <v>329</v>
      </c>
      <c r="C75" s="33" t="s">
        <v>50</v>
      </c>
      <c r="D75" s="209" t="s">
        <v>330</v>
      </c>
      <c r="E75" s="210" t="s">
        <v>361</v>
      </c>
      <c r="F75" s="136" t="s">
        <v>462</v>
      </c>
      <c r="G75" s="517">
        <f t="shared" si="24"/>
        <v>0</v>
      </c>
      <c r="H75" s="527"/>
      <c r="I75" s="527"/>
      <c r="J75" s="527"/>
    </row>
    <row r="76" spans="1:12" s="96" customFormat="1" ht="96.75" hidden="1" customHeight="1" x14ac:dyDescent="0.3">
      <c r="A76" s="237" t="s">
        <v>426</v>
      </c>
      <c r="B76" s="237" t="s">
        <v>287</v>
      </c>
      <c r="C76" s="232" t="s">
        <v>50</v>
      </c>
      <c r="D76" s="246" t="s">
        <v>286</v>
      </c>
      <c r="E76" s="130" t="s">
        <v>361</v>
      </c>
      <c r="F76" s="135" t="s">
        <v>462</v>
      </c>
      <c r="G76" s="233">
        <f t="shared" si="16"/>
        <v>0</v>
      </c>
      <c r="H76" s="526"/>
      <c r="I76" s="528"/>
      <c r="J76" s="528"/>
    </row>
    <row r="77" spans="1:12" s="156" customFormat="1" ht="93.75" hidden="1" customHeight="1" x14ac:dyDescent="0.3">
      <c r="A77" s="33" t="s">
        <v>426</v>
      </c>
      <c r="B77" s="33" t="s">
        <v>287</v>
      </c>
      <c r="C77" s="160" t="s">
        <v>50</v>
      </c>
      <c r="D77" s="159" t="s">
        <v>286</v>
      </c>
      <c r="E77" s="209" t="s">
        <v>304</v>
      </c>
      <c r="F77" s="215" t="s">
        <v>294</v>
      </c>
      <c r="G77" s="517">
        <f>SUM(H77:I77)</f>
        <v>0</v>
      </c>
      <c r="H77" s="517"/>
      <c r="I77" s="517"/>
      <c r="J77" s="517"/>
    </row>
    <row r="78" spans="1:12" s="156" customFormat="1" ht="78" hidden="1" customHeight="1" x14ac:dyDescent="0.3">
      <c r="A78" s="109" t="s">
        <v>512</v>
      </c>
      <c r="B78" s="109" t="s">
        <v>176</v>
      </c>
      <c r="C78" s="109" t="s">
        <v>50</v>
      </c>
      <c r="D78" s="161" t="s">
        <v>177</v>
      </c>
      <c r="E78" s="209" t="s">
        <v>361</v>
      </c>
      <c r="F78" s="136" t="s">
        <v>362</v>
      </c>
      <c r="G78" s="517">
        <f>SUM(H78:I78)</f>
        <v>0</v>
      </c>
      <c r="H78" s="517"/>
      <c r="I78" s="529"/>
      <c r="J78" s="529"/>
    </row>
    <row r="79" spans="1:12" s="156" customFormat="1" ht="94.9" hidden="1" customHeight="1" x14ac:dyDescent="0.3">
      <c r="A79" s="109" t="s">
        <v>512</v>
      </c>
      <c r="B79" s="109" t="s">
        <v>176</v>
      </c>
      <c r="C79" s="109" t="s">
        <v>50</v>
      </c>
      <c r="D79" s="161" t="s">
        <v>177</v>
      </c>
      <c r="E79" s="209" t="s">
        <v>363</v>
      </c>
      <c r="F79" s="136" t="s">
        <v>364</v>
      </c>
      <c r="G79" s="517">
        <f>SUM(H79:I79)</f>
        <v>0</v>
      </c>
      <c r="H79" s="517"/>
      <c r="I79" s="529"/>
      <c r="J79" s="529"/>
    </row>
    <row r="80" spans="1:12" s="156" customFormat="1" ht="58.5" hidden="1" customHeight="1" x14ac:dyDescent="0.3">
      <c r="A80" s="109" t="s">
        <v>512</v>
      </c>
      <c r="B80" s="109" t="s">
        <v>176</v>
      </c>
      <c r="C80" s="109" t="s">
        <v>50</v>
      </c>
      <c r="D80" s="161" t="s">
        <v>177</v>
      </c>
      <c r="E80" s="209" t="s">
        <v>517</v>
      </c>
      <c r="F80" s="136" t="s">
        <v>516</v>
      </c>
      <c r="G80" s="517">
        <f>SUM(H80:I80)</f>
        <v>0</v>
      </c>
      <c r="H80" s="517"/>
      <c r="I80" s="529"/>
      <c r="J80" s="529"/>
    </row>
    <row r="81" spans="1:12" s="96" customFormat="1" ht="81" hidden="1" customHeight="1" x14ac:dyDescent="0.3">
      <c r="A81" s="237" t="s">
        <v>427</v>
      </c>
      <c r="B81" s="237" t="s">
        <v>428</v>
      </c>
      <c r="C81" s="232" t="s">
        <v>429</v>
      </c>
      <c r="D81" s="108" t="s">
        <v>430</v>
      </c>
      <c r="E81" s="108" t="s">
        <v>361</v>
      </c>
      <c r="F81" s="135" t="s">
        <v>362</v>
      </c>
      <c r="G81" s="233">
        <f t="shared" si="16"/>
        <v>0</v>
      </c>
      <c r="H81" s="526"/>
      <c r="I81" s="528"/>
      <c r="J81" s="528"/>
    </row>
    <row r="82" spans="1:12" s="83" customFormat="1" ht="130.5" hidden="1" customHeight="1" x14ac:dyDescent="0.3">
      <c r="A82" s="97" t="s">
        <v>431</v>
      </c>
      <c r="B82" s="97" t="s">
        <v>146</v>
      </c>
      <c r="C82" s="33" t="s">
        <v>233</v>
      </c>
      <c r="D82" s="209" t="s">
        <v>232</v>
      </c>
      <c r="E82" s="210" t="s">
        <v>336</v>
      </c>
      <c r="F82" s="136" t="s">
        <v>335</v>
      </c>
      <c r="G82" s="517">
        <f t="shared" si="16"/>
        <v>0</v>
      </c>
      <c r="H82" s="527"/>
      <c r="I82" s="527"/>
      <c r="J82" s="527"/>
    </row>
    <row r="83" spans="1:12" s="96" customFormat="1" ht="81" hidden="1" customHeight="1" x14ac:dyDescent="0.3">
      <c r="A83" s="237" t="s">
        <v>431</v>
      </c>
      <c r="B83" s="237" t="s">
        <v>146</v>
      </c>
      <c r="C83" s="232" t="s">
        <v>233</v>
      </c>
      <c r="D83" s="108" t="s">
        <v>232</v>
      </c>
      <c r="E83" s="108" t="s">
        <v>365</v>
      </c>
      <c r="F83" s="135" t="s">
        <v>366</v>
      </c>
      <c r="G83" s="233">
        <f t="shared" si="16"/>
        <v>0</v>
      </c>
      <c r="H83" s="526"/>
      <c r="I83" s="526"/>
      <c r="J83" s="526"/>
    </row>
    <row r="84" spans="1:12" s="96" customFormat="1" ht="132.75" hidden="1" customHeight="1" x14ac:dyDescent="0.3">
      <c r="A84" s="237" t="s">
        <v>431</v>
      </c>
      <c r="B84" s="237" t="s">
        <v>146</v>
      </c>
      <c r="C84" s="232" t="s">
        <v>233</v>
      </c>
      <c r="D84" s="108" t="s">
        <v>232</v>
      </c>
      <c r="E84" s="130" t="s">
        <v>336</v>
      </c>
      <c r="F84" s="135" t="s">
        <v>335</v>
      </c>
      <c r="G84" s="233">
        <f t="shared" si="16"/>
        <v>0</v>
      </c>
      <c r="H84" s="234"/>
      <c r="I84" s="234"/>
      <c r="J84" s="234"/>
    </row>
    <row r="85" spans="1:12" s="96" customFormat="1" ht="153" hidden="1" customHeight="1" x14ac:dyDescent="0.3">
      <c r="A85" s="237" t="s">
        <v>432</v>
      </c>
      <c r="B85" s="237" t="s">
        <v>295</v>
      </c>
      <c r="C85" s="232" t="s">
        <v>233</v>
      </c>
      <c r="D85" s="108" t="s">
        <v>433</v>
      </c>
      <c r="E85" s="130" t="s">
        <v>336</v>
      </c>
      <c r="F85" s="135" t="s">
        <v>335</v>
      </c>
      <c r="G85" s="233">
        <f t="shared" si="16"/>
        <v>0</v>
      </c>
      <c r="H85" s="234"/>
      <c r="I85" s="234"/>
      <c r="J85" s="234"/>
    </row>
    <row r="86" spans="1:12" s="83" customFormat="1" ht="132" hidden="1" customHeight="1" x14ac:dyDescent="0.3">
      <c r="A86" s="239" t="s">
        <v>435</v>
      </c>
      <c r="B86" s="239" t="s">
        <v>436</v>
      </c>
      <c r="C86" s="240" t="s">
        <v>233</v>
      </c>
      <c r="D86" s="241" t="s">
        <v>463</v>
      </c>
      <c r="E86" s="210" t="s">
        <v>336</v>
      </c>
      <c r="F86" s="136" t="s">
        <v>335</v>
      </c>
      <c r="G86" s="517">
        <f t="shared" si="16"/>
        <v>0</v>
      </c>
      <c r="H86" s="529"/>
      <c r="I86" s="529"/>
      <c r="J86" s="529"/>
    </row>
    <row r="87" spans="1:12" s="83" customFormat="1" ht="129" hidden="1" customHeight="1" x14ac:dyDescent="0.3">
      <c r="A87" s="97" t="s">
        <v>438</v>
      </c>
      <c r="B87" s="97" t="s">
        <v>235</v>
      </c>
      <c r="C87" s="33" t="s">
        <v>51</v>
      </c>
      <c r="D87" s="209" t="s">
        <v>234</v>
      </c>
      <c r="E87" s="210" t="s">
        <v>336</v>
      </c>
      <c r="F87" s="136" t="s">
        <v>335</v>
      </c>
      <c r="G87" s="517">
        <f t="shared" si="16"/>
        <v>0</v>
      </c>
      <c r="H87" s="529"/>
      <c r="I87" s="529"/>
      <c r="J87" s="529"/>
    </row>
    <row r="88" spans="1:12" s="96" customFormat="1" ht="75" hidden="1" customHeight="1" x14ac:dyDescent="0.3">
      <c r="A88" s="97" t="s">
        <v>438</v>
      </c>
      <c r="B88" s="97" t="s">
        <v>235</v>
      </c>
      <c r="C88" s="33" t="s">
        <v>51</v>
      </c>
      <c r="D88" s="209" t="s">
        <v>234</v>
      </c>
      <c r="E88" s="209" t="s">
        <v>361</v>
      </c>
      <c r="F88" s="136" t="s">
        <v>362</v>
      </c>
      <c r="G88" s="517">
        <f>SUM(H88:I88)</f>
        <v>0</v>
      </c>
      <c r="H88" s="529"/>
      <c r="I88" s="234"/>
      <c r="J88" s="234"/>
    </row>
    <row r="89" spans="1:12" s="96" customFormat="1" ht="78" hidden="1" customHeight="1" x14ac:dyDescent="0.3">
      <c r="A89" s="97" t="s">
        <v>438</v>
      </c>
      <c r="B89" s="97" t="s">
        <v>235</v>
      </c>
      <c r="C89" s="33" t="s">
        <v>51</v>
      </c>
      <c r="D89" s="209" t="s">
        <v>234</v>
      </c>
      <c r="E89" s="209" t="s">
        <v>517</v>
      </c>
      <c r="F89" s="136" t="s">
        <v>516</v>
      </c>
      <c r="G89" s="517">
        <f>SUM(H89:I89)</f>
        <v>0</v>
      </c>
      <c r="H89" s="529"/>
      <c r="I89" s="234"/>
      <c r="J89" s="234"/>
    </row>
    <row r="90" spans="1:12" s="96" customFormat="1" ht="75.75" customHeight="1" x14ac:dyDescent="0.3">
      <c r="A90" s="97" t="s">
        <v>549</v>
      </c>
      <c r="B90" s="33" t="s">
        <v>477</v>
      </c>
      <c r="C90" s="33" t="s">
        <v>479</v>
      </c>
      <c r="D90" s="157" t="s">
        <v>481</v>
      </c>
      <c r="E90" s="210" t="s">
        <v>522</v>
      </c>
      <c r="F90" s="215" t="s">
        <v>523</v>
      </c>
      <c r="G90" s="517">
        <f t="shared" ref="G90" si="25">SUM(H90:I90)</f>
        <v>3645070</v>
      </c>
      <c r="H90" s="515">
        <v>3319070</v>
      </c>
      <c r="I90" s="529">
        <v>326000</v>
      </c>
      <c r="J90" s="529">
        <v>326000</v>
      </c>
    </row>
    <row r="91" spans="1:12" ht="77.25" hidden="1" customHeight="1" x14ac:dyDescent="0.3">
      <c r="A91" s="163" t="s">
        <v>472</v>
      </c>
      <c r="B91" s="33" t="s">
        <v>292</v>
      </c>
      <c r="C91" s="163" t="s">
        <v>65</v>
      </c>
      <c r="D91" s="164" t="s">
        <v>293</v>
      </c>
      <c r="E91" s="209" t="s">
        <v>367</v>
      </c>
      <c r="F91" s="215" t="s">
        <v>368</v>
      </c>
      <c r="G91" s="517">
        <f>SUM(H91:I91)</f>
        <v>0</v>
      </c>
      <c r="H91" s="530"/>
      <c r="I91" s="529"/>
      <c r="J91" s="529"/>
      <c r="K91" s="20"/>
    </row>
    <row r="92" spans="1:12" s="83" customFormat="1" ht="63" hidden="1" customHeight="1" x14ac:dyDescent="0.3">
      <c r="A92" s="131" t="s">
        <v>439</v>
      </c>
      <c r="B92" s="261"/>
      <c r="C92" s="261"/>
      <c r="D92" s="143" t="s">
        <v>440</v>
      </c>
      <c r="E92" s="262"/>
      <c r="F92" s="263"/>
      <c r="G92" s="518">
        <f>SUM(G93)</f>
        <v>0</v>
      </c>
      <c r="H92" s="518">
        <f t="shared" ref="H92:J92" si="26">SUM(H93)</f>
        <v>0</v>
      </c>
      <c r="I92" s="518">
        <f t="shared" si="26"/>
        <v>0</v>
      </c>
      <c r="J92" s="518">
        <f t="shared" si="26"/>
        <v>0</v>
      </c>
    </row>
    <row r="93" spans="1:12" s="83" customFormat="1" ht="62.25" hidden="1" customHeight="1" x14ac:dyDescent="0.3">
      <c r="A93" s="131" t="s">
        <v>441</v>
      </c>
      <c r="B93" s="261"/>
      <c r="C93" s="261"/>
      <c r="D93" s="143" t="s">
        <v>440</v>
      </c>
      <c r="E93" s="262"/>
      <c r="F93" s="263"/>
      <c r="G93" s="524">
        <f t="shared" ref="G93:H93" si="27">SUM(G94:G96)</f>
        <v>0</v>
      </c>
      <c r="H93" s="524">
        <f t="shared" si="27"/>
        <v>0</v>
      </c>
      <c r="I93" s="524">
        <f>SUM(I94:I96)</f>
        <v>0</v>
      </c>
      <c r="J93" s="524">
        <f>SUM(J94:J96)</f>
        <v>0</v>
      </c>
      <c r="L93" s="264">
        <f>SUM(H92:I92)</f>
        <v>0</v>
      </c>
    </row>
    <row r="94" spans="1:12" s="83" customFormat="1" ht="81" hidden="1" customHeight="1" x14ac:dyDescent="0.3">
      <c r="A94" s="97" t="s">
        <v>443</v>
      </c>
      <c r="B94" s="97" t="s">
        <v>254</v>
      </c>
      <c r="C94" s="33" t="s">
        <v>233</v>
      </c>
      <c r="D94" s="265" t="s">
        <v>253</v>
      </c>
      <c r="E94" s="210" t="s">
        <v>464</v>
      </c>
      <c r="F94" s="136" t="s">
        <v>345</v>
      </c>
      <c r="G94" s="517">
        <f t="shared" ref="G94:G96" si="28">SUM(H94:I94)</f>
        <v>0</v>
      </c>
      <c r="H94" s="529"/>
      <c r="I94" s="529"/>
      <c r="J94" s="529"/>
    </row>
    <row r="95" spans="1:12" s="83" customFormat="1" ht="81" hidden="1" customHeight="1" x14ac:dyDescent="0.3">
      <c r="A95" s="97" t="s">
        <v>513</v>
      </c>
      <c r="B95" s="97" t="s">
        <v>514</v>
      </c>
      <c r="C95" s="33" t="s">
        <v>233</v>
      </c>
      <c r="D95" s="209" t="s">
        <v>515</v>
      </c>
      <c r="E95" s="210" t="s">
        <v>464</v>
      </c>
      <c r="F95" s="136" t="s">
        <v>345</v>
      </c>
      <c r="G95" s="517">
        <f t="shared" ref="G95" si="29">SUM(H95:I95)</f>
        <v>0</v>
      </c>
      <c r="H95" s="529"/>
      <c r="I95" s="529"/>
      <c r="J95" s="529"/>
    </row>
    <row r="96" spans="1:12" s="96" customFormat="1" ht="96" hidden="1" customHeight="1" x14ac:dyDescent="0.3">
      <c r="A96" s="166">
        <v>1618821</v>
      </c>
      <c r="B96" s="166">
        <v>8821</v>
      </c>
      <c r="C96" s="236" t="s">
        <v>465</v>
      </c>
      <c r="D96" s="108" t="s">
        <v>466</v>
      </c>
      <c r="E96" s="130" t="s">
        <v>467</v>
      </c>
      <c r="F96" s="135" t="s">
        <v>468</v>
      </c>
      <c r="G96" s="233">
        <f t="shared" si="28"/>
        <v>0</v>
      </c>
      <c r="H96" s="234"/>
      <c r="I96" s="234"/>
      <c r="J96" s="234"/>
    </row>
    <row r="97" spans="1:12" s="287" customFormat="1" ht="32.450000000000003" customHeight="1" x14ac:dyDescent="0.3">
      <c r="A97" s="285" t="s">
        <v>338</v>
      </c>
      <c r="B97" s="285" t="s">
        <v>338</v>
      </c>
      <c r="C97" s="285" t="s">
        <v>338</v>
      </c>
      <c r="D97" s="286" t="s">
        <v>275</v>
      </c>
      <c r="E97" s="286" t="s">
        <v>338</v>
      </c>
      <c r="F97" s="286" t="s">
        <v>338</v>
      </c>
      <c r="G97" s="288">
        <f>SUM(G15,G32,G37,G55,G69,G93)</f>
        <v>47574209.369999997</v>
      </c>
      <c r="H97" s="288">
        <f t="shared" ref="H97:J97" si="30">SUM(H15,H32,H37,H55,H69,H93)</f>
        <v>46625989.369999997</v>
      </c>
      <c r="I97" s="288">
        <f t="shared" si="30"/>
        <v>948220</v>
      </c>
      <c r="J97" s="288">
        <f t="shared" si="30"/>
        <v>948220</v>
      </c>
      <c r="L97" s="288">
        <f>SUM(L15:L93)</f>
        <v>47574209.369999997</v>
      </c>
    </row>
    <row r="98" spans="1:12" s="98" customFormat="1" ht="28.9" customHeight="1" x14ac:dyDescent="0.3">
      <c r="A98" s="247"/>
      <c r="B98" s="247"/>
      <c r="C98" s="247"/>
      <c r="D98" s="247"/>
      <c r="E98" s="247"/>
      <c r="F98" s="213"/>
      <c r="G98" s="213"/>
      <c r="H98" s="247"/>
      <c r="I98" s="247"/>
      <c r="L98" s="289">
        <f>SUM(H97:I97)</f>
        <v>47574209.369999997</v>
      </c>
    </row>
    <row r="99" spans="1:12" ht="101.25" customHeight="1" x14ac:dyDescent="0.3">
      <c r="A99" s="57"/>
      <c r="B99" s="57"/>
      <c r="C99" s="57"/>
      <c r="D99" s="57"/>
      <c r="E99" s="57"/>
      <c r="F99" s="213"/>
      <c r="G99" s="167"/>
      <c r="H99" s="58"/>
      <c r="I99" s="58"/>
      <c r="K99" s="20"/>
    </row>
    <row r="100" spans="1:12" ht="18.75" x14ac:dyDescent="0.3">
      <c r="A100" s="57"/>
      <c r="B100" s="57"/>
      <c r="C100" s="57"/>
      <c r="D100" s="59"/>
      <c r="E100" s="59"/>
      <c r="F100" s="214"/>
      <c r="G100" s="168"/>
      <c r="I100" s="58"/>
      <c r="K100" s="20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дод1</vt:lpstr>
      <vt:lpstr>дод2</vt:lpstr>
      <vt:lpstr>дод3</vt:lpstr>
      <vt:lpstr>дод4</vt:lpstr>
      <vt:lpstr>дод5</vt:lpstr>
      <vt:lpstr>дод1!Заголовки_для_печати</vt:lpstr>
      <vt:lpstr>дод3!Заголовки_для_печати</vt:lpstr>
      <vt:lpstr>дод5!Заголовки_для_печати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  <vt:lpstr>дод5!Область_печати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Lytay</cp:lastModifiedBy>
  <cp:lastPrinted>2023-02-17T13:12:45Z</cp:lastPrinted>
  <dcterms:created xsi:type="dcterms:W3CDTF">2004-12-22T07:46:33Z</dcterms:created>
  <dcterms:modified xsi:type="dcterms:W3CDTF">2023-02-21T09:28:40Z</dcterms:modified>
</cp:coreProperties>
</file>